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Annuaire\Chapitres_Excel\"/>
    </mc:Choice>
  </mc:AlternateContent>
  <xr:revisionPtr revIDLastSave="0" documentId="13_ncr:1_{9E7AB0B9-B911-406B-B810-093AFCF7C983}" xr6:coauthVersionLast="47" xr6:coauthVersionMax="47" xr10:uidLastSave="{00000000-0000-0000-0000-000000000000}"/>
  <bookViews>
    <workbookView xWindow="-108" yWindow="-108" windowWidth="23256" windowHeight="12576" firstSheet="6" activeTab="4" xr2:uid="{00000000-000D-0000-FFFF-FFFF00000000}"/>
  </bookViews>
  <sheets>
    <sheet name="FincPub Recettes 1995-2005" sheetId="10" r:id="rId1"/>
    <sheet name="Liquidations 1995-2005" sheetId="11" r:id="rId2"/>
    <sheet name="Dépenses 1995-2005 " sheetId="12" r:id="rId3"/>
    <sheet name="TOFE 1995-2005" sheetId="13" r:id="rId4"/>
    <sheet name="FincPub Recettes 2006-2010" sheetId="14" r:id="rId5"/>
    <sheet name="Dépenses 2006-2010" sheetId="15" r:id="rId6"/>
    <sheet name="TOFE 2006-2010" sheetId="16" r:id="rId7"/>
    <sheet name="recette budjetaire 2011-2024" sheetId="7" r:id="rId8"/>
    <sheet name="Depense 2011-2024" sheetId="8" r:id="rId9"/>
    <sheet name="TOFE 2011-2024" sheetId="9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</externalReferences>
  <definedNames>
    <definedName name="\A" localSheetId="2">'[31]Basic Data - Old'!#REF!</definedName>
    <definedName name="\A" localSheetId="5">'[52]Basic Data - Old'!#REF!</definedName>
    <definedName name="\A" localSheetId="4">'[52]Basic Data - Old'!#REF!</definedName>
    <definedName name="\A" localSheetId="1">'[31]Basic Data - Old'!#REF!</definedName>
    <definedName name="\A" localSheetId="6">'[52]Basic Data - Old'!#REF!</definedName>
    <definedName name="\A">'[1]Basic Data - Old'!#REF!</definedName>
    <definedName name="\C">#REF!</definedName>
    <definedName name="\D">#REF!</definedName>
    <definedName name="\E" localSheetId="2">#REF!</definedName>
    <definedName name="\E" localSheetId="5">#REF!</definedName>
    <definedName name="\E" localSheetId="4">#REF!</definedName>
    <definedName name="\E" localSheetId="1">#REF!</definedName>
    <definedName name="\E" localSheetId="6">#REF!</definedName>
    <definedName name="\E">#REF!</definedName>
    <definedName name="\H">[2]Content!#REF!</definedName>
    <definedName name="\I">[2]Content!#REF!</definedName>
    <definedName name="\M">[2]Content!#REF!</definedName>
    <definedName name="\P">[2]Content!#REF!</definedName>
    <definedName name="\R">[2]Content!#REF!</definedName>
    <definedName name="\S" localSheetId="2">#REF!</definedName>
    <definedName name="\S" localSheetId="5">#REF!</definedName>
    <definedName name="\S" localSheetId="4">#REF!</definedName>
    <definedName name="\S" localSheetId="1">#REF!</definedName>
    <definedName name="\S" localSheetId="6">#REF!</definedName>
    <definedName name="\S">#REF!</definedName>
    <definedName name="___________________EXR1">#REF!</definedName>
    <definedName name="___________________EXR2">#REF!</definedName>
    <definedName name="___________________EXR3">#REF!</definedName>
    <definedName name="___________________rge1">#REF!</definedName>
    <definedName name="___________________SPA1">'[31]SR Tb1'!#REF!</definedName>
    <definedName name="__________________EXR1" localSheetId="6">#REF!</definedName>
    <definedName name="__________________EXR2" localSheetId="6">#REF!</definedName>
    <definedName name="__________________EXR3" localSheetId="6">#REF!</definedName>
    <definedName name="__________________rge1" localSheetId="6">#REF!</definedName>
    <definedName name="__________________SPA1" localSheetId="6">'[52]SR Tb1'!#REF!</definedName>
    <definedName name="_________________EXR1" localSheetId="4">#REF!</definedName>
    <definedName name="_________________EXR2" localSheetId="4">#REF!</definedName>
    <definedName name="_________________EXR3" localSheetId="4">#REF!</definedName>
    <definedName name="_________________MM1">'[47]Matières premières'!#REF!</definedName>
    <definedName name="_________________MM2">'[47]Matières premières'!#REF!</definedName>
    <definedName name="_________________MM3">'[47]Matières premières'!#REF!</definedName>
    <definedName name="_________________rge1" localSheetId="4">#REF!</definedName>
    <definedName name="_________________SPA1" localSheetId="4">'[52]SR Tb1'!#REF!</definedName>
    <definedName name="________________EXR1" localSheetId="5">#REF!</definedName>
    <definedName name="________________EXR2" localSheetId="5">#REF!</definedName>
    <definedName name="________________EXR3" localSheetId="5">#REF!</definedName>
    <definedName name="________________MM1" localSheetId="6">'[57]Matières premières'!#REF!</definedName>
    <definedName name="________________MM2" localSheetId="6">'[57]Matières premières'!#REF!</definedName>
    <definedName name="________________MM3" localSheetId="6">'[57]Matières premières'!#REF!</definedName>
    <definedName name="________________rge1" localSheetId="5">#REF!</definedName>
    <definedName name="________________SPA1" localSheetId="5">'[52]SR Tb1'!#REF!</definedName>
    <definedName name="_______________EXR1">#REF!</definedName>
    <definedName name="_______________EXR2">#REF!</definedName>
    <definedName name="_______________EXR3">#REF!</definedName>
    <definedName name="_______________MM1" localSheetId="4">'[57]Matières premières'!#REF!</definedName>
    <definedName name="_______________MM2" localSheetId="4">'[57]Matières premières'!#REF!</definedName>
    <definedName name="_______________MM3" localSheetId="4">'[57]Matières premières'!#REF!</definedName>
    <definedName name="_______________rge1">#REF!</definedName>
    <definedName name="_______________SPA1">'[31]SR Tb1'!#REF!</definedName>
    <definedName name="______________EXR1" localSheetId="1">#REF!</definedName>
    <definedName name="______________EXR2" localSheetId="1">#REF!</definedName>
    <definedName name="______________EXR3" localSheetId="1">#REF!</definedName>
    <definedName name="______________MM1" localSheetId="5">'[57]Matières premières'!#REF!</definedName>
    <definedName name="______________MM2" localSheetId="5">'[57]Matières premières'!#REF!</definedName>
    <definedName name="______________MM3" localSheetId="5">'[57]Matières premières'!#REF!</definedName>
    <definedName name="______________rge1" localSheetId="1">#REF!</definedName>
    <definedName name="______________SPA1" localSheetId="1">'[31]SR Tb1'!#REF!</definedName>
    <definedName name="_____________EXR1">#REF!</definedName>
    <definedName name="_____________EXR2">#REF!</definedName>
    <definedName name="_____________EXR3">#REF!</definedName>
    <definedName name="_____________MM1">'[3]Matières premières'!#REF!</definedName>
    <definedName name="_____________MM2">'[3]Matières premières'!#REF!</definedName>
    <definedName name="_____________MM3">'[3]Matières premières'!#REF!</definedName>
    <definedName name="_____________rge1">#REF!</definedName>
    <definedName name="_____________SPA1">'[4]SR Tb1'!#REF!</definedName>
    <definedName name="____________EXR1">#REF!</definedName>
    <definedName name="____________EXR2">#REF!</definedName>
    <definedName name="____________EXR3">#REF!</definedName>
    <definedName name="____________MM1">'[3]Matières premières'!#REF!</definedName>
    <definedName name="____________MM2">'[3]Matières premières'!#REF!</definedName>
    <definedName name="____________MM3">'[3]Matières premières'!#REF!</definedName>
    <definedName name="____________oth1">#REF!</definedName>
    <definedName name="____________oth2">#REF!</definedName>
    <definedName name="____________oth3">#REF!</definedName>
    <definedName name="____________oth4">#REF!</definedName>
    <definedName name="____________oth5">#REF!</definedName>
    <definedName name="____________oth6">#REF!</definedName>
    <definedName name="____________oth7">#REF!</definedName>
    <definedName name="____________oth8">#REF!</definedName>
    <definedName name="____________rge1">#REF!</definedName>
    <definedName name="____________sni1">#REF!</definedName>
    <definedName name="____________sni2">#REF!</definedName>
    <definedName name="____________sni3">#REF!</definedName>
    <definedName name="____________sni4">#REF!</definedName>
    <definedName name="____________sni5">#REF!</definedName>
    <definedName name="____________SPA1">'[4]SR Tb1'!#REF!</definedName>
    <definedName name="____________TAB39">#REF!</definedName>
    <definedName name="____________TAB4">#REF!</definedName>
    <definedName name="____________TAB40">#REF!</definedName>
    <definedName name="___________EXR1" localSheetId="2">#REF!</definedName>
    <definedName name="___________EXR2" localSheetId="2">#REF!</definedName>
    <definedName name="___________EXR3" localSheetId="2">#REF!</definedName>
    <definedName name="___________MM1">'[47]Matières premières'!#REF!</definedName>
    <definedName name="___________MM2">'[47]Matières premières'!#REF!</definedName>
    <definedName name="___________MM3">'[47]Matières premières'!#REF!</definedName>
    <definedName name="___________oth1">#REF!</definedName>
    <definedName name="___________oth2">#REF!</definedName>
    <definedName name="___________oth3">#REF!</definedName>
    <definedName name="___________oth4">#REF!</definedName>
    <definedName name="___________oth5">#REF!</definedName>
    <definedName name="___________oth6">#REF!</definedName>
    <definedName name="___________oth7">#REF!</definedName>
    <definedName name="___________oth8">#REF!</definedName>
    <definedName name="___________rge1" localSheetId="2">#REF!</definedName>
    <definedName name="___________sni1">#REF!</definedName>
    <definedName name="___________sni2">#REF!</definedName>
    <definedName name="___________sni3">#REF!</definedName>
    <definedName name="___________sni4">#REF!</definedName>
    <definedName name="___________sni5">#REF!</definedName>
    <definedName name="___________SPA1" localSheetId="2">'[31]SR Tb1'!#REF!</definedName>
    <definedName name="___________TAB39">#REF!</definedName>
    <definedName name="___________TAB4">#REF!</definedName>
    <definedName name="___________TAB40">#REF!</definedName>
    <definedName name="__________EXR1">#REF!</definedName>
    <definedName name="__________EXR2">#REF!</definedName>
    <definedName name="__________EXR3">#REF!</definedName>
    <definedName name="__________MM1">'[3]Matières premières'!#REF!</definedName>
    <definedName name="__________MM2">'[3]Matières premières'!#REF!</definedName>
    <definedName name="__________MM3">'[3]Matières premières'!#REF!</definedName>
    <definedName name="__________oth1">#REF!</definedName>
    <definedName name="__________oth2">#REF!</definedName>
    <definedName name="__________oth3">#REF!</definedName>
    <definedName name="__________oth4">#REF!</definedName>
    <definedName name="__________oth5">#REF!</definedName>
    <definedName name="__________oth6">#REF!</definedName>
    <definedName name="__________oth7">#REF!</definedName>
    <definedName name="__________oth8">#REF!</definedName>
    <definedName name="__________rge1">#REF!</definedName>
    <definedName name="__________sni1">#REF!</definedName>
    <definedName name="__________sni2">#REF!</definedName>
    <definedName name="__________sni3">#REF!</definedName>
    <definedName name="__________sni4">#REF!</definedName>
    <definedName name="__________sni5">#REF!</definedName>
    <definedName name="__________SPA1">'[4]SR Tb1'!#REF!</definedName>
    <definedName name="__________TAB39">#REF!</definedName>
    <definedName name="__________TAB4">#REF!</definedName>
    <definedName name="__________TAB40">#REF!</definedName>
    <definedName name="_________EXR1">#REF!</definedName>
    <definedName name="_________EXR2">#REF!</definedName>
    <definedName name="_________EXR3">#REF!</definedName>
    <definedName name="_________MM1">'[3]Matières premières'!#REF!</definedName>
    <definedName name="_________MM2">'[3]Matières premières'!#REF!</definedName>
    <definedName name="_________MM3">'[3]Matières premières'!#REF!</definedName>
    <definedName name="_________oth1">#REF!</definedName>
    <definedName name="_________oth2">#REF!</definedName>
    <definedName name="_________oth3">#REF!</definedName>
    <definedName name="_________oth4">#REF!</definedName>
    <definedName name="_________oth5">#REF!</definedName>
    <definedName name="_________oth6">#REF!</definedName>
    <definedName name="_________oth7">#REF!</definedName>
    <definedName name="_________oth8">#REF!</definedName>
    <definedName name="_________rge1">#REF!</definedName>
    <definedName name="_________sni1">#REF!</definedName>
    <definedName name="_________sni2">#REF!</definedName>
    <definedName name="_________sni3">#REF!</definedName>
    <definedName name="_________sni4">#REF!</definedName>
    <definedName name="_________sni5">#REF!</definedName>
    <definedName name="_________SPA1">'[4]SR Tb1'!#REF!</definedName>
    <definedName name="_________TAB39">#REF!</definedName>
    <definedName name="_________TAB4">#REF!</definedName>
    <definedName name="_________TAB40">#REF!</definedName>
    <definedName name="________EXR1">#REF!</definedName>
    <definedName name="________EXR2">#REF!</definedName>
    <definedName name="________EXR3">#REF!</definedName>
    <definedName name="________MM1">'[3]Matières premières'!#REF!</definedName>
    <definedName name="________MM2">'[3]Matières premières'!#REF!</definedName>
    <definedName name="________MM3">'[3]Matières premières'!#REF!</definedName>
    <definedName name="________oth1">#REF!</definedName>
    <definedName name="________oth2">#REF!</definedName>
    <definedName name="________oth3">#REF!</definedName>
    <definedName name="________oth4">#REF!</definedName>
    <definedName name="________oth5">#REF!</definedName>
    <definedName name="________oth6">#REF!</definedName>
    <definedName name="________oth7">#REF!</definedName>
    <definedName name="________oth8">#REF!</definedName>
    <definedName name="________rge1">#REF!</definedName>
    <definedName name="________sni1">#REF!</definedName>
    <definedName name="________sni2">#REF!</definedName>
    <definedName name="________sni3">#REF!</definedName>
    <definedName name="________sni4">#REF!</definedName>
    <definedName name="________sni5">#REF!</definedName>
    <definedName name="________SPA1">'[4]SR Tb1'!#REF!</definedName>
    <definedName name="________TAB39">#REF!</definedName>
    <definedName name="________TAB4">#REF!</definedName>
    <definedName name="________TAB40">#REF!</definedName>
    <definedName name="_______EXR1">#REF!</definedName>
    <definedName name="_______EXR2">#REF!</definedName>
    <definedName name="_______EXR3">#REF!</definedName>
    <definedName name="_______MM1">'[5]Matières premières'!#REF!</definedName>
    <definedName name="_______MM2">'[5]Matières premières'!#REF!</definedName>
    <definedName name="_______MM3">'[5]Matières premières'!#REF!</definedName>
    <definedName name="_______oth1">#REF!</definedName>
    <definedName name="_______oth2">#REF!</definedName>
    <definedName name="_______oth3">#REF!</definedName>
    <definedName name="_______oth4">#REF!</definedName>
    <definedName name="_______oth5">#REF!</definedName>
    <definedName name="_______oth6">#REF!</definedName>
    <definedName name="_______oth7">#REF!</definedName>
    <definedName name="_______oth8">#REF!</definedName>
    <definedName name="_______rge1">#REF!</definedName>
    <definedName name="_______sni1">#REF!</definedName>
    <definedName name="_______sni2">#REF!</definedName>
    <definedName name="_______sni3">#REF!</definedName>
    <definedName name="_______sni4">#REF!</definedName>
    <definedName name="_______sni5">#REF!</definedName>
    <definedName name="_______SPA1">'[1]SR Tb1'!#REF!</definedName>
    <definedName name="_______TAB39">#REF!</definedName>
    <definedName name="_______TAB4">#REF!</definedName>
    <definedName name="_______TAB40">#REF!</definedName>
    <definedName name="______EXR1">#REF!</definedName>
    <definedName name="______EXR2">#REF!</definedName>
    <definedName name="______EXR3">#REF!</definedName>
    <definedName name="______MM1">#REF!</definedName>
    <definedName name="______MM2">#REF!</definedName>
    <definedName name="______MM3">#REF!</definedName>
    <definedName name="______oth1">#REF!</definedName>
    <definedName name="______oth2">#REF!</definedName>
    <definedName name="______oth3">#REF!</definedName>
    <definedName name="______oth4">#REF!</definedName>
    <definedName name="______oth5">#REF!</definedName>
    <definedName name="______oth6">#REF!</definedName>
    <definedName name="______oth7">#REF!</definedName>
    <definedName name="______oth8">#REF!</definedName>
    <definedName name="______rge1">#REF!</definedName>
    <definedName name="______sni1">#REF!</definedName>
    <definedName name="______sni2">#REF!</definedName>
    <definedName name="______sni3">#REF!</definedName>
    <definedName name="______sni4">#REF!</definedName>
    <definedName name="______sni5">#REF!</definedName>
    <definedName name="______SPA1">#REF!</definedName>
    <definedName name="______TAB39">#REF!</definedName>
    <definedName name="______TAB4">#REF!</definedName>
    <definedName name="______TAB40">#REF!</definedName>
    <definedName name="_____EXR1">#REF!</definedName>
    <definedName name="_____EXR2">#REF!</definedName>
    <definedName name="_____EXR3">#REF!</definedName>
    <definedName name="_____MM1">#REF!</definedName>
    <definedName name="_____MM2">#REF!</definedName>
    <definedName name="_____MM3">#REF!</definedName>
    <definedName name="_____oth1">#REF!</definedName>
    <definedName name="_____oth2">#REF!</definedName>
    <definedName name="_____oth3">#REF!</definedName>
    <definedName name="_____oth4">#REF!</definedName>
    <definedName name="_____oth5">#REF!</definedName>
    <definedName name="_____oth6">#REF!</definedName>
    <definedName name="_____oth7">#REF!</definedName>
    <definedName name="_____oth8">#REF!</definedName>
    <definedName name="_____rge1">#REF!</definedName>
    <definedName name="_____sni1">#REF!</definedName>
    <definedName name="_____sni2">#REF!</definedName>
    <definedName name="_____sni3">#REF!</definedName>
    <definedName name="_____sni4">#REF!</definedName>
    <definedName name="_____sni5">#REF!</definedName>
    <definedName name="_____SPA1">#REF!</definedName>
    <definedName name="_____TAB39">#REF!</definedName>
    <definedName name="_____TAB4">#REF!</definedName>
    <definedName name="_____TAB40">#REF!</definedName>
    <definedName name="____EXR1">#REF!</definedName>
    <definedName name="____EXR2">#REF!</definedName>
    <definedName name="____EXR3">#REF!</definedName>
    <definedName name="____MM1">#REF!</definedName>
    <definedName name="____MM2">#REF!</definedName>
    <definedName name="____MM3">#REF!</definedName>
    <definedName name="____oth1">#REF!</definedName>
    <definedName name="____oth2">#REF!</definedName>
    <definedName name="____oth3">#REF!</definedName>
    <definedName name="____oth4">#REF!</definedName>
    <definedName name="____oth5">#REF!</definedName>
    <definedName name="____oth6">#REF!</definedName>
    <definedName name="____oth7">#REF!</definedName>
    <definedName name="____oth8">#REF!</definedName>
    <definedName name="____rge1">#REF!</definedName>
    <definedName name="____sni1">#REF!</definedName>
    <definedName name="____sni2">#REF!</definedName>
    <definedName name="____sni3">#REF!</definedName>
    <definedName name="____sni4">#REF!</definedName>
    <definedName name="____sni5">#REF!</definedName>
    <definedName name="____SPA1">#REF!</definedName>
    <definedName name="____TAB39">#REF!</definedName>
    <definedName name="____TAB4">#REF!</definedName>
    <definedName name="____TAB40">#REF!</definedName>
    <definedName name="___EXR1">#REF!</definedName>
    <definedName name="___EXR2">#REF!</definedName>
    <definedName name="___EXR3">#REF!</definedName>
    <definedName name="___MM1">#REF!</definedName>
    <definedName name="___MM2">#REF!</definedName>
    <definedName name="___MM3">#REF!</definedName>
    <definedName name="___oth1">#REF!</definedName>
    <definedName name="___oth2">#REF!</definedName>
    <definedName name="___oth3">#REF!</definedName>
    <definedName name="___oth4">#REF!</definedName>
    <definedName name="___oth5">#REF!</definedName>
    <definedName name="___oth6">#REF!</definedName>
    <definedName name="___oth7">#REF!</definedName>
    <definedName name="___oth8">#REF!</definedName>
    <definedName name="___rge1">#REF!</definedName>
    <definedName name="___sni1">#REF!</definedName>
    <definedName name="___sni2">#REF!</definedName>
    <definedName name="___sni3">#REF!</definedName>
    <definedName name="___sni4">#REF!</definedName>
    <definedName name="___sni5">#REF!</definedName>
    <definedName name="___SPA1">#REF!</definedName>
    <definedName name="___TAB39">#REF!</definedName>
    <definedName name="___TAB4">#REF!</definedName>
    <definedName name="___TAB40">#REF!</definedName>
    <definedName name="__123Graph_A" localSheetId="2" hidden="1">'[33]PV calcu'!#REF!</definedName>
    <definedName name="__123Graph_A" localSheetId="5" hidden="1">'[55]PV calcu'!#REF!</definedName>
    <definedName name="__123Graph_A" localSheetId="4" hidden="1">'[55]PV calcu'!#REF!</definedName>
    <definedName name="__123Graph_A" localSheetId="1" hidden="1">'[33]PV calcu'!#REF!</definedName>
    <definedName name="__123Graph_A" localSheetId="6" hidden="1">'[55]PV calcu'!#REF!</definedName>
    <definedName name="__123Graph_A" hidden="1">'[6]PV calcu'!#REF!</definedName>
    <definedName name="__123Graph_B" hidden="1">[7]T26!#REF!</definedName>
    <definedName name="__123Graph_C" hidden="1">[7]T26!#REF!</definedName>
    <definedName name="__123Graph_D" hidden="1">[7]T26!#REF!</definedName>
    <definedName name="__123Graph_E" hidden="1">[7]T26!#REF!</definedName>
    <definedName name="__123Graph_F" hidden="1">[7]T26!#REF!</definedName>
    <definedName name="__123Graph_X" hidden="1">[7]T26!#REF!</definedName>
    <definedName name="__EXR1">#REF!</definedName>
    <definedName name="__EXR2">#REF!</definedName>
    <definedName name="__EXR3">#REF!</definedName>
    <definedName name="__MM1">#REF!</definedName>
    <definedName name="__MM2">#REF!</definedName>
    <definedName name="__MM3">#REF!</definedName>
    <definedName name="__oth1">#REF!</definedName>
    <definedName name="__oth2">#REF!</definedName>
    <definedName name="__oth3">#REF!</definedName>
    <definedName name="__oth4">#REF!</definedName>
    <definedName name="__oth5">#REF!</definedName>
    <definedName name="__oth6">#REF!</definedName>
    <definedName name="__oth7">#REF!</definedName>
    <definedName name="__oth8">#REF!</definedName>
    <definedName name="__rge1">#REF!</definedName>
    <definedName name="__sni1">#REF!</definedName>
    <definedName name="__sni2">#REF!</definedName>
    <definedName name="__sni3">#REF!</definedName>
    <definedName name="__sni4">#REF!</definedName>
    <definedName name="__sni5">#REF!</definedName>
    <definedName name="__SPA1">#REF!</definedName>
    <definedName name="__TAB39">#REF!</definedName>
    <definedName name="__TAB4">#REF!</definedName>
    <definedName name="__TAB40">#REF!</definedName>
    <definedName name="_Equilibre_Epargne_Investissement">#REF!</definedName>
    <definedName name="_EXR1">#REF!</definedName>
    <definedName name="_EXR2">#REF!</definedName>
    <definedName name="_EXR3">#REF!</definedName>
    <definedName name="_Fill" localSheetId="2" hidden="1">#REF!</definedName>
    <definedName name="_Fill" localSheetId="5" hidden="1">#REF!</definedName>
    <definedName name="_Fill" localSheetId="4" hidden="1">#REF!</definedName>
    <definedName name="_Fill" localSheetId="1" hidden="1">#REF!</definedName>
    <definedName name="_Fill" localSheetId="6" hidden="1">#REF!</definedName>
    <definedName name="_Fill" hidden="1">#REF!</definedName>
    <definedName name="_Fill1" localSheetId="2" hidden="1">#REF!</definedName>
    <definedName name="_Fill1" localSheetId="5" hidden="1">#REF!</definedName>
    <definedName name="_Fill1" localSheetId="4" hidden="1">#REF!</definedName>
    <definedName name="_Fill1" localSheetId="1" hidden="1">#REF!</definedName>
    <definedName name="_Fill1" localSheetId="6" hidden="1">#REF!</definedName>
    <definedName name="_Fill1" hidden="1">#REF!</definedName>
    <definedName name="_Financement_Deficit">#REF!</definedName>
    <definedName name="_Indicateurs_1">#REF!</definedName>
    <definedName name="_Indicateurs_2">#REF!</definedName>
    <definedName name="_Indicateurs_Zone">#REF!</definedName>
    <definedName name="_Key1" hidden="1">#REF!</definedName>
    <definedName name="_MatMult_A" hidden="1">#REF!</definedName>
    <definedName name="_MatMult_B" hidden="1">#REF!</definedName>
    <definedName name="_MM1">'[3]Matières premières'!#REF!</definedName>
    <definedName name="_MM2">'[3]Matières premières'!#REF!</definedName>
    <definedName name="_MM3">'[3]Matières premières'!#REF!</definedName>
    <definedName name="_Order1" hidden="1">255</definedName>
    <definedName name="_Order2" hidden="1">255</definedName>
    <definedName name="_oth1">#REF!</definedName>
    <definedName name="_oth2">#REF!</definedName>
    <definedName name="_oth3">#REF!</definedName>
    <definedName name="_oth4">#REF!</definedName>
    <definedName name="_oth5">#REF!</definedName>
    <definedName name="_oth6">#REF!</definedName>
    <definedName name="_oth7">#REF!</definedName>
    <definedName name="_oth8">#REF!</definedName>
    <definedName name="_Parse_Out" localSheetId="2" hidden="1">#REF!</definedName>
    <definedName name="_Parse_Out" localSheetId="5" hidden="1">#REF!</definedName>
    <definedName name="_Parse_Out" localSheetId="4" hidden="1">#REF!</definedName>
    <definedName name="_Parse_Out" localSheetId="1" hidden="1">#REF!</definedName>
    <definedName name="_Parse_Out" localSheetId="6" hidden="1">#REF!</definedName>
    <definedName name="_Parse_Out" hidden="1">#REF!</definedName>
    <definedName name="_Regression_Int" hidden="1">1</definedName>
    <definedName name="_Regression_Out" localSheetId="2" hidden="1">#REF!</definedName>
    <definedName name="_Regression_Out" localSheetId="5" hidden="1">#REF!</definedName>
    <definedName name="_Regression_Out" localSheetId="4" hidden="1">#REF!</definedName>
    <definedName name="_Regression_Out" localSheetId="1" hidden="1">#REF!</definedName>
    <definedName name="_Regression_Out" localSheetId="6" hidden="1">#REF!</definedName>
    <definedName name="_Regression_Out" hidden="1">#REF!</definedName>
    <definedName name="_Regression_X" localSheetId="2" hidden="1">#REF!</definedName>
    <definedName name="_Regression_X" localSheetId="5" hidden="1">#REF!</definedName>
    <definedName name="_Regression_X" localSheetId="4" hidden="1">#REF!</definedName>
    <definedName name="_Regression_X" localSheetId="1" hidden="1">#REF!</definedName>
    <definedName name="_Regression_X" localSheetId="6" hidden="1">#REF!</definedName>
    <definedName name="_Regression_X" hidden="1">#REF!</definedName>
    <definedName name="_Regression_Y" localSheetId="2" hidden="1">#REF!</definedName>
    <definedName name="_Regression_Y" localSheetId="5" hidden="1">#REF!</definedName>
    <definedName name="_Regression_Y" localSheetId="4" hidden="1">#REF!</definedName>
    <definedName name="_Regression_Y" localSheetId="1" hidden="1">#REF!</definedName>
    <definedName name="_Regression_Y" localSheetId="6" hidden="1">#REF!</definedName>
    <definedName name="_Regression_Y" hidden="1">#REF!</definedName>
    <definedName name="_rge1">#REF!</definedName>
    <definedName name="_sni1">#REF!</definedName>
    <definedName name="_sni2">#REF!</definedName>
    <definedName name="_sni3">#REF!</definedName>
    <definedName name="_sni4">#REF!</definedName>
    <definedName name="_sni5">#REF!</definedName>
    <definedName name="_Sort" hidden="1">#REF!</definedName>
    <definedName name="_SPA1">'[4]SR Tb1'!#REF!</definedName>
    <definedName name="_TAB39">#REF!</definedName>
    <definedName name="_TAB4">#REF!</definedName>
    <definedName name="_TAB40">#REF!</definedName>
    <definedName name="a">'[7]Basic Data - Old'!#REF!</definedName>
    <definedName name="actald">#REF!</definedName>
    <definedName name="actbud">#REF!</definedName>
    <definedName name="ACTIVATE" localSheetId="2">#REF!</definedName>
    <definedName name="ACTIVATE" localSheetId="5">#REF!</definedName>
    <definedName name="ACTIVATE" localSheetId="4">#REF!</definedName>
    <definedName name="ACTIVATE" localSheetId="1">#REF!</definedName>
    <definedName name="ACTIVATE" localSheetId="6">#REF!</definedName>
    <definedName name="ACTIVATE">#REF!</definedName>
    <definedName name="actual">#REF!</definedName>
    <definedName name="actuald">#REF!</definedName>
    <definedName name="actualf">#REF!</definedName>
    <definedName name="ADB" localSheetId="2">[34]CIRRs!$C$59</definedName>
    <definedName name="ADB" localSheetId="5">[56]CIRRs!$C$59</definedName>
    <definedName name="ADB" localSheetId="4">[56]CIRRs!$C$59</definedName>
    <definedName name="ADB" localSheetId="1">[34]CIRRs!$C$59</definedName>
    <definedName name="ADB" localSheetId="6">[56]CIRRs!$C$59</definedName>
    <definedName name="ADB">[8]CIRRs!$C$59</definedName>
    <definedName name="ADF" localSheetId="2">[34]CIRRs!$C$60</definedName>
    <definedName name="ADF" localSheetId="5">[56]CIRRs!$C$60</definedName>
    <definedName name="ADF" localSheetId="4">[56]CIRRs!$C$60</definedName>
    <definedName name="ADF" localSheetId="1">[34]CIRRs!$C$60</definedName>
    <definedName name="ADF" localSheetId="6">[56]CIRRs!$C$60</definedName>
    <definedName name="ADF">[8]CIRRs!$C$60</definedName>
    <definedName name="ADT" localSheetId="5">'[57]Matières premières'!#REF!</definedName>
    <definedName name="ADT" localSheetId="4">'[57]Matières premières'!#REF!</definedName>
    <definedName name="ADT" localSheetId="6">'[57]Matières premières'!#REF!</definedName>
    <definedName name="ADT">'[5]Matières premières'!#REF!</definedName>
    <definedName name="ALL" localSheetId="2">#REF!</definedName>
    <definedName name="ALL" localSheetId="5">#REF!</definedName>
    <definedName name="ALL" localSheetId="4">#REF!</definedName>
    <definedName name="ALL" localSheetId="1">#REF!</definedName>
    <definedName name="ALL" localSheetId="6">#REF!</definedName>
    <definedName name="ALL">#REF!</definedName>
    <definedName name="AMOR_D" localSheetId="5">'[57]Matières premières'!#REF!</definedName>
    <definedName name="AMOR_D" localSheetId="4">'[57]Matières premières'!#REF!</definedName>
    <definedName name="AMOR_D" localSheetId="6">'[57]Matières premières'!#REF!</definedName>
    <definedName name="AMOR_D">'[5]Matières premières'!#REF!</definedName>
    <definedName name="AMOR_DT" localSheetId="5">'[57]Matières premières'!#REF!</definedName>
    <definedName name="AMOR_DT" localSheetId="4">'[57]Matières premières'!#REF!</definedName>
    <definedName name="AMOR_DT" localSheetId="6">'[57]Matières premières'!#REF!</definedName>
    <definedName name="AMOR_DT">'[5]Matières premières'!#REF!</definedName>
    <definedName name="amort" localSheetId="2">[35]info!$A$5:$AP$18</definedName>
    <definedName name="amort" localSheetId="5">[58]info!$A$5:$AP$18</definedName>
    <definedName name="AMORT" localSheetId="4">'[57]Matières premières'!#REF!</definedName>
    <definedName name="amort" localSheetId="1">[35]info!$A$5:$AP$18</definedName>
    <definedName name="AMORT" localSheetId="6">'[57]Matières premières'!#REF!</definedName>
    <definedName name="amort">[9]info!$A$5:$AP$18</definedName>
    <definedName name="Amorti" localSheetId="2">[36]info!#REF!</definedName>
    <definedName name="Amorti" localSheetId="5">[59]info!#REF!</definedName>
    <definedName name="Amorti" localSheetId="4">[59]info!#REF!</definedName>
    <definedName name="Amorti" localSheetId="1">[36]info!#REF!</definedName>
    <definedName name="Amorti" localSheetId="6">[59]info!#REF!</definedName>
    <definedName name="Amorti">[10]info!#REF!</definedName>
    <definedName name="AMTABLE" localSheetId="2">#REF!</definedName>
    <definedName name="AMTABLE" localSheetId="5">#REF!</definedName>
    <definedName name="AMTABLE" localSheetId="4">#REF!</definedName>
    <definedName name="AMTABLE" localSheetId="1">#REF!</definedName>
    <definedName name="AMTABLE" localSheetId="6">#REF!</definedName>
    <definedName name="AMTABLE">#REF!</definedName>
    <definedName name="annual">#REF!</definedName>
    <definedName name="APA" localSheetId="5">'[57]Matières premières'!#REF!</definedName>
    <definedName name="APA" localSheetId="4">'[57]Matières premières'!#REF!</definedName>
    <definedName name="APA" localSheetId="6">'[57]Matières premières'!#REF!</definedName>
    <definedName name="APA">'[5]Matières premières'!#REF!</definedName>
    <definedName name="APA_BC" localSheetId="5">'[57]Matières premières'!#REF!</definedName>
    <definedName name="APA_BC" localSheetId="4">'[57]Matières premières'!#REF!</definedName>
    <definedName name="APA_BC" localSheetId="6">'[57]Matières premières'!#REF!</definedName>
    <definedName name="APA_BC">'[5]Matières premières'!#REF!</definedName>
    <definedName name="APA_BP" localSheetId="5">'[57]Matières premières'!#REF!</definedName>
    <definedName name="APA_BP" localSheetId="4">'[57]Matières premières'!#REF!</definedName>
    <definedName name="APA_BP" localSheetId="6">'[57]Matières premières'!#REF!</definedName>
    <definedName name="APA_BP">'[5]Matières premières'!#REF!</definedName>
    <definedName name="APN" localSheetId="5">'[57]Matières premières'!#REF!</definedName>
    <definedName name="APN" localSheetId="4">'[57]Matières premières'!#REF!</definedName>
    <definedName name="APN" localSheetId="6">'[57]Matières premières'!#REF!</definedName>
    <definedName name="APN">'[5]Matières premières'!#REF!</definedName>
    <definedName name="APP" localSheetId="5">'[57]Matières premières'!#REF!</definedName>
    <definedName name="APP" localSheetId="4">'[57]Matières premières'!#REF!</definedName>
    <definedName name="APP" localSheetId="6">'[57]Matières premières'!#REF!</definedName>
    <definedName name="APP">'[5]Matières premières'!#REF!</definedName>
    <definedName name="APP_BC" localSheetId="5">'[57]Matières premières'!#REF!</definedName>
    <definedName name="APP_BC" localSheetId="4">'[57]Matières premières'!#REF!</definedName>
    <definedName name="APP_BC" localSheetId="6">'[57]Matières premières'!#REF!</definedName>
    <definedName name="APP_BC">'[5]Matières premières'!#REF!</definedName>
    <definedName name="APP_BP" localSheetId="5">'[57]Matières premières'!#REF!</definedName>
    <definedName name="APP_BP" localSheetId="4">'[57]Matières premières'!#REF!</definedName>
    <definedName name="APP_BP" localSheetId="6">'[57]Matières premières'!#REF!</definedName>
    <definedName name="APP_BP">'[5]Matières premières'!#REF!</definedName>
    <definedName name="aq">#REF!</definedName>
    <definedName name="Assistance" localSheetId="2">#REF!</definedName>
    <definedName name="Assistance" localSheetId="5">#REF!</definedName>
    <definedName name="Assistance" localSheetId="4">#REF!</definedName>
    <definedName name="Assistance" localSheetId="1">#REF!</definedName>
    <definedName name="Assistance" localSheetId="6">#REF!</definedName>
    <definedName name="Assistance">#REF!</definedName>
    <definedName name="ASSUMPB" localSheetId="2">[38]E!#REF!</definedName>
    <definedName name="ASSUMPB" localSheetId="5">[61]E!#REF!</definedName>
    <definedName name="ASSUMPB" localSheetId="4">[61]E!#REF!</definedName>
    <definedName name="ASSUMPB" localSheetId="1">[38]E!#REF!</definedName>
    <definedName name="ASSUMPB" localSheetId="6">[61]E!#REF!</definedName>
    <definedName name="ASSUMPB">[11]E!#REF!</definedName>
    <definedName name="ATBS" localSheetId="5">'[57]Matières premières'!#REF!</definedName>
    <definedName name="ATBS" localSheetId="4">'[57]Matières premières'!#REF!</definedName>
    <definedName name="ATBS" localSheetId="6">'[57]Matières premières'!#REF!</definedName>
    <definedName name="ATBS">'[5]Matières premières'!#REF!</definedName>
    <definedName name="ATREV" localSheetId="5">'[57]Matières premières'!#REF!</definedName>
    <definedName name="ATREV" localSheetId="4">'[57]Matières premières'!#REF!</definedName>
    <definedName name="ATREV" localSheetId="6">'[57]Matières premières'!#REF!</definedName>
    <definedName name="ATREV">'[5]Matières premières'!#REF!</definedName>
    <definedName name="ATS" localSheetId="2">[34]CIRRs!$C$77</definedName>
    <definedName name="ATS" localSheetId="5">[56]CIRRs!$C$77</definedName>
    <definedName name="ATS" localSheetId="4">[56]CIRRs!$C$77</definedName>
    <definedName name="ATS" localSheetId="1">[34]CIRRs!$C$77</definedName>
    <definedName name="ATS" localSheetId="6">[56]CIRRs!$C$77</definedName>
    <definedName name="ATS">[8]CIRRs!$C$77</definedName>
    <definedName name="AUTDEP" localSheetId="5">'[57]Matières premières'!#REF!</definedName>
    <definedName name="AUTDEP" localSheetId="4">'[57]Matières premières'!#REF!</definedName>
    <definedName name="AUTDEP" localSheetId="6">'[57]Matières premières'!#REF!</definedName>
    <definedName name="AUTDEP">'[5]Matières premières'!#REF!</definedName>
    <definedName name="AUTDEPCOUR" localSheetId="5">'[57]Matières premières'!#REF!</definedName>
    <definedName name="AUTDEPCOUR" localSheetId="4">'[57]Matières premières'!#REF!</definedName>
    <definedName name="AUTDEPCOUR" localSheetId="6">'[57]Matières premières'!#REF!</definedName>
    <definedName name="AUTDEPCOUR">'[5]Matières premières'!#REF!</definedName>
    <definedName name="AUTOF" localSheetId="5">'[57]Matières premières'!#REF!</definedName>
    <definedName name="AUTOF" localSheetId="4">'[57]Matières premières'!#REF!</definedName>
    <definedName name="AUTOF" localSheetId="6">'[57]Matières premières'!#REF!</definedName>
    <definedName name="AUTOF">'[5]Matières premières'!#REF!</definedName>
    <definedName name="AUTOFT" localSheetId="5">'[57]Matières premières'!#REF!</definedName>
    <definedName name="AUTOFT" localSheetId="4">'[57]Matières premières'!#REF!</definedName>
    <definedName name="AUTOFT" localSheetId="6">'[57]Matières premières'!#REF!</definedName>
    <definedName name="AUTOFT">'[5]Matières premières'!#REF!</definedName>
    <definedName name="AUTRNF" localSheetId="5">'[57]Matières premières'!#REF!</definedName>
    <definedName name="AUTRNF" localSheetId="4">'[57]Matières premières'!#REF!</definedName>
    <definedName name="AUTRNF" localSheetId="6">'[57]Matières premières'!#REF!</definedName>
    <definedName name="AUTRNF">'[5]Matières premières'!#REF!</definedName>
    <definedName name="AVEXT" localSheetId="5">'[57]Matières premières'!#REF!</definedName>
    <definedName name="AVEXT" localSheetId="4">'[57]Matières premières'!#REF!</definedName>
    <definedName name="AVEXT" localSheetId="6">'[57]Matières premières'!#REF!</definedName>
    <definedName name="AVEXT">'[5]Matières premières'!#REF!</definedName>
    <definedName name="AVEXT_BC" localSheetId="5">'[57]Matières premières'!#REF!</definedName>
    <definedName name="AVEXT_BC" localSheetId="4">'[57]Matières premières'!#REF!</definedName>
    <definedName name="AVEXT_BC" localSheetId="6">'[57]Matières premières'!#REF!</definedName>
    <definedName name="AVEXT_BC">'[5]Matières premières'!#REF!</definedName>
    <definedName name="AVEXT_BCAUT" localSheetId="5">'[57]Matières premières'!#REF!</definedName>
    <definedName name="AVEXT_BCAUT" localSheetId="4">'[57]Matières premières'!#REF!</definedName>
    <definedName name="AVEXT_BCAUT" localSheetId="6">'[57]Matières premières'!#REF!</definedName>
    <definedName name="AVEXT_BCAUT">'[5]Matières premières'!#REF!</definedName>
    <definedName name="AVEXT_BCD" localSheetId="5">'[57]Matières premières'!#REF!</definedName>
    <definedName name="AVEXT_BCD" localSheetId="4">'[57]Matières premières'!#REF!</definedName>
    <definedName name="AVEXT_BCD" localSheetId="6">'[57]Matières premières'!#REF!</definedName>
    <definedName name="AVEXT_BCD">'[5]Matières premières'!#REF!</definedName>
    <definedName name="AVEXT_BCO" localSheetId="5">'[57]Matières premières'!#REF!</definedName>
    <definedName name="AVEXT_BCO" localSheetId="4">'[57]Matières premières'!#REF!</definedName>
    <definedName name="AVEXT_BCO" localSheetId="6">'[57]Matières premières'!#REF!</definedName>
    <definedName name="AVEXT_BCO">'[5]Matières premières'!#REF!</definedName>
    <definedName name="AVEXT_BP" localSheetId="5">'[57]Matières premières'!#REF!</definedName>
    <definedName name="AVEXT_BP" localSheetId="4">'[57]Matières premières'!#REF!</definedName>
    <definedName name="AVEXT_BP" localSheetId="6">'[57]Matières premières'!#REF!</definedName>
    <definedName name="AVEXT_BP">'[5]Matières premières'!#REF!</definedName>
    <definedName name="AVEXTN" localSheetId="5">'[57]Matières premières'!#REF!</definedName>
    <definedName name="AVEXTN" localSheetId="4">'[57]Matières premières'!#REF!</definedName>
    <definedName name="AVEXTN" localSheetId="6">'[57]Matières premières'!#REF!</definedName>
    <definedName name="AVEXTN">'[5]Matières premières'!#REF!</definedName>
    <definedName name="BADEA" localSheetId="2">[34]CIRRs!$C$67</definedName>
    <definedName name="BADEA" localSheetId="5">[56]CIRRs!$C$67</definedName>
    <definedName name="BADEA" localSheetId="4">[56]CIRRs!$C$67</definedName>
    <definedName name="BADEA" localSheetId="1">[34]CIRRs!$C$67</definedName>
    <definedName name="BADEA" localSheetId="6">[56]CIRRs!$C$67</definedName>
    <definedName name="BADEA">[8]CIRRs!$C$67</definedName>
    <definedName name="BALCOM" localSheetId="5">'[57]Matières premières'!#REF!</definedName>
    <definedName name="BALCOM" localSheetId="4">'[57]Matières premières'!#REF!</definedName>
    <definedName name="BALCOM" localSheetId="6">'[57]Matières premières'!#REF!</definedName>
    <definedName name="BALCOM">'[5]Matières premières'!#REF!</definedName>
    <definedName name="banks" localSheetId="2">#REF!</definedName>
    <definedName name="banks" localSheetId="5">#REF!</definedName>
    <definedName name="banks" localSheetId="4">#REF!</definedName>
    <definedName name="banks" localSheetId="1">#REF!</definedName>
    <definedName name="banks" localSheetId="6">#REF!</definedName>
    <definedName name="banks">#REF!</definedName>
    <definedName name="_xlnm.Database">#REF!</definedName>
    <definedName name="BASEM" localSheetId="5">'[57]Matières premières'!#REF!</definedName>
    <definedName name="BASEM" localSheetId="4">'[57]Matières premières'!#REF!</definedName>
    <definedName name="BASEM" localSheetId="6">'[57]Matières premières'!#REF!</definedName>
    <definedName name="BASEM">'[5]Matières premières'!#REF!</definedName>
    <definedName name="BaseYear">#REF!</definedName>
    <definedName name="BASIC_DATA" localSheetId="2">'[31]SR Tb1'!#REF!</definedName>
    <definedName name="BASIC_DATA" localSheetId="5">'[52]SR Tb1'!#REF!</definedName>
    <definedName name="BASIC_DATA" localSheetId="4">'[52]SR Tb1'!#REF!</definedName>
    <definedName name="BASIC_DATA" localSheetId="1">'[31]SR Tb1'!#REF!</definedName>
    <definedName name="BASIC_DATA" localSheetId="6">'[52]SR Tb1'!#REF!</definedName>
    <definedName name="BASIC_DATA">'[1]SR Tb1'!#REF!</definedName>
    <definedName name="BDEAC" localSheetId="2">[34]CIRRs!$C$70</definedName>
    <definedName name="BDEAC" localSheetId="5">[56]CIRRs!$C$70</definedName>
    <definedName name="BDEAC" localSheetId="4">[56]CIRRs!$C$70</definedName>
    <definedName name="BDEAC" localSheetId="1">[34]CIRRs!$C$70</definedName>
    <definedName name="BDEAC" localSheetId="6">[56]CIRRs!$C$70</definedName>
    <definedName name="BDEAC">[8]CIRRs!$C$70</definedName>
    <definedName name="BEF" localSheetId="2">[34]CIRRs!$C$79</definedName>
    <definedName name="BEF" localSheetId="5">[56]CIRRs!$C$79</definedName>
    <definedName name="BEF" localSheetId="4">[56]CIRRs!$C$79</definedName>
    <definedName name="BEF" localSheetId="1">[34]CIRRs!$C$79</definedName>
    <definedName name="BEF" localSheetId="6">[56]CIRRs!$C$79</definedName>
    <definedName name="BEF">[8]CIRRs!$C$79</definedName>
    <definedName name="Bei" localSheetId="2">[36]terms!#REF!</definedName>
    <definedName name="Bei" localSheetId="5">[59]terms!#REF!</definedName>
    <definedName name="Bei" localSheetId="4">[59]terms!#REF!</definedName>
    <definedName name="Bei" localSheetId="1">[36]terms!#REF!</definedName>
    <definedName name="Bei" localSheetId="6">[59]terms!#REF!</definedName>
    <definedName name="Bei">[10]terms!#REF!</definedName>
    <definedName name="BIAOSECTORIZ">#REF!</definedName>
    <definedName name="BIBNIM" localSheetId="5">'[57]Matières premières'!#REF!</definedName>
    <definedName name="BIBNIM" localSheetId="4">'[57]Matières premières'!#REF!</definedName>
    <definedName name="BIBNIM" localSheetId="6">'[57]Matières premières'!#REF!</definedName>
    <definedName name="BIBNIM">'[5]Matières premières'!#REF!</definedName>
    <definedName name="BIE" localSheetId="5">'[57]Matières premières'!#REF!</definedName>
    <definedName name="BIE" localSheetId="4">'[57]Matières premières'!#REF!</definedName>
    <definedName name="BIE" localSheetId="6">'[57]Matières premières'!#REF!</definedName>
    <definedName name="BIE">'[5]Matières premières'!#REF!</definedName>
    <definedName name="BIET" localSheetId="5">'[57]Matières premières'!#REF!</definedName>
    <definedName name="BIET" localSheetId="4">'[57]Matières premières'!#REF!</definedName>
    <definedName name="BIET" localSheetId="6">'[57]Matières premières'!#REF!</definedName>
    <definedName name="BIET">'[5]Matières premières'!#REF!</definedName>
    <definedName name="bnvbn">'[7]Matières premières'!#REF!</definedName>
    <definedName name="BO" localSheetId="2">#REF!</definedName>
    <definedName name="BO" localSheetId="5">#REF!</definedName>
    <definedName name="BO" localSheetId="4">#REF!</definedName>
    <definedName name="BO" localSheetId="1">#REF!</definedName>
    <definedName name="BO" localSheetId="6">#REF!</definedName>
    <definedName name="BO">#REF!</definedName>
    <definedName name="BONCAISSE" localSheetId="5">'[57]Matières premières'!#REF!</definedName>
    <definedName name="BONCAISSE" localSheetId="4">'[57]Matières premières'!#REF!</definedName>
    <definedName name="BONCAISSE" localSheetId="6">'[57]Matières premières'!#REF!</definedName>
    <definedName name="BONCAISSE">'[5]Matières premières'!#REF!</definedName>
    <definedName name="BOP" localSheetId="2">#REF!</definedName>
    <definedName name="BOP" localSheetId="5">#REF!</definedName>
    <definedName name="BOP" localSheetId="4">#REF!</definedName>
    <definedName name="BOP" localSheetId="1">#REF!</definedName>
    <definedName name="BOP" localSheetId="6">#REF!</definedName>
    <definedName name="BOP">#REF!</definedName>
    <definedName name="BOP_to_Fisc">[12]Out_sys!$L$108:$AH$131</definedName>
    <definedName name="BOP_to_REAL">[12]Out_sys!$J$19:$AH$98</definedName>
    <definedName name="BOPE" localSheetId="2">#REF!</definedName>
    <definedName name="BOPE" localSheetId="5">#REF!</definedName>
    <definedName name="BOPE" localSheetId="4">#REF!</definedName>
    <definedName name="BOPE" localSheetId="1">#REF!</definedName>
    <definedName name="BOPE" localSheetId="6">#REF!</definedName>
    <definedName name="BOPE">#REF!</definedName>
    <definedName name="bopeng" localSheetId="2">#REF!</definedName>
    <definedName name="bopeng" localSheetId="5">#REF!</definedName>
    <definedName name="bopeng" localSheetId="4">#REF!</definedName>
    <definedName name="bopeng" localSheetId="1">#REF!</definedName>
    <definedName name="bopeng" localSheetId="6">#REF!</definedName>
    <definedName name="bopeng">#REF!</definedName>
    <definedName name="bopengd" localSheetId="2">#REF!</definedName>
    <definedName name="bopengd" localSheetId="5">#REF!</definedName>
    <definedName name="bopengd" localSheetId="4">#REF!</definedName>
    <definedName name="bopengd" localSheetId="1">#REF!</definedName>
    <definedName name="bopengd" localSheetId="6">#REF!</definedName>
    <definedName name="bopengd">#REF!</definedName>
    <definedName name="BOPF" localSheetId="2">#REF!</definedName>
    <definedName name="BOPF" localSheetId="5">#REF!</definedName>
    <definedName name="BOPF" localSheetId="4">#REF!</definedName>
    <definedName name="BOPF" localSheetId="1">#REF!</definedName>
    <definedName name="BOPF" localSheetId="6">#REF!</definedName>
    <definedName name="BOPF">#REF!</definedName>
    <definedName name="BOPRED_">#REF!</definedName>
    <definedName name="BOPSECT20">[13]Analysis!#REF!</definedName>
    <definedName name="BOPSECT2000">[13]Analysis!#REF!</definedName>
    <definedName name="BOPSR" localSheetId="2">#REF!</definedName>
    <definedName name="BOPSR" localSheetId="5">#REF!</definedName>
    <definedName name="BOPSR" localSheetId="4">#REF!</definedName>
    <definedName name="BOPSR" localSheetId="1">#REF!</definedName>
    <definedName name="BOPSR" localSheetId="6">#REF!</definedName>
    <definedName name="BOPSR">#REF!</definedName>
    <definedName name="bpr">#REF!</definedName>
    <definedName name="BRTABLE7">[13]Analysis!#REF!</definedName>
    <definedName name="BT" localSheetId="5">'[57]Matières premières'!#REF!</definedName>
    <definedName name="BT" localSheetId="4">'[57]Matières premières'!#REF!</definedName>
    <definedName name="BT" localSheetId="6">'[57]Matières premières'!#REF!</definedName>
    <definedName name="BT">'[5]Matières premières'!#REF!</definedName>
    <definedName name="BTSon" localSheetId="5">'[57]Matières premières'!#REF!</definedName>
    <definedName name="BTSon" localSheetId="4">'[57]Matières premières'!#REF!</definedName>
    <definedName name="BTSon" localSheetId="6">'[57]Matières premières'!#REF!</definedName>
    <definedName name="BTSon">'[5]Matières premières'!#REF!</definedName>
    <definedName name="BUDGET">#REF!</definedName>
    <definedName name="bullshit">[14]GQRDT8!$B$230:$H$280</definedName>
    <definedName name="CAD" localSheetId="2">[34]CIRRs!$C$80</definedName>
    <definedName name="CAD" localSheetId="5">[56]CIRRs!$C$80</definedName>
    <definedName name="CAD" localSheetId="4">[56]CIRRs!$C$80</definedName>
    <definedName name="CAD" localSheetId="1">[34]CIRRs!$C$80</definedName>
    <definedName name="CAD" localSheetId="6">[56]CIRRs!$C$80</definedName>
    <definedName name="CAD">[8]CIRRs!$C$80</definedName>
    <definedName name="CAFS" localSheetId="5">'[57]Matières premières'!#REF!</definedName>
    <definedName name="CAFS" localSheetId="4">'[57]Matières premières'!#REF!</definedName>
    <definedName name="CAFS" localSheetId="6">'[57]Matières premières'!#REF!</definedName>
    <definedName name="CAFS">'[5]Matières premières'!#REF!</definedName>
    <definedName name="CAFST" localSheetId="5">'[57]Matières premières'!#REF!</definedName>
    <definedName name="CAFST" localSheetId="4">'[57]Matières premières'!#REF!</definedName>
    <definedName name="CAFST" localSheetId="6">'[57]Matières premières'!#REF!</definedName>
    <definedName name="CAFST">'[5]Matières premières'!#REF!</definedName>
    <definedName name="Capital">#REF!</definedName>
    <definedName name="CFA" localSheetId="2">[34]CIRRs!$C$81</definedName>
    <definedName name="CFA" localSheetId="5">[56]CIRRs!$C$81</definedName>
    <definedName name="CFA" localSheetId="4">[56]CIRRs!$C$81</definedName>
    <definedName name="CFA" localSheetId="1">[34]CIRRs!$C$81</definedName>
    <definedName name="CFA" localSheetId="6">[56]CIRRs!$C$81</definedName>
    <definedName name="CFA">[8]CIRRs!$C$81</definedName>
    <definedName name="CFAFS">#REF!</definedName>
    <definedName name="CFAFS_DOLLARS">#REF!</definedName>
    <definedName name="CHF" localSheetId="2">[34]CIRRs!$C$82</definedName>
    <definedName name="CHF" localSheetId="5">[56]CIRRs!$C$82</definedName>
    <definedName name="CHF" localSheetId="4">[56]CIRRs!$C$82</definedName>
    <definedName name="CHF" localSheetId="1">[34]CIRRs!$C$82</definedName>
    <definedName name="CHF" localSheetId="6">[56]CIRRs!$C$82</definedName>
    <definedName name="CHF">[8]CIRRs!$C$82</definedName>
    <definedName name="Chinguetti">#REF!</definedName>
    <definedName name="cirr" localSheetId="2">#REF!</definedName>
    <definedName name="cirr" localSheetId="5">#REF!</definedName>
    <definedName name="cirr" localSheetId="4">#REF!</definedName>
    <definedName name="cirr" localSheetId="1">#REF!</definedName>
    <definedName name="cirr" localSheetId="6">#REF!</definedName>
    <definedName name="cirr">#REF!</definedName>
    <definedName name="COMCAP" localSheetId="5">'[57]Matières premières'!#REF!</definedName>
    <definedName name="COMCAP" localSheetId="4">'[57]Matières premières'!#REF!</definedName>
    <definedName name="COMCAP" localSheetId="6">'[57]Matières premières'!#REF!</definedName>
    <definedName name="COMCAP">'[5]Matières premières'!#REF!</definedName>
    <definedName name="COMCAP_BC" localSheetId="5">'[57]Matières premières'!#REF!</definedName>
    <definedName name="COMCAP_BC" localSheetId="4">'[57]Matières premières'!#REF!</definedName>
    <definedName name="COMCAP_BC" localSheetId="6">'[57]Matières premières'!#REF!</definedName>
    <definedName name="COMCAP_BC">'[5]Matières premières'!#REF!</definedName>
    <definedName name="COMCAP_BP" localSheetId="5">'[57]Matières premières'!#REF!</definedName>
    <definedName name="COMCAP_BP" localSheetId="4">'[57]Matières premières'!#REF!</definedName>
    <definedName name="COMCAP_BP" localSheetId="6">'[57]Matières premières'!#REF!</definedName>
    <definedName name="COMCAP_BP">'[5]Matières premières'!#REF!</definedName>
    <definedName name="COMM1">#REF!</definedName>
    <definedName name="COMM10">#REF!</definedName>
    <definedName name="COMM10S1">#REF!</definedName>
    <definedName name="COMM10S2">#REF!</definedName>
    <definedName name="COMM10S3">#REF!</definedName>
    <definedName name="COMM11">#REF!</definedName>
    <definedName name="COMM12">#REF!</definedName>
    <definedName name="COMM12S1">#REF!</definedName>
    <definedName name="COMM13">#REF!</definedName>
    <definedName name="COMM14">#REF!</definedName>
    <definedName name="COMM2">#REF!</definedName>
    <definedName name="COMM3">#REF!</definedName>
    <definedName name="COMM3SUITE">#REF!</definedName>
    <definedName name="COMM4">#REF!</definedName>
    <definedName name="COMM5">#REF!</definedName>
    <definedName name="COMM5SUITE">#REF!</definedName>
    <definedName name="COMM6">#REF!</definedName>
    <definedName name="COMM7">#REF!</definedName>
    <definedName name="COMM8">#REF!</definedName>
    <definedName name="COMM9">#REF!</definedName>
    <definedName name="COMMBANKS">'[15]Q Tb21a'!#REF!</definedName>
    <definedName name="CONCGZ" localSheetId="5">'[57]Matières premières'!#REF!</definedName>
    <definedName name="CONCGZ" localSheetId="4">'[57]Matières premières'!#REF!</definedName>
    <definedName name="CONCGZ" localSheetId="6">'[57]Matières premières'!#REF!</definedName>
    <definedName name="CONCGZ">'[5]Matières premières'!#REF!</definedName>
    <definedName name="CONSCI" localSheetId="5">'[57]Matières premières'!#REF!</definedName>
    <definedName name="CONSCI" localSheetId="4">'[57]Matières premières'!#REF!</definedName>
    <definedName name="CONSCI" localSheetId="6">'[57]Matières premières'!#REF!</definedName>
    <definedName name="CONSCI">'[5]Matières premières'!#REF!</definedName>
    <definedName name="CONSNIM" localSheetId="5">'[57]Matières premières'!#REF!</definedName>
    <definedName name="CONSNIM" localSheetId="4">'[57]Matières premières'!#REF!</definedName>
    <definedName name="CONSNIM" localSheetId="6">'[57]Matières premières'!#REF!</definedName>
    <definedName name="CONSNIM">'[5]Matières premières'!#REF!</definedName>
    <definedName name="Conson" localSheetId="5">'[57]Matières premières'!#REF!</definedName>
    <definedName name="Conson" localSheetId="4">'[57]Matières premières'!#REF!</definedName>
    <definedName name="Conson" localSheetId="6">'[57]Matières premières'!#REF!</definedName>
    <definedName name="Conson">'[5]Matières premières'!#REF!</definedName>
    <definedName name="CONSPP" localSheetId="5">'[57]Matières premières'!#REF!</definedName>
    <definedName name="CONSPP" localSheetId="4">'[57]Matières premières'!#REF!</definedName>
    <definedName name="CONSPP" localSheetId="6">'[57]Matières premières'!#REF!</definedName>
    <definedName name="CONSPP">'[5]Matières premières'!#REF!</definedName>
    <definedName name="contents" localSheetId="2">#REF!</definedName>
    <definedName name="contents" localSheetId="5">#REF!</definedName>
    <definedName name="contents" localSheetId="4">#REF!</definedName>
    <definedName name="contents" localSheetId="1">#REF!</definedName>
    <definedName name="contents" localSheetId="6">#REF!</definedName>
    <definedName name="contents">#REF!</definedName>
    <definedName name="COUNT" localSheetId="2">#REF!</definedName>
    <definedName name="COUNT" localSheetId="5">#REF!</definedName>
    <definedName name="COUNT" localSheetId="4">#REF!</definedName>
    <definedName name="COUNT" localSheetId="1">#REF!</definedName>
    <definedName name="COUNT" localSheetId="6">#REF!</definedName>
    <definedName name="COUNT">#REF!</definedName>
    <definedName name="COUNTER" localSheetId="2">#REF!</definedName>
    <definedName name="COUNTER" localSheetId="5">#REF!</definedName>
    <definedName name="COUNTER" localSheetId="4">#REF!</definedName>
    <definedName name="COUNTER" localSheetId="1">#REF!</definedName>
    <definedName name="COUNTER" localSheetId="6">#REF!</definedName>
    <definedName name="COUNTER">#REF!</definedName>
    <definedName name="CountryName">#REF!</definedName>
    <definedName name="COUVRBT" localSheetId="5">'[57]Matières premières'!#REF!</definedName>
    <definedName name="COUVRBT" localSheetId="4">'[57]Matières premières'!#REF!</definedName>
    <definedName name="COUVRBT" localSheetId="6">'[57]Matières premières'!#REF!</definedName>
    <definedName name="COUVRBT">'[5]Matières premières'!#REF!</definedName>
    <definedName name="CREC" localSheetId="5">'[57]Matières premières'!#REF!</definedName>
    <definedName name="CREC" localSheetId="4">'[57]Matières premières'!#REF!</definedName>
    <definedName name="CREC" localSheetId="6">'[57]Matières premières'!#REF!</definedName>
    <definedName name="CREC">'[5]Matières premières'!#REF!</definedName>
    <definedName name="CRECAG" localSheetId="5">'[57]Matières premières'!#REF!</definedName>
    <definedName name="CRECAG" localSheetId="4">'[57]Matières premières'!#REF!</definedName>
    <definedName name="CRECAG" localSheetId="6">'[57]Matières premières'!#REF!</definedName>
    <definedName name="CRECAG">'[5]Matières premières'!#REF!</definedName>
    <definedName name="CRECAS" localSheetId="5">'[57]Matières premières'!#REF!</definedName>
    <definedName name="CRECAS" localSheetId="4">'[57]Matières premières'!#REF!</definedName>
    <definedName name="CRECAS" localSheetId="6">'[57]Matières premières'!#REF!</definedName>
    <definedName name="CRECAS">'[5]Matières premières'!#REF!</definedName>
    <definedName name="CRECAU" localSheetId="5">'[57]Matières premières'!#REF!</definedName>
    <definedName name="CRECAU" localSheetId="4">'[57]Matières premières'!#REF!</definedName>
    <definedName name="CRECAU" localSheetId="6">'[57]Matières premières'!#REF!</definedName>
    <definedName name="CRECAU">'[5]Matières premières'!#REF!</definedName>
    <definedName name="CRECAUT" localSheetId="5">'[57]Matières premières'!#REF!</definedName>
    <definedName name="CRECAUT" localSheetId="4">'[57]Matières premières'!#REF!</definedName>
    <definedName name="CRECAUT" localSheetId="6">'[57]Matières premières'!#REF!</definedName>
    <definedName name="CRECAUT">'[5]Matières premières'!#REF!</definedName>
    <definedName name="CRECBT" localSheetId="5">'[57]Matières premières'!#REF!</definedName>
    <definedName name="CRECBT" localSheetId="4">'[57]Matières premières'!#REF!</definedName>
    <definedName name="CRECBT" localSheetId="6">'[57]Matières premières'!#REF!</definedName>
    <definedName name="CRECBT">'[5]Matières premières'!#REF!</definedName>
    <definedName name="CRECCO" localSheetId="5">'[57]Matières premières'!#REF!</definedName>
    <definedName name="CRECCO" localSheetId="4">'[57]Matières premières'!#REF!</definedName>
    <definedName name="CRECCO" localSheetId="6">'[57]Matières premières'!#REF!</definedName>
    <definedName name="CRECCO">'[5]Matières premières'!#REF!</definedName>
    <definedName name="CRECCT" localSheetId="5">'[57]Matières premières'!#REF!</definedName>
    <definedName name="CRECCT" localSheetId="4">'[57]Matières premières'!#REF!</definedName>
    <definedName name="CRECCT" localSheetId="6">'[57]Matières premières'!#REF!</definedName>
    <definedName name="CRECCT">'[5]Matières premières'!#REF!</definedName>
    <definedName name="CRECCTAG" localSheetId="5">'[57]Matières premières'!#REF!</definedName>
    <definedName name="CRECCTAG" localSheetId="4">'[57]Matières premières'!#REF!</definedName>
    <definedName name="CRECCTAG" localSheetId="6">'[57]Matières premières'!#REF!</definedName>
    <definedName name="CRECCTAG">'[5]Matières premières'!#REF!</definedName>
    <definedName name="CRECCTAGT" localSheetId="5">'[57]Matières premières'!#REF!</definedName>
    <definedName name="CRECCTAGT" localSheetId="4">'[57]Matières premières'!#REF!</definedName>
    <definedName name="CRECCTAGT" localSheetId="6">'[57]Matières premières'!#REF!</definedName>
    <definedName name="CRECCTAGT">'[5]Matières premières'!#REF!</definedName>
    <definedName name="CRECCTAS" localSheetId="5">'[57]Matières premières'!#REF!</definedName>
    <definedName name="CRECCTAS" localSheetId="4">'[57]Matières premières'!#REF!</definedName>
    <definedName name="CRECCTAS" localSheetId="6">'[57]Matières premières'!#REF!</definedName>
    <definedName name="CRECCTAS">'[5]Matières premières'!#REF!</definedName>
    <definedName name="CRECCTAST" localSheetId="5">'[57]Matières premières'!#REF!</definedName>
    <definedName name="CRECCTAST" localSheetId="4">'[57]Matières premières'!#REF!</definedName>
    <definedName name="CRECCTAST" localSheetId="6">'[57]Matières premières'!#REF!</definedName>
    <definedName name="CRECCTAST">'[5]Matières premières'!#REF!</definedName>
    <definedName name="CRECCTAU" localSheetId="5">'[57]Matières premières'!#REF!</definedName>
    <definedName name="CRECCTAU" localSheetId="4">'[57]Matières premières'!#REF!</definedName>
    <definedName name="CRECCTAU" localSheetId="6">'[57]Matières premières'!#REF!</definedName>
    <definedName name="CRECCTAU">'[5]Matières premières'!#REF!</definedName>
    <definedName name="CRECCTAUT" localSheetId="5">'[57]Matières premières'!#REF!</definedName>
    <definedName name="CRECCTAUT" localSheetId="4">'[57]Matières premières'!#REF!</definedName>
    <definedName name="CRECCTAUT" localSheetId="6">'[57]Matières premières'!#REF!</definedName>
    <definedName name="CRECCTAUT">'[5]Matières premières'!#REF!</definedName>
    <definedName name="CRECCTBT" localSheetId="5">'[57]Matières premières'!#REF!</definedName>
    <definedName name="CRECCTBT" localSheetId="4">'[57]Matières premières'!#REF!</definedName>
    <definedName name="CRECCTBT" localSheetId="6">'[57]Matières premières'!#REF!</definedName>
    <definedName name="CRECCTBT">'[5]Matières premières'!#REF!</definedName>
    <definedName name="CRECCTBTT" localSheetId="5">'[57]Matières premières'!#REF!</definedName>
    <definedName name="CRECCTBTT" localSheetId="4">'[57]Matières premières'!#REF!</definedName>
    <definedName name="CRECCTBTT" localSheetId="6">'[57]Matières premières'!#REF!</definedName>
    <definedName name="CRECCTBTT">'[5]Matières premières'!#REF!</definedName>
    <definedName name="CRECCTCO" localSheetId="5">'[57]Matières premières'!#REF!</definedName>
    <definedName name="CRECCTCO" localSheetId="4">'[57]Matières premières'!#REF!</definedName>
    <definedName name="CRECCTCO" localSheetId="6">'[57]Matières premières'!#REF!</definedName>
    <definedName name="CRECCTCO">'[5]Matières premières'!#REF!</definedName>
    <definedName name="CRECCTCOT" localSheetId="5">'[57]Matières premières'!#REF!</definedName>
    <definedName name="CRECCTCOT" localSheetId="4">'[57]Matières premières'!#REF!</definedName>
    <definedName name="CRECCTCOT" localSheetId="6">'[57]Matières premières'!#REF!</definedName>
    <definedName name="CRECCTCOT">'[5]Matières premières'!#REF!</definedName>
    <definedName name="CRECCTEL" localSheetId="5">'[57]Matières premières'!#REF!</definedName>
    <definedName name="CRECCTEL" localSheetId="4">'[57]Matières premières'!#REF!</definedName>
    <definedName name="CRECCTEL" localSheetId="6">'[57]Matières premières'!#REF!</definedName>
    <definedName name="CRECCTEL">'[5]Matières premières'!#REF!</definedName>
    <definedName name="CRECCTELT" localSheetId="5">'[57]Matières premières'!#REF!</definedName>
    <definedName name="CRECCTELT" localSheetId="4">'[57]Matières premières'!#REF!</definedName>
    <definedName name="CRECCTELT" localSheetId="6">'[57]Matières premières'!#REF!</definedName>
    <definedName name="CRECCTELT">'[5]Matières premières'!#REF!</definedName>
    <definedName name="CRECCTEN" localSheetId="5">'[57]Matières premières'!#REF!</definedName>
    <definedName name="CRECCTEN" localSheetId="4">'[57]Matières premières'!#REF!</definedName>
    <definedName name="CRECCTEN" localSheetId="6">'[57]Matières premières'!#REF!</definedName>
    <definedName name="CRECCTEN">'[5]Matières premières'!#REF!</definedName>
    <definedName name="CRECCTENT" localSheetId="5">'[57]Matières premières'!#REF!</definedName>
    <definedName name="CRECCTENT" localSheetId="4">'[57]Matières premières'!#REF!</definedName>
    <definedName name="CRECCTENT" localSheetId="6">'[57]Matières premières'!#REF!</definedName>
    <definedName name="CRECCTENT">'[5]Matières premières'!#REF!</definedName>
    <definedName name="CRECCTGI" localSheetId="5">'[57]Matières premières'!#REF!</definedName>
    <definedName name="CRECCTGI" localSheetId="4">'[57]Matières premières'!#REF!</definedName>
    <definedName name="CRECCTGI" localSheetId="6">'[57]Matières premières'!#REF!</definedName>
    <definedName name="CRECCTGI">'[5]Matières premières'!#REF!</definedName>
    <definedName name="CRECCTGIT" localSheetId="5">'[57]Matières premières'!#REF!</definedName>
    <definedName name="CRECCTGIT" localSheetId="4">'[57]Matières premières'!#REF!</definedName>
    <definedName name="CRECCTGIT" localSheetId="6">'[57]Matières premières'!#REF!</definedName>
    <definedName name="CRECCTGIT">'[5]Matières premières'!#REF!</definedName>
    <definedName name="CRECCTIM" localSheetId="5">'[57]Matières premières'!#REF!</definedName>
    <definedName name="CRECCTIM" localSheetId="4">'[57]Matières premières'!#REF!</definedName>
    <definedName name="CRECCTIM" localSheetId="6">'[57]Matières premières'!#REF!</definedName>
    <definedName name="CRECCTIM">'[5]Matières premières'!#REF!</definedName>
    <definedName name="CRECCTIMT" localSheetId="5">'[57]Matières premières'!#REF!</definedName>
    <definedName name="CRECCTIMT" localSheetId="4">'[57]Matières premières'!#REF!</definedName>
    <definedName name="CRECCTIMT" localSheetId="6">'[57]Matières premières'!#REF!</definedName>
    <definedName name="CRECCTIMT">'[5]Matières premières'!#REF!</definedName>
    <definedName name="CRECCTMI" localSheetId="5">'[57]Matières premières'!#REF!</definedName>
    <definedName name="CRECCTMI" localSheetId="4">'[57]Matières premières'!#REF!</definedName>
    <definedName name="CRECCTMI" localSheetId="6">'[57]Matières premières'!#REF!</definedName>
    <definedName name="CRECCTMI">'[5]Matières premières'!#REF!</definedName>
    <definedName name="CRECCTMIT" localSheetId="5">'[57]Matières premières'!#REF!</definedName>
    <definedName name="CRECCTMIT" localSheetId="4">'[57]Matières premières'!#REF!</definedName>
    <definedName name="CRECCTMIT" localSheetId="6">'[57]Matières premières'!#REF!</definedName>
    <definedName name="CRECCTMIT">'[5]Matières premières'!#REF!</definedName>
    <definedName name="CRECCTn" localSheetId="5">'[57]Matières premières'!#REF!</definedName>
    <definedName name="CRECCTn" localSheetId="4">'[57]Matières premières'!#REF!</definedName>
    <definedName name="CRECCTn" localSheetId="6">'[57]Matières premières'!#REF!</definedName>
    <definedName name="CRECCTn">'[5]Matières premières'!#REF!</definedName>
    <definedName name="CRECCTPE" localSheetId="5">'[57]Matières premières'!#REF!</definedName>
    <definedName name="CRECCTPE" localSheetId="4">'[57]Matières premières'!#REF!</definedName>
    <definedName name="CRECCTPE" localSheetId="6">'[57]Matières premières'!#REF!</definedName>
    <definedName name="CRECCTPE">'[5]Matières premières'!#REF!</definedName>
    <definedName name="CRECCTPET" localSheetId="5">'[57]Matières premières'!#REF!</definedName>
    <definedName name="CRECCTPET" localSheetId="4">'[57]Matières premières'!#REF!</definedName>
    <definedName name="CRECCTPET" localSheetId="6">'[57]Matières premières'!#REF!</definedName>
    <definedName name="CRECCTPET">'[5]Matières premières'!#REF!</definedName>
    <definedName name="CRECCTSE" localSheetId="5">'[57]Matières premières'!#REF!</definedName>
    <definedName name="CRECCTSE" localSheetId="4">'[57]Matières premières'!#REF!</definedName>
    <definedName name="CRECCTSE" localSheetId="6">'[57]Matières premières'!#REF!</definedName>
    <definedName name="CRECCTSE">'[5]Matières premières'!#REF!</definedName>
    <definedName name="CRECCTSET" localSheetId="5">'[57]Matières premières'!#REF!</definedName>
    <definedName name="CRECCTSET" localSheetId="4">'[57]Matières premières'!#REF!</definedName>
    <definedName name="CRECCTSET" localSheetId="6">'[57]Matières premières'!#REF!</definedName>
    <definedName name="CRECCTSET">'[5]Matières premières'!#REF!</definedName>
    <definedName name="CRECCTSP" localSheetId="5">'[57]Matières premières'!#REF!</definedName>
    <definedName name="CRECCTSP" localSheetId="4">'[57]Matières premières'!#REF!</definedName>
    <definedName name="CRECCTSP" localSheetId="6">'[57]Matières premières'!#REF!</definedName>
    <definedName name="CRECCTSP">'[5]Matières premières'!#REF!</definedName>
    <definedName name="CRECCTSPT" localSheetId="5">'[57]Matières premières'!#REF!</definedName>
    <definedName name="CRECCTSPT" localSheetId="4">'[57]Matières premières'!#REF!</definedName>
    <definedName name="CRECCTSPT" localSheetId="6">'[57]Matières premières'!#REF!</definedName>
    <definedName name="CRECCTSPT">'[5]Matières premières'!#REF!</definedName>
    <definedName name="CRECCTSS" localSheetId="5">'[57]Matières premières'!#REF!</definedName>
    <definedName name="CRECCTSS" localSheetId="4">'[57]Matières premières'!#REF!</definedName>
    <definedName name="CRECCTSS" localSheetId="6">'[57]Matières premières'!#REF!</definedName>
    <definedName name="CRECCTSS">'[5]Matières premières'!#REF!</definedName>
    <definedName name="CRECCTSST" localSheetId="5">'[57]Matières premières'!#REF!</definedName>
    <definedName name="CRECCTSST" localSheetId="4">'[57]Matières premières'!#REF!</definedName>
    <definedName name="CRECCTSST" localSheetId="6">'[57]Matières premières'!#REF!</definedName>
    <definedName name="CRECCTSST">'[5]Matières premières'!#REF!</definedName>
    <definedName name="CRECCTT" localSheetId="5">'[57]Matières premières'!#REF!</definedName>
    <definedName name="CRECCTT" localSheetId="4">'[57]Matières premières'!#REF!</definedName>
    <definedName name="CRECCTT" localSheetId="6">'[57]Matières premières'!#REF!</definedName>
    <definedName name="CRECCTT">'[5]Matières premières'!#REF!</definedName>
    <definedName name="CRECCTTI" localSheetId="5">'[57]Matières premières'!#REF!</definedName>
    <definedName name="CRECCTTI" localSheetId="4">'[57]Matières premières'!#REF!</definedName>
    <definedName name="CRECCTTI" localSheetId="6">'[57]Matières premières'!#REF!</definedName>
    <definedName name="CRECCTTI">'[5]Matières premières'!#REF!</definedName>
    <definedName name="CRECCTTIT" localSheetId="5">'[57]Matières premières'!#REF!</definedName>
    <definedName name="CRECCTTIT" localSheetId="4">'[57]Matières premières'!#REF!</definedName>
    <definedName name="CRECCTTIT" localSheetId="6">'[57]Matières premières'!#REF!</definedName>
    <definedName name="CRECCTTIT">'[5]Matières premières'!#REF!</definedName>
    <definedName name="CRECCTTR" localSheetId="5">'[57]Matières premières'!#REF!</definedName>
    <definedName name="CRECCTTR" localSheetId="4">'[57]Matières premières'!#REF!</definedName>
    <definedName name="CRECCTTR" localSheetId="6">'[57]Matières premières'!#REF!</definedName>
    <definedName name="CRECCTTR">'[5]Matières premières'!#REF!</definedName>
    <definedName name="CRECCTTRT" localSheetId="5">'[57]Matières premières'!#REF!</definedName>
    <definedName name="CRECCTTRT" localSheetId="4">'[57]Matières premières'!#REF!</definedName>
    <definedName name="CRECCTTRT" localSheetId="6">'[57]Matières premières'!#REF!</definedName>
    <definedName name="CRECCTTRT">'[5]Matières premières'!#REF!</definedName>
    <definedName name="CRECEL" localSheetId="5">'[57]Matières premières'!#REF!</definedName>
    <definedName name="CRECEL" localSheetId="4">'[57]Matières premières'!#REF!</definedName>
    <definedName name="CRECEL" localSheetId="6">'[57]Matières premières'!#REF!</definedName>
    <definedName name="CRECEL">'[5]Matières premières'!#REF!</definedName>
    <definedName name="CRECEN" localSheetId="5">'[57]Matières premières'!#REF!</definedName>
    <definedName name="CRECEN" localSheetId="4">'[57]Matières premières'!#REF!</definedName>
    <definedName name="CRECEN" localSheetId="6">'[57]Matières premières'!#REF!</definedName>
    <definedName name="CRECEN">'[5]Matières premières'!#REF!</definedName>
    <definedName name="CRECGI" localSheetId="5">'[57]Matières premières'!#REF!</definedName>
    <definedName name="CRECGI" localSheetId="4">'[57]Matières premières'!#REF!</definedName>
    <definedName name="CRECGI" localSheetId="6">'[57]Matières premières'!#REF!</definedName>
    <definedName name="CRECGI">'[5]Matières premières'!#REF!</definedName>
    <definedName name="CRECIM" localSheetId="5">'[57]Matières premières'!#REF!</definedName>
    <definedName name="CRECIM" localSheetId="4">'[57]Matières premières'!#REF!</definedName>
    <definedName name="CRECIM" localSheetId="6">'[57]Matières premières'!#REF!</definedName>
    <definedName name="CRECIM">'[5]Matières premières'!#REF!</definedName>
    <definedName name="CRECMI" localSheetId="5">'[57]Matières premières'!#REF!</definedName>
    <definedName name="CRECMI" localSheetId="4">'[57]Matières premières'!#REF!</definedName>
    <definedName name="CRECMI" localSheetId="6">'[57]Matières premières'!#REF!</definedName>
    <definedName name="CRECMI">'[5]Matières premières'!#REF!</definedName>
    <definedName name="CRECMT" localSheetId="5">'[57]Matières premières'!#REF!</definedName>
    <definedName name="CRECMT" localSheetId="4">'[57]Matières premières'!#REF!</definedName>
    <definedName name="CRECMT" localSheetId="6">'[57]Matières premières'!#REF!</definedName>
    <definedName name="CRECMT">'[5]Matières premières'!#REF!</definedName>
    <definedName name="CRECMTAG" localSheetId="5">'[57]Matières premières'!#REF!</definedName>
    <definedName name="CRECMTAG" localSheetId="4">'[57]Matières premières'!#REF!</definedName>
    <definedName name="CRECMTAG" localSheetId="6">'[57]Matières premières'!#REF!</definedName>
    <definedName name="CRECMTAG">'[5]Matières premières'!#REF!</definedName>
    <definedName name="CRECMTAGT" localSheetId="5">'[57]Matières premières'!#REF!</definedName>
    <definedName name="CRECMTAGT" localSheetId="4">'[57]Matières premières'!#REF!</definedName>
    <definedName name="CRECMTAGT" localSheetId="6">'[57]Matières premières'!#REF!</definedName>
    <definedName name="CRECMTAGT">'[5]Matières premières'!#REF!</definedName>
    <definedName name="CRECMTAS" localSheetId="5">'[57]Matières premières'!#REF!</definedName>
    <definedName name="CRECMTAS" localSheetId="4">'[57]Matières premières'!#REF!</definedName>
    <definedName name="CRECMTAS" localSheetId="6">'[57]Matières premières'!#REF!</definedName>
    <definedName name="CRECMTAS">'[5]Matières premières'!#REF!</definedName>
    <definedName name="CRECMTAST" localSheetId="5">'[57]Matières premières'!#REF!</definedName>
    <definedName name="CRECMTAST" localSheetId="4">'[57]Matières premières'!#REF!</definedName>
    <definedName name="CRECMTAST" localSheetId="6">'[57]Matières premières'!#REF!</definedName>
    <definedName name="CRECMTAST">'[5]Matières premières'!#REF!</definedName>
    <definedName name="CRECMTAU" localSheetId="5">'[57]Matières premières'!#REF!</definedName>
    <definedName name="CRECMTAU" localSheetId="4">'[57]Matières premières'!#REF!</definedName>
    <definedName name="CRECMTAU" localSheetId="6">'[57]Matières premières'!#REF!</definedName>
    <definedName name="CRECMTAU">'[5]Matières premières'!#REF!</definedName>
    <definedName name="CRECMTAUT" localSheetId="5">'[57]Matières premières'!#REF!</definedName>
    <definedName name="CRECMTAUT" localSheetId="4">'[57]Matières premières'!#REF!</definedName>
    <definedName name="CRECMTAUT" localSheetId="6">'[57]Matières premières'!#REF!</definedName>
    <definedName name="CRECMTAUT">'[5]Matières premières'!#REF!</definedName>
    <definedName name="CRECMTBT" localSheetId="5">'[57]Matières premières'!#REF!</definedName>
    <definedName name="CRECMTBT" localSheetId="4">'[57]Matières premières'!#REF!</definedName>
    <definedName name="CRECMTBT" localSheetId="6">'[57]Matières premières'!#REF!</definedName>
    <definedName name="CRECMTBT">'[5]Matières premières'!#REF!</definedName>
    <definedName name="CRECMTBTT" localSheetId="5">'[57]Matières premières'!#REF!</definedName>
    <definedName name="CRECMTBTT" localSheetId="4">'[57]Matières premières'!#REF!</definedName>
    <definedName name="CRECMTBTT" localSheetId="6">'[57]Matières premières'!#REF!</definedName>
    <definedName name="CRECMTBTT">'[5]Matières premières'!#REF!</definedName>
    <definedName name="CRECMTCO" localSheetId="5">'[57]Matières premières'!#REF!</definedName>
    <definedName name="CRECMTCO" localSheetId="4">'[57]Matières premières'!#REF!</definedName>
    <definedName name="CRECMTCO" localSheetId="6">'[57]Matières premières'!#REF!</definedName>
    <definedName name="CRECMTCO">'[5]Matières premières'!#REF!</definedName>
    <definedName name="CRECMTCOT" localSheetId="5">'[57]Matières premières'!#REF!</definedName>
    <definedName name="CRECMTCOT" localSheetId="4">'[57]Matières premières'!#REF!</definedName>
    <definedName name="CRECMTCOT" localSheetId="6">'[57]Matières premières'!#REF!</definedName>
    <definedName name="CRECMTCOT">'[5]Matières premières'!#REF!</definedName>
    <definedName name="CRECMTEL" localSheetId="5">'[57]Matières premières'!#REF!</definedName>
    <definedName name="CRECMTEL" localSheetId="4">'[57]Matières premières'!#REF!</definedName>
    <definedName name="CRECMTEL" localSheetId="6">'[57]Matières premières'!#REF!</definedName>
    <definedName name="CRECMTEL">'[5]Matières premières'!#REF!</definedName>
    <definedName name="CRECMTELT" localSheetId="5">'[57]Matières premières'!#REF!</definedName>
    <definedName name="CRECMTELT" localSheetId="4">'[57]Matières premières'!#REF!</definedName>
    <definedName name="CRECMTELT" localSheetId="6">'[57]Matières premières'!#REF!</definedName>
    <definedName name="CRECMTELT">'[5]Matières premières'!#REF!</definedName>
    <definedName name="CRECMTEN" localSheetId="5">'[57]Matières premières'!#REF!</definedName>
    <definedName name="CRECMTEN" localSheetId="4">'[57]Matières premières'!#REF!</definedName>
    <definedName name="CRECMTEN" localSheetId="6">'[57]Matières premières'!#REF!</definedName>
    <definedName name="CRECMTEN">'[5]Matières premières'!#REF!</definedName>
    <definedName name="CRECMTENT" localSheetId="5">'[57]Matières premières'!#REF!</definedName>
    <definedName name="CRECMTENT" localSheetId="4">'[57]Matières premières'!#REF!</definedName>
    <definedName name="CRECMTENT" localSheetId="6">'[57]Matières premières'!#REF!</definedName>
    <definedName name="CRECMTENT">'[5]Matières premières'!#REF!</definedName>
    <definedName name="CRECMTGI" localSheetId="5">'[57]Matières premières'!#REF!</definedName>
    <definedName name="CRECMTGI" localSheetId="4">'[57]Matières premières'!#REF!</definedName>
    <definedName name="CRECMTGI" localSheetId="6">'[57]Matières premières'!#REF!</definedName>
    <definedName name="CRECMTGI">'[5]Matières premières'!#REF!</definedName>
    <definedName name="CRECMTGIT" localSheetId="5">'[57]Matières premières'!#REF!</definedName>
    <definedName name="CRECMTGIT" localSheetId="4">'[57]Matières premières'!#REF!</definedName>
    <definedName name="CRECMTGIT" localSheetId="6">'[57]Matières premières'!#REF!</definedName>
    <definedName name="CRECMTGIT">'[5]Matières premières'!#REF!</definedName>
    <definedName name="CRECMTIM" localSheetId="5">'[57]Matières premières'!#REF!</definedName>
    <definedName name="CRECMTIM" localSheetId="4">'[57]Matières premières'!#REF!</definedName>
    <definedName name="CRECMTIM" localSheetId="6">'[57]Matières premières'!#REF!</definedName>
    <definedName name="CRECMTIM">'[5]Matières premières'!#REF!</definedName>
    <definedName name="CRECMTIMT" localSheetId="5">'[57]Matières premières'!#REF!</definedName>
    <definedName name="CRECMTIMT" localSheetId="4">'[57]Matières premières'!#REF!</definedName>
    <definedName name="CRECMTIMT" localSheetId="6">'[57]Matières premières'!#REF!</definedName>
    <definedName name="CRECMTIMT">'[5]Matières premières'!#REF!</definedName>
    <definedName name="CRECMTMI" localSheetId="5">'[57]Matières premières'!#REF!</definedName>
    <definedName name="CRECMTMI" localSheetId="4">'[57]Matières premières'!#REF!</definedName>
    <definedName name="CRECMTMI" localSheetId="6">'[57]Matières premières'!#REF!</definedName>
    <definedName name="CRECMTMI">'[5]Matières premières'!#REF!</definedName>
    <definedName name="CRECMTMIT" localSheetId="5">'[57]Matières premières'!#REF!</definedName>
    <definedName name="CRECMTMIT" localSheetId="4">'[57]Matières premières'!#REF!</definedName>
    <definedName name="CRECMTMIT" localSheetId="6">'[57]Matières premières'!#REF!</definedName>
    <definedName name="CRECMTMIT">'[5]Matières premières'!#REF!</definedName>
    <definedName name="CRECMTPE" localSheetId="5">'[57]Matières premières'!#REF!</definedName>
    <definedName name="CRECMTPE" localSheetId="4">'[57]Matières premières'!#REF!</definedName>
    <definedName name="CRECMTPE" localSheetId="6">'[57]Matières premières'!#REF!</definedName>
    <definedName name="CRECMTPE">'[5]Matières premières'!#REF!</definedName>
    <definedName name="CRECMTPET" localSheetId="5">'[57]Matières premières'!#REF!</definedName>
    <definedName name="CRECMTPET" localSheetId="4">'[57]Matières premières'!#REF!</definedName>
    <definedName name="CRECMTPET" localSheetId="6">'[57]Matières premières'!#REF!</definedName>
    <definedName name="CRECMTPET">'[5]Matières premières'!#REF!</definedName>
    <definedName name="CRECMTSE" localSheetId="5">'[57]Matières premières'!#REF!</definedName>
    <definedName name="CRECMTSE" localSheetId="4">'[57]Matières premières'!#REF!</definedName>
    <definedName name="CRECMTSE" localSheetId="6">'[57]Matières premières'!#REF!</definedName>
    <definedName name="CRECMTSE">'[5]Matières premières'!#REF!</definedName>
    <definedName name="CRECMTSET" localSheetId="5">'[57]Matières premières'!#REF!</definedName>
    <definedName name="CRECMTSET" localSheetId="4">'[57]Matières premières'!#REF!</definedName>
    <definedName name="CRECMTSET" localSheetId="6">'[57]Matières premières'!#REF!</definedName>
    <definedName name="CRECMTSET">'[5]Matières premières'!#REF!</definedName>
    <definedName name="CRECMTSP" localSheetId="5">'[57]Matières premières'!#REF!</definedName>
    <definedName name="CRECMTSP" localSheetId="4">'[57]Matières premières'!#REF!</definedName>
    <definedName name="CRECMTSP" localSheetId="6">'[57]Matières premières'!#REF!</definedName>
    <definedName name="CRECMTSP">'[5]Matières premières'!#REF!</definedName>
    <definedName name="CRECMTSPT" localSheetId="5">'[57]Matières premières'!#REF!</definedName>
    <definedName name="CRECMTSPT" localSheetId="4">'[57]Matières premières'!#REF!</definedName>
    <definedName name="CRECMTSPT" localSheetId="6">'[57]Matières premières'!#REF!</definedName>
    <definedName name="CRECMTSPT">'[5]Matières premières'!#REF!</definedName>
    <definedName name="CRECMTSS" localSheetId="5">'[57]Matières premières'!#REF!</definedName>
    <definedName name="CRECMTSS" localSheetId="4">'[57]Matières premières'!#REF!</definedName>
    <definedName name="CRECMTSS" localSheetId="6">'[57]Matières premières'!#REF!</definedName>
    <definedName name="CRECMTSS">'[5]Matières premières'!#REF!</definedName>
    <definedName name="CRECMTSST" localSheetId="5">'[57]Matières premières'!#REF!</definedName>
    <definedName name="CRECMTSST" localSheetId="4">'[57]Matières premières'!#REF!</definedName>
    <definedName name="CRECMTSST" localSheetId="6">'[57]Matières premières'!#REF!</definedName>
    <definedName name="CRECMTSST">'[5]Matières premières'!#REF!</definedName>
    <definedName name="CRECMTT" localSheetId="5">'[57]Matières premières'!#REF!</definedName>
    <definedName name="CRECMTT" localSheetId="4">'[57]Matières premières'!#REF!</definedName>
    <definedName name="CRECMTT" localSheetId="6">'[57]Matières premières'!#REF!</definedName>
    <definedName name="CRECMTT">'[5]Matières premières'!#REF!</definedName>
    <definedName name="CRECMTTI" localSheetId="5">'[57]Matières premières'!#REF!</definedName>
    <definedName name="CRECMTTI" localSheetId="4">'[57]Matières premières'!#REF!</definedName>
    <definedName name="CRECMTTI" localSheetId="6">'[57]Matières premières'!#REF!</definedName>
    <definedName name="CRECMTTI">'[5]Matières premières'!#REF!</definedName>
    <definedName name="CRECMTTIT" localSheetId="5">'[57]Matières premières'!#REF!</definedName>
    <definedName name="CRECMTTIT" localSheetId="4">'[57]Matières premières'!#REF!</definedName>
    <definedName name="CRECMTTIT" localSheetId="6">'[57]Matières premières'!#REF!</definedName>
    <definedName name="CRECMTTIT">'[5]Matières premières'!#REF!</definedName>
    <definedName name="CRECMTTR" localSheetId="5">'[57]Matières premières'!#REF!</definedName>
    <definedName name="CRECMTTR" localSheetId="4">'[57]Matières premières'!#REF!</definedName>
    <definedName name="CRECMTTR" localSheetId="6">'[57]Matières premières'!#REF!</definedName>
    <definedName name="CRECMTTR">'[5]Matières premières'!#REF!</definedName>
    <definedName name="CRECMTTRT" localSheetId="5">'[57]Matières premières'!#REF!</definedName>
    <definedName name="CRECMTTRT" localSheetId="4">'[57]Matières premières'!#REF!</definedName>
    <definedName name="CRECMTTRT" localSheetId="6">'[57]Matières premières'!#REF!</definedName>
    <definedName name="CRECMTTRT">'[5]Matières premières'!#REF!</definedName>
    <definedName name="CRECPE" localSheetId="5">'[57]Matières premières'!#REF!</definedName>
    <definedName name="CRECPE" localSheetId="4">'[57]Matières premières'!#REF!</definedName>
    <definedName name="CRECPE" localSheetId="6">'[57]Matières premières'!#REF!</definedName>
    <definedName name="CRECPE">'[5]Matières premières'!#REF!</definedName>
    <definedName name="CRECsc" localSheetId="5">'[57]Matières premières'!#REF!</definedName>
    <definedName name="CRECsc" localSheetId="4">'[57]Matières premières'!#REF!</definedName>
    <definedName name="CRECsc" localSheetId="6">'[57]Matières premières'!#REF!</definedName>
    <definedName name="CRECsc">'[5]Matières premières'!#REF!</definedName>
    <definedName name="CRECscmd" localSheetId="5">'[57]Matières premières'!#REF!</definedName>
    <definedName name="CRECscmd" localSheetId="4">'[57]Matières premières'!#REF!</definedName>
    <definedName name="CRECscmd" localSheetId="6">'[57]Matières premières'!#REF!</definedName>
    <definedName name="CRECscmd">'[5]Matières premières'!#REF!</definedName>
    <definedName name="CRECSE" localSheetId="5">'[57]Matières premières'!#REF!</definedName>
    <definedName name="CRECSE" localSheetId="4">'[57]Matières premières'!#REF!</definedName>
    <definedName name="CRECSE" localSheetId="6">'[57]Matières premières'!#REF!</definedName>
    <definedName name="CRECSE">'[5]Matières premières'!#REF!</definedName>
    <definedName name="CRECSP" localSheetId="5">'[57]Matières premières'!#REF!</definedName>
    <definedName name="CRECSP" localSheetId="4">'[57]Matières premières'!#REF!</definedName>
    <definedName name="CRECSP" localSheetId="6">'[57]Matières premières'!#REF!</definedName>
    <definedName name="CRECSP">'[5]Matières premières'!#REF!</definedName>
    <definedName name="CRECSS" localSheetId="5">'[57]Matières premières'!#REF!</definedName>
    <definedName name="CRECSS" localSheetId="4">'[57]Matières premières'!#REF!</definedName>
    <definedName name="CRECSS" localSheetId="6">'[57]Matières premières'!#REF!</definedName>
    <definedName name="CRECSS">'[5]Matières premières'!#REF!</definedName>
    <definedName name="CRECTI" localSheetId="5">'[57]Matières premières'!#REF!</definedName>
    <definedName name="CRECTI" localSheetId="4">'[57]Matières premières'!#REF!</definedName>
    <definedName name="CRECTI" localSheetId="6">'[57]Matières premières'!#REF!</definedName>
    <definedName name="CRECTI">'[5]Matières premières'!#REF!</definedName>
    <definedName name="CRECTR" localSheetId="5">'[57]Matières premières'!#REF!</definedName>
    <definedName name="CRECTR" localSheetId="4">'[57]Matières premières'!#REF!</definedName>
    <definedName name="CRECTR" localSheetId="6">'[57]Matières premières'!#REF!</definedName>
    <definedName name="CRECTR">'[5]Matières premières'!#REF!</definedName>
    <definedName name="CREI" localSheetId="5">'[57]Matières premières'!#REF!</definedName>
    <definedName name="CREI" localSheetId="4">'[57]Matières premières'!#REF!</definedName>
    <definedName name="CREI" localSheetId="6">'[57]Matières premières'!#REF!</definedName>
    <definedName name="CREI">'[5]Matières premières'!#REF!</definedName>
    <definedName name="CREINR" localSheetId="5">'[57]Matières premières'!#REF!</definedName>
    <definedName name="CREINR" localSheetId="4">'[57]Matières premières'!#REF!</definedName>
    <definedName name="CREINR" localSheetId="6">'[57]Matières premières'!#REF!</definedName>
    <definedName name="CREINR">'[5]Matières premières'!#REF!</definedName>
    <definedName name="CREIsc" localSheetId="5">'[57]Matières premières'!#REF!</definedName>
    <definedName name="CREIsc" localSheetId="4">'[57]Matières premières'!#REF!</definedName>
    <definedName name="CREIsc" localSheetId="6">'[57]Matières premières'!#REF!</definedName>
    <definedName name="CREIsc">'[5]Matières premières'!#REF!</definedName>
    <definedName name="CRg" localSheetId="5">'[57]Matières premières'!#REF!</definedName>
    <definedName name="CRg" localSheetId="4">'[57]Matières premières'!#REF!</definedName>
    <definedName name="CRg" localSheetId="6">'[57]Matières premières'!#REF!</definedName>
    <definedName name="CRg">'[5]Matières premières'!#REF!</definedName>
    <definedName name="CRgBCM" localSheetId="5">'[57]Matières premières'!#REF!</definedName>
    <definedName name="CRgBCM" localSheetId="4">'[57]Matières premières'!#REF!</definedName>
    <definedName name="CRgBCM" localSheetId="6">'[57]Matières premières'!#REF!</definedName>
    <definedName name="CRgBCM">'[5]Matières premières'!#REF!</definedName>
    <definedName name="CRgBCMA" localSheetId="5">'[57]Matières premières'!#REF!</definedName>
    <definedName name="CRgBCMA" localSheetId="4">'[57]Matières premières'!#REF!</definedName>
    <definedName name="CRgBCMA" localSheetId="6">'[57]Matières premières'!#REF!</definedName>
    <definedName name="CRgBCMA">'[5]Matières premières'!#REF!</definedName>
    <definedName name="CRgBCMAT" localSheetId="5">'[57]Matières premières'!#REF!</definedName>
    <definedName name="CRgBCMAT" localSheetId="4">'[57]Matières premières'!#REF!</definedName>
    <definedName name="CRgBCMAT" localSheetId="6">'[57]Matières premières'!#REF!</definedName>
    <definedName name="CRgBCMAT">'[5]Matières premières'!#REF!</definedName>
    <definedName name="CRgBCMP" localSheetId="5">'[57]Matières premières'!#REF!</definedName>
    <definedName name="CRgBCMP" localSheetId="4">'[57]Matières premières'!#REF!</definedName>
    <definedName name="CRgBCMP" localSheetId="6">'[57]Matières premières'!#REF!</definedName>
    <definedName name="CRgBCMP">'[5]Matières premières'!#REF!</definedName>
    <definedName name="CRgBCMPT" localSheetId="5">'[57]Matières premières'!#REF!</definedName>
    <definedName name="CRgBCMPT" localSheetId="4">'[57]Matières premières'!#REF!</definedName>
    <definedName name="CRgBCMPT" localSheetId="6">'[57]Matières premières'!#REF!</definedName>
    <definedName name="CRgBCMPT">'[5]Matières premières'!#REF!</definedName>
    <definedName name="CRgBCMT" localSheetId="5">'[57]Matières premières'!#REF!</definedName>
    <definedName name="CRgBCMT" localSheetId="4">'[57]Matières premières'!#REF!</definedName>
    <definedName name="CRgBCMT" localSheetId="6">'[57]Matières premières'!#REF!</definedName>
    <definedName name="CRgBCMT">'[5]Matières premières'!#REF!</definedName>
    <definedName name="CRgBP" localSheetId="5">'[57]Matières premières'!#REF!</definedName>
    <definedName name="CRgBP" localSheetId="4">'[57]Matières premières'!#REF!</definedName>
    <definedName name="CRgBP" localSheetId="6">'[57]Matières premières'!#REF!</definedName>
    <definedName name="CRgBP">'[5]Matières premières'!#REF!</definedName>
    <definedName name="CRgBPA" localSheetId="5">'[57]Matières premières'!#REF!</definedName>
    <definedName name="CRgBPA" localSheetId="4">'[57]Matières premières'!#REF!</definedName>
    <definedName name="CRgBPA" localSheetId="6">'[57]Matières premières'!#REF!</definedName>
    <definedName name="CRgBPA">'[5]Matières premières'!#REF!</definedName>
    <definedName name="CRgBPAT" localSheetId="5">'[57]Matières premières'!#REF!</definedName>
    <definedName name="CRgBPAT" localSheetId="4">'[57]Matières premières'!#REF!</definedName>
    <definedName name="CRgBPAT" localSheetId="6">'[57]Matières premières'!#REF!</definedName>
    <definedName name="CRgBPAT">'[5]Matières premières'!#REF!</definedName>
    <definedName name="CRgBPP" localSheetId="5">'[57]Matières premières'!#REF!</definedName>
    <definedName name="CRgBPP" localSheetId="4">'[57]Matières premières'!#REF!</definedName>
    <definedName name="CRgBPP" localSheetId="6">'[57]Matières premières'!#REF!</definedName>
    <definedName name="CRgBPP">'[5]Matières premières'!#REF!</definedName>
    <definedName name="CRgBPPT" localSheetId="5">'[57]Matières premières'!#REF!</definedName>
    <definedName name="CRgBPPT" localSheetId="4">'[57]Matières premières'!#REF!</definedName>
    <definedName name="CRgBPPT" localSheetId="6">'[57]Matières premières'!#REF!</definedName>
    <definedName name="CRgBPPT">'[5]Matières premières'!#REF!</definedName>
    <definedName name="CRgBPT" localSheetId="5">'[57]Matières premières'!#REF!</definedName>
    <definedName name="CRgBPT" localSheetId="4">'[57]Matières premières'!#REF!</definedName>
    <definedName name="CRgBPT" localSheetId="6">'[57]Matières premières'!#REF!</definedName>
    <definedName name="CRgBPT">'[5]Matières premières'!#REF!</definedName>
    <definedName name="Crgsc" localSheetId="5">'[57]Matières premières'!#REF!</definedName>
    <definedName name="Crgsc" localSheetId="4">'[57]Matières premières'!#REF!</definedName>
    <definedName name="Crgsc" localSheetId="6">'[57]Matières premières'!#REF!</definedName>
    <definedName name="Crgsc">'[5]Matières premières'!#REF!</definedName>
    <definedName name="CRgT" localSheetId="5">'[57]Matières premières'!#REF!</definedName>
    <definedName name="CRgT" localSheetId="4">'[57]Matières premières'!#REF!</definedName>
    <definedName name="CRgT" localSheetId="6">'[57]Matières premières'!#REF!</definedName>
    <definedName name="CRgT">'[5]Matières premières'!#REF!</definedName>
    <definedName name="CRIT1E" localSheetId="2">#REF!</definedName>
    <definedName name="CRIT1E" localSheetId="5">#REF!</definedName>
    <definedName name="CRIT1E" localSheetId="4">#REF!</definedName>
    <definedName name="CRIT1E" localSheetId="1">#REF!</definedName>
    <definedName name="CRIT1E" localSheetId="6">#REF!</definedName>
    <definedName name="CRIT1E">#REF!</definedName>
    <definedName name="CRIT1F" localSheetId="2">#REF!</definedName>
    <definedName name="CRIT1F" localSheetId="5">#REF!</definedName>
    <definedName name="CRIT1F" localSheetId="4">#REF!</definedName>
    <definedName name="CRIT1F" localSheetId="1">#REF!</definedName>
    <definedName name="CRIT1F" localSheetId="6">#REF!</definedName>
    <definedName name="CRIT1F">#REF!</definedName>
    <definedName name="crite" localSheetId="2">#REF!</definedName>
    <definedName name="crite" localSheetId="5">#REF!</definedName>
    <definedName name="crite" localSheetId="4">#REF!</definedName>
    <definedName name="crite" localSheetId="1">#REF!</definedName>
    <definedName name="crite" localSheetId="6">#REF!</definedName>
    <definedName name="crite">#REF!</definedName>
    <definedName name="_xlnm.Criteria">#REF!</definedName>
    <definedName name="critf" localSheetId="2">#REF!</definedName>
    <definedName name="critf" localSheetId="5">#REF!</definedName>
    <definedName name="critf" localSheetId="4">#REF!</definedName>
    <definedName name="critf" localSheetId="1">#REF!</definedName>
    <definedName name="critf" localSheetId="6">#REF!</definedName>
    <definedName name="critf">#REF!</definedName>
    <definedName name="CS" localSheetId="5">'[57]Matières premières'!#REF!</definedName>
    <definedName name="CS" localSheetId="4">'[57]Matières premières'!#REF!</definedName>
    <definedName name="CS" localSheetId="6">'[57]Matières premières'!#REF!</definedName>
    <definedName name="CS">'[5]Matières premières'!#REF!</definedName>
    <definedName name="CUMUL" localSheetId="5">'[57]Matières premières'!#REF!</definedName>
    <definedName name="CUMUL" localSheetId="4">'[57]Matières premières'!#REF!</definedName>
    <definedName name="CUMUL" localSheetId="6">'[57]Matières premières'!#REF!</definedName>
    <definedName name="CUMUL">'[5]Matières premières'!#REF!</definedName>
    <definedName name="CurrVintage">'[16]A Current Data'!$D$60</definedName>
    <definedName name="Dana">#REF!</definedName>
    <definedName name="DAT" localSheetId="5">'[57]Matières premières'!#REF!</definedName>
    <definedName name="DAT" localSheetId="4">'[57]Matières premières'!#REF!</definedName>
    <definedName name="DAT" localSheetId="6">'[57]Matières premières'!#REF!</definedName>
    <definedName name="DAT">'[5]Matières premières'!#REF!</definedName>
    <definedName name="DATDIV" localSheetId="5">'[57]Matières premières'!#REF!</definedName>
    <definedName name="DATDIV" localSheetId="4">'[57]Matières premières'!#REF!</definedName>
    <definedName name="DATDIV" localSheetId="6">'[57]Matières premières'!#REF!</definedName>
    <definedName name="DATDIV">'[5]Matières premières'!#REF!</definedName>
    <definedName name="date">#REF!</definedName>
    <definedName name="DATES" localSheetId="2">#REF!</definedName>
    <definedName name="DATES" localSheetId="5">#REF!</definedName>
    <definedName name="DATES" localSheetId="4">#REF!</definedName>
    <definedName name="DATES" localSheetId="1">#REF!</definedName>
    <definedName name="DATES" localSheetId="6">#REF!</definedName>
    <definedName name="DATES">#REF!</definedName>
    <definedName name="DATES_A">#REF!</definedName>
    <definedName name="DATES_NOW">#REF!</definedName>
    <definedName name="DATES_Q">'[12]Complete Data Set (Quarterly)'!$E$4:$AV$4</definedName>
    <definedName name="DATES_THEN">'[12]Source Data (Previous)'!$E$8:$X$8</definedName>
    <definedName name="DATg" localSheetId="5">'[57]Matières premières'!#REF!</definedName>
    <definedName name="DATg" localSheetId="4">'[57]Matières premières'!#REF!</definedName>
    <definedName name="DATg" localSheetId="6">'[57]Matières premières'!#REF!</definedName>
    <definedName name="DATg">'[5]Matières premières'!#REF!</definedName>
    <definedName name="DATp" localSheetId="5">'[57]Matières premières'!#REF!</definedName>
    <definedName name="DATp" localSheetId="4">'[57]Matières premières'!#REF!</definedName>
    <definedName name="DATp" localSheetId="6">'[57]Matières premières'!#REF!</definedName>
    <definedName name="DATp">'[5]Matières premières'!#REF!</definedName>
    <definedName name="DAV" localSheetId="5">'[57]Matières premières'!#REF!</definedName>
    <definedName name="DAV" localSheetId="4">'[57]Matières premières'!#REF!</definedName>
    <definedName name="DAV" localSheetId="6">'[57]Matières premières'!#REF!</definedName>
    <definedName name="DAV">'[5]Matières premières'!#REF!</definedName>
    <definedName name="DAVDIV" localSheetId="5">'[57]Matières premières'!#REF!</definedName>
    <definedName name="DAVDIV" localSheetId="4">'[57]Matières premières'!#REF!</definedName>
    <definedName name="DAVDIV" localSheetId="6">'[57]Matières premières'!#REF!</definedName>
    <definedName name="DAVDIV">'[5]Matières premières'!#REF!</definedName>
    <definedName name="DAVg" localSheetId="5">'[57]Matières premières'!#REF!</definedName>
    <definedName name="DAVg" localSheetId="4">'[57]Matières premières'!#REF!</definedName>
    <definedName name="DAVg" localSheetId="6">'[57]Matières premières'!#REF!</definedName>
    <definedName name="DAVg">'[5]Matières premières'!#REF!</definedName>
    <definedName name="DAVp" localSheetId="5">'[57]Matières premières'!#REF!</definedName>
    <definedName name="DAVp" localSheetId="4">'[57]Matières premières'!#REF!</definedName>
    <definedName name="DAVp" localSheetId="6">'[57]Matières premières'!#REF!</definedName>
    <definedName name="DAVp">'[5]Matières premières'!#REF!</definedName>
    <definedName name="dd" localSheetId="8" hidden="1">{"Main Economic Indicators",#N/A,FALSE,"C"}</definedName>
    <definedName name="dd" localSheetId="2" hidden="1">{"Main Economic Indicators",#N/A,FALSE,"C"}</definedName>
    <definedName name="dd" localSheetId="5" hidden="1">{"Main Economic Indicators",#N/A,FALSE,"C"}</definedName>
    <definedName name="dd" localSheetId="4" hidden="1">{"Main Economic Indicators",#N/A,FALSE,"C"}</definedName>
    <definedName name="dd" localSheetId="1" hidden="1">{"Main Economic Indicators",#N/A,FALSE,"C"}</definedName>
    <definedName name="dd" localSheetId="3" hidden="1">{"Main Economic Indicators",#N/A,FALSE,"C"}</definedName>
    <definedName name="dd" localSheetId="6" hidden="1">{"Main Economic Indicators",#N/A,FALSE,"C"}</definedName>
    <definedName name="dd" localSheetId="9" hidden="1">{"Main Economic Indicators",#N/A,FALSE,"C"}</definedName>
    <definedName name="dd" hidden="1">{"Main Economic Indicators",#N/A,FALSE,"C"}</definedName>
    <definedName name="debte" localSheetId="2">#REF!</definedName>
    <definedName name="debte" localSheetId="5">#REF!</definedName>
    <definedName name="debte" localSheetId="4">#REF!</definedName>
    <definedName name="debte" localSheetId="1">#REF!</definedName>
    <definedName name="debte" localSheetId="6">#REF!</definedName>
    <definedName name="debte">#REF!</definedName>
    <definedName name="DEBTSTOCK_">#REF!</definedName>
    <definedName name="DEBTSTOCKCFAF">#REF!</definedName>
    <definedName name="DEBTSTRED">'[17]RED Tb33'!#REF!</definedName>
    <definedName name="DEFBC" localSheetId="5">'[57]Matières premières'!#REF!</definedName>
    <definedName name="DEFBC" localSheetId="4">'[57]Matières premières'!#REF!</definedName>
    <definedName name="DEFBC" localSheetId="6">'[57]Matières premières'!#REF!</definedName>
    <definedName name="DEFBC">'[5]Matières premières'!#REF!</definedName>
    <definedName name="DEM" localSheetId="2">[34]CIRRs!$C$84</definedName>
    <definedName name="DEM" localSheetId="5">[56]CIRRs!$C$84</definedName>
    <definedName name="DEM" localSheetId="4">[56]CIRRs!$C$84</definedName>
    <definedName name="DEM" localSheetId="1">[34]CIRRs!$C$84</definedName>
    <definedName name="DEM" localSheetId="6">[56]CIRRs!$C$84</definedName>
    <definedName name="DEM">[8]CIRRs!$C$84</definedName>
    <definedName name="DEP_BUD" localSheetId="5">'[57]Matières premières'!#REF!</definedName>
    <definedName name="DEP_BUD" localSheetId="4">'[57]Matières premières'!#REF!</definedName>
    <definedName name="DEP_BUD" localSheetId="6">'[57]Matières premières'!#REF!</definedName>
    <definedName name="DEP_BUD">'[5]Matières premières'!#REF!</definedName>
    <definedName name="DEP_BUDT" localSheetId="5">'[57]Matières premières'!#REF!</definedName>
    <definedName name="DEP_BUDT" localSheetId="4">'[57]Matières premières'!#REF!</definedName>
    <definedName name="DEP_BUDT" localSheetId="6">'[57]Matières premières'!#REF!</definedName>
    <definedName name="DEP_BUDT">'[5]Matières premières'!#REF!</definedName>
    <definedName name="Department">#REF!</definedName>
    <definedName name="DEPBC" localSheetId="5">'[57]Matières premières'!#REF!</definedName>
    <definedName name="DEPBC" localSheetId="4">'[57]Matières premières'!#REF!</definedName>
    <definedName name="DEPBC" localSheetId="6">'[57]Matières premières'!#REF!</definedName>
    <definedName name="DEPBC">'[5]Matières premières'!#REF!</definedName>
    <definedName name="DEPBUD" localSheetId="5">'[57]Matières premières'!#REF!</definedName>
    <definedName name="DEPBUD" localSheetId="4">'[57]Matières premières'!#REF!</definedName>
    <definedName name="DEPBUD" localSheetId="6">'[57]Matières premières'!#REF!</definedName>
    <definedName name="DEPBUD">'[5]Matières premières'!#REF!</definedName>
    <definedName name="DEPCAP" localSheetId="5">'[57]Matières premières'!#REF!</definedName>
    <definedName name="DEPCAP" localSheetId="4">'[57]Matières premières'!#REF!</definedName>
    <definedName name="DEPCAP" localSheetId="6">'[57]Matières premières'!#REF!</definedName>
    <definedName name="DEPCAP">'[5]Matières premières'!#REF!</definedName>
    <definedName name="DEPCAPEX" localSheetId="5">'[57]Matières premières'!#REF!</definedName>
    <definedName name="DEPCAPEX" localSheetId="4">'[57]Matières premières'!#REF!</definedName>
    <definedName name="DEPCAPEX" localSheetId="6">'[57]Matières premières'!#REF!</definedName>
    <definedName name="DEPCAPEX">'[5]Matières premières'!#REF!</definedName>
    <definedName name="DEPCOUR" localSheetId="5">'[57]Matières premières'!#REF!</definedName>
    <definedName name="DEPCOUR" localSheetId="4">'[57]Matières premières'!#REF!</definedName>
    <definedName name="DEPCOUR" localSheetId="6">'[57]Matières premières'!#REF!</definedName>
    <definedName name="DEPCOUR">'[5]Matières premières'!#REF!</definedName>
    <definedName name="DEPCP" localSheetId="5">'[57]Matières premières'!#REF!</definedName>
    <definedName name="DEPCP" localSheetId="4">'[57]Matières premières'!#REF!</definedName>
    <definedName name="DEPCP" localSheetId="6">'[57]Matières premières'!#REF!</definedName>
    <definedName name="DEPCP">'[5]Matières premières'!#REF!</definedName>
    <definedName name="DEPED" localSheetId="5">'[57]Matières premières'!#REF!</definedName>
    <definedName name="DEPED" localSheetId="4">'[57]Matières premières'!#REF!</definedName>
    <definedName name="DEPED" localSheetId="6">'[57]Matières premières'!#REF!</definedName>
    <definedName name="DEPED">'[5]Matières premières'!#REF!</definedName>
    <definedName name="DEPER" localSheetId="5">'[57]Matières premières'!#REF!</definedName>
    <definedName name="DEPER" localSheetId="4">'[57]Matières premières'!#REF!</definedName>
    <definedName name="DEPER" localSheetId="6">'[57]Matières premières'!#REF!</definedName>
    <definedName name="DEPER">'[5]Matières premières'!#REF!</definedName>
    <definedName name="DEPGEN" localSheetId="5">'[57]Matières premières'!#REF!</definedName>
    <definedName name="DEPGEN" localSheetId="4">'[57]Matières premières'!#REF!</definedName>
    <definedName name="DEPGEN" localSheetId="6">'[57]Matières premières'!#REF!</definedName>
    <definedName name="DEPGEN">'[5]Matières premières'!#REF!</definedName>
    <definedName name="DEPINV" localSheetId="5">'[57]Matières premières'!#REF!</definedName>
    <definedName name="DEPINV" localSheetId="4">'[57]Matières premières'!#REF!</definedName>
    <definedName name="DEPINV" localSheetId="6">'[57]Matières premières'!#REF!</definedName>
    <definedName name="DEPINV">'[5]Matières premières'!#REF!</definedName>
    <definedName name="DEPINVBC" localSheetId="5">'[57]Matières premières'!#REF!</definedName>
    <definedName name="DEPINVBC" localSheetId="4">'[57]Matières premières'!#REF!</definedName>
    <definedName name="DEPINVBC" localSheetId="6">'[57]Matières premières'!#REF!</definedName>
    <definedName name="DEPINVBC">'[5]Matières premières'!#REF!</definedName>
    <definedName name="DEPINVBCPN" localSheetId="5">'[57]Matières premières'!#REF!</definedName>
    <definedName name="DEPINVBCPN" localSheetId="4">'[57]Matières premières'!#REF!</definedName>
    <definedName name="DEPINVBCPN" localSheetId="6">'[57]Matières premières'!#REF!</definedName>
    <definedName name="DEPINVBCPN">'[5]Matières premières'!#REF!</definedName>
    <definedName name="DEPINVNB" localSheetId="5">'[57]Matières premières'!#REF!</definedName>
    <definedName name="DEPINVNB" localSheetId="4">'[57]Matières premières'!#REF!</definedName>
    <definedName name="DEPINVNB" localSheetId="6">'[57]Matières premières'!#REF!</definedName>
    <definedName name="DEPINVNB">'[5]Matières premières'!#REF!</definedName>
    <definedName name="DEPINVT" localSheetId="5">'[57]Matières premières'!#REF!</definedName>
    <definedName name="DEPINVT" localSheetId="4">'[57]Matières premières'!#REF!</definedName>
    <definedName name="DEPINVT" localSheetId="6">'[57]Matières premières'!#REF!</definedName>
    <definedName name="DEPINVT">'[5]Matières premières'!#REF!</definedName>
    <definedName name="DEPMAT" localSheetId="5">'[57]Matières premières'!#REF!</definedName>
    <definedName name="DEPMAT" localSheetId="4">'[57]Matières premières'!#REF!</definedName>
    <definedName name="DEPMAT" localSheetId="6">'[57]Matières premières'!#REF!</definedName>
    <definedName name="DEPMAT">'[5]Matières premières'!#REF!</definedName>
    <definedName name="DEPMIL" localSheetId="5">'[57]Matières premières'!#REF!</definedName>
    <definedName name="DEPMIL" localSheetId="4">'[57]Matières premières'!#REF!</definedName>
    <definedName name="DEPMIL" localSheetId="6">'[57]Matières premières'!#REF!</definedName>
    <definedName name="DEPMIL">'[5]Matières premières'!#REF!</definedName>
    <definedName name="DepMonBanks">#REF!</definedName>
    <definedName name="DEPNF" localSheetId="5">'[57]Matières premières'!#REF!</definedName>
    <definedName name="DEPNF" localSheetId="4">'[57]Matières premières'!#REF!</definedName>
    <definedName name="DEPNF" localSheetId="6">'[57]Matières premières'!#REF!</definedName>
    <definedName name="DEPNF">'[5]Matières premières'!#REF!</definedName>
    <definedName name="DEPSS" localSheetId="5">'[57]Matières premières'!#REF!</definedName>
    <definedName name="DEPSS" localSheetId="4">'[57]Matières premières'!#REF!</definedName>
    <definedName name="DEPSS" localSheetId="6">'[57]Matières premières'!#REF!</definedName>
    <definedName name="DEPSS">'[5]Matières premières'!#REF!</definedName>
    <definedName name="DETAILS">[2]Content!#REF!</definedName>
    <definedName name="DISBE" localSheetId="2">#REF!</definedName>
    <definedName name="DISBE" localSheetId="5">#REF!</definedName>
    <definedName name="DISBE" localSheetId="4">#REF!</definedName>
    <definedName name="DISBE" localSheetId="1">#REF!</definedName>
    <definedName name="DISBE" localSheetId="6">#REF!</definedName>
    <definedName name="DISBE">#REF!</definedName>
    <definedName name="Discount_IDA" localSheetId="2">#REF!</definedName>
    <definedName name="Discount_IDA" localSheetId="5">#REF!</definedName>
    <definedName name="Discount_IDA" localSheetId="4">#REF!</definedName>
    <definedName name="Discount_IDA" localSheetId="1">#REF!</definedName>
    <definedName name="Discount_IDA" localSheetId="6">#REF!</definedName>
    <definedName name="Discount_IDA">#REF!</definedName>
    <definedName name="Discount_IDA1" localSheetId="2">#REF!</definedName>
    <definedName name="Discount_IDA1" localSheetId="5">#REF!</definedName>
    <definedName name="Discount_IDA1" localSheetId="4">#REF!</definedName>
    <definedName name="Discount_IDA1" localSheetId="1">#REF!</definedName>
    <definedName name="Discount_IDA1" localSheetId="6">#REF!</definedName>
    <definedName name="Discount_IDA1">#REF!</definedName>
    <definedName name="Discount_NC" localSheetId="2">#REF!</definedName>
    <definedName name="Discount_NC" localSheetId="5">#REF!</definedName>
    <definedName name="Discount_NC" localSheetId="4">#REF!</definedName>
    <definedName name="Discount_NC" localSheetId="1">#REF!</definedName>
    <definedName name="Discount_NC" localSheetId="6">#REF!</definedName>
    <definedName name="Discount_NC">#REF!</definedName>
    <definedName name="DiscountRate" localSheetId="2">#REF!</definedName>
    <definedName name="DiscountRate" localSheetId="5">#REF!</definedName>
    <definedName name="DiscountRate" localSheetId="4">#REF!</definedName>
    <definedName name="DiscountRate" localSheetId="1">#REF!</definedName>
    <definedName name="DiscountRate" localSheetId="6">#REF!</definedName>
    <definedName name="DiscountRate">#REF!</definedName>
    <definedName name="DIVEP" localSheetId="5">'[57]Matières premières'!#REF!</definedName>
    <definedName name="DIVEP" localSheetId="4">'[57]Matières premières'!#REF!</definedName>
    <definedName name="DIVEP" localSheetId="6">'[57]Matières premières'!#REF!</definedName>
    <definedName name="DIVEP">'[5]Matières premières'!#REF!</definedName>
    <definedName name="DOLLARS">#REF!</definedName>
    <definedName name="DOMREVENUE">#REF!</definedName>
    <definedName name="DON" localSheetId="5">'[57]Matières premières'!#REF!</definedName>
    <definedName name="DON" localSheetId="4">'[57]Matières premières'!#REF!</definedName>
    <definedName name="DON" localSheetId="6">'[57]Matières premières'!#REF!</definedName>
    <definedName name="DON">'[5]Matières premières'!#REF!</definedName>
    <definedName name="DONBUDG" localSheetId="5">'[57]Matières premières'!#REF!</definedName>
    <definedName name="DONBUDG" localSheetId="4">'[57]Matières premières'!#REF!</definedName>
    <definedName name="DONBUDG" localSheetId="6">'[57]Matières premières'!#REF!</definedName>
    <definedName name="DONBUDG">'[5]Matières premières'!#REF!</definedName>
    <definedName name="DONCOU" localSheetId="5">'[57]Matières premières'!#REF!</definedName>
    <definedName name="DONCOU" localSheetId="4">'[57]Matières premières'!#REF!</definedName>
    <definedName name="DONCOU" localSheetId="6">'[57]Matières premières'!#REF!</definedName>
    <definedName name="DONCOU">'[5]Matières premières'!#REF!</definedName>
    <definedName name="DONPR" localSheetId="5">'[57]Matières premières'!#REF!</definedName>
    <definedName name="DONPR" localSheetId="4">'[57]Matières premières'!#REF!</definedName>
    <definedName name="DONPR" localSheetId="6">'[57]Matières premières'!#REF!</definedName>
    <definedName name="DONPR">'[5]Matières premières'!#REF!</definedName>
    <definedName name="DONTOT" localSheetId="5">'[57]Matières premières'!#REF!</definedName>
    <definedName name="DONTOT" localSheetId="4">'[57]Matières premières'!#REF!</definedName>
    <definedName name="DONTOT" localSheetId="6">'[57]Matières premières'!#REF!</definedName>
    <definedName name="DONTOT">'[5]Matières premières'!#REF!</definedName>
    <definedName name="dr" localSheetId="2">#REF!</definedName>
    <definedName name="dr" localSheetId="5">#REF!</definedName>
    <definedName name="dr" localSheetId="4">#REF!</definedName>
    <definedName name="dr" localSheetId="1">#REF!</definedName>
    <definedName name="dr" localSheetId="6">#REF!</definedName>
    <definedName name="dr">#REF!</definedName>
    <definedName name="dsaf" localSheetId="2">'[41]Table 1'!#REF!</definedName>
    <definedName name="dsaf" localSheetId="5">'[64]Table 1'!#REF!</definedName>
    <definedName name="dsaf" localSheetId="4">'[64]Table 1'!#REF!</definedName>
    <definedName name="dsaf" localSheetId="1">'[41]Table 1'!#REF!</definedName>
    <definedName name="dsaf" localSheetId="6">'[64]Table 1'!#REF!</definedName>
    <definedName name="dsaf">'[18]Table 1'!#REF!</definedName>
    <definedName name="dsaout" localSheetId="2">#REF!</definedName>
    <definedName name="dsaout" localSheetId="5">#REF!</definedName>
    <definedName name="dsaout" localSheetId="4">#REF!</definedName>
    <definedName name="dsaout" localSheetId="1">#REF!</definedName>
    <definedName name="dsaout" localSheetId="6">#REF!</definedName>
    <definedName name="dsaout">#REF!</definedName>
    <definedName name="DTCI" localSheetId="5">'[57]Matières premières'!#REF!</definedName>
    <definedName name="DTCI" localSheetId="4">'[57]Matières premières'!#REF!</definedName>
    <definedName name="DTCI" localSheetId="6">'[57]Matières premières'!#REF!</definedName>
    <definedName name="DTCI">'[5]Matières premières'!#REF!</definedName>
    <definedName name="e">#REF!</definedName>
    <definedName name="Ecowas" localSheetId="2">[36]terms!#REF!</definedName>
    <definedName name="Ecowas" localSheetId="5">[59]terms!#REF!</definedName>
    <definedName name="Ecowas" localSheetId="4">[59]terms!#REF!</definedName>
    <definedName name="Ecowas" localSheetId="1">[36]terms!#REF!</definedName>
    <definedName name="Ecowas" localSheetId="6">[59]terms!#REF!</definedName>
    <definedName name="Ecowas">[10]terms!#REF!</definedName>
    <definedName name="ef" localSheetId="8" hidden="1">{"Main Economic Indicators",#N/A,FALSE,"C"}</definedName>
    <definedName name="ef" localSheetId="2" hidden="1">{"Main Economic Indicators",#N/A,FALSE,"C"}</definedName>
    <definedName name="ef" localSheetId="5" hidden="1">{"Main Economic Indicators",#N/A,FALSE,"C"}</definedName>
    <definedName name="ef" localSheetId="4" hidden="1">{"Main Economic Indicators",#N/A,FALSE,"C"}</definedName>
    <definedName name="ef" localSheetId="1" hidden="1">{"Main Economic Indicators",#N/A,FALSE,"C"}</definedName>
    <definedName name="ef" localSheetId="3" hidden="1">{"Main Economic Indicators",#N/A,FALSE,"C"}</definedName>
    <definedName name="ef" localSheetId="6" hidden="1">{"Main Economic Indicators",#N/A,FALSE,"C"}</definedName>
    <definedName name="ef" localSheetId="9" hidden="1">{"Main Economic Indicators",#N/A,FALSE,"C"}</definedName>
    <definedName name="ef" hidden="1">{"Main Economic Indicators",#N/A,FALSE,"C"}</definedName>
    <definedName name="EFRE" localSheetId="2">#REF!</definedName>
    <definedName name="EFRE" localSheetId="5">#REF!</definedName>
    <definedName name="EFRE" localSheetId="4">#REF!</definedName>
    <definedName name="EFRE" localSheetId="1">#REF!</definedName>
    <definedName name="EFRE" localSheetId="6">#REF!</definedName>
    <definedName name="EFRE">#REF!</definedName>
    <definedName name="EFRF" localSheetId="2">#REF!</definedName>
    <definedName name="EFRF" localSheetId="5">#REF!</definedName>
    <definedName name="EFRF" localSheetId="4">#REF!</definedName>
    <definedName name="EFRF" localSheetId="1">#REF!</definedName>
    <definedName name="EFRF" localSheetId="6">#REF!</definedName>
    <definedName name="EFRF">#REF!</definedName>
    <definedName name="EIB" localSheetId="2">[34]CIRRs!$C$61</definedName>
    <definedName name="EIB" localSheetId="5">[56]CIRRs!$C$61</definedName>
    <definedName name="EIB" localSheetId="4">[56]CIRRs!$C$61</definedName>
    <definedName name="EIB" localSheetId="1">[34]CIRRs!$C$61</definedName>
    <definedName name="EIB" localSheetId="6">[56]CIRRs!$C$61</definedName>
    <definedName name="EIB">[8]CIRRs!$C$61</definedName>
    <definedName name="EMISM" localSheetId="5">'[57]Matières premières'!#REF!</definedName>
    <definedName name="EMISM" localSheetId="4">'[57]Matières premières'!#REF!</definedName>
    <definedName name="EMISM" localSheetId="6">'[57]Matières premières'!#REF!</definedName>
    <definedName name="EMISM">'[5]Matières premières'!#REF!</definedName>
    <definedName name="ENBQ" localSheetId="5">'[57]Matières premières'!#REF!</definedName>
    <definedName name="ENBQ" localSheetId="4">'[57]Matières premières'!#REF!</definedName>
    <definedName name="ENBQ" localSheetId="6">'[57]Matières premières'!#REF!</definedName>
    <definedName name="ENBQ">'[5]Matières premières'!#REF!</definedName>
    <definedName name="ENGEXT" localSheetId="5">'[57]Matières premières'!#REF!</definedName>
    <definedName name="ENGEXT" localSheetId="4">'[57]Matières premières'!#REF!</definedName>
    <definedName name="ENGEXT" localSheetId="6">'[57]Matières premières'!#REF!</definedName>
    <definedName name="ENGEXT">'[5]Matières premières'!#REF!</definedName>
    <definedName name="ENGEXT_BC" localSheetId="5">'[57]Matières premières'!#REF!</definedName>
    <definedName name="ENGEXT_BC" localSheetId="4">'[57]Matières premières'!#REF!</definedName>
    <definedName name="ENGEXT_BC" localSheetId="6">'[57]Matières premières'!#REF!</definedName>
    <definedName name="ENGEXT_BC">'[5]Matières premières'!#REF!</definedName>
    <definedName name="ENGEXT_BP" localSheetId="5">'[57]Matières premières'!#REF!</definedName>
    <definedName name="ENGEXT_BP" localSheetId="4">'[57]Matières premières'!#REF!</definedName>
    <definedName name="ENGEXT_BP" localSheetId="6">'[57]Matières premières'!#REF!</definedName>
    <definedName name="ENGEXT_BP">'[5]Matières premières'!#REF!</definedName>
    <definedName name="ENGLISH">[2]Content!#REF!</definedName>
    <definedName name="EPBUD" localSheetId="5">'[57]Matières premières'!#REF!</definedName>
    <definedName name="EPBUD" localSheetId="4">'[57]Matières premières'!#REF!</definedName>
    <definedName name="EPBUD" localSheetId="6">'[57]Matières premières'!#REF!</definedName>
    <definedName name="EPBUD">'[5]Matières premières'!#REF!</definedName>
    <definedName name="Equi">[19]ZBEAC3!$A$40:$O$95</definedName>
    <definedName name="ergferger" localSheetId="8" hidden="1">{"Main Economic Indicators",#N/A,FALSE,"C"}</definedName>
    <definedName name="ergferger" localSheetId="2" hidden="1">{"Main Economic Indicators",#N/A,FALSE,"C"}</definedName>
    <definedName name="ergferger" localSheetId="5" hidden="1">{"Main Economic Indicators",#N/A,FALSE,"C"}</definedName>
    <definedName name="ergferger" localSheetId="4" hidden="1">{"Main Economic Indicators",#N/A,FALSE,"C"}</definedName>
    <definedName name="ergferger" localSheetId="1" hidden="1">{"Main Economic Indicators",#N/A,FALSE,"C"}</definedName>
    <definedName name="ergferger" localSheetId="3" hidden="1">{"Main Economic Indicators",#N/A,FALSE,"C"}</definedName>
    <definedName name="ergferger" localSheetId="6" hidden="1">{"Main Economic Indicators",#N/A,FALSE,"C"}</definedName>
    <definedName name="ergferger" localSheetId="9" hidden="1">{"Main Economic Indicators",#N/A,FALSE,"C"}</definedName>
    <definedName name="ergferger" hidden="1">{"Main Economic Indicators",#N/A,FALSE,"C"}</definedName>
    <definedName name="ESC" localSheetId="5">'[57]Matières premières'!#REF!</definedName>
    <definedName name="ESC" localSheetId="4">'[57]Matières premières'!#REF!</definedName>
    <definedName name="ESC" localSheetId="6">'[57]Matières premières'!#REF!</definedName>
    <definedName name="ESC">'[5]Matières premières'!#REF!</definedName>
    <definedName name="ESCT" localSheetId="5">'[57]Matières premières'!#REF!</definedName>
    <definedName name="ESCT" localSheetId="4">'[57]Matières premières'!#REF!</definedName>
    <definedName name="ESCT" localSheetId="6">'[57]Matières premières'!#REF!</definedName>
    <definedName name="ESCT">'[5]Matières premières'!#REF!</definedName>
    <definedName name="ESPAÑOL">[2]Content!#REF!</definedName>
    <definedName name="EU" localSheetId="2">[34]CIRRs!$C$62</definedName>
    <definedName name="EU" localSheetId="5">[56]CIRRs!$C$62</definedName>
    <definedName name="EU" localSheetId="4">[56]CIRRs!$C$62</definedName>
    <definedName name="EU" localSheetId="1">[34]CIRRs!$C$62</definedName>
    <definedName name="EU" localSheetId="6">[56]CIRRs!$C$62</definedName>
    <definedName name="EU">[8]CIRRs!$C$62</definedName>
    <definedName name="EUR" localSheetId="2">[34]CIRRs!$C$87</definedName>
    <definedName name="EUR" localSheetId="5">[56]CIRRs!$C$87</definedName>
    <definedName name="EUR" localSheetId="4">[56]CIRRs!$C$87</definedName>
    <definedName name="EUR" localSheetId="1">[34]CIRRs!$C$87</definedName>
    <definedName name="EUR" localSheetId="6">[56]CIRRs!$C$87</definedName>
    <definedName name="EUR">[8]CIRRs!$C$87</definedName>
    <definedName name="ex" localSheetId="8" hidden="1">{"Main Economic Indicators",#N/A,FALSE,"C"}</definedName>
    <definedName name="ex" localSheetId="2" hidden="1">{"Main Economic Indicators",#N/A,FALSE,"C"}</definedName>
    <definedName name="ex" localSheetId="5" hidden="1">{"Main Economic Indicators",#N/A,FALSE,"C"}</definedName>
    <definedName name="ex" localSheetId="4" hidden="1">{"Main Economic Indicators",#N/A,FALSE,"C"}</definedName>
    <definedName name="ex" localSheetId="1" hidden="1">{"Main Economic Indicators",#N/A,FALSE,"C"}</definedName>
    <definedName name="ex" localSheetId="3" hidden="1">{"Main Economic Indicators",#N/A,FALSE,"C"}</definedName>
    <definedName name="ex" localSheetId="6" hidden="1">{"Main Economic Indicators",#N/A,FALSE,"C"}</definedName>
    <definedName name="ex" localSheetId="9" hidden="1">{"Main Economic Indicators",#N/A,FALSE,"C"}</definedName>
    <definedName name="ex" hidden="1">{"Main Economic Indicators",#N/A,FALSE,"C"}</definedName>
    <definedName name="Exch.Rate" localSheetId="2">#REF!</definedName>
    <definedName name="Exch.Rate" localSheetId="5">#REF!</definedName>
    <definedName name="Exch.Rate" localSheetId="4">#REF!</definedName>
    <definedName name="Exch.Rate" localSheetId="1">#REF!</definedName>
    <definedName name="Exch.Rate" localSheetId="6">#REF!</definedName>
    <definedName name="Exch.Rate">#REF!</definedName>
    <definedName name="Exchange_rates">[12]assmpts!$A$131:$Q$144</definedName>
    <definedName name="EXP" localSheetId="5">'[57]Matières premières'!#REF!</definedName>
    <definedName name="EXP" localSheetId="4">'[57]Matières premières'!#REF!</definedName>
    <definedName name="EXP" localSheetId="6">'[57]Matières premières'!#REF!</definedName>
    <definedName name="EXP">'[5]Matières premières'!#REF!</definedName>
    <definedName name="EXPEND">[2]Content!#REF!</definedName>
    <definedName name="EXPENDITURE">#REF!</definedName>
    <definedName name="Expferq" localSheetId="5">'[57]Matières premières'!#REF!</definedName>
    <definedName name="Expferq" localSheetId="4">'[57]Matières premières'!#REF!</definedName>
    <definedName name="Expferq" localSheetId="6">'[57]Matières premières'!#REF!</definedName>
    <definedName name="Expferq">'[5]Matières premières'!#REF!</definedName>
    <definedName name="EXPFERUM" localSheetId="5">'[57]Matières premières'!#REF!</definedName>
    <definedName name="EXPFERUM" localSheetId="4">'[57]Matières premières'!#REF!</definedName>
    <definedName name="EXPFERUM" localSheetId="6">'[57]Matières premières'!#REF!</definedName>
    <definedName name="EXPFERUM">'[5]Matières premières'!#REF!</definedName>
    <definedName name="Expferusd" localSheetId="5">'[57]Matières premières'!#REF!</definedName>
    <definedName name="Expferusd" localSheetId="4">'[57]Matières premières'!#REF!</definedName>
    <definedName name="Expferusd" localSheetId="6">'[57]Matières premières'!#REF!</definedName>
    <definedName name="Expferusd">'[5]Matières premières'!#REF!</definedName>
    <definedName name="EXPINDICES">#REF!</definedName>
    <definedName name="export" localSheetId="8" hidden="1">{"Main Economic Indicators",#N/A,FALSE,"C"}</definedName>
    <definedName name="export" localSheetId="9" hidden="1">{"Main Economic Indicators",#N/A,FALSE,"C"}</definedName>
    <definedName name="export" hidden="1">{"Main Economic Indicators",#N/A,FALSE,"C"}</definedName>
    <definedName name="exports">[12]exports!$A$1:$X$66</definedName>
    <definedName name="EXPSPIUSD" localSheetId="5">'[57]Matières premières'!#REF!</definedName>
    <definedName name="EXPSPIUSD" localSheetId="4">'[57]Matières premières'!#REF!</definedName>
    <definedName name="EXPSPIUSD" localSheetId="6">'[57]Matières premières'!#REF!</definedName>
    <definedName name="EXPSPIUSD">'[5]Matières premières'!#REF!</definedName>
    <definedName name="EXPSPIUSDT" localSheetId="5">'[57]Matières premières'!#REF!</definedName>
    <definedName name="EXPSPIUSDT" localSheetId="4">'[57]Matières premières'!#REF!</definedName>
    <definedName name="EXPSPIUSDT" localSheetId="6">'[57]Matières premières'!#REF!</definedName>
    <definedName name="EXPSPIUSDT">'[5]Matières premières'!#REF!</definedName>
    <definedName name="EXPSq_CE" localSheetId="5">'[57]Matières premières'!#REF!</definedName>
    <definedName name="EXPSq_CE" localSheetId="4">'[57]Matières premières'!#REF!</definedName>
    <definedName name="EXPSq_CE" localSheetId="6">'[57]Matières premières'!#REF!</definedName>
    <definedName name="EXPSq_CE">'[5]Matières premières'!#REF!</definedName>
    <definedName name="EXPSq_CE_CA" localSheetId="5">'[57]Matières premières'!#REF!</definedName>
    <definedName name="EXPSq_CE_CA" localSheetId="4">'[57]Matières premières'!#REF!</definedName>
    <definedName name="EXPSq_CE_CA" localSheetId="6">'[57]Matières premières'!#REF!</definedName>
    <definedName name="EXPSq_CE_CA">'[5]Matières premières'!#REF!</definedName>
    <definedName name="EXPSq_CE_CAT" localSheetId="5">'[57]Matières premières'!#REF!</definedName>
    <definedName name="EXPSq_CE_CAT" localSheetId="4">'[57]Matières premières'!#REF!</definedName>
    <definedName name="EXPSq_CE_CAT" localSheetId="6">'[57]Matières premières'!#REF!</definedName>
    <definedName name="EXPSq_CE_CAT">'[5]Matières premières'!#REF!</definedName>
    <definedName name="EXPSq_ce_po" localSheetId="5">'[57]Matières premières'!#REF!</definedName>
    <definedName name="EXPSq_ce_po" localSheetId="4">'[57]Matières premières'!#REF!</definedName>
    <definedName name="EXPSq_ce_po" localSheetId="6">'[57]Matières premières'!#REF!</definedName>
    <definedName name="EXPSq_ce_po">'[5]Matières premières'!#REF!</definedName>
    <definedName name="EXPSq_ce_poT" localSheetId="5">'[57]Matières premières'!#REF!</definedName>
    <definedName name="EXPSq_ce_poT" localSheetId="4">'[57]Matières premières'!#REF!</definedName>
    <definedName name="EXPSq_ce_poT" localSheetId="6">'[57]Matières premières'!#REF!</definedName>
    <definedName name="EXPSq_ce_poT">'[5]Matières premières'!#REF!</definedName>
    <definedName name="EXPSq_CE_SE" localSheetId="5">'[57]Matières premières'!#REF!</definedName>
    <definedName name="EXPSq_CE_SE" localSheetId="4">'[57]Matières premières'!#REF!</definedName>
    <definedName name="EXPSq_CE_SE" localSheetId="6">'[57]Matières premières'!#REF!</definedName>
    <definedName name="EXPSq_CE_SE">'[5]Matières premières'!#REF!</definedName>
    <definedName name="EXPSq_CE_SET" localSheetId="5">'[57]Matières premières'!#REF!</definedName>
    <definedName name="EXPSq_CE_SET" localSheetId="4">'[57]Matières premières'!#REF!</definedName>
    <definedName name="EXPSq_CE_SET" localSheetId="6">'[57]Matières premières'!#REF!</definedName>
    <definedName name="EXPSq_CE_SET">'[5]Matières premières'!#REF!</definedName>
    <definedName name="EXPSq_CET" localSheetId="5">'[57]Matières premières'!#REF!</definedName>
    <definedName name="EXPSq_CET" localSheetId="4">'[57]Matières premières'!#REF!</definedName>
    <definedName name="EXPSq_CET" localSheetId="6">'[57]Matières premières'!#REF!</definedName>
    <definedName name="EXPSq_CET">'[5]Matières premières'!#REF!</definedName>
    <definedName name="EXPSq_CR" localSheetId="5">'[57]Matières premières'!#REF!</definedName>
    <definedName name="EXPSq_CR" localSheetId="4">'[57]Matières premières'!#REF!</definedName>
    <definedName name="EXPSq_CR" localSheetId="6">'[57]Matières premières'!#REF!</definedName>
    <definedName name="EXPSq_CR">'[5]Matières premières'!#REF!</definedName>
    <definedName name="EXPSq_CRT" localSheetId="5">'[57]Matières premières'!#REF!</definedName>
    <definedName name="EXPSq_CRT" localSheetId="4">'[57]Matières premières'!#REF!</definedName>
    <definedName name="EXPSq_CRT" localSheetId="6">'[57]Matières premières'!#REF!</definedName>
    <definedName name="EXPSq_CRT">'[5]Matières premières'!#REF!</definedName>
    <definedName name="EXPSq_DE" localSheetId="5">'[57]Matières premières'!#REF!</definedName>
    <definedName name="EXPSq_DE" localSheetId="4">'[57]Matières premières'!#REF!</definedName>
    <definedName name="EXPSq_DE" localSheetId="6">'[57]Matières premières'!#REF!</definedName>
    <definedName name="EXPSq_DE">'[5]Matières premières'!#REF!</definedName>
    <definedName name="EXPSq_DET" localSheetId="5">'[57]Matières premières'!#REF!</definedName>
    <definedName name="EXPSq_DET" localSheetId="4">'[57]Matières premières'!#REF!</definedName>
    <definedName name="EXPSq_DET" localSheetId="6">'[57]Matières premières'!#REF!</definedName>
    <definedName name="EXPSq_DET">'[5]Matières premières'!#REF!</definedName>
    <definedName name="EXPSq_PE" localSheetId="5">'[57]Matières premières'!#REF!</definedName>
    <definedName name="EXPSq_PE" localSheetId="4">'[57]Matières premières'!#REF!</definedName>
    <definedName name="EXPSq_PE" localSheetId="6">'[57]Matières premières'!#REF!</definedName>
    <definedName name="EXPSq_PE">'[5]Matières premières'!#REF!</definedName>
    <definedName name="EXPSq_PECI" localSheetId="5">'[57]Matières premières'!#REF!</definedName>
    <definedName name="EXPSq_PECI" localSheetId="4">'[57]Matières premières'!#REF!</definedName>
    <definedName name="EXPSq_PECI" localSheetId="6">'[57]Matières premières'!#REF!</definedName>
    <definedName name="EXPSq_PECI">'[5]Matières premières'!#REF!</definedName>
    <definedName name="EXPSq_PECIT" localSheetId="5">'[57]Matières premières'!#REF!</definedName>
    <definedName name="EXPSq_PECIT" localSheetId="4">'[57]Matières premières'!#REF!</definedName>
    <definedName name="EXPSq_PECIT" localSheetId="6">'[57]Matières premières'!#REF!</definedName>
    <definedName name="EXPSq_PECIT">'[5]Matières premières'!#REF!</definedName>
    <definedName name="EXPSq_PET" localSheetId="5">'[57]Matières premières'!#REF!</definedName>
    <definedName name="EXPSq_PET" localSheetId="4">'[57]Matières premières'!#REF!</definedName>
    <definedName name="EXPSq_PET" localSheetId="6">'[57]Matières premières'!#REF!</definedName>
    <definedName name="EXPSq_PET">'[5]Matières premières'!#REF!</definedName>
    <definedName name="EXPSUSD_CE" localSheetId="5">'[57]Matières premières'!#REF!</definedName>
    <definedName name="EXPSUSD_CE" localSheetId="4">'[57]Matières premières'!#REF!</definedName>
    <definedName name="EXPSUSD_CE" localSheetId="6">'[57]Matières premières'!#REF!</definedName>
    <definedName name="EXPSUSD_CE">'[5]Matières premières'!#REF!</definedName>
    <definedName name="EXPSUSD_CE_CA" localSheetId="5">'[57]Matières premières'!#REF!</definedName>
    <definedName name="EXPSUSD_CE_CA" localSheetId="4">'[57]Matières premières'!#REF!</definedName>
    <definedName name="EXPSUSD_CE_CA" localSheetId="6">'[57]Matières premières'!#REF!</definedName>
    <definedName name="EXPSUSD_CE_CA">'[5]Matières premières'!#REF!</definedName>
    <definedName name="EXPSUSD_CE_CAT" localSheetId="5">'[57]Matières premières'!#REF!</definedName>
    <definedName name="EXPSUSD_CE_CAT" localSheetId="4">'[57]Matières premières'!#REF!</definedName>
    <definedName name="EXPSUSD_CE_CAT" localSheetId="6">'[57]Matières premières'!#REF!</definedName>
    <definedName name="EXPSUSD_CE_CAT">'[5]Matières premières'!#REF!</definedName>
    <definedName name="EXPSUSD_CE_po" localSheetId="5">'[57]Matières premières'!#REF!</definedName>
    <definedName name="EXPSUSD_CE_po" localSheetId="4">'[57]Matières premières'!#REF!</definedName>
    <definedName name="EXPSUSD_CE_po" localSheetId="6">'[57]Matières premières'!#REF!</definedName>
    <definedName name="EXPSUSD_CE_po">'[5]Matières premières'!#REF!</definedName>
    <definedName name="EXPSUSD_CE_poT" localSheetId="5">'[57]Matières premières'!#REF!</definedName>
    <definedName name="EXPSUSD_CE_poT" localSheetId="4">'[57]Matières premières'!#REF!</definedName>
    <definedName name="EXPSUSD_CE_poT" localSheetId="6">'[57]Matières premières'!#REF!</definedName>
    <definedName name="EXPSUSD_CE_poT">'[5]Matières premières'!#REF!</definedName>
    <definedName name="EXPSUSD_CE_SE" localSheetId="5">'[57]Matières premières'!#REF!</definedName>
    <definedName name="EXPSUSD_CE_SE" localSheetId="4">'[57]Matières premières'!#REF!</definedName>
    <definedName name="EXPSUSD_CE_SE" localSheetId="6">'[57]Matières premières'!#REF!</definedName>
    <definedName name="EXPSUSD_CE_SE">'[5]Matières premières'!#REF!</definedName>
    <definedName name="EXPSUSD_CE_SET" localSheetId="5">'[57]Matières premières'!#REF!</definedName>
    <definedName name="EXPSUSD_CE_SET" localSheetId="4">'[57]Matières premières'!#REF!</definedName>
    <definedName name="EXPSUSD_CE_SET" localSheetId="6">'[57]Matières premières'!#REF!</definedName>
    <definedName name="EXPSUSD_CE_SET">'[5]Matières premières'!#REF!</definedName>
    <definedName name="EXPSUSD_CET" localSheetId="5">'[57]Matières premières'!#REF!</definedName>
    <definedName name="EXPSUSD_CET" localSheetId="4">'[57]Matières premières'!#REF!</definedName>
    <definedName name="EXPSUSD_CET" localSheetId="6">'[57]Matières premières'!#REF!</definedName>
    <definedName name="EXPSUSD_CET">'[5]Matières premières'!#REF!</definedName>
    <definedName name="EXPSUSD_CR" localSheetId="5">'[57]Matières premières'!#REF!</definedName>
    <definedName name="EXPSUSD_CR" localSheetId="4">'[57]Matières premières'!#REF!</definedName>
    <definedName name="EXPSUSD_CR" localSheetId="6">'[57]Matières premières'!#REF!</definedName>
    <definedName name="EXPSUSD_CR">'[5]Matières premières'!#REF!</definedName>
    <definedName name="EXPSUSD_CRT" localSheetId="5">'[57]Matières premières'!#REF!</definedName>
    <definedName name="EXPSUSD_CRT" localSheetId="4">'[57]Matières premières'!#REF!</definedName>
    <definedName name="EXPSUSD_CRT" localSheetId="6">'[57]Matières premières'!#REF!</definedName>
    <definedName name="EXPSUSD_CRT">'[5]Matières premières'!#REF!</definedName>
    <definedName name="EXPSUSD_DE" localSheetId="5">'[57]Matières premières'!#REF!</definedName>
    <definedName name="EXPSUSD_DE" localSheetId="4">'[57]Matières premières'!#REF!</definedName>
    <definedName name="EXPSUSD_DE" localSheetId="6">'[57]Matières premières'!#REF!</definedName>
    <definedName name="EXPSUSD_DE">'[5]Matières premières'!#REF!</definedName>
    <definedName name="EXPSUSD_DET" localSheetId="5">'[57]Matières premières'!#REF!</definedName>
    <definedName name="EXPSUSD_DET" localSheetId="4">'[57]Matières premières'!#REF!</definedName>
    <definedName name="EXPSUSD_DET" localSheetId="6">'[57]Matières premières'!#REF!</definedName>
    <definedName name="EXPSUSD_DET">'[5]Matières premières'!#REF!</definedName>
    <definedName name="EXPSUSD_PE" localSheetId="5">'[57]Matières premières'!#REF!</definedName>
    <definedName name="EXPSUSD_PE" localSheetId="4">'[57]Matières premières'!#REF!</definedName>
    <definedName name="EXPSUSD_PE" localSheetId="6">'[57]Matières premières'!#REF!</definedName>
    <definedName name="EXPSUSD_PE">'[5]Matières premières'!#REF!</definedName>
    <definedName name="EXPSUSD_PET" localSheetId="5">'[57]Matières premières'!#REF!</definedName>
    <definedName name="EXPSUSD_PET" localSheetId="4">'[57]Matières premières'!#REF!</definedName>
    <definedName name="EXPSUSD_PET" localSheetId="6">'[57]Matières premières'!#REF!</definedName>
    <definedName name="EXPSUSD_PET">'[5]Matières premières'!#REF!</definedName>
    <definedName name="EXR_UPDATE" localSheetId="2">#REF!</definedName>
    <definedName name="EXR_UPDATE" localSheetId="5">#REF!</definedName>
    <definedName name="EXR_UPDATE" localSheetId="4">#REF!</definedName>
    <definedName name="EXR_UPDATE" localSheetId="1">#REF!</definedName>
    <definedName name="EXR_UPDATE" localSheetId="6">#REF!</definedName>
    <definedName name="EXR_UPDATE">#REF!</definedName>
    <definedName name="External_debt_indicators" localSheetId="2">[43]Table3!$F$8:$AB$437:'[43]Table3'!$AB$9</definedName>
    <definedName name="External_debt_indicators" localSheetId="5">[65]Table3!$F$8:$AB$437:'[65]Table3'!$AB$9</definedName>
    <definedName name="External_debt_indicators" localSheetId="4">[65]Table3!$F$8:$AB$437:'[65]Table3'!$AB$9</definedName>
    <definedName name="External_debt_indicators" localSheetId="1">[43]Table3!$F$8:$AB$437:'[43]Table3'!$AB$9</definedName>
    <definedName name="External_debt_indicators" localSheetId="6">[65]Table3!$F$8:$AB$437:'[65]Table3'!$AB$9</definedName>
    <definedName name="External_debt_indicators">[20]Table3!$F$8:$AB$437:'[20]Table3'!$AB$9</definedName>
    <definedName name="_xlnm.Extract">#REF!</definedName>
    <definedName name="FAM">#REF!</definedName>
    <definedName name="FC" localSheetId="5">'[57]Matières premières'!#REF!</definedName>
    <definedName name="FC" localSheetId="4">'[57]Matières premières'!#REF!</definedName>
    <definedName name="FC" localSheetId="6">'[57]Matières premières'!#REF!</definedName>
    <definedName name="FC">'[5]Matières premières'!#REF!</definedName>
    <definedName name="FC_CEE" localSheetId="5">'[57]Matières premières'!#REF!</definedName>
    <definedName name="FC_CEE" localSheetId="4">'[57]Matières premières'!#REF!</definedName>
    <definedName name="FC_CEE" localSheetId="6">'[57]Matières premières'!#REF!</definedName>
    <definedName name="FC_CEE">'[5]Matières premières'!#REF!</definedName>
    <definedName name="FC_FR" localSheetId="5">'[57]Matières premières'!#REF!</definedName>
    <definedName name="FC_FR" localSheetId="4">'[57]Matières premières'!#REF!</definedName>
    <definedName name="FC_FR" localSheetId="6">'[57]Matières premières'!#REF!</definedName>
    <definedName name="FC_FR">'[5]Matières premières'!#REF!</definedName>
    <definedName name="ff" localSheetId="8" hidden="1">{"Main Economic Indicators",#N/A,FALSE,"C"}</definedName>
    <definedName name="ff" localSheetId="9" hidden="1">{"Main Economic Indicators",#N/A,FALSE,"C"}</definedName>
    <definedName name="ff" hidden="1">{"Main Economic Indicators",#N/A,FALSE,"C"}</definedName>
    <definedName name="ffffff" localSheetId="8" hidden="1">{"Main Economic Indicators",#N/A,FALSE,"C"}</definedName>
    <definedName name="ffffff" localSheetId="9" hidden="1">{"Main Economic Indicators",#N/A,FALSE,"C"}</definedName>
    <definedName name="ffffff" hidden="1">{"Main Economic Indicators",#N/A,FALSE,"C"}</definedName>
    <definedName name="Fin">[19]ZBEAC3!$A$99:$O$152</definedName>
    <definedName name="FINAN">[2]Content!#REF!</definedName>
    <definedName name="FINANBC" localSheetId="5">'[57]Matières premières'!#REF!</definedName>
    <definedName name="FINANBC" localSheetId="4">'[57]Matières premières'!#REF!</definedName>
    <definedName name="FINANBC" localSheetId="6">'[57]Matières premières'!#REF!</definedName>
    <definedName name="FINANBC">'[5]Matières premières'!#REF!</definedName>
    <definedName name="FINANCE">[2]Content!#REF!</definedName>
    <definedName name="FINANCIACION">#REF!</definedName>
    <definedName name="FINEXNBC" localSheetId="5">'[57]Matières premières'!#REF!</definedName>
    <definedName name="FINEXNBC" localSheetId="4">'[57]Matières premières'!#REF!</definedName>
    <definedName name="FINEXNBC" localSheetId="6">'[57]Matières premières'!#REF!</definedName>
    <definedName name="FINEXNBC">'[5]Matières premières'!#REF!</definedName>
    <definedName name="FININ" localSheetId="5">'[57]Matières premières'!#REF!</definedName>
    <definedName name="FININ" localSheetId="4">'[57]Matières premières'!#REF!</definedName>
    <definedName name="FININ" localSheetId="6">'[57]Matières premières'!#REF!</definedName>
    <definedName name="FININ">'[5]Matières premières'!#REF!</definedName>
    <definedName name="FININAT" localSheetId="5">'[57]Matières premières'!#REF!</definedName>
    <definedName name="FININAT" localSheetId="4">'[57]Matières premières'!#REF!</definedName>
    <definedName name="FININAT" localSheetId="6">'[57]Matières premières'!#REF!</definedName>
    <definedName name="FININAT">'[5]Matières premières'!#REF!</definedName>
    <definedName name="FINITOT" localSheetId="5">'[57]Matières premières'!#REF!</definedName>
    <definedName name="FINITOT" localSheetId="4">'[57]Matières premières'!#REF!</definedName>
    <definedName name="FINITOT" localSheetId="6">'[57]Matières premières'!#REF!</definedName>
    <definedName name="FINITOT">'[5]Matières premières'!#REF!</definedName>
    <definedName name="fisc" localSheetId="2">#REF!</definedName>
    <definedName name="fisc" localSheetId="5">#REF!</definedName>
    <definedName name="fisc" localSheetId="4">#REF!</definedName>
    <definedName name="fisc" localSheetId="1">#REF!</definedName>
    <definedName name="fisc" localSheetId="6">#REF!</definedName>
    <definedName name="fisc">#REF!</definedName>
    <definedName name="Fisc_to_Bop">[12]In_sys!$Q$54:$AO$70</definedName>
    <definedName name="FISC2E" localSheetId="2">#REF!</definedName>
    <definedName name="FISC2E" localSheetId="5">#REF!</definedName>
    <definedName name="FISC2E" localSheetId="4">#REF!</definedName>
    <definedName name="FISC2E" localSheetId="1">#REF!</definedName>
    <definedName name="FISC2E" localSheetId="6">#REF!</definedName>
    <definedName name="FISC2E">#REF!</definedName>
    <definedName name="FISCE" localSheetId="2">#REF!</definedName>
    <definedName name="FISCE" localSheetId="5">#REF!</definedName>
    <definedName name="FISCE" localSheetId="4">#REF!</definedName>
    <definedName name="FISCE" localSheetId="1">#REF!</definedName>
    <definedName name="FISCE" localSheetId="6">#REF!</definedName>
    <definedName name="FISCE">#REF!</definedName>
    <definedName name="fishvol">[12]assmpts!$H$27:$O$28</definedName>
    <definedName name="fit" localSheetId="8" hidden="1">{"Main Economic Indicators",#N/A,FALSE,"C"}</definedName>
    <definedName name="fit" localSheetId="9" hidden="1">{"Main Economic Indicators",#N/A,FALSE,"C"}</definedName>
    <definedName name="fit" hidden="1">{"Main Economic Indicators",#N/A,FALSE,"C"}</definedName>
    <definedName name="FLOWS" localSheetId="2">#REF!</definedName>
    <definedName name="FLOWS" localSheetId="5">#REF!</definedName>
    <definedName name="FLOWS" localSheetId="4">#REF!</definedName>
    <definedName name="FLOWS" localSheetId="1">#REF!</definedName>
    <definedName name="FLOWS" localSheetId="6">#REF!</definedName>
    <definedName name="FLOWS">#REF!</definedName>
    <definedName name="Fr96to98">#REF!</definedName>
    <definedName name="Fr97to98">#REF!</definedName>
    <definedName name="french">#REF!</definedName>
    <definedName name="FRF" localSheetId="2">[34]CIRRs!$C$90</definedName>
    <definedName name="FRF" localSheetId="5">[56]CIRRs!$C$90</definedName>
    <definedName name="FRF" localSheetId="4">[56]CIRRs!$C$90</definedName>
    <definedName name="FRF" localSheetId="1">[34]CIRRs!$C$90</definedName>
    <definedName name="FRF" localSheetId="6">[56]CIRRs!$C$90</definedName>
    <definedName name="FRF">[8]CIRRs!$C$90</definedName>
    <definedName name="fund" localSheetId="2">#REF!</definedName>
    <definedName name="fund" localSheetId="5">#REF!</definedName>
    <definedName name="fund" localSheetId="4">#REF!</definedName>
    <definedName name="fund" localSheetId="1">#REF!</definedName>
    <definedName name="fund" localSheetId="6">#REF!</definedName>
    <definedName name="fund">#REF!</definedName>
    <definedName name="g" localSheetId="8" hidden="1">{"Main Economic Indicators",#N/A,FALSE,"C"}</definedName>
    <definedName name="g" localSheetId="9" hidden="1">{"Main Economic Indicators",#N/A,FALSE,"C"}</definedName>
    <definedName name="g" hidden="1">{"Main Economic Indicators",#N/A,FALSE,"C"}</definedName>
    <definedName name="GAST">[2]Content!#REF!</definedName>
    <definedName name="GASTOS">#REF!</definedName>
    <definedName name="GBP" localSheetId="2">[34]CIRRs!$C$91</definedName>
    <definedName name="GBP" localSheetId="5">[56]CIRRs!$C$91</definedName>
    <definedName name="GBP" localSheetId="4">[56]CIRRs!$C$91</definedName>
    <definedName name="GBP" localSheetId="1">[34]CIRRs!$C$91</definedName>
    <definedName name="GBP" localSheetId="6">[56]CIRRs!$C$91</definedName>
    <definedName name="GBP">[8]CIRRs!$C$91</definedName>
    <definedName name="GDP" localSheetId="2">#REF!</definedName>
    <definedName name="GDP" localSheetId="5">#REF!</definedName>
    <definedName name="GDP" localSheetId="4">#REF!</definedName>
    <definedName name="GDP" localSheetId="1">#REF!</definedName>
    <definedName name="GDP" localSheetId="6">#REF!</definedName>
    <definedName name="GDP">#REF!</definedName>
    <definedName name="general">[12]assmpts!$A$1:$Z$189</definedName>
    <definedName name="Grace_IDA" localSheetId="2">#REF!</definedName>
    <definedName name="Grace_IDA" localSheetId="5">#REF!</definedName>
    <definedName name="Grace_IDA" localSheetId="4">#REF!</definedName>
    <definedName name="Grace_IDA" localSheetId="1">#REF!</definedName>
    <definedName name="Grace_IDA" localSheetId="6">#REF!</definedName>
    <definedName name="Grace_IDA">#REF!</definedName>
    <definedName name="Grace_IDA1" localSheetId="2">#REF!</definedName>
    <definedName name="Grace_IDA1" localSheetId="5">#REF!</definedName>
    <definedName name="Grace_IDA1" localSheetId="4">#REF!</definedName>
    <definedName name="Grace_IDA1" localSheetId="1">#REF!</definedName>
    <definedName name="Grace_IDA1" localSheetId="6">#REF!</definedName>
    <definedName name="Grace_IDA1">#REF!</definedName>
    <definedName name="Grace_NC" localSheetId="2">#REF!</definedName>
    <definedName name="Grace_NC" localSheetId="5">#REF!</definedName>
    <definedName name="Grace_NC" localSheetId="4">#REF!</definedName>
    <definedName name="Grace_NC" localSheetId="1">#REF!</definedName>
    <definedName name="Grace_NC" localSheetId="6">#REF!</definedName>
    <definedName name="Grace_NC">#REF!</definedName>
    <definedName name="Grace1_IDA" localSheetId="2">#REF!</definedName>
    <definedName name="Grace1_IDA" localSheetId="5">#REF!</definedName>
    <definedName name="Grace1_IDA" localSheetId="4">#REF!</definedName>
    <definedName name="Grace1_IDA" localSheetId="1">#REF!</definedName>
    <definedName name="Grace1_IDA" localSheetId="6">#REF!</definedName>
    <definedName name="Grace1_IDA">#REF!</definedName>
    <definedName name="graph2" hidden="1">"1/26/2001"</definedName>
    <definedName name="GROWTHRATIO">[2]work!#REF!</definedName>
    <definedName name="hb">#REF!</definedName>
    <definedName name="hh" localSheetId="8" hidden="1">{"Main Economic Indicators",#N/A,FALSE,"C"}</definedName>
    <definedName name="hh" localSheetId="9" hidden="1">{"Main Economic Indicators",#N/A,FALSE,"C"}</definedName>
    <definedName name="hh" hidden="1">{"Main Economic Indicators",#N/A,FALSE,"C"}</definedName>
    <definedName name="hhhh" localSheetId="8" hidden="1">{"Main Economic Indicators",#N/A,FALSE,"C"}</definedName>
    <definedName name="hhhh" localSheetId="9" hidden="1">{"Main Economic Indicators",#N/A,FALSE,"C"}</definedName>
    <definedName name="hhhh" hidden="1">{"Main Economic Indicators",#N/A,FALSE,"C"}</definedName>
    <definedName name="HIPCDATA" localSheetId="2">#REF!</definedName>
    <definedName name="HIPCDATA" localSheetId="5">#REF!</definedName>
    <definedName name="HIPCDATA" localSheetId="4">#REF!</definedName>
    <definedName name="HIPCDATA" localSheetId="1">#REF!</definedName>
    <definedName name="HIPCDATA" localSheetId="6">#REF!</definedName>
    <definedName name="HIPCDATA">#REF!</definedName>
    <definedName name="HTML_CodePage" hidden="1">1252</definedName>
    <definedName name="HTML_Description" hidden="1">"(U.S. Dollars per Barrel)"</definedName>
    <definedName name="HTML_Email" hidden="1">"joel.lou@eia.doe.gov"</definedName>
    <definedName name="HTML_Header" hidden="1">"Selected Crude Oil Spot Prices"</definedName>
    <definedName name="HTML_LastUpdate" hidden="1">"2/5/2001"</definedName>
    <definedName name="HTML_LineAfter" hidden="1">TRUE</definedName>
    <definedName name="HTML_LineBefore" hidden="1">TRUE</definedName>
    <definedName name="HTML_Name" hidden="1">"Joel Lou"</definedName>
    <definedName name="HTML_OBDlg2" hidden="1">TRUE</definedName>
    <definedName name="HTML_OBDlg4" hidden="1">TRUE</definedName>
    <definedName name="HTML_OS" hidden="1">0</definedName>
    <definedName name="HTML_PathFile" hidden="1">"v:\prj\iea\intlwbpg\pricexls\crude1.html"</definedName>
    <definedName name="HTML_Title" hidden="1">"Selected Crude Oil Spot Prices"</definedName>
    <definedName name="IBRD" localSheetId="2">[34]CIRRs!$C$63</definedName>
    <definedName name="IBRD" localSheetId="5">[56]CIRRs!$C$63</definedName>
    <definedName name="IBRD" localSheetId="4">[56]CIRRs!$C$63</definedName>
    <definedName name="IBRD" localSheetId="1">[34]CIRRs!$C$63</definedName>
    <definedName name="IBRD" localSheetId="6">[56]CIRRs!$C$63</definedName>
    <definedName name="IBRD">[8]CIRRs!$C$63</definedName>
    <definedName name="IDA" localSheetId="2">[34]CIRRs!$C$64</definedName>
    <definedName name="IDA" localSheetId="5">[56]CIRRs!$C$64</definedName>
    <definedName name="IDA" localSheetId="4">[56]CIRRs!$C$64</definedName>
    <definedName name="IDA" localSheetId="1">[34]CIRRs!$C$64</definedName>
    <definedName name="IDA" localSheetId="6">[56]CIRRs!$C$64</definedName>
    <definedName name="IDA">[8]CIRRs!$C$64</definedName>
    <definedName name="IDA_assistance" localSheetId="2">'[44]tab 14'!$B$6:$U$25</definedName>
    <definedName name="IDA_assistance" localSheetId="5">'[66]tab 14'!$B$6:$U$25</definedName>
    <definedName name="IDA_assistance" localSheetId="4">'[66]tab 14'!$B$6:$U$25</definedName>
    <definedName name="IDA_assistance" localSheetId="1">'[44]tab 14'!$B$6:$U$25</definedName>
    <definedName name="IDA_assistance" localSheetId="6">'[66]tab 14'!$B$6:$U$25</definedName>
    <definedName name="IDA_assistance">'[21]tab 14'!$B$6:$U$25</definedName>
    <definedName name="IFAD" localSheetId="2">[34]CIRRs!$C$65</definedName>
    <definedName name="IFAD" localSheetId="5">[56]CIRRs!$C$65</definedName>
    <definedName name="IFAD" localSheetId="4">[56]CIRRs!$C$65</definedName>
    <definedName name="IFAD" localSheetId="1">[34]CIRRs!$C$65</definedName>
    <definedName name="IFAD" localSheetId="6">[56]CIRRs!$C$65</definedName>
    <definedName name="IFAD">[8]CIRRs!$C$65</definedName>
    <definedName name="IGR" localSheetId="5">'[57]Matières premières'!#REF!</definedName>
    <definedName name="IGR" localSheetId="4">'[57]Matières premières'!#REF!</definedName>
    <definedName name="IGR" localSheetId="6">'[57]Matières premières'!#REF!</definedName>
    <definedName name="IGR">'[5]Matières premières'!#REF!</definedName>
    <definedName name="IMP" localSheetId="5">'[57]Matières premières'!#REF!</definedName>
    <definedName name="IMP" localSheetId="4">'[57]Matières premières'!#REF!</definedName>
    <definedName name="IMP" localSheetId="6">'[57]Matières premières'!#REF!</definedName>
    <definedName name="IMP">'[5]Matières premières'!#REF!</definedName>
    <definedName name="IMPCI" localSheetId="5">'[57]Matières premières'!#REF!</definedName>
    <definedName name="IMPCI" localSheetId="4">'[57]Matières premières'!#REF!</definedName>
    <definedName name="IMPCI" localSheetId="6">'[57]Matières premières'!#REF!</definedName>
    <definedName name="IMPCI">'[5]Matières premières'!#REF!</definedName>
    <definedName name="IMPFG">#REF!</definedName>
    <definedName name="IMPFM">#REF!</definedName>
    <definedName name="IMPgaz" localSheetId="5">'[57]Matières premières'!#REF!</definedName>
    <definedName name="IMPgaz" localSheetId="4">'[57]Matières premières'!#REF!</definedName>
    <definedName name="IMPgaz" localSheetId="6">'[57]Matières premières'!#REF!</definedName>
    <definedName name="IMPgaz">'[5]Matières premières'!#REF!</definedName>
    <definedName name="IMPgazel" localSheetId="5">'[57]Matières premières'!#REF!</definedName>
    <definedName name="IMPgazel" localSheetId="4">'[57]Matières premières'!#REF!</definedName>
    <definedName name="IMPgazel" localSheetId="6">'[57]Matières premières'!#REF!</definedName>
    <definedName name="IMPgazel">'[5]Matières premières'!#REF!</definedName>
    <definedName name="IMPgazGPP" localSheetId="5">'[57]Matières premières'!#REF!</definedName>
    <definedName name="IMPgazGPP" localSheetId="4">'[57]Matières premières'!#REF!</definedName>
    <definedName name="IMPgazGPP" localSheetId="6">'[57]Matières premières'!#REF!</definedName>
    <definedName name="IMPgazGPP">'[5]Matières premières'!#REF!</definedName>
    <definedName name="IMPgazmo" localSheetId="5">'[57]Matières premières'!#REF!</definedName>
    <definedName name="IMPgazmo" localSheetId="4">'[57]Matières premières'!#REF!</definedName>
    <definedName name="IMPgazmo" localSheetId="6">'[57]Matières premières'!#REF!</definedName>
    <definedName name="IMPgazmo">'[5]Matières premières'!#REF!</definedName>
    <definedName name="IMPgazna" localSheetId="5">'[57]Matières premières'!#REF!</definedName>
    <definedName name="IMPgazna" localSheetId="4">'[57]Matières premières'!#REF!</definedName>
    <definedName name="IMPgazna" localSheetId="6">'[57]Matières premières'!#REF!</definedName>
    <definedName name="IMPgazna">'[5]Matières premières'!#REF!</definedName>
    <definedName name="IMPgazq" localSheetId="5">'[57]Matières premières'!#REF!</definedName>
    <definedName name="IMPgazq" localSheetId="4">'[57]Matières premières'!#REF!</definedName>
    <definedName name="IMPgazq" localSheetId="6">'[57]Matières premières'!#REF!</definedName>
    <definedName name="IMPgazq">'[5]Matières premières'!#REF!</definedName>
    <definedName name="IMPgazqel" localSheetId="5">'[57]Matières premières'!#REF!</definedName>
    <definedName name="IMPgazqel" localSheetId="4">'[57]Matières premières'!#REF!</definedName>
    <definedName name="IMPgazqel" localSheetId="6">'[57]Matières premières'!#REF!</definedName>
    <definedName name="IMPgazqel">'[5]Matières premières'!#REF!</definedName>
    <definedName name="IMPgazqGPP" localSheetId="5">'[57]Matières premières'!#REF!</definedName>
    <definedName name="IMPgazqGPP" localSheetId="4">'[57]Matières premières'!#REF!</definedName>
    <definedName name="IMPgazqGPP" localSheetId="6">'[57]Matières premières'!#REF!</definedName>
    <definedName name="IMPgazqGPP">'[5]Matières premières'!#REF!</definedName>
    <definedName name="IMPgazqmo" localSheetId="5">'[57]Matières premières'!#REF!</definedName>
    <definedName name="IMPgazqmo" localSheetId="4">'[57]Matières premières'!#REF!</definedName>
    <definedName name="IMPgazqmo" localSheetId="6">'[57]Matières premières'!#REF!</definedName>
    <definedName name="IMPgazqmo">'[5]Matières premières'!#REF!</definedName>
    <definedName name="IMPgazqna" localSheetId="5">'[57]Matières premières'!#REF!</definedName>
    <definedName name="IMPgazqna" localSheetId="4">'[57]Matières premières'!#REF!</definedName>
    <definedName name="IMPgazqna" localSheetId="6">'[57]Matières premières'!#REF!</definedName>
    <definedName name="IMPgazqna">'[5]Matières premières'!#REF!</definedName>
    <definedName name="IMPgazqsn" localSheetId="5">'[57]Matières premières'!#REF!</definedName>
    <definedName name="IMPgazqsn" localSheetId="4">'[57]Matières premières'!#REF!</definedName>
    <definedName name="IMPgazqsn" localSheetId="6">'[57]Matières premières'!#REF!</definedName>
    <definedName name="IMPgazqsn">'[5]Matières premières'!#REF!</definedName>
    <definedName name="IMPgazqso" localSheetId="5">'[57]Matières premières'!#REF!</definedName>
    <definedName name="IMPgazqso" localSheetId="4">'[57]Matières premières'!#REF!</definedName>
    <definedName name="IMPgazqso" localSheetId="6">'[57]Matières premières'!#REF!</definedName>
    <definedName name="IMPgazqso">'[5]Matières premières'!#REF!</definedName>
    <definedName name="IMPgazsn" localSheetId="5">'[57]Matières premières'!#REF!</definedName>
    <definedName name="IMPgazsn" localSheetId="4">'[57]Matières premières'!#REF!</definedName>
    <definedName name="IMPgazsn" localSheetId="6">'[57]Matières premières'!#REF!</definedName>
    <definedName name="IMPgazsn">'[5]Matières premières'!#REF!</definedName>
    <definedName name="IMPgazso" localSheetId="5">'[57]Matières premières'!#REF!</definedName>
    <definedName name="IMPgazso" localSheetId="4">'[57]Matières premières'!#REF!</definedName>
    <definedName name="IMPgazso" localSheetId="6">'[57]Matières premières'!#REF!</definedName>
    <definedName name="IMPgazso">'[5]Matières premières'!#REF!</definedName>
    <definedName name="IMPGPP" localSheetId="5">'[57]Matières premières'!#REF!</definedName>
    <definedName name="IMPGPP" localSheetId="4">'[57]Matières premières'!#REF!</definedName>
    <definedName name="IMPGPP" localSheetId="6">'[57]Matières premières'!#REF!</definedName>
    <definedName name="IMPGPP">'[5]Matières premières'!#REF!</definedName>
    <definedName name="IMPGPPq" localSheetId="5">'[57]Matières premières'!#REF!</definedName>
    <definedName name="IMPGPPq" localSheetId="4">'[57]Matières premières'!#REF!</definedName>
    <definedName name="IMPGPPq" localSheetId="6">'[57]Matières premières'!#REF!</definedName>
    <definedName name="IMPGPPq">'[5]Matières premières'!#REF!</definedName>
    <definedName name="IMPPP" localSheetId="5">'[57]Matières premières'!#REF!</definedName>
    <definedName name="IMPPP" localSheetId="4">'[57]Matières premières'!#REF!</definedName>
    <definedName name="IMPPP" localSheetId="6">'[57]Matières premières'!#REF!</definedName>
    <definedName name="IMPPP">'[5]Matières premières'!#REF!</definedName>
    <definedName name="IMPPPel" localSheetId="5">'[57]Matières premières'!#REF!</definedName>
    <definedName name="IMPPPel" localSheetId="4">'[57]Matières premières'!#REF!</definedName>
    <definedName name="IMPPPel" localSheetId="6">'[57]Matières premières'!#REF!</definedName>
    <definedName name="IMPPPel">'[5]Matières premières'!#REF!</definedName>
    <definedName name="IMPPPmo" localSheetId="5">'[57]Matières premières'!#REF!</definedName>
    <definedName name="IMPPPmo" localSheetId="4">'[57]Matières premières'!#REF!</definedName>
    <definedName name="IMPPPmo" localSheetId="6">'[57]Matières premières'!#REF!</definedName>
    <definedName name="IMPPPmo">'[5]Matières premières'!#REF!</definedName>
    <definedName name="IMPPPna" localSheetId="5">'[57]Matières premières'!#REF!</definedName>
    <definedName name="IMPPPna" localSheetId="4">'[57]Matières premières'!#REF!</definedName>
    <definedName name="IMPPPna" localSheetId="6">'[57]Matières premières'!#REF!</definedName>
    <definedName name="IMPPPna">'[5]Matières premières'!#REF!</definedName>
    <definedName name="IMPPPq" localSheetId="5">'[57]Matières premières'!#REF!</definedName>
    <definedName name="IMPPPq" localSheetId="4">'[57]Matières premières'!#REF!</definedName>
    <definedName name="IMPPPq" localSheetId="6">'[57]Matières premières'!#REF!</definedName>
    <definedName name="IMPPPq">'[5]Matières premières'!#REF!</definedName>
    <definedName name="IMPPPqel" localSheetId="5">'[57]Matières premières'!#REF!</definedName>
    <definedName name="IMPPPqel" localSheetId="4">'[57]Matières premières'!#REF!</definedName>
    <definedName name="IMPPPqel" localSheetId="6">'[57]Matières premières'!#REF!</definedName>
    <definedName name="IMPPPqel">'[5]Matières premières'!#REF!</definedName>
    <definedName name="IMPPPqmo" localSheetId="5">'[57]Matières premières'!#REF!</definedName>
    <definedName name="IMPPPqmo" localSheetId="4">'[57]Matières premières'!#REF!</definedName>
    <definedName name="IMPPPqmo" localSheetId="6">'[57]Matières premières'!#REF!</definedName>
    <definedName name="IMPPPqmo">'[5]Matières premières'!#REF!</definedName>
    <definedName name="IMPPPqna" localSheetId="5">'[57]Matières premières'!#REF!</definedName>
    <definedName name="IMPPPqna" localSheetId="4">'[57]Matières premières'!#REF!</definedName>
    <definedName name="IMPPPqna" localSheetId="6">'[57]Matières premières'!#REF!</definedName>
    <definedName name="IMPPPqna">'[5]Matières premières'!#REF!</definedName>
    <definedName name="IMPPPqsn" localSheetId="5">'[57]Matières premières'!#REF!</definedName>
    <definedName name="IMPPPqsn" localSheetId="4">'[57]Matières premières'!#REF!</definedName>
    <definedName name="IMPPPqsn" localSheetId="6">'[57]Matières premières'!#REF!</definedName>
    <definedName name="IMPPPqsn">'[5]Matières premières'!#REF!</definedName>
    <definedName name="IMPPPqso" localSheetId="5">'[57]Matières premières'!#REF!</definedName>
    <definedName name="IMPPPqso" localSheetId="4">'[57]Matières premières'!#REF!</definedName>
    <definedName name="IMPPPqso" localSheetId="6">'[57]Matières premières'!#REF!</definedName>
    <definedName name="IMPPPqso">'[5]Matières premières'!#REF!</definedName>
    <definedName name="IMPPPsn" localSheetId="5">'[57]Matières premières'!#REF!</definedName>
    <definedName name="IMPPPsn" localSheetId="4">'[57]Matières premières'!#REF!</definedName>
    <definedName name="IMPPPsn" localSheetId="6">'[57]Matières premières'!#REF!</definedName>
    <definedName name="IMPPPsn">'[5]Matières premières'!#REF!</definedName>
    <definedName name="IMPPPso" localSheetId="5">'[57]Matières premières'!#REF!</definedName>
    <definedName name="IMPPPso" localSheetId="4">'[57]Matières premières'!#REF!</definedName>
    <definedName name="IMPPPso" localSheetId="6">'[57]Matières premières'!#REF!</definedName>
    <definedName name="IMPPPso">'[5]Matières premières'!#REF!</definedName>
    <definedName name="impprel">[22]assmpts!#REF!</definedName>
    <definedName name="INAF" localSheetId="5">'[57]Matières premières'!#REF!</definedName>
    <definedName name="INAF" localSheetId="4">'[57]Matières premières'!#REF!</definedName>
    <definedName name="INAF" localSheetId="6">'[57]Matières premières'!#REF!</definedName>
    <definedName name="INAF">'[5]Matières premières'!#REF!</definedName>
    <definedName name="INAM" localSheetId="5">'[57]Matières premières'!#REF!</definedName>
    <definedName name="INAM" localSheetId="4">'[57]Matières premières'!#REF!</definedName>
    <definedName name="INAM" localSheetId="6">'[57]Matières premières'!#REF!</definedName>
    <definedName name="INAM">'[5]Matières premières'!#REF!</definedName>
    <definedName name="INBA" localSheetId="5">'[57]Matières premières'!#REF!</definedName>
    <definedName name="INBA" localSheetId="4">'[57]Matières premières'!#REF!</definedName>
    <definedName name="INBA" localSheetId="6">'[57]Matières premières'!#REF!</definedName>
    <definedName name="INBA">'[5]Matières premières'!#REF!</definedName>
    <definedName name="INBM" localSheetId="5">'[57]Matières premières'!#REF!</definedName>
    <definedName name="INBM" localSheetId="4">'[57]Matières premières'!#REF!</definedName>
    <definedName name="INBM" localSheetId="6">'[57]Matières premières'!#REF!</definedName>
    <definedName name="INBM">'[5]Matières premières'!#REF!</definedName>
    <definedName name="INCOME">#REF!</definedName>
    <definedName name="Ind">[19]ZBEAC3!$A$159:$O$239</definedName>
    <definedName name="indalim" localSheetId="5">'[57]Matières premières'!#REF!</definedName>
    <definedName name="indalim" localSheetId="4">'[57]Matières premières'!#REF!</definedName>
    <definedName name="indalim" localSheetId="6">'[57]Matières premières'!#REF!</definedName>
    <definedName name="indalim">'[5]Matières premières'!#REF!</definedName>
    <definedName name="indappm" localSheetId="5">'[57]Matières premières'!#REF!</definedName>
    <definedName name="indappm" localSheetId="4">'[57]Matières premières'!#REF!</definedName>
    <definedName name="indappm" localSheetId="6">'[57]Matières premières'!#REF!</definedName>
    <definedName name="indappm">'[5]Matières premières'!#REF!</definedName>
    <definedName name="indcer" localSheetId="5">'[57]Matières premières'!#REF!</definedName>
    <definedName name="indcer" localSheetId="4">'[57]Matières premières'!#REF!</definedName>
    <definedName name="indcer" localSheetId="6">'[57]Matières premières'!#REF!</definedName>
    <definedName name="indcer">'[5]Matières premières'!#REF!</definedName>
    <definedName name="indchau" localSheetId="5">'[57]Matières premières'!#REF!</definedName>
    <definedName name="indchau" localSheetId="4">'[57]Matières premières'!#REF!</definedName>
    <definedName name="indchau" localSheetId="6">'[57]Matières premières'!#REF!</definedName>
    <definedName name="indchau">'[5]Matières premières'!#REF!</definedName>
    <definedName name="indcomb" localSheetId="5">'[57]Matières premières'!#REF!</definedName>
    <definedName name="indcomb" localSheetId="4">'[57]Matières premières'!#REF!</definedName>
    <definedName name="indcomb" localSheetId="6">'[57]Matières premières'!#REF!</definedName>
    <definedName name="indcomb">'[5]Matières premières'!#REF!</definedName>
    <definedName name="indcomm" localSheetId="5">'[57]Matières premières'!#REF!</definedName>
    <definedName name="indcomm" localSheetId="4">'[57]Matières premières'!#REF!</definedName>
    <definedName name="indcomm" localSheetId="6">'[57]Matières premières'!#REF!</definedName>
    <definedName name="indcomm">'[5]Matières premières'!#REF!</definedName>
    <definedName name="indcond" localSheetId="5">'[57]Matières premières'!#REF!</definedName>
    <definedName name="indcond" localSheetId="4">'[57]Matières premières'!#REF!</definedName>
    <definedName name="indcond" localSheetId="6">'[57]Matières premières'!#REF!</definedName>
    <definedName name="indcond">'[5]Matières premières'!#REF!</definedName>
    <definedName name="inddive" localSheetId="5">'[57]Matières premières'!#REF!</definedName>
    <definedName name="inddive" localSheetId="4">'[57]Matières premières'!#REF!</definedName>
    <definedName name="inddive" localSheetId="6">'[57]Matières premières'!#REF!</definedName>
    <definedName name="inddive">'[5]Matières premières'!#REF!</definedName>
    <definedName name="inddome" localSheetId="5">'[57]Matières premières'!#REF!</definedName>
    <definedName name="inddome" localSheetId="4">'[57]Matières premières'!#REF!</definedName>
    <definedName name="inddome" localSheetId="6">'[57]Matières premières'!#REF!</definedName>
    <definedName name="inddome">'[5]Matières premières'!#REF!</definedName>
    <definedName name="indentr" localSheetId="5">'[57]Matières premières'!#REF!</definedName>
    <definedName name="indentr" localSheetId="4">'[57]Matières premières'!#REF!</definedName>
    <definedName name="indentr" localSheetId="6">'[57]Matières premières'!#REF!</definedName>
    <definedName name="indentr">'[5]Matières premières'!#REF!</definedName>
    <definedName name="indequi" localSheetId="5">'[57]Matières premières'!#REF!</definedName>
    <definedName name="indequi" localSheetId="4">'[57]Matières premières'!#REF!</definedName>
    <definedName name="indequi" localSheetId="6">'[57]Matières premières'!#REF!</definedName>
    <definedName name="indequi">'[5]Matières premières'!#REF!</definedName>
    <definedName name="indfrui" localSheetId="5">'[57]Matières premières'!#REF!</definedName>
    <definedName name="indfrui" localSheetId="4">'[57]Matières premières'!#REF!</definedName>
    <definedName name="indfrui" localSheetId="6">'[57]Matières premières'!#REF!</definedName>
    <definedName name="indfrui">'[5]Matières premières'!#REF!</definedName>
    <definedName name="indhabi" localSheetId="5">'[57]Matières premières'!#REF!</definedName>
    <definedName name="indhabi" localSheetId="4">'[57]Matières premières'!#REF!</definedName>
    <definedName name="indhabi" localSheetId="6">'[57]Matières premières'!#REF!</definedName>
    <definedName name="indhabi">'[5]Matières premières'!#REF!</definedName>
    <definedName name="indhabt" localSheetId="5">'[57]Matières premières'!#REF!</definedName>
    <definedName name="indhabt" localSheetId="4">'[57]Matières premières'!#REF!</definedName>
    <definedName name="indhabt" localSheetId="6">'[57]Matières premières'!#REF!</definedName>
    <definedName name="indhabt">'[5]Matières premières'!#REF!</definedName>
    <definedName name="INDI" localSheetId="5">'[57]Matières premières'!#REF!</definedName>
    <definedName name="INDI" localSheetId="4">'[57]Matières premières'!#REF!</definedName>
    <definedName name="INDI" localSheetId="6">'[57]Matières premières'!#REF!</definedName>
    <definedName name="INDI">'[5]Matières premières'!#REF!</definedName>
    <definedName name="INDIC">[2]Content!#REF!</definedName>
    <definedName name="Indiz">[19]ZBEAC1!$A$2826:$O$2915</definedName>
    <definedName name="indlait" localSheetId="5">'[57]Matières premières'!#REF!</definedName>
    <definedName name="indlait" localSheetId="4">'[57]Matières premières'!#REF!</definedName>
    <definedName name="indlait" localSheetId="6">'[57]Matières premières'!#REF!</definedName>
    <definedName name="indlait">'[5]Matières premières'!#REF!</definedName>
    <definedName name="indlegu" localSheetId="5">'[57]Matières premières'!#REF!</definedName>
    <definedName name="indlegu" localSheetId="4">'[57]Matières premières'!#REF!</definedName>
    <definedName name="indlegu" localSheetId="6">'[57]Matières premières'!#REF!</definedName>
    <definedName name="indlegu">'[5]Matières premières'!#REF!</definedName>
    <definedName name="indlois" localSheetId="5">'[57]Matières premières'!#REF!</definedName>
    <definedName name="indlois" localSheetId="4">'[57]Matières premières'!#REF!</definedName>
    <definedName name="indlois" localSheetId="6">'[57]Matières premières'!#REF!</definedName>
    <definedName name="indlois">'[5]Matières premières'!#REF!</definedName>
    <definedName name="indmatc" localSheetId="5">'[57]Matières premières'!#REF!</definedName>
    <definedName name="indmatc" localSheetId="4">'[57]Matières premières'!#REF!</definedName>
    <definedName name="indmatc" localSheetId="6">'[57]Matières premières'!#REF!</definedName>
    <definedName name="indmatc">'[5]Matières premières'!#REF!</definedName>
    <definedName name="indpbe" localSheetId="5">'[57]Matières premières'!#REF!</definedName>
    <definedName name="indpbe" localSheetId="4">'[57]Matières premières'!#REF!</definedName>
    <definedName name="indpbe" localSheetId="6">'[57]Matières premières'!#REF!</definedName>
    <definedName name="indpbe">'[5]Matières premières'!#REF!</definedName>
    <definedName name="indpca" localSheetId="5">'[57]Matières premières'!#REF!</definedName>
    <definedName name="indpca" localSheetId="4">'[57]Matières premières'!#REF!</definedName>
    <definedName name="indpca" localSheetId="6">'[57]Matières premières'!#REF!</definedName>
    <definedName name="indpca">'[5]Matières premières'!#REF!</definedName>
    <definedName name="indpes" localSheetId="5">'[57]Matières premières'!#REF!</definedName>
    <definedName name="indpes" localSheetId="4">'[57]Matières premières'!#REF!</definedName>
    <definedName name="indpes" localSheetId="6">'[57]Matières premières'!#REF!</definedName>
    <definedName name="indpes">'[5]Matières premières'!#REF!</definedName>
    <definedName name="indpeu" localSheetId="5">'[57]Matières premières'!#REF!</definedName>
    <definedName name="indpeu" localSheetId="4">'[57]Matières premières'!#REF!</definedName>
    <definedName name="indpeu" localSheetId="6">'[57]Matières premières'!#REF!</definedName>
    <definedName name="indpeu">'[5]Matières premières'!#REF!</definedName>
    <definedName name="indpfr" localSheetId="5">'[57]Matières premières'!#REF!</definedName>
    <definedName name="indpfr" localSheetId="4">'[57]Matières premières'!#REF!</definedName>
    <definedName name="indpfr" localSheetId="6">'[57]Matières premières'!#REF!</definedName>
    <definedName name="indpfr">'[5]Matières premières'!#REF!</definedName>
    <definedName name="indpg7" localSheetId="5">'[57]Matières premières'!#REF!</definedName>
    <definedName name="indpg7" localSheetId="4">'[57]Matières premières'!#REF!</definedName>
    <definedName name="indpg7" localSheetId="6">'[57]Matières premières'!#REF!</definedName>
    <definedName name="indpg7">'[5]Matières premières'!#REF!</definedName>
    <definedName name="indpge" localSheetId="5">'[57]Matières premières'!#REF!</definedName>
    <definedName name="indpge" localSheetId="4">'[57]Matières premières'!#REF!</definedName>
    <definedName name="indpge" localSheetId="6">'[57]Matières premières'!#REF!</definedName>
    <definedName name="indpge">'[5]Matières premières'!#REF!</definedName>
    <definedName name="indpit" localSheetId="5">'[57]Matières premières'!#REF!</definedName>
    <definedName name="indpit" localSheetId="4">'[57]Matières premières'!#REF!</definedName>
    <definedName name="indpit" localSheetId="6">'[57]Matières premières'!#REF!</definedName>
    <definedName name="indpit">'[5]Matières premières'!#REF!</definedName>
    <definedName name="indpjp" localSheetId="5">'[57]Matières premières'!#REF!</definedName>
    <definedName name="indpjp" localSheetId="4">'[57]Matières premières'!#REF!</definedName>
    <definedName name="indpjp" localSheetId="6">'[57]Matières premières'!#REF!</definedName>
    <definedName name="indpjp">'[5]Matières premières'!#REF!</definedName>
    <definedName name="indpocde" localSheetId="5">'[57]Matières premières'!#REF!</definedName>
    <definedName name="indpocde" localSheetId="4">'[57]Matières premières'!#REF!</definedName>
    <definedName name="indpocde" localSheetId="6">'[57]Matières premières'!#REF!</definedName>
    <definedName name="indpocde">'[5]Matières premières'!#REF!</definedName>
    <definedName name="indpue11" localSheetId="5">'[57]Matières premières'!#REF!</definedName>
    <definedName name="indpue11" localSheetId="4">'[57]Matières premières'!#REF!</definedName>
    <definedName name="indpue11" localSheetId="6">'[57]Matières premières'!#REF!</definedName>
    <definedName name="indpue11">'[5]Matières premières'!#REF!</definedName>
    <definedName name="indsanh" localSheetId="5">'[57]Matières premières'!#REF!</definedName>
    <definedName name="indsanh" localSheetId="4">'[57]Matières premières'!#REF!</definedName>
    <definedName name="indsanh" localSheetId="6">'[57]Matières premières'!#REF!</definedName>
    <definedName name="indsanh">'[5]Matières premières'!#REF!</definedName>
    <definedName name="indsucr" localSheetId="5">'[57]Matières premières'!#REF!</definedName>
    <definedName name="indsucr" localSheetId="4">'[57]Matières premières'!#REF!</definedName>
    <definedName name="indsucr" localSheetId="6">'[57]Matières premières'!#REF!</definedName>
    <definedName name="indsucr">'[5]Matières premières'!#REF!</definedName>
    <definedName name="indtiss" localSheetId="5">'[57]Matières premières'!#REF!</definedName>
    <definedName name="indtiss" localSheetId="4">'[57]Matières premières'!#REF!</definedName>
    <definedName name="indtiss" localSheetId="6">'[57]Matières premières'!#REF!</definedName>
    <definedName name="indtiss">'[5]Matières premières'!#REF!</definedName>
    <definedName name="indvian" localSheetId="5">'[57]Matières premières'!#REF!</definedName>
    <definedName name="indvian" localSheetId="4">'[57]Matières premières'!#REF!</definedName>
    <definedName name="indvian" localSheetId="6">'[57]Matières premières'!#REF!</definedName>
    <definedName name="indvian">'[5]Matières premières'!#REF!</definedName>
    <definedName name="INFA" localSheetId="5">'[57]Matières premières'!#REF!</definedName>
    <definedName name="INFA" localSheetId="4">'[57]Matières premières'!#REF!</definedName>
    <definedName name="INFA" localSheetId="6">'[57]Matières premières'!#REF!</definedName>
    <definedName name="INFA">'[5]Matières premières'!#REF!</definedName>
    <definedName name="INFISC1" localSheetId="2">#REF!</definedName>
    <definedName name="INFISC1" localSheetId="5">#REF!</definedName>
    <definedName name="INFISC1" localSheetId="4">#REF!</definedName>
    <definedName name="INFISC1" localSheetId="1">#REF!</definedName>
    <definedName name="INFISC1" localSheetId="6">#REF!</definedName>
    <definedName name="INFISC1">#REF!</definedName>
    <definedName name="INFISC2" localSheetId="2">#REF!</definedName>
    <definedName name="INFISC2" localSheetId="5">#REF!</definedName>
    <definedName name="INFISC2" localSheetId="4">#REF!</definedName>
    <definedName name="INFISC2" localSheetId="1">#REF!</definedName>
    <definedName name="INFISC2" localSheetId="6">#REF!</definedName>
    <definedName name="INFISC2">#REF!</definedName>
    <definedName name="infmbe" localSheetId="5">'[57]Matières premières'!#REF!</definedName>
    <definedName name="infmbe" localSheetId="4">'[57]Matières premières'!#REF!</definedName>
    <definedName name="infmbe" localSheetId="6">'[57]Matières premières'!#REF!</definedName>
    <definedName name="infmbe">'[5]Matières premières'!#REF!</definedName>
    <definedName name="infmca" localSheetId="5">'[57]Matières premières'!#REF!</definedName>
    <definedName name="infmca" localSheetId="4">'[57]Matières premières'!#REF!</definedName>
    <definedName name="infmca" localSheetId="6">'[57]Matières premières'!#REF!</definedName>
    <definedName name="infmca">'[5]Matières premières'!#REF!</definedName>
    <definedName name="infmes" localSheetId="5">'[57]Matières premières'!#REF!</definedName>
    <definedName name="infmes" localSheetId="4">'[57]Matières premières'!#REF!</definedName>
    <definedName name="infmes" localSheetId="6">'[57]Matières premières'!#REF!</definedName>
    <definedName name="infmes">'[5]Matières premières'!#REF!</definedName>
    <definedName name="infmeu" localSheetId="5">'[57]Matières premières'!#REF!</definedName>
    <definedName name="infmeu" localSheetId="4">'[57]Matières premières'!#REF!</definedName>
    <definedName name="infmeu" localSheetId="6">'[57]Matières premières'!#REF!</definedName>
    <definedName name="infmeu">'[5]Matières premières'!#REF!</definedName>
    <definedName name="infmfr" localSheetId="5">'[57]Matières premières'!#REF!</definedName>
    <definedName name="infmfr" localSheetId="4">'[57]Matières premières'!#REF!</definedName>
    <definedName name="infmfr" localSheetId="6">'[57]Matières premières'!#REF!</definedName>
    <definedName name="infmfr">'[5]Matières premières'!#REF!</definedName>
    <definedName name="infmg8" localSheetId="5">'[57]Matières premières'!#REF!</definedName>
    <definedName name="infmg8" localSheetId="4">'[57]Matières premières'!#REF!</definedName>
    <definedName name="infmg8" localSheetId="6">'[57]Matières premières'!#REF!</definedName>
    <definedName name="infmg8">'[5]Matières premières'!#REF!</definedName>
    <definedName name="infmge" localSheetId="5">'[57]Matières premières'!#REF!</definedName>
    <definedName name="infmge" localSheetId="4">'[57]Matières premières'!#REF!</definedName>
    <definedName name="infmge" localSheetId="6">'[57]Matières premières'!#REF!</definedName>
    <definedName name="infmge">'[5]Matières premières'!#REF!</definedName>
    <definedName name="infmit" localSheetId="5">'[57]Matières premières'!#REF!</definedName>
    <definedName name="infmit" localSheetId="4">'[57]Matières premières'!#REF!</definedName>
    <definedName name="infmit" localSheetId="6">'[57]Matières premières'!#REF!</definedName>
    <definedName name="infmit">'[5]Matières premières'!#REF!</definedName>
    <definedName name="infmjp" localSheetId="5">'[57]Matières premières'!#REF!</definedName>
    <definedName name="infmjp" localSheetId="4">'[57]Matières premières'!#REF!</definedName>
    <definedName name="infmjp" localSheetId="6">'[57]Matières premières'!#REF!</definedName>
    <definedName name="infmjp">'[5]Matières premières'!#REF!</definedName>
    <definedName name="infmocde" localSheetId="5">'[57]Matières premières'!#REF!</definedName>
    <definedName name="infmocde" localSheetId="4">'[57]Matières premières'!#REF!</definedName>
    <definedName name="infmocde" localSheetId="6">'[57]Matières premières'!#REF!</definedName>
    <definedName name="infmocde">'[5]Matières premières'!#REF!</definedName>
    <definedName name="infmue12" localSheetId="5">'[57]Matières premières'!#REF!</definedName>
    <definedName name="infmue12" localSheetId="4">'[57]Matières premières'!#REF!</definedName>
    <definedName name="infmue12" localSheetId="6">'[57]Matières premières'!#REF!</definedName>
    <definedName name="infmue12">'[5]Matières premières'!#REF!</definedName>
    <definedName name="ING">[2]Content!#REF!</definedName>
    <definedName name="INGRESOS">#REF!</definedName>
    <definedName name="INMN" localSheetId="2">#REF!</definedName>
    <definedName name="INMN" localSheetId="5">#REF!</definedName>
    <definedName name="INMN" localSheetId="4">#REF!</definedName>
    <definedName name="INMN" localSheetId="1">#REF!</definedName>
    <definedName name="INMN" localSheetId="6">#REF!</definedName>
    <definedName name="INMN">#REF!</definedName>
    <definedName name="INMS" localSheetId="5">'[57]Matières premières'!#REF!</definedName>
    <definedName name="INMS" localSheetId="4">'[57]Matières premières'!#REF!</definedName>
    <definedName name="INMS" localSheetId="6">'[57]Matières premières'!#REF!</definedName>
    <definedName name="INMS">'[5]Matières premières'!#REF!</definedName>
    <definedName name="INPN" localSheetId="5">'[57]Matières premières'!#REF!</definedName>
    <definedName name="INPN" localSheetId="4">'[57]Matières premières'!#REF!</definedName>
    <definedName name="INPN" localSheetId="6">'[57]Matières premières'!#REF!</definedName>
    <definedName name="INPN">'[5]Matières premières'!#REF!</definedName>
    <definedName name="INPROJ" localSheetId="2">#REF!</definedName>
    <definedName name="INPROJ" localSheetId="5">#REF!</definedName>
    <definedName name="INPROJ" localSheetId="4">#REF!</definedName>
    <definedName name="INPROJ" localSheetId="1">#REF!</definedName>
    <definedName name="INPROJ" localSheetId="6">#REF!</definedName>
    <definedName name="INPROJ">#REF!</definedName>
    <definedName name="INRH" localSheetId="5">'[57]Matières premières'!#REF!</definedName>
    <definedName name="INRH" localSheetId="4">'[57]Matières premières'!#REF!</definedName>
    <definedName name="INRH" localSheetId="6">'[57]Matières premières'!#REF!</definedName>
    <definedName name="INRH">'[5]Matières premières'!#REF!</definedName>
    <definedName name="INSR" localSheetId="5">'[57]Matières premières'!#REF!</definedName>
    <definedName name="INSR" localSheetId="4">'[57]Matières premières'!#REF!</definedName>
    <definedName name="INSR" localSheetId="6">'[57]Matières premières'!#REF!</definedName>
    <definedName name="INSR">'[5]Matières premières'!#REF!</definedName>
    <definedName name="int" localSheetId="2">#REF!</definedName>
    <definedName name="int" localSheetId="5">#REF!</definedName>
    <definedName name="int" localSheetId="4">#REF!</definedName>
    <definedName name="int" localSheetId="1">#REF!</definedName>
    <definedName name="int" localSheetId="6">#REF!</definedName>
    <definedName name="int">#REF!</definedName>
    <definedName name="INTDET" localSheetId="5">'[57]Matières premières'!#REF!</definedName>
    <definedName name="INTDET" localSheetId="4">'[57]Matières premières'!#REF!</definedName>
    <definedName name="INTDET" localSheetId="6">'[57]Matières premières'!#REF!</definedName>
    <definedName name="INTDET">'[5]Matières premières'!#REF!</definedName>
    <definedName name="INTDETEXT" localSheetId="5">'[57]Matières premières'!#REF!</definedName>
    <definedName name="INTDETEXT" localSheetId="4">'[57]Matières premières'!#REF!</definedName>
    <definedName name="INTDETEXT" localSheetId="6">'[57]Matières premières'!#REF!</definedName>
    <definedName name="INTDETEXT">'[5]Matières premières'!#REF!</definedName>
    <definedName name="INTDETINT" localSheetId="5">'[57]Matières premières'!#REF!</definedName>
    <definedName name="INTDETINT" localSheetId="4">'[57]Matières premières'!#REF!</definedName>
    <definedName name="INTDETINT" localSheetId="6">'[57]Matières premières'!#REF!</definedName>
    <definedName name="INTDETINT">'[5]Matières premières'!#REF!</definedName>
    <definedName name="Interest_IDA" localSheetId="2">#REF!</definedName>
    <definedName name="Interest_IDA" localSheetId="5">#REF!</definedName>
    <definedName name="Interest_IDA" localSheetId="4">#REF!</definedName>
    <definedName name="Interest_IDA" localSheetId="1">#REF!</definedName>
    <definedName name="Interest_IDA" localSheetId="6">#REF!</definedName>
    <definedName name="Interest_IDA">#REF!</definedName>
    <definedName name="Interest_IDA1" localSheetId="2">#REF!</definedName>
    <definedName name="Interest_IDA1" localSheetId="5">#REF!</definedName>
    <definedName name="Interest_IDA1" localSheetId="4">#REF!</definedName>
    <definedName name="Interest_IDA1" localSheetId="1">#REF!</definedName>
    <definedName name="Interest_IDA1" localSheetId="6">#REF!</definedName>
    <definedName name="Interest_IDA1">#REF!</definedName>
    <definedName name="Interest_NC" localSheetId="2">#REF!</definedName>
    <definedName name="Interest_NC" localSheetId="5">#REF!</definedName>
    <definedName name="Interest_NC" localSheetId="4">#REF!</definedName>
    <definedName name="Interest_NC" localSheetId="1">#REF!</definedName>
    <definedName name="Interest_NC" localSheetId="6">#REF!</definedName>
    <definedName name="Interest_NC">#REF!</definedName>
    <definedName name="InterestRate" localSheetId="2">#REF!</definedName>
    <definedName name="InterestRate" localSheetId="5">#REF!</definedName>
    <definedName name="InterestRate" localSheetId="4">#REF!</definedName>
    <definedName name="InterestRate" localSheetId="1">#REF!</definedName>
    <definedName name="InterestRate" localSheetId="6">#REF!</definedName>
    <definedName name="InterestRate">#REF!</definedName>
    <definedName name="INUE" localSheetId="5">'[57]Matières premières'!#REF!</definedName>
    <definedName name="INUE" localSheetId="4">'[57]Matières premières'!#REF!</definedName>
    <definedName name="INUE" localSheetId="6">'[57]Matières premières'!#REF!</definedName>
    <definedName name="INUE">'[5]Matières premières'!#REF!</definedName>
    <definedName name="IRB" localSheetId="5">'[57]Matières premières'!#REF!</definedName>
    <definedName name="IRB" localSheetId="4">'[57]Matières premières'!#REF!</definedName>
    <definedName name="IRB" localSheetId="6">'[57]Matières premières'!#REF!</definedName>
    <definedName name="IRB">'[5]Matières premières'!#REF!</definedName>
    <definedName name="IsDB" localSheetId="2">[34]CIRRs!$C$68</definedName>
    <definedName name="IsDB" localSheetId="5">[56]CIRRs!$C$68</definedName>
    <definedName name="IsDB" localSheetId="4">[56]CIRRs!$C$68</definedName>
    <definedName name="IsDB" localSheetId="1">[34]CIRRs!$C$68</definedName>
    <definedName name="IsDB" localSheetId="6">[56]CIRRs!$C$68</definedName>
    <definedName name="IsDB">[8]CIRRs!$C$68</definedName>
    <definedName name="ITL" localSheetId="2">[34]CIRRs!$C$94</definedName>
    <definedName name="ITL" localSheetId="5">[56]CIRRs!$C$94</definedName>
    <definedName name="ITL" localSheetId="4">[56]CIRRs!$C$94</definedName>
    <definedName name="ITL" localSheetId="1">[34]CIRRs!$C$94</definedName>
    <definedName name="ITL" localSheetId="6">[56]CIRRs!$C$94</definedName>
    <definedName name="ITL">[8]CIRRs!$C$94</definedName>
    <definedName name="ITS" localSheetId="5">'[57]Matières premières'!#REF!</definedName>
    <definedName name="ITS" localSheetId="4">'[57]Matières premières'!#REF!</definedName>
    <definedName name="ITS" localSheetId="6">'[57]Matières premières'!#REF!</definedName>
    <definedName name="ITS">'[5]Matières premières'!#REF!</definedName>
    <definedName name="iui" localSheetId="8" hidden="1">{"Main Economic Indicators",#N/A,FALSE,"C"}</definedName>
    <definedName name="iui" localSheetId="9" hidden="1">{"Main Economic Indicators",#N/A,FALSE,"C"}</definedName>
    <definedName name="iui" hidden="1">{"Main Economic Indicators",#N/A,FALSE,"C"}</definedName>
    <definedName name="JPY" localSheetId="2">[34]CIRRs!$C$95</definedName>
    <definedName name="JPY" localSheetId="5">[56]CIRRs!$C$95</definedName>
    <definedName name="JPY" localSheetId="4">[56]CIRRs!$C$95</definedName>
    <definedName name="JPY" localSheetId="1">[34]CIRRs!$C$95</definedName>
    <definedName name="JPY" localSheetId="6">[56]CIRRs!$C$95</definedName>
    <definedName name="JPY">[8]CIRRs!$C$95</definedName>
    <definedName name="Just1998">#REF!</definedName>
    <definedName name="KDSE" localSheetId="2">#REF!</definedName>
    <definedName name="KDSE" localSheetId="5">#REF!</definedName>
    <definedName name="KDSE" localSheetId="4">#REF!</definedName>
    <definedName name="KDSE" localSheetId="1">#REF!</definedName>
    <definedName name="KDSE" localSheetId="6">#REF!</definedName>
    <definedName name="KDSE">#REF!</definedName>
    <definedName name="KDSF" localSheetId="2">#REF!</definedName>
    <definedName name="KDSF" localSheetId="5">#REF!</definedName>
    <definedName name="KDSF" localSheetId="4">#REF!</definedName>
    <definedName name="KDSF" localSheetId="1">#REF!</definedName>
    <definedName name="KDSF" localSheetId="6">#REF!</definedName>
    <definedName name="KDSF">#REF!</definedName>
    <definedName name="libe" localSheetId="5">'[57]Matières premières'!#REF!</definedName>
    <definedName name="libe" localSheetId="4">'[57]Matières premières'!#REF!</definedName>
    <definedName name="libe" localSheetId="6">'[57]Matières premières'!#REF!</definedName>
    <definedName name="libe">'[5]Matières premières'!#REF!</definedName>
    <definedName name="lica" localSheetId="5">'[57]Matières premières'!#REF!</definedName>
    <definedName name="lica" localSheetId="4">'[57]Matières premières'!#REF!</definedName>
    <definedName name="lica" localSheetId="6">'[57]Matières premières'!#REF!</definedName>
    <definedName name="lica">'[5]Matières premières'!#REF!</definedName>
    <definedName name="lies" localSheetId="5">'[57]Matières premières'!#REF!</definedName>
    <definedName name="lies" localSheetId="4">'[57]Matières premières'!#REF!</definedName>
    <definedName name="lies" localSheetId="6">'[57]Matières premières'!#REF!</definedName>
    <definedName name="lies">'[5]Matières premières'!#REF!</definedName>
    <definedName name="lieu" localSheetId="5">'[57]Matières premières'!#REF!</definedName>
    <definedName name="lieu" localSheetId="4">'[57]Matières premières'!#REF!</definedName>
    <definedName name="lieu" localSheetId="6">'[57]Matières premières'!#REF!</definedName>
    <definedName name="lieu">'[5]Matières premières'!#REF!</definedName>
    <definedName name="lifr" localSheetId="5">'[57]Matières premières'!#REF!</definedName>
    <definedName name="lifr" localSheetId="4">'[57]Matières premières'!#REF!</definedName>
    <definedName name="lifr" localSheetId="6">'[57]Matières premières'!#REF!</definedName>
    <definedName name="lifr">'[5]Matières premières'!#REF!</definedName>
    <definedName name="lige" localSheetId="5">'[57]Matières premières'!#REF!</definedName>
    <definedName name="lige" localSheetId="4">'[57]Matières premières'!#REF!</definedName>
    <definedName name="lige" localSheetId="6">'[57]Matières premières'!#REF!</definedName>
    <definedName name="lige">'[5]Matières premières'!#REF!</definedName>
    <definedName name="liit" localSheetId="5">'[57]Matières premières'!#REF!</definedName>
    <definedName name="liit" localSheetId="4">'[57]Matières premières'!#REF!</definedName>
    <definedName name="liit" localSheetId="6">'[57]Matières premières'!#REF!</definedName>
    <definedName name="liit">'[5]Matières premières'!#REF!</definedName>
    <definedName name="lijp" localSheetId="5">'[57]Matières premières'!#REF!</definedName>
    <definedName name="lijp" localSheetId="4">'[57]Matières premières'!#REF!</definedName>
    <definedName name="lijp" localSheetId="6">'[57]Matières premières'!#REF!</definedName>
    <definedName name="lijp">'[5]Matières premières'!#REF!</definedName>
    <definedName name="LIVA" localSheetId="5">'[57]Matières premières'!#REF!</definedName>
    <definedName name="LIVA" localSheetId="4">'[57]Matières premières'!#REF!</definedName>
    <definedName name="LIVA" localSheetId="6">'[57]Matières premières'!#REF!</definedName>
    <definedName name="LIVA">'[5]Matières premières'!#REF!</definedName>
    <definedName name="ll" localSheetId="8" hidden="1">{"Main Economic Indicators",#N/A,FALSE,"C"}</definedName>
    <definedName name="ll" localSheetId="9" hidden="1">{"Main Economic Indicators",#N/A,FALSE,"C"}</definedName>
    <definedName name="ll" hidden="1">{"Main Economic Indicators",#N/A,FALSE,"C"}</definedName>
    <definedName name="Lyon" localSheetId="2">[45]C!$O$1</definedName>
    <definedName name="Lyon" localSheetId="5">[67]C!$O$1</definedName>
    <definedName name="Lyon" localSheetId="4">[67]C!$O$1</definedName>
    <definedName name="Lyon" localSheetId="1">[45]C!$O$1</definedName>
    <definedName name="Lyon" localSheetId="6">[67]C!$O$1</definedName>
    <definedName name="Lyon">[23]C!$O$1</definedName>
    <definedName name="MACRO" localSheetId="2">#REF!</definedName>
    <definedName name="MACRO" localSheetId="5">#REF!</definedName>
    <definedName name="MACRO" localSheetId="4">#REF!</definedName>
    <definedName name="MACRO" localSheetId="1">#REF!</definedName>
    <definedName name="MACRO" localSheetId="6">#REF!</definedName>
    <definedName name="MACRO">#REF!</definedName>
    <definedName name="MACROS">[2]Content!#REF!</definedName>
    <definedName name="MAIN">[2]Content!#REF!</definedName>
    <definedName name="MATGEN" localSheetId="5">'[57]Matières premières'!#REF!</definedName>
    <definedName name="MATGEN" localSheetId="4">'[57]Matières premières'!#REF!</definedName>
    <definedName name="MATGEN" localSheetId="6">'[57]Matières premières'!#REF!</definedName>
    <definedName name="MATGEN">'[5]Matières premières'!#REF!</definedName>
    <definedName name="MATGENT" localSheetId="5">'[57]Matières premières'!#REF!</definedName>
    <definedName name="MATGENT" localSheetId="4">'[57]Matières premières'!#REF!</definedName>
    <definedName name="MATGENT" localSheetId="6">'[57]Matières premières'!#REF!</definedName>
    <definedName name="MATGENT">'[5]Matières premières'!#REF!</definedName>
    <definedName name="Maturity_IDA" localSheetId="2">#REF!</definedName>
    <definedName name="Maturity_IDA" localSheetId="5">#REF!</definedName>
    <definedName name="Maturity_IDA" localSheetId="4">#REF!</definedName>
    <definedName name="Maturity_IDA" localSheetId="1">#REF!</definedName>
    <definedName name="Maturity_IDA" localSheetId="6">#REF!</definedName>
    <definedName name="Maturity_IDA">#REF!</definedName>
    <definedName name="Maturity_IDA1" localSheetId="2">#REF!</definedName>
    <definedName name="Maturity_IDA1" localSheetId="5">#REF!</definedName>
    <definedName name="Maturity_IDA1" localSheetId="4">#REF!</definedName>
    <definedName name="Maturity_IDA1" localSheetId="1">#REF!</definedName>
    <definedName name="Maturity_IDA1" localSheetId="6">#REF!</definedName>
    <definedName name="Maturity_IDA1">#REF!</definedName>
    <definedName name="Maturity_NC" localSheetId="2">#REF!</definedName>
    <definedName name="Maturity_NC" localSheetId="5">#REF!</definedName>
    <definedName name="Maturity_NC" localSheetId="4">#REF!</definedName>
    <definedName name="Maturity_NC" localSheetId="1">#REF!</definedName>
    <definedName name="Maturity_NC" localSheetId="6">#REF!</definedName>
    <definedName name="Maturity_NC">#REF!</definedName>
    <definedName name="MCD">#REF!</definedName>
    <definedName name="MCOMPO">#REF!</definedName>
    <definedName name="MESE">#REF!</definedName>
    <definedName name="MFBOPINPUT" localSheetId="2">#REF!</definedName>
    <definedName name="MFBOPINPUT" localSheetId="5">#REF!</definedName>
    <definedName name="MFBOPINPUT" localSheetId="4">#REF!</definedName>
    <definedName name="MFBOPINPUT" localSheetId="1">#REF!</definedName>
    <definedName name="MFBOPINPUT" localSheetId="6">#REF!</definedName>
    <definedName name="MFBOPINPUT">#REF!</definedName>
    <definedName name="MIDDLE" localSheetId="2">#REF!</definedName>
    <definedName name="MIDDLE" localSheetId="5">#REF!</definedName>
    <definedName name="MIDDLE" localSheetId="4">#REF!</definedName>
    <definedName name="MIDDLE" localSheetId="1">#REF!</definedName>
    <definedName name="MIDDLE" localSheetId="6">#REF!</definedName>
    <definedName name="MIDDLE">#REF!</definedName>
    <definedName name="MM2md" localSheetId="5">'[57]Matières premières'!#REF!</definedName>
    <definedName name="MM2md" localSheetId="4">'[57]Matières premières'!#REF!</definedName>
    <definedName name="MM2md" localSheetId="6">'[57]Matières premières'!#REF!</definedName>
    <definedName name="MM2md">'[5]Matières premières'!#REF!</definedName>
    <definedName name="MNDATES" localSheetId="2">#REF!</definedName>
    <definedName name="MNDATES" localSheetId="5">#REF!</definedName>
    <definedName name="MNDATES" localSheetId="4">#REF!</definedName>
    <definedName name="MNDATES" localSheetId="1">#REF!</definedName>
    <definedName name="MNDATES" localSheetId="6">#REF!</definedName>
    <definedName name="MNDATES">#REF!</definedName>
    <definedName name="MOIS" localSheetId="5">'[57]Matières premières'!$B$3:$DQ$3</definedName>
    <definedName name="MOIS" localSheetId="4">'[57]Matières premières'!$B$3:$DQ$3</definedName>
    <definedName name="MOIS" localSheetId="6">'[57]Matières premières'!$B$3:$DQ$3</definedName>
    <definedName name="MOIS">'[5]Matières premières'!$B$3:$DQ$3</definedName>
    <definedName name="MOIST" localSheetId="5">'[57]Matières premières'!$A$3:$DQ$3</definedName>
    <definedName name="MOIST" localSheetId="4">'[57]Matières premières'!$A$3:$DQ$3</definedName>
    <definedName name="MOIST" localSheetId="6">'[57]Matières premières'!$A$3:$DQ$3</definedName>
    <definedName name="MOIST">'[5]Matières premières'!$A$3:$DQ$3</definedName>
    <definedName name="MonAuth">#REF!</definedName>
    <definedName name="MONE" localSheetId="2">#REF!</definedName>
    <definedName name="MONE" localSheetId="5">#REF!</definedName>
    <definedName name="MONE" localSheetId="4">#REF!</definedName>
    <definedName name="MONE" localSheetId="1">#REF!</definedName>
    <definedName name="MONE" localSheetId="6">#REF!</definedName>
    <definedName name="MONE">#REF!</definedName>
    <definedName name="moneta">#REF!</definedName>
    <definedName name="MONF" localSheetId="2">#REF!</definedName>
    <definedName name="MONF" localSheetId="5">#REF!</definedName>
    <definedName name="MONF" localSheetId="4">#REF!</definedName>
    <definedName name="MONF" localSheetId="1">#REF!</definedName>
    <definedName name="MONF" localSheetId="6">#REF!</definedName>
    <definedName name="MONF">#REF!</definedName>
    <definedName name="MONNF" localSheetId="5">'[57]Matières premières'!#REF!</definedName>
    <definedName name="MONNF" localSheetId="4">'[57]Matières premières'!#REF!</definedName>
    <definedName name="MONNF" localSheetId="6">'[57]Matières premières'!#REF!</definedName>
    <definedName name="MONNF">'[5]Matières premières'!#REF!</definedName>
    <definedName name="MONNS" localSheetId="5">'[57]Matières premières'!#REF!</definedName>
    <definedName name="MONNS" localSheetId="4">'[57]Matières premières'!#REF!</definedName>
    <definedName name="MONNS" localSheetId="6">'[57]Matières premières'!#REF!</definedName>
    <definedName name="MONNS">'[5]Matières premières'!#REF!</definedName>
    <definedName name="MONSUM">#REF!</definedName>
    <definedName name="monsur" localSheetId="2">#REF!</definedName>
    <definedName name="monsur" localSheetId="5">#REF!</definedName>
    <definedName name="monsur" localSheetId="4">#REF!</definedName>
    <definedName name="monsur" localSheetId="1">#REF!</definedName>
    <definedName name="monsur" localSheetId="6">#REF!</definedName>
    <definedName name="monsur">#REF!</definedName>
    <definedName name="MonSurv">#REF!</definedName>
    <definedName name="MONY" localSheetId="2">#REF!</definedName>
    <definedName name="MONY" localSheetId="5">#REF!</definedName>
    <definedName name="MONY" localSheetId="4">#REF!</definedName>
    <definedName name="MONY" localSheetId="1">#REF!</definedName>
    <definedName name="MONY" localSheetId="6">#REF!</definedName>
    <definedName name="MONY">#REF!</definedName>
    <definedName name="MPMDEM" localSheetId="5">'[57]Matières premières'!#REF!</definedName>
    <definedName name="MPMDEM" localSheetId="4">'[57]Matières premières'!#REF!</definedName>
    <definedName name="MPMDEM" localSheetId="6">'[57]Matières premières'!#REF!</definedName>
    <definedName name="MPMDEM">'[5]Matières premières'!#REF!</definedName>
    <definedName name="MSM">#REF!</definedName>
    <definedName name="MTSon" localSheetId="5">'[57]Matières premières'!#REF!</definedName>
    <definedName name="MTSon" localSheetId="4">'[57]Matières premières'!#REF!</definedName>
    <definedName name="MTSon" localSheetId="6">'[57]Matières premières'!#REF!</definedName>
    <definedName name="MTSon">'[5]Matières premières'!#REF!</definedName>
    <definedName name="N_BIE" localSheetId="5">'[57]Matières premières'!#REF!</definedName>
    <definedName name="N_BIE" localSheetId="4">'[57]Matières premières'!#REF!</definedName>
    <definedName name="N_BIE" localSheetId="6">'[57]Matières premières'!#REF!</definedName>
    <definedName name="N_BIE">'[5]Matières premières'!#REF!</definedName>
    <definedName name="N_BIET" localSheetId="5">'[57]Matières premières'!#REF!</definedName>
    <definedName name="N_BIET" localSheetId="4">'[57]Matières premières'!#REF!</definedName>
    <definedName name="N_BIET" localSheetId="6">'[57]Matières premières'!#REF!</definedName>
    <definedName name="N_BIET">'[5]Matières premières'!#REF!</definedName>
    <definedName name="NAMES_A">#REF!</definedName>
    <definedName name="NAMES_NOW">#REF!</definedName>
    <definedName name="NAMES_Q">'[12]Complete Data Set (Quarterly)'!$C$7:$C$196</definedName>
    <definedName name="NAMES_THEN">'[12]Source Data (Previous)'!$C$10:$C$119</definedName>
    <definedName name="NCG_R">#REF!</definedName>
    <definedName name="NCP_R">#REF!</definedName>
    <definedName name="NDF" localSheetId="2">[34]CIRRs!$C$69</definedName>
    <definedName name="NDF" localSheetId="5">[56]CIRRs!$C$69</definedName>
    <definedName name="NDF" localSheetId="4">[56]CIRRs!$C$69</definedName>
    <definedName name="NDF" localSheetId="1">[34]CIRRs!$C$69</definedName>
    <definedName name="NDF" localSheetId="6">[56]CIRRs!$C$69</definedName>
    <definedName name="NDF">[8]CIRRs!$C$69</definedName>
    <definedName name="NETRES" localSheetId="5">'[57]Matières premières'!#REF!</definedName>
    <definedName name="NETRES" localSheetId="4">'[57]Matières premières'!#REF!</definedName>
    <definedName name="NETRES" localSheetId="6">'[57]Matières premières'!#REF!</definedName>
    <definedName name="NETRES">'[5]Matières premières'!#REF!</definedName>
    <definedName name="NFI_R">#REF!</definedName>
    <definedName name="NGDP_R">#REF!</definedName>
    <definedName name="NGDP_RG">#REF!</definedName>
    <definedName name="NI_R">#REF!</definedName>
    <definedName name="NINV_R">#REF!</definedName>
    <definedName name="NINV_R_GDP">#REF!</definedName>
    <definedName name="NLG" localSheetId="2">[34]CIRRs!$C$99</definedName>
    <definedName name="NLG" localSheetId="5">[56]CIRRs!$C$99</definedName>
    <definedName name="NLG" localSheetId="4">[56]CIRRs!$C$99</definedName>
    <definedName name="NLG" localSheetId="1">[34]CIRRs!$C$99</definedName>
    <definedName name="NLG" localSheetId="6">[56]CIRRs!$C$99</definedName>
    <definedName name="NLG">[8]CIRRs!$C$99</definedName>
    <definedName name="NM_R">#REF!</definedName>
    <definedName name="NMG_R">#REF!</definedName>
    <definedName name="NMS_R">#REF!</definedName>
    <definedName name="nnn" localSheetId="8" hidden="1">{"Main Economic Indicators",#N/A,FALSE,"C"}</definedName>
    <definedName name="nnn" localSheetId="2" hidden="1">{"Main Economic Indicators",#N/A,FALSE,"C"}</definedName>
    <definedName name="nnn" localSheetId="5" hidden="1">{"Main Economic Indicators",#N/A,FALSE,"C"}</definedName>
    <definedName name="nnn" localSheetId="4" hidden="1">{"Main Economic Indicators",#N/A,FALSE,"C"}</definedName>
    <definedName name="nnn" localSheetId="1" hidden="1">{"Main Economic Indicators",#N/A,FALSE,"C"}</definedName>
    <definedName name="nnn" localSheetId="3" hidden="1">{"Main Economic Indicators",#N/A,FALSE,"C"}</definedName>
    <definedName name="nnn" localSheetId="6" hidden="1">{"Main Economic Indicators",#N/A,FALSE,"C"}</definedName>
    <definedName name="nnn" localSheetId="9" hidden="1">{"Main Economic Indicators",#N/A,FALSE,"C"}</definedName>
    <definedName name="nnn" hidden="1">{"Main Economic Indicators",#N/A,FALSE,"C"}</definedName>
    <definedName name="NOK" localSheetId="2">[34]CIRRs!$C$100</definedName>
    <definedName name="NOK" localSheetId="5">[56]CIRRs!$C$100</definedName>
    <definedName name="NOK" localSheetId="4">[56]CIRRs!$C$100</definedName>
    <definedName name="NOK" localSheetId="1">[34]CIRRs!$C$100</definedName>
    <definedName name="NOK" localSheetId="6">[56]CIRRs!$C$100</definedName>
    <definedName name="NOK">[8]CIRRs!$C$100</definedName>
    <definedName name="none">#REF!</definedName>
    <definedName name="NX_R">#REF!</definedName>
    <definedName name="NXG_R">#REF!</definedName>
    <definedName name="NXG_RG">#REF!</definedName>
    <definedName name="NXS">#REF!</definedName>
    <definedName name="NXS_R">#REF!</definedName>
    <definedName name="OPEC" localSheetId="2">[34]CIRRs!$C$66</definedName>
    <definedName name="OPEC" localSheetId="5">[56]CIRRs!$C$66</definedName>
    <definedName name="OPEC" localSheetId="4">[56]CIRRs!$C$66</definedName>
    <definedName name="OPEC" localSheetId="1">[34]CIRRs!$C$66</definedName>
    <definedName name="OPEC" localSheetId="6">[56]CIRRs!$C$66</definedName>
    <definedName name="OPEC">[8]CIRRs!$C$66</definedName>
    <definedName name="oth">#REF!</definedName>
    <definedName name="OTHER">[2]Content!#REF!</definedName>
    <definedName name="OTHEX" localSheetId="5">'[57]Matières premières'!#REF!</definedName>
    <definedName name="OTHEX" localSheetId="4">'[57]Matières premières'!#REF!</definedName>
    <definedName name="OTHEX" localSheetId="6">'[57]Matières premières'!#REF!</definedName>
    <definedName name="OTHEX">'[5]Matières premières'!#REF!</definedName>
    <definedName name="OUTDS1" localSheetId="2">#REF!</definedName>
    <definedName name="OUTDS1" localSheetId="5">#REF!</definedName>
    <definedName name="OUTDS1" localSheetId="4">#REF!</definedName>
    <definedName name="OUTDS1" localSheetId="1">#REF!</definedName>
    <definedName name="OUTDS1" localSheetId="6">#REF!</definedName>
    <definedName name="OUTDS1">#REF!</definedName>
    <definedName name="OUTFISC" localSheetId="2">#REF!</definedName>
    <definedName name="OUTFISC" localSheetId="5">#REF!</definedName>
    <definedName name="OUTFISC" localSheetId="4">#REF!</definedName>
    <definedName name="OUTFISC" localSheetId="1">#REF!</definedName>
    <definedName name="OUTFISC" localSheetId="6">#REF!</definedName>
    <definedName name="OUTFISC">#REF!</definedName>
    <definedName name="OUTIMF" localSheetId="2">#REF!</definedName>
    <definedName name="OUTIMF" localSheetId="5">#REF!</definedName>
    <definedName name="OUTIMF" localSheetId="4">#REF!</definedName>
    <definedName name="OUTIMF" localSheetId="1">#REF!</definedName>
    <definedName name="OUTIMF" localSheetId="6">#REF!</definedName>
    <definedName name="OUTIMF">#REF!</definedName>
    <definedName name="OUTMN" localSheetId="2">#REF!</definedName>
    <definedName name="OUTMN" localSheetId="5">#REF!</definedName>
    <definedName name="OUTMN" localSheetId="4">#REF!</definedName>
    <definedName name="OUTMN" localSheetId="1">#REF!</definedName>
    <definedName name="OUTMN" localSheetId="6">#REF!</definedName>
    <definedName name="OUTMN">#REF!</definedName>
    <definedName name="p">#REF!</definedName>
    <definedName name="PALI" localSheetId="5">'[57]Matières premières'!#REF!</definedName>
    <definedName name="PALI" localSheetId="4">'[57]Matières premières'!#REF!</definedName>
    <definedName name="PALI" localSheetId="6">'[57]Matières premières'!#REF!</definedName>
    <definedName name="PALI">'[5]Matières premières'!#REF!</definedName>
    <definedName name="PALIM" localSheetId="5">'[57]Matières premières'!#REF!</definedName>
    <definedName name="PALIM" localSheetId="4">'[57]Matières premières'!#REF!</definedName>
    <definedName name="PALIM" localSheetId="6">'[57]Matières premières'!#REF!</definedName>
    <definedName name="PALIM">'[5]Matières premières'!#REF!</definedName>
    <definedName name="PanelChart">#REF!</definedName>
    <definedName name="pappm" localSheetId="5">'[57]Matières premières'!#REF!</definedName>
    <definedName name="pappm" localSheetId="4">'[57]Matières premières'!#REF!</definedName>
    <definedName name="pappm" localSheetId="6">'[57]Matières premières'!#REF!</definedName>
    <definedName name="pappm">'[5]Matières premières'!#REF!</definedName>
    <definedName name="PASA" localSheetId="5">'[57]Matières premières'!#REF!</definedName>
    <definedName name="PASA" localSheetId="4">'[57]Matières premières'!#REF!</definedName>
    <definedName name="PASA" localSheetId="6">'[57]Matières premières'!#REF!</definedName>
    <definedName name="PASA">'[5]Matières premières'!#REF!</definedName>
    <definedName name="PASAT" localSheetId="5">'[57]Matières premières'!#REF!</definedName>
    <definedName name="PASAT" localSheetId="4">'[57]Matières premières'!#REF!</definedName>
    <definedName name="PASAT" localSheetId="6">'[57]Matières premières'!#REF!</definedName>
    <definedName name="PASAT">'[5]Matières premières'!#REF!</definedName>
    <definedName name="PASEP" localSheetId="5">'[57]Matières premières'!#REF!</definedName>
    <definedName name="PASEP" localSheetId="4">'[57]Matières premières'!#REF!</definedName>
    <definedName name="PASEP" localSheetId="6">'[57]Matières premières'!#REF!</definedName>
    <definedName name="PASEP">'[5]Matières premières'!#REF!</definedName>
    <definedName name="PASEPT" localSheetId="5">'[57]Matières premières'!#REF!</definedName>
    <definedName name="PASEPT" localSheetId="4">'[57]Matières premières'!#REF!</definedName>
    <definedName name="PASEPT" localSheetId="6">'[57]Matières premières'!#REF!</definedName>
    <definedName name="PASEPT">'[5]Matières premières'!#REF!</definedName>
    <definedName name="pcer" localSheetId="5">'[57]Matières premières'!#REF!</definedName>
    <definedName name="pcer" localSheetId="4">'[57]Matières premières'!#REF!</definedName>
    <definedName name="pcer" localSheetId="6">'[57]Matières premières'!#REF!</definedName>
    <definedName name="pcer">'[5]Matières premières'!#REF!</definedName>
    <definedName name="pchau" localSheetId="5">'[57]Matières premières'!#REF!</definedName>
    <definedName name="pchau" localSheetId="4">'[57]Matières premières'!#REF!</definedName>
    <definedName name="pchau" localSheetId="6">'[57]Matières premières'!#REF!</definedName>
    <definedName name="pchau">'[5]Matières premières'!#REF!</definedName>
    <definedName name="pchNM_R">#REF!</definedName>
    <definedName name="pchNMG_R">#REF!</definedName>
    <definedName name="pchNX_R">#REF!</definedName>
    <definedName name="pchNXG_R">#REF!</definedName>
    <definedName name="pcomb" localSheetId="5">'[57]Matières premières'!#REF!</definedName>
    <definedName name="pcomb" localSheetId="4">'[57]Matières premières'!#REF!</definedName>
    <definedName name="pcomb" localSheetId="6">'[57]Matières premières'!#REF!</definedName>
    <definedName name="pcomb">'[5]Matières premières'!#REF!</definedName>
    <definedName name="pcomm" localSheetId="5">'[57]Matières premières'!#REF!</definedName>
    <definedName name="pcomm" localSheetId="4">'[57]Matières premières'!#REF!</definedName>
    <definedName name="pcomm" localSheetId="6">'[57]Matières premières'!#REF!</definedName>
    <definedName name="pcomm">'[5]Matières premières'!#REF!</definedName>
    <definedName name="pcond" localSheetId="5">'[57]Matières premières'!#REF!</definedName>
    <definedName name="pcond" localSheetId="4">'[57]Matières premières'!#REF!</definedName>
    <definedName name="pcond" localSheetId="6">'[57]Matières premières'!#REF!</definedName>
    <definedName name="pcond">'[5]Matières premières'!#REF!</definedName>
    <definedName name="PCONS" localSheetId="5">'[57]Matières premières'!#REF!</definedName>
    <definedName name="PCONS" localSheetId="4">'[57]Matières premières'!#REF!</definedName>
    <definedName name="PCONS" localSheetId="6">'[57]Matières premières'!#REF!</definedName>
    <definedName name="PCONS">'[5]Matières premières'!#REF!</definedName>
    <definedName name="pdive" localSheetId="5">'[57]Matières premières'!#REF!</definedName>
    <definedName name="pdive" localSheetId="4">'[57]Matières premières'!#REF!</definedName>
    <definedName name="pdive" localSheetId="6">'[57]Matières premières'!#REF!</definedName>
    <definedName name="pdive">'[5]Matières premières'!#REF!</definedName>
    <definedName name="pdome" localSheetId="5">'[57]Matières premières'!#REF!</definedName>
    <definedName name="pdome" localSheetId="4">'[57]Matières premières'!#REF!</definedName>
    <definedName name="pdome" localSheetId="6">'[57]Matières premières'!#REF!</definedName>
    <definedName name="pdome">'[5]Matières premières'!#REF!</definedName>
    <definedName name="PENSION" localSheetId="5">'[57]Matières premières'!#REF!</definedName>
    <definedName name="PENSION" localSheetId="4">'[57]Matières premières'!#REF!</definedName>
    <definedName name="PENSION" localSheetId="6">'[57]Matières premières'!#REF!</definedName>
    <definedName name="PENSION">'[5]Matières premières'!#REF!</definedName>
    <definedName name="PENSIONT" localSheetId="5">'[57]Matières premières'!#REF!</definedName>
    <definedName name="PENSIONT" localSheetId="4">'[57]Matières premières'!#REF!</definedName>
    <definedName name="PENSIONT" localSheetId="6">'[57]Matières premières'!#REF!</definedName>
    <definedName name="PENSIONT">'[5]Matières premières'!#REF!</definedName>
    <definedName name="pentr" localSheetId="5">'[57]Matières premières'!#REF!</definedName>
    <definedName name="pentr" localSheetId="4">'[57]Matières premières'!#REF!</definedName>
    <definedName name="pentr" localSheetId="6">'[57]Matières premières'!#REF!</definedName>
    <definedName name="pentr">'[5]Matières premières'!#REF!</definedName>
    <definedName name="pequi" localSheetId="5">'[57]Matières premières'!#REF!</definedName>
    <definedName name="pequi" localSheetId="4">'[57]Matières premières'!#REF!</definedName>
    <definedName name="pequi" localSheetId="6">'[57]Matières premières'!#REF!</definedName>
    <definedName name="pequi">'[5]Matières premières'!#REF!</definedName>
    <definedName name="PERF2E" localSheetId="2">#REF!</definedName>
    <definedName name="PERF2E" localSheetId="5">#REF!</definedName>
    <definedName name="PERF2E" localSheetId="4">#REF!</definedName>
    <definedName name="PERF2E" localSheetId="1">#REF!</definedName>
    <definedName name="PERF2E" localSheetId="6">#REF!</definedName>
    <definedName name="PERF2E">#REF!</definedName>
    <definedName name="PERF2F" localSheetId="2">#REF!</definedName>
    <definedName name="PERF2F" localSheetId="5">#REF!</definedName>
    <definedName name="PERF2F" localSheetId="4">#REF!</definedName>
    <definedName name="PERF2F" localSheetId="1">#REF!</definedName>
    <definedName name="PERF2F" localSheetId="6">#REF!</definedName>
    <definedName name="PERF2F">#REF!</definedName>
    <definedName name="PEXP_ce" localSheetId="5">'[57]Matières premières'!#REF!</definedName>
    <definedName name="PEXP_ce" localSheetId="4">'[57]Matières premières'!#REF!</definedName>
    <definedName name="PEXP_ce" localSheetId="6">'[57]Matières premières'!#REF!</definedName>
    <definedName name="PEXP_ce">'[5]Matières premières'!#REF!</definedName>
    <definedName name="PEXP_de" localSheetId="5">'[57]Matières premières'!#REF!</definedName>
    <definedName name="PEXP_de" localSheetId="4">'[57]Matières premières'!#REF!</definedName>
    <definedName name="PEXP_de" localSheetId="6">'[57]Matières premières'!#REF!</definedName>
    <definedName name="PEXP_de">'[5]Matières premières'!#REF!</definedName>
    <definedName name="PEXP_fe" localSheetId="5">'[57]Matières premières'!#REF!</definedName>
    <definedName name="PEXP_fe" localSheetId="4">'[57]Matières premières'!#REF!</definedName>
    <definedName name="PEXP_fe" localSheetId="6">'[57]Matières premières'!#REF!</definedName>
    <definedName name="PEXP_fe">'[5]Matières premières'!#REF!</definedName>
    <definedName name="PEXP_pe" localSheetId="5">'[57]Matières premières'!#REF!</definedName>
    <definedName name="PEXP_pe" localSheetId="4">'[57]Matières premières'!#REF!</definedName>
    <definedName name="PEXP_pe" localSheetId="6">'[57]Matières premières'!#REF!</definedName>
    <definedName name="PEXP_pe">'[5]Matières premières'!#REF!</definedName>
    <definedName name="PEXPFER" localSheetId="5">'[57]Matières premières'!#REF!</definedName>
    <definedName name="PEXPFER" localSheetId="4">'[57]Matières premières'!#REF!</definedName>
    <definedName name="PEXPFER" localSheetId="6">'[57]Matières premières'!#REF!</definedName>
    <definedName name="PEXPFER">'[5]Matières premières'!#REF!</definedName>
    <definedName name="PFAR" localSheetId="5">'[57]Matières premières'!#REF!</definedName>
    <definedName name="PFAR" localSheetId="4">'[57]Matières premières'!#REF!</definedName>
    <definedName name="PFAR" localSheetId="6">'[57]Matières premières'!#REF!</definedName>
    <definedName name="PFAR">'[5]Matières premières'!#REF!</definedName>
    <definedName name="pfrui" localSheetId="5">'[57]Matières premières'!#REF!</definedName>
    <definedName name="pfrui" localSheetId="4">'[57]Matières premières'!#REF!</definedName>
    <definedName name="pfrui" localSheetId="6">'[57]Matières premières'!#REF!</definedName>
    <definedName name="pfrui">'[5]Matières premières'!#REF!</definedName>
    <definedName name="PGLISSEMT" localSheetId="5">'[57]Matières premières'!#REF!</definedName>
    <definedName name="PGLISSEMT" localSheetId="4">'[57]Matières premières'!#REF!</definedName>
    <definedName name="PGLISSEMT" localSheetId="6">'[57]Matières premières'!#REF!</definedName>
    <definedName name="PGLISSEMT">'[5]Matières premières'!#REF!</definedName>
    <definedName name="phabi" localSheetId="5">'[57]Matières premières'!#REF!</definedName>
    <definedName name="phabi" localSheetId="4">'[57]Matières premières'!#REF!</definedName>
    <definedName name="phabi" localSheetId="6">'[57]Matières premières'!#REF!</definedName>
    <definedName name="phabi">'[5]Matières premières'!#REF!</definedName>
    <definedName name="phabt" localSheetId="5">'[57]Matières premières'!#REF!</definedName>
    <definedName name="phabt" localSheetId="4">'[57]Matières premières'!#REF!</definedName>
    <definedName name="phabt" localSheetId="6">'[57]Matières premières'!#REF!</definedName>
    <definedName name="phabt">'[5]Matières premières'!#REF!</definedName>
    <definedName name="PHUI" localSheetId="5">'[57]Matières premières'!#REF!</definedName>
    <definedName name="PHUI" localSheetId="4">'[57]Matières premières'!#REF!</definedName>
    <definedName name="PHUI" localSheetId="6">'[57]Matières premières'!#REF!</definedName>
    <definedName name="PHUI">'[5]Matières premières'!#REF!</definedName>
    <definedName name="pib">#REF!</definedName>
    <definedName name="PIBfTTcnT">[24]macro!$B$308:$AS$308</definedName>
    <definedName name="pibm" localSheetId="5">#REF!</definedName>
    <definedName name="pibm" localSheetId="4">#REF!</definedName>
    <definedName name="pibm" localSheetId="6">#REF!</definedName>
    <definedName name="pibm">#REF!</definedName>
    <definedName name="PIMP_bl" localSheetId="5">'[57]Matières premières'!#REF!</definedName>
    <definedName name="PIMP_bl" localSheetId="4">'[57]Matières premières'!#REF!</definedName>
    <definedName name="PIMP_bl" localSheetId="6">'[57]Matières premières'!#REF!</definedName>
    <definedName name="PIMP_bl">'[5]Matières premières'!#REF!</definedName>
    <definedName name="PIMP_ci" localSheetId="5">'[57]Matières premières'!#REF!</definedName>
    <definedName name="PIMP_ci" localSheetId="4">'[57]Matières premières'!#REF!</definedName>
    <definedName name="PIMP_ci" localSheetId="6">'[57]Matières premières'!#REF!</definedName>
    <definedName name="PIMP_ci">'[5]Matières premières'!#REF!</definedName>
    <definedName name="PIMP_hu" localSheetId="5">'[57]Matières premières'!#REF!</definedName>
    <definedName name="PIMP_hu" localSheetId="4">'[57]Matières premières'!#REF!</definedName>
    <definedName name="PIMP_hu" localSheetId="6">'[57]Matières premières'!#REF!</definedName>
    <definedName name="PIMP_hu">'[5]Matières premières'!#REF!</definedName>
    <definedName name="PIMP_pp" localSheetId="5">'[57]Matières premières'!#REF!</definedName>
    <definedName name="PIMP_pp" localSheetId="4">'[57]Matières premières'!#REF!</definedName>
    <definedName name="PIMP_pp" localSheetId="6">'[57]Matières premières'!#REF!</definedName>
    <definedName name="PIMP_pp">'[5]Matières premières'!#REF!</definedName>
    <definedName name="PIMP_ri" localSheetId="5">'[57]Matières premières'!#REF!</definedName>
    <definedName name="PIMP_ri" localSheetId="4">'[57]Matières premières'!#REF!</definedName>
    <definedName name="PIMP_ri" localSheetId="6">'[57]Matières premières'!#REF!</definedName>
    <definedName name="PIMP_ri">'[5]Matières premières'!#REF!</definedName>
    <definedName name="PIMP_su" localSheetId="5">'[57]Matières premières'!#REF!</definedName>
    <definedName name="PIMP_su" localSheetId="4">'[57]Matières premières'!#REF!</definedName>
    <definedName name="PIMP_su" localSheetId="6">'[57]Matières premières'!#REF!</definedName>
    <definedName name="PIMP_su">'[5]Matières premières'!#REF!</definedName>
    <definedName name="PIMPP" localSheetId="5">'[57]Matières premières'!#REF!</definedName>
    <definedName name="PIMPP" localSheetId="4">'[57]Matières premières'!#REF!</definedName>
    <definedName name="PIMPP" localSheetId="6">'[57]Matières premières'!#REF!</definedName>
    <definedName name="PIMPP">'[5]Matières premières'!#REF!</definedName>
    <definedName name="plait" localSheetId="5">'[57]Matières premières'!#REF!</definedName>
    <definedName name="plait" localSheetId="4">'[57]Matières premières'!#REF!</definedName>
    <definedName name="plait" localSheetId="6">'[57]Matières premières'!#REF!</definedName>
    <definedName name="plait">'[5]Matières premières'!#REF!</definedName>
    <definedName name="plegu" localSheetId="5">'[57]Matières premières'!#REF!</definedName>
    <definedName name="plegu" localSheetId="4">'[57]Matières premières'!#REF!</definedName>
    <definedName name="plegu" localSheetId="6">'[57]Matières premières'!#REF!</definedName>
    <definedName name="plegu">'[5]Matières premières'!#REF!</definedName>
    <definedName name="plois" localSheetId="5">'[57]Matières premières'!#REF!</definedName>
    <definedName name="plois" localSheetId="4">'[57]Matières premières'!#REF!</definedName>
    <definedName name="plois" localSheetId="6">'[57]Matières premières'!#REF!</definedName>
    <definedName name="plois">'[5]Matières premières'!#REF!</definedName>
    <definedName name="pmatc" localSheetId="5">'[57]Matières premières'!#REF!</definedName>
    <definedName name="pmatc" localSheetId="4">'[57]Matières premières'!#REF!</definedName>
    <definedName name="pmatc" localSheetId="6">'[57]Matières premières'!#REF!</definedName>
    <definedName name="pmatc">'[5]Matières premières'!#REF!</definedName>
    <definedName name="PMCAL" localSheetId="5">'[57]Matières premières'!#REF!</definedName>
    <definedName name="PMCAL" localSheetId="4">'[57]Matières premières'!#REF!</definedName>
    <definedName name="PMCAL" localSheetId="6">'[57]Matières premières'!#REF!</definedName>
    <definedName name="PMCAL">'[5]Matières premières'!#REF!</definedName>
    <definedName name="PMCALT" localSheetId="5">'[57]Matières premières'!#REF!</definedName>
    <definedName name="PMCALT" localSheetId="4">'[57]Matières premières'!#REF!</definedName>
    <definedName name="PMCALT" localSheetId="6">'[57]Matières premières'!#REF!</definedName>
    <definedName name="PMCALT">'[5]Matières premières'!#REF!</definedName>
    <definedName name="PMCEP" localSheetId="5">'[57]Matières premières'!#REF!</definedName>
    <definedName name="PMCEP" localSheetId="4">'[57]Matières premières'!#REF!</definedName>
    <definedName name="PMCEP" localSheetId="6">'[57]Matières premières'!#REF!</definedName>
    <definedName name="PMCEP">'[5]Matières premières'!#REF!</definedName>
    <definedName name="PMCEPT" localSheetId="5">'[57]Matières premières'!#REF!</definedName>
    <definedName name="PMCEPT" localSheetId="4">'[57]Matières premières'!#REF!</definedName>
    <definedName name="PMCEPT" localSheetId="6">'[57]Matières premières'!#REF!</definedName>
    <definedName name="PMCEPT">'[5]Matières premières'!#REF!</definedName>
    <definedName name="PMCO" localSheetId="5">'[57]Matières premières'!#REF!</definedName>
    <definedName name="PMCO" localSheetId="4">'[57]Matières premières'!#REF!</definedName>
    <definedName name="PMCO" localSheetId="6">'[57]Matières premières'!#REF!</definedName>
    <definedName name="PMCO">'[5]Matières premières'!#REF!</definedName>
    <definedName name="PMCRU" localSheetId="5">'[57]Matières premières'!#REF!</definedName>
    <definedName name="PMCRU" localSheetId="4">'[57]Matières premières'!#REF!</definedName>
    <definedName name="PMCRU" localSheetId="6">'[57]Matières premières'!#REF!</definedName>
    <definedName name="PMCRU">'[5]Matières premières'!#REF!</definedName>
    <definedName name="PMCRUT" localSheetId="5">'[57]Matières premières'!#REF!</definedName>
    <definedName name="PMCRUT" localSheetId="4">'[57]Matières premières'!#REF!</definedName>
    <definedName name="PMCRUT" localSheetId="6">'[57]Matières premières'!#REF!</definedName>
    <definedName name="PMCRUT">'[5]Matières premières'!#REF!</definedName>
    <definedName name="PMDEM" localSheetId="5">'[57]Matières premières'!#REF!</definedName>
    <definedName name="PMDEM" localSheetId="4">'[57]Matières premières'!#REF!</definedName>
    <definedName name="PMDEM" localSheetId="6">'[57]Matières premières'!#REF!</definedName>
    <definedName name="PMDEM">'[5]Matières premières'!#REF!</definedName>
    <definedName name="PMDEMT" localSheetId="5">'[57]Matières premières'!#REF!</definedName>
    <definedName name="PMDEMT" localSheetId="4">'[57]Matières premières'!#REF!</definedName>
    <definedName name="PMDEMT" localSheetId="6">'[57]Matières premières'!#REF!</definedName>
    <definedName name="PMDEMT">'[5]Matières premières'!#REF!</definedName>
    <definedName name="PMEXP" localSheetId="5">'[57]Matières premières'!#REF!</definedName>
    <definedName name="PMEXP" localSheetId="4">'[57]Matières premières'!#REF!</definedName>
    <definedName name="PMEXP" localSheetId="6">'[57]Matières premières'!#REF!</definedName>
    <definedName name="PMEXP">'[5]Matières premières'!#REF!</definedName>
    <definedName name="PMEXPT" localSheetId="5">'[57]Matières premières'!#REF!</definedName>
    <definedName name="PMEXPT" localSheetId="4">'[57]Matières premières'!#REF!</definedName>
    <definedName name="PMEXPT" localSheetId="6">'[57]Matières premières'!#REF!</definedName>
    <definedName name="PMEXPT">'[5]Matières premières'!#REF!</definedName>
    <definedName name="PMPEL" localSheetId="5">'[57]Matières premières'!#REF!</definedName>
    <definedName name="PMPEL" localSheetId="4">'[57]Matières premières'!#REF!</definedName>
    <definedName name="PMPEL" localSheetId="6">'[57]Matières premières'!#REF!</definedName>
    <definedName name="PMPEL">'[5]Matières premières'!#REF!</definedName>
    <definedName name="PMPELT" localSheetId="5">'[57]Matières premières'!#REF!</definedName>
    <definedName name="PMPELT" localSheetId="4">'[57]Matières premières'!#REF!</definedName>
    <definedName name="PMPELT" localSheetId="6">'[57]Matières premières'!#REF!</definedName>
    <definedName name="PMPELT">'[5]Matières premières'!#REF!</definedName>
    <definedName name="PMPOU" localSheetId="5">'[57]Matières premières'!#REF!</definedName>
    <definedName name="PMPOU" localSheetId="4">'[57]Matières premières'!#REF!</definedName>
    <definedName name="PMPOU" localSheetId="6">'[57]Matières premières'!#REF!</definedName>
    <definedName name="PMPOU">'[5]Matières premières'!#REF!</definedName>
    <definedName name="PMPOUT" localSheetId="5">'[57]Matières premières'!#REF!</definedName>
    <definedName name="PMPOUT" localSheetId="4">'[57]Matières premières'!#REF!</definedName>
    <definedName name="PMPOUT" localSheetId="6">'[57]Matières premières'!#REF!</definedName>
    <definedName name="PMPOUT">'[5]Matières premières'!#REF!</definedName>
    <definedName name="PMSEI" localSheetId="5">'[57]Matières premières'!#REF!</definedName>
    <definedName name="PMSEI" localSheetId="4">'[57]Matières premières'!#REF!</definedName>
    <definedName name="PMSEI" localSheetId="6">'[57]Matières premières'!#REF!</definedName>
    <definedName name="PMSEI">'[5]Matières premières'!#REF!</definedName>
    <definedName name="PMSEIT" localSheetId="5">'[57]Matières premières'!#REF!</definedName>
    <definedName name="PMSEIT" localSheetId="4">'[57]Matières premières'!#REF!</definedName>
    <definedName name="PMSEIT" localSheetId="6">'[57]Matières premières'!#REF!</definedName>
    <definedName name="PMSEIT">'[5]Matières premières'!#REF!</definedName>
    <definedName name="PPLA" localSheetId="5">'[57]Matières premières'!#REF!</definedName>
    <definedName name="PPLA" localSheetId="4">'[57]Matières premières'!#REF!</definedName>
    <definedName name="PPLA" localSheetId="6">'[57]Matières premières'!#REF!</definedName>
    <definedName name="PPLA">'[5]Matières premières'!#REF!</definedName>
    <definedName name="PPN" localSheetId="5">'[57]Matières premières'!#REF!</definedName>
    <definedName name="PPN" localSheetId="4">'[57]Matières premières'!#REF!</definedName>
    <definedName name="PPN" localSheetId="6">'[57]Matières premières'!#REF!</definedName>
    <definedName name="PPN">'[5]Matières premières'!#REF!</definedName>
    <definedName name="PPPWGT">#REF!</definedName>
    <definedName name="PPRO" localSheetId="5">'[57]Matières premières'!#REF!</definedName>
    <definedName name="PPRO" localSheetId="4">'[57]Matières premières'!#REF!</definedName>
    <definedName name="PPRO" localSheetId="6">'[57]Matières premières'!#REF!</definedName>
    <definedName name="PPRO">'[5]Matières premières'!#REF!</definedName>
    <definedName name="PPROG" localSheetId="5">'[57]Matières premières'!#REF!</definedName>
    <definedName name="PPROG" localSheetId="4">'[57]Matières premières'!#REF!</definedName>
    <definedName name="PPROG" localSheetId="6">'[57]Matières premières'!#REF!</definedName>
    <definedName name="PPROG">'[5]Matières premières'!#REF!</definedName>
    <definedName name="PPRONT" localSheetId="5">'[57]Matières premières'!#REF!</definedName>
    <definedName name="PPRONT" localSheetId="4">'[57]Matières premières'!#REF!</definedName>
    <definedName name="PPRONT" localSheetId="6">'[57]Matières premières'!#REF!</definedName>
    <definedName name="PPRONT">'[5]Matières premières'!#REF!</definedName>
    <definedName name="Print">'[25]chart 1'!$W$11:$X$11</definedName>
    <definedName name="Print_Area_MI">#REF!</definedName>
    <definedName name="PrintArea1">#REF!</definedName>
    <definedName name="PrintArea2">#REF!</definedName>
    <definedName name="PRIZ" localSheetId="5">'[57]Matières premières'!#REF!</definedName>
    <definedName name="PRIZ" localSheetId="4">'[57]Matières premières'!#REF!</definedName>
    <definedName name="PRIZ" localSheetId="6">'[57]Matières premières'!#REF!</definedName>
    <definedName name="PRIZ">'[5]Matières premières'!#REF!</definedName>
    <definedName name="Prod_PECI" localSheetId="5">'[57]Matières premières'!#REF!</definedName>
    <definedName name="Prod_PECI" localSheetId="4">'[57]Matières premières'!#REF!</definedName>
    <definedName name="Prod_PECI" localSheetId="6">'[57]Matières premières'!#REF!</definedName>
    <definedName name="Prod_PECI">'[5]Matières premières'!#REF!</definedName>
    <definedName name="Prod_PECIT" localSheetId="5">'[57]Matières premières'!#REF!</definedName>
    <definedName name="Prod_PECIT" localSheetId="4">'[57]Matières premières'!#REF!</definedName>
    <definedName name="Prod_PECIT" localSheetId="6">'[57]Matières premières'!#REF!</definedName>
    <definedName name="Prod_PECIT">'[5]Matières premières'!#REF!</definedName>
    <definedName name="Prod5I" localSheetId="5">'[57]Matières premières'!#REF!</definedName>
    <definedName name="Prod5I" localSheetId="4">'[57]Matières premières'!#REF!</definedName>
    <definedName name="Prod5I" localSheetId="6">'[57]Matières premières'!#REF!</definedName>
    <definedName name="Prod5I">'[5]Matières premières'!#REF!</definedName>
    <definedName name="Prodfer" localSheetId="5">'[57]Matières premières'!#REF!</definedName>
    <definedName name="Prodfer" localSheetId="4">'[57]Matières premières'!#REF!</definedName>
    <definedName name="Prodfer" localSheetId="6">'[57]Matières premières'!#REF!</definedName>
    <definedName name="Prodfer">'[5]Matières premières'!#REF!</definedName>
    <definedName name="ProdSon" localSheetId="5">'[57]Matières premières'!#REF!</definedName>
    <definedName name="ProdSon" localSheetId="4">'[57]Matières premières'!#REF!</definedName>
    <definedName name="ProdSon" localSheetId="6">'[57]Matières premières'!#REF!</definedName>
    <definedName name="ProdSon">'[5]Matières premières'!#REF!</definedName>
    <definedName name="PROG" localSheetId="2">#REF!</definedName>
    <definedName name="PROG" localSheetId="5">#REF!</definedName>
    <definedName name="PROG" localSheetId="4">#REF!</definedName>
    <definedName name="PROG" localSheetId="1">#REF!</definedName>
    <definedName name="PROG" localSheetId="6">#REF!</definedName>
    <definedName name="PROG">#REF!</definedName>
    <definedName name="prog96">#REF!</definedName>
    <definedName name="psanh" localSheetId="5">'[57]Matières premières'!#REF!</definedName>
    <definedName name="psanh" localSheetId="4">'[57]Matières premières'!#REF!</definedName>
    <definedName name="psanh" localSheetId="6">'[57]Matières premières'!#REF!</definedName>
    <definedName name="psanh">'[5]Matières premières'!#REF!</definedName>
    <definedName name="PSUC" localSheetId="5">'[57]Matières premières'!#REF!</definedName>
    <definedName name="PSUC" localSheetId="4">'[57]Matières premières'!#REF!</definedName>
    <definedName name="PSUC" localSheetId="6">'[57]Matières premières'!#REF!</definedName>
    <definedName name="PSUC">'[5]Matières premières'!#REF!</definedName>
    <definedName name="psucr" localSheetId="5">'[57]Matières premières'!#REF!</definedName>
    <definedName name="psucr" localSheetId="4">'[57]Matières premières'!#REF!</definedName>
    <definedName name="psucr" localSheetId="6">'[57]Matières premières'!#REF!</definedName>
    <definedName name="psucr">'[5]Matières premières'!#REF!</definedName>
    <definedName name="PTHE" localSheetId="5">'[57]Matières premières'!#REF!</definedName>
    <definedName name="PTHE" localSheetId="4">'[57]Matières premières'!#REF!</definedName>
    <definedName name="PTHE" localSheetId="6">'[57]Matières premières'!#REF!</definedName>
    <definedName name="PTHE">'[5]Matières premières'!#REF!</definedName>
    <definedName name="ptiss" localSheetId="5">'[57]Matières premières'!#REF!</definedName>
    <definedName name="ptiss" localSheetId="4">'[57]Matières premières'!#REF!</definedName>
    <definedName name="ptiss" localSheetId="6">'[57]Matières premières'!#REF!</definedName>
    <definedName name="ptiss">'[5]Matières premières'!#REF!</definedName>
    <definedName name="Pugaz" localSheetId="5">'[57]Matières premières'!#REF!</definedName>
    <definedName name="Pugaz" localSheetId="4">'[57]Matières premières'!#REF!</definedName>
    <definedName name="Pugaz" localSheetId="6">'[57]Matières premières'!#REF!</definedName>
    <definedName name="Pugaz">'[5]Matières premières'!#REF!</definedName>
    <definedName name="pvian" localSheetId="5">'[57]Matières premières'!#REF!</definedName>
    <definedName name="pvian" localSheetId="4">'[57]Matières premières'!#REF!</definedName>
    <definedName name="pvian" localSheetId="6">'[57]Matières premières'!#REF!</definedName>
    <definedName name="pvian">'[5]Matières premières'!#REF!</definedName>
    <definedName name="quart">#REF!</definedName>
    <definedName name="rac">#REF!</definedName>
    <definedName name="RAP" localSheetId="5">'[57]Matières premières'!#REF!</definedName>
    <definedName name="RAP" localSheetId="4">'[57]Matières premières'!#REF!</definedName>
    <definedName name="RAP" localSheetId="6">'[57]Matières premières'!#REF!</definedName>
    <definedName name="RAP">'[5]Matières premières'!#REF!</definedName>
    <definedName name="Real_to_BOP">[12]In_sys!$Q$10:$AO$39</definedName>
    <definedName name="RECAP" localSheetId="5">'[57]Matières premières'!#REF!</definedName>
    <definedName name="RECAP" localSheetId="4">'[57]Matières premières'!#REF!</definedName>
    <definedName name="RECAP" localSheetId="6">'[57]Matières premières'!#REF!</definedName>
    <definedName name="RECAP">'[5]Matières premières'!#REF!</definedName>
    <definedName name="RECBCON" localSheetId="5">'[57]Matières premières'!#REF!</definedName>
    <definedName name="RECBCON" localSheetId="4">'[57]Matières premières'!#REF!</definedName>
    <definedName name="RECBCON" localSheetId="6">'[57]Matières premières'!#REF!</definedName>
    <definedName name="RECBCON">'[5]Matières premières'!#REF!</definedName>
    <definedName name="RECOU" localSheetId="5">'[57]Matières premières'!#REF!</definedName>
    <definedName name="RECOU" localSheetId="4">'[57]Matières premières'!#REF!</definedName>
    <definedName name="RECOU" localSheetId="6">'[57]Matières premières'!#REF!</definedName>
    <definedName name="RECOU">'[5]Matières premières'!#REF!</definedName>
    <definedName name="RECOUT" localSheetId="5">'[57]Matières premières'!#REF!</definedName>
    <definedName name="RECOUT" localSheetId="4">'[57]Matières premières'!#REF!</definedName>
    <definedName name="RECOUT" localSheetId="6">'[57]Matières premières'!#REF!</definedName>
    <definedName name="RECOUT">'[5]Matières premières'!#REF!</definedName>
    <definedName name="RED20B">'[14]Table 18'!#REF!</definedName>
    <definedName name="RED21B">'[14]Table 18'!#REF!</definedName>
    <definedName name="REDT18">#REF!</definedName>
    <definedName name="REDT19">'[14]Table 18'!#REF!</definedName>
    <definedName name="REDUC" localSheetId="2">#REF!</definedName>
    <definedName name="REDUC" localSheetId="5">#REF!</definedName>
    <definedName name="REDUC" localSheetId="4">#REF!</definedName>
    <definedName name="REDUC" localSheetId="1">#REF!</definedName>
    <definedName name="REDUC" localSheetId="6">#REF!</definedName>
    <definedName name="REDUC">#REF!</definedName>
    <definedName name="RESERVES" localSheetId="5">'[57]Matières premières'!#REF!</definedName>
    <definedName name="RESERVES" localSheetId="4">'[57]Matières premières'!#REF!</definedName>
    <definedName name="RESERVES" localSheetId="6">'[57]Matières premières'!#REF!</definedName>
    <definedName name="RESERVES">'[5]Matières premières'!#REF!</definedName>
    <definedName name="RESERVEST" localSheetId="5">'[57]Matières premières'!#REF!</definedName>
    <definedName name="RESERVEST" localSheetId="4">'[57]Matières premières'!#REF!</definedName>
    <definedName name="RESERVEST" localSheetId="6">'[57]Matières premières'!#REF!</definedName>
    <definedName name="RESERVEST">'[5]Matières premières'!#REF!</definedName>
    <definedName name="RESTR" localSheetId="5">'[57]Matières premières'!#REF!</definedName>
    <definedName name="RESTR" localSheetId="4">'[57]Matières premières'!#REF!</definedName>
    <definedName name="RESTR" localSheetId="6">'[57]Matières premières'!#REF!</definedName>
    <definedName name="RESTR">'[5]Matières premières'!#REF!</definedName>
    <definedName name="RESTR_EP" localSheetId="5">'[57]Matières premières'!#REF!</definedName>
    <definedName name="RESTR_EP" localSheetId="4">'[57]Matières premières'!#REF!</definedName>
    <definedName name="RESTR_EP" localSheetId="6">'[57]Matières premières'!#REF!</definedName>
    <definedName name="RESTR_EP">'[5]Matières premières'!#REF!</definedName>
    <definedName name="RESTR_EPT" localSheetId="5">'[57]Matières premières'!#REF!</definedName>
    <definedName name="RESTR_EPT" localSheetId="4">'[57]Matières premières'!#REF!</definedName>
    <definedName name="RESTR_EPT" localSheetId="6">'[57]Matières premières'!#REF!</definedName>
    <definedName name="RESTR_EPT">'[5]Matières premières'!#REF!</definedName>
    <definedName name="rev" localSheetId="2">#REF!</definedName>
    <definedName name="rev" localSheetId="5">#REF!</definedName>
    <definedName name="rev" localSheetId="4">#REF!</definedName>
    <definedName name="rev" localSheetId="1">#REF!</definedName>
    <definedName name="rev" localSheetId="6">#REF!</definedName>
    <definedName name="rev">#REF!</definedName>
    <definedName name="revenue" localSheetId="2">[48]C!$747:$747</definedName>
    <definedName name="revenue" localSheetId="5">[69]C!$747:$747</definedName>
    <definedName name="revenue" localSheetId="4">[69]C!$747:$747</definedName>
    <definedName name="revenue" localSheetId="1">[48]C!$747:$747</definedName>
    <definedName name="revenue" localSheetId="6">[69]C!$747:$747</definedName>
    <definedName name="revenue">[26]C!$A$747:$IV$747</definedName>
    <definedName name="Revisions" localSheetId="2">#REF!</definedName>
    <definedName name="Revisions" localSheetId="5">#REF!</definedName>
    <definedName name="Revisions" localSheetId="4">#REF!</definedName>
    <definedName name="Revisions" localSheetId="1">#REF!</definedName>
    <definedName name="Revisions" localSheetId="6">#REF!</definedName>
    <definedName name="Revisions">#REF!</definedName>
    <definedName name="RF" localSheetId="5">'[57]Matières premières'!#REF!</definedName>
    <definedName name="RF" localSheetId="4">'[57]Matières premières'!#REF!</definedName>
    <definedName name="RF" localSheetId="6">'[57]Matières premières'!#REF!</definedName>
    <definedName name="RF">'[5]Matières premières'!#REF!</definedName>
    <definedName name="RgCcode">#REF!</definedName>
    <definedName name="RgCName">#REF!</definedName>
    <definedName name="RgFdBaseYr">#REF!</definedName>
    <definedName name="RgFdBper">#REF!</definedName>
    <definedName name="RgFdDefBaseYr">#REF!</definedName>
    <definedName name="RgFdEper">#REF!</definedName>
    <definedName name="RgFdGrFoot">#REF!</definedName>
    <definedName name="RgFdGrSeries">#REF!</definedName>
    <definedName name="RgFdGrSeriesVal">#REF!</definedName>
    <definedName name="RgFdGrType">#REF!</definedName>
    <definedName name="RgFdPartCseries">#REF!</definedName>
    <definedName name="RgFdPartCsource">#REF!</definedName>
    <definedName name="RgFdPartEseries">#REF!</definedName>
    <definedName name="RgFdPartEsource">#REF!</definedName>
    <definedName name="RgFdPartUserFile">#REF!</definedName>
    <definedName name="RgFdReptCSeries">#REF!</definedName>
    <definedName name="RgFdReptCsource">#REF!</definedName>
    <definedName name="RgFdReptEseries">#REF!</definedName>
    <definedName name="RgFdReptEsource">#REF!</definedName>
    <definedName name="RgFdReptUserFile">#REF!</definedName>
    <definedName name="RgFdSAMethod">#REF!</definedName>
    <definedName name="RgFdTbBper">#REF!</definedName>
    <definedName name="RgFdTbCreate">#REF!</definedName>
    <definedName name="RgFdTbEper">#REF!</definedName>
    <definedName name="RGFdTbFoot">#REF!</definedName>
    <definedName name="RgFdTbFreq">#REF!</definedName>
    <definedName name="RgFdTbFreqVal">#REF!</definedName>
    <definedName name="RgFdTbSendto">#REF!</definedName>
    <definedName name="RgFdWgtMethod">#REF!</definedName>
    <definedName name="RNF" localSheetId="5">'[57]Matières premières'!#REF!</definedName>
    <definedName name="RNF" localSheetId="4">'[57]Matières premières'!#REF!</definedName>
    <definedName name="RNF" localSheetId="6">'[57]Matières premières'!#REF!</definedName>
    <definedName name="RNF">'[5]Matières premières'!#REF!</definedName>
    <definedName name="RNGNM" localSheetId="2">#REF!</definedName>
    <definedName name="RNGNM" localSheetId="5">#REF!</definedName>
    <definedName name="RNGNM" localSheetId="4">#REF!</definedName>
    <definedName name="RNGNM" localSheetId="1">#REF!</definedName>
    <definedName name="RNGNM" localSheetId="6">#REF!</definedName>
    <definedName name="RNGNM">#REF!</definedName>
    <definedName name="rr" localSheetId="8" hidden="1">{"Main Economic Indicators",#N/A,FALSE,"C"}</definedName>
    <definedName name="rr" localSheetId="2" hidden="1">{"Main Economic Indicators",#N/A,FALSE,"C"}</definedName>
    <definedName name="rr" localSheetId="5" hidden="1">{"Main Economic Indicators",#N/A,FALSE,"C"}</definedName>
    <definedName name="rr" localSheetId="4" hidden="1">{"Main Economic Indicators",#N/A,FALSE,"C"}</definedName>
    <definedName name="rr" localSheetId="1" hidden="1">{"Main Economic Indicators",#N/A,FALSE,"C"}</definedName>
    <definedName name="rr" localSheetId="3" hidden="1">{"Main Economic Indicators",#N/A,FALSE,"C"}</definedName>
    <definedName name="rr" localSheetId="6" hidden="1">{"Main Economic Indicators",#N/A,FALSE,"C"}</definedName>
    <definedName name="rr" localSheetId="9" hidden="1">{"Main Economic Indicators",#N/A,FALSE,"C"}</definedName>
    <definedName name="rr" hidden="1">{"Main Economic Indicators",#N/A,FALSE,"C"}</definedName>
    <definedName name="rs">#REF!</definedName>
    <definedName name="rt" localSheetId="8" hidden="1">{"Main Economic Indicators",#N/A,FALSE,"C"}</definedName>
    <definedName name="rt" localSheetId="2" hidden="1">{"Main Economic Indicators",#N/A,FALSE,"C"}</definedName>
    <definedName name="rt" localSheetId="5" hidden="1">{"Main Economic Indicators",#N/A,FALSE,"C"}</definedName>
    <definedName name="rt" localSheetId="4" hidden="1">{"Main Economic Indicators",#N/A,FALSE,"C"}</definedName>
    <definedName name="rt" localSheetId="1" hidden="1">{"Main Economic Indicators",#N/A,FALSE,"C"}</definedName>
    <definedName name="rt" localSheetId="3" hidden="1">{"Main Economic Indicators",#N/A,FALSE,"C"}</definedName>
    <definedName name="rt" localSheetId="6" hidden="1">{"Main Economic Indicators",#N/A,FALSE,"C"}</definedName>
    <definedName name="rt" localSheetId="9" hidden="1">{"Main Economic Indicators",#N/A,FALSE,"C"}</definedName>
    <definedName name="rt" hidden="1">{"Main Economic Indicators",#N/A,FALSE,"C"}</definedName>
    <definedName name="rtre" localSheetId="8" hidden="1">{"Main Economic Indicators",#N/A,FALSE,"C"}</definedName>
    <definedName name="rtre" localSheetId="2" hidden="1">{"Main Economic Indicators",#N/A,FALSE,"C"}</definedName>
    <definedName name="rtre" localSheetId="5" hidden="1">{"Main Economic Indicators",#N/A,FALSE,"C"}</definedName>
    <definedName name="rtre" localSheetId="4" hidden="1">{"Main Economic Indicators",#N/A,FALSE,"C"}</definedName>
    <definedName name="rtre" localSheetId="1" hidden="1">{"Main Economic Indicators",#N/A,FALSE,"C"}</definedName>
    <definedName name="rtre" localSheetId="3" hidden="1">{"Main Economic Indicators",#N/A,FALSE,"C"}</definedName>
    <definedName name="rtre" localSheetId="6" hidden="1">{"Main Economic Indicators",#N/A,FALSE,"C"}</definedName>
    <definedName name="rtre" localSheetId="9" hidden="1">{"Main Economic Indicators",#N/A,FALSE,"C"}</definedName>
    <definedName name="rtre" hidden="1">{"Main Economic Indicators",#N/A,FALSE,"C"}</definedName>
    <definedName name="rXDR" localSheetId="2">[34]CIRRs!$C$109</definedName>
    <definedName name="rXDR" localSheetId="5">[56]CIRRs!$C$109</definedName>
    <definedName name="rXDR" localSheetId="4">[56]CIRRs!$C$109</definedName>
    <definedName name="rXDR" localSheetId="1">[34]CIRRs!$C$109</definedName>
    <definedName name="rXDR" localSheetId="6">[56]CIRRs!$C$109</definedName>
    <definedName name="rXDR">[8]CIRRs!$C$109</definedName>
    <definedName name="s" localSheetId="8" hidden="1">{"Main Economic Indicators",#N/A,FALSE,"C"}</definedName>
    <definedName name="s" localSheetId="9" hidden="1">{"Main Economic Indicators",#N/A,FALSE,"C"}</definedName>
    <definedName name="s" hidden="1">{"Main Economic Indicators",#N/A,FALSE,"C"}</definedName>
    <definedName name="sadasgfdgdgdg">#REF!</definedName>
    <definedName name="sav">#REF!</definedName>
    <definedName name="SDR" localSheetId="2">[34]CIRRs!$C$103</definedName>
    <definedName name="SDR" localSheetId="5">[56]CIRRs!$C$103</definedName>
    <definedName name="SDR" localSheetId="4">[56]CIRRs!$C$103</definedName>
    <definedName name="SDR" localSheetId="1">[34]CIRRs!$C$103</definedName>
    <definedName name="SDR" localSheetId="6">[56]CIRRs!$C$103</definedName>
    <definedName name="SDR">[8]CIRRs!$C$103</definedName>
    <definedName name="SECIND" localSheetId="2">#REF!</definedName>
    <definedName name="SECIND" localSheetId="5">#REF!</definedName>
    <definedName name="SECIND" localSheetId="4">#REF!</definedName>
    <definedName name="SECIND" localSheetId="1">#REF!</definedName>
    <definedName name="SECIND" localSheetId="6">#REF!</definedName>
    <definedName name="SECIND">#REF!</definedName>
    <definedName name="SEI2E" localSheetId="2">#REF!</definedName>
    <definedName name="SEI2E" localSheetId="5">#REF!</definedName>
    <definedName name="SEI2E" localSheetId="4">#REF!</definedName>
    <definedName name="SEI2E" localSheetId="1">#REF!</definedName>
    <definedName name="SEI2E" localSheetId="6">#REF!</definedName>
    <definedName name="SEI2E">#REF!</definedName>
    <definedName name="SEIE" localSheetId="2">#REF!</definedName>
    <definedName name="SEIE" localSheetId="5">#REF!</definedName>
    <definedName name="SEIE" localSheetId="4">#REF!</definedName>
    <definedName name="SEIE" localSheetId="1">#REF!</definedName>
    <definedName name="SEIE" localSheetId="6">#REF!</definedName>
    <definedName name="SEIE">#REF!</definedName>
    <definedName name="SEIF" localSheetId="2">#REF!</definedName>
    <definedName name="SEIF" localSheetId="5">#REF!</definedName>
    <definedName name="SEIF" localSheetId="4">#REF!</definedName>
    <definedName name="SEIF" localSheetId="1">#REF!</definedName>
    <definedName name="SEIF" localSheetId="6">#REF!</definedName>
    <definedName name="SEIF">#REF!</definedName>
    <definedName name="select" localSheetId="2">#REF!</definedName>
    <definedName name="select" localSheetId="5">#REF!</definedName>
    <definedName name="select" localSheetId="4">#REF!</definedName>
    <definedName name="select" localSheetId="1">#REF!</definedName>
    <definedName name="select" localSheetId="6">#REF!</definedName>
    <definedName name="select">#REF!</definedName>
    <definedName name="ser" localSheetId="8" hidden="1">{"Main Economic Indicators",#N/A,FALSE,"C"}</definedName>
    <definedName name="ser" localSheetId="9" hidden="1">{"Main Economic Indicators",#N/A,FALSE,"C"}</definedName>
    <definedName name="ser" hidden="1">{"Main Economic Indicators",#N/A,FALSE,"C"}</definedName>
    <definedName name="SERVICES">#REF!</definedName>
    <definedName name="SHORTSI9196" localSheetId="2">'[31]SR Tb1'!#REF!</definedName>
    <definedName name="SHORTSI9196" localSheetId="5">'[52]SR Tb1'!#REF!</definedName>
    <definedName name="SHORTSI9196" localSheetId="4">'[52]SR Tb1'!#REF!</definedName>
    <definedName name="SHORTSI9196" localSheetId="1">'[31]SR Tb1'!#REF!</definedName>
    <definedName name="SHORTSI9196" localSheetId="6">'[52]SR Tb1'!#REF!</definedName>
    <definedName name="SHORTSI9196">'[1]SR Tb1'!#REF!</definedName>
    <definedName name="SIBE" localSheetId="2">#REF!</definedName>
    <definedName name="SIBE" localSheetId="5">#REF!</definedName>
    <definedName name="SIBE" localSheetId="4">#REF!</definedName>
    <definedName name="SIBE" localSheetId="1">#REF!</definedName>
    <definedName name="SIBE" localSheetId="6">#REF!</definedName>
    <definedName name="SIBE">#REF!</definedName>
    <definedName name="Simul">'[7]New CPI'!#REF!</definedName>
    <definedName name="SOCE" localSheetId="2">#REF!</definedName>
    <definedName name="SOCE" localSheetId="5">#REF!</definedName>
    <definedName name="SOCE" localSheetId="4">#REF!</definedName>
    <definedName name="SOCE" localSheetId="1">#REF!</definedName>
    <definedName name="SOCE" localSheetId="6">#REF!</definedName>
    <definedName name="SOCE">#REF!</definedName>
    <definedName name="SOCF" localSheetId="2">#REF!</definedName>
    <definedName name="SOCF" localSheetId="5">#REF!</definedName>
    <definedName name="SOCF" localSheetId="4">#REF!</definedName>
    <definedName name="SOCF" localSheetId="1">#REF!</definedName>
    <definedName name="SOCF" localSheetId="6">#REF!</definedName>
    <definedName name="SOCF">#REF!</definedName>
    <definedName name="SOLCOURD" localSheetId="5">'[57]Matières premières'!#REF!</definedName>
    <definedName name="SOLCOURD" localSheetId="4">'[57]Matières premières'!#REF!</definedName>
    <definedName name="SOLCOURD" localSheetId="6">'[57]Matières premières'!#REF!</definedName>
    <definedName name="SOLCOURD">'[5]Matières premières'!#REF!</definedName>
    <definedName name="SOLGLC" localSheetId="5">'[57]Matières premières'!#REF!</definedName>
    <definedName name="SOLGLC" localSheetId="4">'[57]Matières premières'!#REF!</definedName>
    <definedName name="SOLGLC" localSheetId="6">'[57]Matières premières'!#REF!</definedName>
    <definedName name="SOLGLC">'[5]Matières premières'!#REF!</definedName>
    <definedName name="SOLGLE" localSheetId="5">'[57]Matières premières'!#REF!</definedName>
    <definedName name="SOLGLE" localSheetId="4">'[57]Matières premières'!#REF!</definedName>
    <definedName name="SOLGLE" localSheetId="6">'[57]Matières premières'!#REF!</definedName>
    <definedName name="SOLGLE">'[5]Matières premières'!#REF!</definedName>
    <definedName name="SPANSTUB">'[15]Q Tb21a'!#REF!</definedName>
    <definedName name="SRCBACCOUNTS">#REF!</definedName>
    <definedName name="SRDETAIL">[2]work!#REF!</definedName>
    <definedName name="ss" localSheetId="8" hidden="1">{"Main Economic Indicators",#N/A,FALSE,"C"}</definedName>
    <definedName name="ss" localSheetId="2" hidden="1">{"Main Economic Indicators",#N/A,FALSE,"C"}</definedName>
    <definedName name="ss" localSheetId="5" hidden="1">{"Main Economic Indicators",#N/A,FALSE,"C"}</definedName>
    <definedName name="ss" localSheetId="4" hidden="1">{"Main Economic Indicators",#N/A,FALSE,"C"}</definedName>
    <definedName name="ss" localSheetId="1" hidden="1">{"Main Economic Indicators",#N/A,FALSE,"C"}</definedName>
    <definedName name="ss" localSheetId="3" hidden="1">{"Main Economic Indicators",#N/A,FALSE,"C"}</definedName>
    <definedName name="ss" localSheetId="6" hidden="1">{"Main Economic Indicators",#N/A,FALSE,"C"}</definedName>
    <definedName name="ss" localSheetId="9" hidden="1">{"Main Economic Indicators",#N/A,FALSE,"C"}</definedName>
    <definedName name="ss" hidden="1">{"Main Economic Indicators",#N/A,FALSE,"C"}</definedName>
    <definedName name="st" localSheetId="8" hidden="1">{"Main Economic Indicators",#N/A,FALSE,"C"}</definedName>
    <definedName name="st" localSheetId="2" hidden="1">{"Main Economic Indicators",#N/A,FALSE,"C"}</definedName>
    <definedName name="st" localSheetId="5" hidden="1">{"Main Economic Indicators",#N/A,FALSE,"C"}</definedName>
    <definedName name="st" localSheetId="4" hidden="1">{"Main Economic Indicators",#N/A,FALSE,"C"}</definedName>
    <definedName name="st" localSheetId="1" hidden="1">{"Main Economic Indicators",#N/A,FALSE,"C"}</definedName>
    <definedName name="st" localSheetId="3" hidden="1">{"Main Economic Indicators",#N/A,FALSE,"C"}</definedName>
    <definedName name="st" localSheetId="6" hidden="1">{"Main Economic Indicators",#N/A,FALSE,"C"}</definedName>
    <definedName name="st" localSheetId="9" hidden="1">{"Main Economic Indicators",#N/A,FALSE,"C"}</definedName>
    <definedName name="st" hidden="1">{"Main Economic Indicators",#N/A,FALSE,"C"}</definedName>
    <definedName name="STABEX" localSheetId="5">'[57]Matières premières'!#REF!</definedName>
    <definedName name="STABEX" localSheetId="4">'[57]Matières premières'!#REF!</definedName>
    <definedName name="STABEX" localSheetId="6">'[57]Matières premières'!#REF!</definedName>
    <definedName name="STABEX">'[5]Matières premières'!#REF!</definedName>
    <definedName name="STABEXT" localSheetId="5">'[57]Matières premières'!#REF!</definedName>
    <definedName name="STABEXT" localSheetId="4">'[57]Matières premières'!#REF!</definedName>
    <definedName name="STABEXT" localSheetId="6">'[57]Matières premières'!#REF!</definedName>
    <definedName name="STABEXT">'[5]Matières premières'!#REF!</definedName>
    <definedName name="STOP" localSheetId="2">#REF!</definedName>
    <definedName name="STOP" localSheetId="5">#REF!</definedName>
    <definedName name="STOP" localSheetId="4">#REF!</definedName>
    <definedName name="STOP" localSheetId="1">#REF!</definedName>
    <definedName name="STOP" localSheetId="6">#REF!</definedName>
    <definedName name="STOP">#REF!</definedName>
    <definedName name="SUBV" localSheetId="5">'[57]Matières premières'!#REF!</definedName>
    <definedName name="SUBV" localSheetId="4">'[57]Matières premières'!#REF!</definedName>
    <definedName name="SUBV" localSheetId="6">'[57]Matières premières'!#REF!</definedName>
    <definedName name="SUBV">'[5]Matières premières'!#REF!</definedName>
    <definedName name="SUBVINT" localSheetId="5">'[57]Matières premières'!#REF!</definedName>
    <definedName name="SUBVINT" localSheetId="4">'[57]Matières premières'!#REF!</definedName>
    <definedName name="SUBVINT" localSheetId="6">'[57]Matières premières'!#REF!</definedName>
    <definedName name="SUBVINT">'[5]Matières premières'!#REF!</definedName>
    <definedName name="SUITE">#N/A</definedName>
    <definedName name="SUMARIO">[2]Content!#REF!</definedName>
    <definedName name="sumbop">#REF!</definedName>
    <definedName name="SUMMARY">[2]work!#REF!</definedName>
    <definedName name="szs">[7]CIRRs!$C$80</definedName>
    <definedName name="Tab_1">#REF!</definedName>
    <definedName name="Tab_1M">#REF!</definedName>
    <definedName name="Tab_1MCo">#REF!</definedName>
    <definedName name="Tab_2">#REF!</definedName>
    <definedName name="Tab_24">#REF!</definedName>
    <definedName name="tab4e">'[18]Table 1'!#REF!</definedName>
    <definedName name="table" localSheetId="2">#REF!</definedName>
    <definedName name="table" localSheetId="5">#REF!</definedName>
    <definedName name="table" localSheetId="4">#REF!</definedName>
    <definedName name="table" localSheetId="1">#REF!</definedName>
    <definedName name="table" localSheetId="6">#REF!</definedName>
    <definedName name="table">#REF!</definedName>
    <definedName name="TABLE_16">'[14]Table 14'!#REF!</definedName>
    <definedName name="TABLE_17">'[14]Table 14'!#REF!</definedName>
    <definedName name="Table_39">#REF!</definedName>
    <definedName name="Table_40">#REF!</definedName>
    <definedName name="Table_5a" localSheetId="2">[38]E!#REF!</definedName>
    <definedName name="Table_5a" localSheetId="5">[61]E!#REF!</definedName>
    <definedName name="Table_5a" localSheetId="4">[61]E!#REF!</definedName>
    <definedName name="Table_5a" localSheetId="1">[38]E!#REF!</definedName>
    <definedName name="Table_5a" localSheetId="6">[61]E!#REF!</definedName>
    <definedName name="Table_5a">[11]E!#REF!</definedName>
    <definedName name="Table01">#REF!</definedName>
    <definedName name="Table02">#REF!</definedName>
    <definedName name="Table03">#REF!</definedName>
    <definedName name="Table04">#REF!</definedName>
    <definedName name="Table05">#REF!</definedName>
    <definedName name="Table06">#REF!</definedName>
    <definedName name="Table07">#REF!</definedName>
    <definedName name="Table08">#REF!</definedName>
    <definedName name="Table09">#REF!</definedName>
    <definedName name="table1" localSheetId="2">#REF!</definedName>
    <definedName name="table1" localSheetId="5">#REF!</definedName>
    <definedName name="table1" localSheetId="4">#REF!</definedName>
    <definedName name="table1" localSheetId="1">#REF!</definedName>
    <definedName name="table1" localSheetId="6">#REF!</definedName>
    <definedName name="table1">#REF!</definedName>
    <definedName name="table10" localSheetId="2">#REF!</definedName>
    <definedName name="table10" localSheetId="5">#REF!</definedName>
    <definedName name="table10" localSheetId="4">#REF!</definedName>
    <definedName name="table10" localSheetId="1">#REF!</definedName>
    <definedName name="table10" localSheetId="6">#REF!</definedName>
    <definedName name="table10">#REF!</definedName>
    <definedName name="table11" localSheetId="2">[49]Table5!$A$1:$E$50</definedName>
    <definedName name="table11" localSheetId="5">[70]Table5!$A$1:$E$50</definedName>
    <definedName name="table11" localSheetId="4">[70]Table5!$A$1:$E$50</definedName>
    <definedName name="table11" localSheetId="1">[49]Table5!$A$1:$E$50</definedName>
    <definedName name="table11" localSheetId="6">[70]Table5!$A$1:$E$50</definedName>
    <definedName name="table11">[27]Table5!$A$1:$E$50</definedName>
    <definedName name="Table12">#REF!</definedName>
    <definedName name="Table13">#REF!</definedName>
    <definedName name="Table14">#REF!</definedName>
    <definedName name="table15" localSheetId="2">#REF!</definedName>
    <definedName name="table15" localSheetId="5">#REF!</definedName>
    <definedName name="table15" localSheetId="4">#REF!</definedName>
    <definedName name="table15" localSheetId="1">#REF!</definedName>
    <definedName name="table15" localSheetId="6">#REF!</definedName>
    <definedName name="table15">#REF!</definedName>
    <definedName name="Table16">#REF!</definedName>
    <definedName name="Table17">#REF!</definedName>
    <definedName name="Table18">#REF!</definedName>
    <definedName name="Table19">#REF!</definedName>
    <definedName name="Table19a">#REF!</definedName>
    <definedName name="table2" localSheetId="2">#REF!</definedName>
    <definedName name="table2" localSheetId="5">#REF!</definedName>
    <definedName name="table2" localSheetId="4">#REF!</definedName>
    <definedName name="table2" localSheetId="1">#REF!</definedName>
    <definedName name="table2" localSheetId="6">#REF!</definedName>
    <definedName name="table2">#REF!</definedName>
    <definedName name="Table20">#REF!</definedName>
    <definedName name="Table21">#REF!</definedName>
    <definedName name="Table28">#REF!</definedName>
    <definedName name="Table29">#REF!</definedName>
    <definedName name="table3" localSheetId="2">#REF!</definedName>
    <definedName name="table3" localSheetId="5">#REF!</definedName>
    <definedName name="table3" localSheetId="4">#REF!</definedName>
    <definedName name="table3" localSheetId="1">#REF!</definedName>
    <definedName name="table3" localSheetId="6">#REF!</definedName>
    <definedName name="table3">#REF!</definedName>
    <definedName name="Table30">#REF!</definedName>
    <definedName name="Table31">#REF!</definedName>
    <definedName name="Table32">#REF!</definedName>
    <definedName name="Table33">#REF!</definedName>
    <definedName name="TABLE34" localSheetId="2">[50]DSA!#REF!</definedName>
    <definedName name="TABLE34" localSheetId="5">[71]DSA!#REF!</definedName>
    <definedName name="TABLE34" localSheetId="4">[71]DSA!#REF!</definedName>
    <definedName name="TABLE34" localSheetId="1">[50]DSA!#REF!</definedName>
    <definedName name="TABLE34" localSheetId="6">[71]DSA!#REF!</definedName>
    <definedName name="TABLE34">[28]DSA!#REF!</definedName>
    <definedName name="Table35">#REF!</definedName>
    <definedName name="table4" localSheetId="2">#REF!</definedName>
    <definedName name="table4" localSheetId="5">#REF!</definedName>
    <definedName name="table4" localSheetId="4">#REF!</definedName>
    <definedName name="table4" localSheetId="1">#REF!</definedName>
    <definedName name="table4" localSheetId="6">#REF!</definedName>
    <definedName name="table4">#REF!</definedName>
    <definedName name="table5" localSheetId="2">#REF!</definedName>
    <definedName name="table5" localSheetId="5">#REF!</definedName>
    <definedName name="table5" localSheetId="4">#REF!</definedName>
    <definedName name="table5" localSheetId="1">#REF!</definedName>
    <definedName name="table5" localSheetId="6">#REF!</definedName>
    <definedName name="table5">#REF!</definedName>
    <definedName name="table6" localSheetId="2">#REF!</definedName>
    <definedName name="table6" localSheetId="5">#REF!</definedName>
    <definedName name="table6" localSheetId="4">#REF!</definedName>
    <definedName name="table6" localSheetId="1">#REF!</definedName>
    <definedName name="table6" localSheetId="6">#REF!</definedName>
    <definedName name="table6">#REF!</definedName>
    <definedName name="table7" localSheetId="2">#REF!</definedName>
    <definedName name="table7" localSheetId="5">#REF!</definedName>
    <definedName name="table7" localSheetId="4">#REF!</definedName>
    <definedName name="table7" localSheetId="1">#REF!</definedName>
    <definedName name="table7" localSheetId="6">#REF!</definedName>
    <definedName name="table7">#REF!</definedName>
    <definedName name="table8" localSheetId="2">#REF!</definedName>
    <definedName name="table8" localSheetId="5">#REF!</definedName>
    <definedName name="table8" localSheetId="4">#REF!</definedName>
    <definedName name="table8" localSheetId="1">#REF!</definedName>
    <definedName name="table8" localSheetId="6">#REF!</definedName>
    <definedName name="table8">#REF!</definedName>
    <definedName name="table9" localSheetId="2">#REF!</definedName>
    <definedName name="table9" localSheetId="5">#REF!</definedName>
    <definedName name="table9" localSheetId="4">#REF!</definedName>
    <definedName name="table9" localSheetId="1">#REF!</definedName>
    <definedName name="table9" localSheetId="6">#REF!</definedName>
    <definedName name="table9">#REF!</definedName>
    <definedName name="TAPP" localSheetId="5">'[57]Matières premières'!#REF!</definedName>
    <definedName name="TAPP" localSheetId="4">'[57]Matières premières'!#REF!</definedName>
    <definedName name="TAPP" localSheetId="6">'[57]Matières premières'!#REF!</definedName>
    <definedName name="TAPP">'[5]Matières premières'!#REF!</definedName>
    <definedName name="TBS" localSheetId="5">'[57]Matières premières'!#REF!</definedName>
    <definedName name="TBS" localSheetId="4">'[57]Matières premières'!#REF!</definedName>
    <definedName name="TBS" localSheetId="6">'[57]Matières premières'!#REF!</definedName>
    <definedName name="TBS">'[5]Matières premières'!#REF!</definedName>
    <definedName name="TCATPS" localSheetId="5">'[57]Matières premières'!#REF!</definedName>
    <definedName name="TCATPS" localSheetId="4">'[57]Matières premières'!#REF!</definedName>
    <definedName name="TCATPS" localSheetId="6">'[57]Matières premières'!#REF!</definedName>
    <definedName name="TCATPS">'[5]Matières premières'!#REF!</definedName>
    <definedName name="tcMPMDEM" localSheetId="5">'[57]Matières premières'!#REF!</definedName>
    <definedName name="tcMPMDEM" localSheetId="4">'[57]Matières premières'!#REF!</definedName>
    <definedName name="tcMPMDEM" localSheetId="6">'[57]Matières premières'!#REF!</definedName>
    <definedName name="tcMPMDEM">'[5]Matières premières'!#REF!</definedName>
    <definedName name="TCONS" localSheetId="5">'[57]Matières premières'!#REF!</definedName>
    <definedName name="TCONS" localSheetId="4">'[57]Matières premières'!#REF!</definedName>
    <definedName name="TCONS" localSheetId="6">'[57]Matières premières'!#REF!</definedName>
    <definedName name="TCONS">'[5]Matières premières'!#REF!</definedName>
    <definedName name="tcPMDEM" localSheetId="5">'[57]Matières premières'!#REF!</definedName>
    <definedName name="tcPMDEM" localSheetId="4">'[57]Matières premières'!#REF!</definedName>
    <definedName name="tcPMDEM" localSheetId="6">'[57]Matières premières'!#REF!</definedName>
    <definedName name="tcPMDEM">'[5]Matières premières'!#REF!</definedName>
    <definedName name="TELECOM" localSheetId="5">'[57]Matières premières'!#REF!</definedName>
    <definedName name="TELECOM" localSheetId="4">'[57]Matières premières'!#REF!</definedName>
    <definedName name="TELECOM" localSheetId="6">'[57]Matières premières'!#REF!</definedName>
    <definedName name="TELECOM">'[5]Matières premières'!#REF!</definedName>
    <definedName name="test">#REF!</definedName>
    <definedName name="test2">#REF!</definedName>
    <definedName name="test3">#REF!</definedName>
    <definedName name="tester">#REF!</definedName>
    <definedName name="TIMP" localSheetId="5">'[57]Matières premières'!#REF!</definedName>
    <definedName name="TIMP" localSheetId="4">'[57]Matières premières'!#REF!</definedName>
    <definedName name="TIMP" localSheetId="6">'[57]Matières premières'!#REF!</definedName>
    <definedName name="TIMP">'[5]Matières premières'!#REF!</definedName>
    <definedName name="TIMPT" localSheetId="5">'[57]Matières premières'!#REF!</definedName>
    <definedName name="TIMPT" localSheetId="4">'[57]Matières premières'!#REF!</definedName>
    <definedName name="TIMPT" localSheetId="6">'[57]Matières premières'!#REF!</definedName>
    <definedName name="TIMPT">'[5]Matières premières'!#REF!</definedName>
    <definedName name="Tiof">#REF!</definedName>
    <definedName name="tit" localSheetId="8" hidden="1">{"Main Economic Indicators",#N/A,FALSE,"C"}</definedName>
    <definedName name="tit" localSheetId="9" hidden="1">{"Main Economic Indicators",#N/A,FALSE,"C"}</definedName>
    <definedName name="tit" hidden="1">{"Main Economic Indicators",#N/A,FALSE,"C"}</definedName>
    <definedName name="tofe">#REF!</definedName>
    <definedName name="TOTCRCT" localSheetId="5">'[57]Matières premières'!#REF!</definedName>
    <definedName name="TOTCRCT" localSheetId="4">'[57]Matières premières'!#REF!</definedName>
    <definedName name="TOTCRCT" localSheetId="6">'[57]Matières premières'!#REF!</definedName>
    <definedName name="TOTCRCT">'[5]Matières premières'!#REF!</definedName>
    <definedName name="TOTDEP" localSheetId="5">'[57]Matières premières'!#REF!</definedName>
    <definedName name="TOTDEP" localSheetId="4">'[57]Matières premières'!#REF!</definedName>
    <definedName name="TOTDEP" localSheetId="6">'[57]Matières premières'!#REF!</definedName>
    <definedName name="TOTDEP">'[5]Matières premières'!#REF!</definedName>
    <definedName name="TOTEXP" localSheetId="5">'[57]Matières premières'!#REF!</definedName>
    <definedName name="TOTEXP" localSheetId="4">'[57]Matières premières'!#REF!</definedName>
    <definedName name="TOTEXP" localSheetId="6">'[57]Matières premières'!#REF!</definedName>
    <definedName name="TOTEXP">'[5]Matières premières'!#REF!</definedName>
    <definedName name="TOTEXPq" localSheetId="5">'[57]Matières premières'!#REF!</definedName>
    <definedName name="TOTEXPq" localSheetId="4">'[57]Matières premières'!#REF!</definedName>
    <definedName name="TOTEXPq" localSheetId="6">'[57]Matières premières'!#REF!</definedName>
    <definedName name="TOTEXPq">'[5]Matières premières'!#REF!</definedName>
    <definedName name="TOTIMP" localSheetId="5">'[57]Matières premières'!#REF!</definedName>
    <definedName name="TOTIMP" localSheetId="4">'[57]Matières premières'!#REF!</definedName>
    <definedName name="TOTIMP" localSheetId="6">'[57]Matières premières'!#REF!</definedName>
    <definedName name="TOTIMP">'[5]Matières premières'!#REF!</definedName>
    <definedName name="TOTIMPq" localSheetId="5">'[57]Matières premières'!#REF!</definedName>
    <definedName name="TOTIMPq" localSheetId="4">'[57]Matières premières'!#REF!</definedName>
    <definedName name="TOTIMPq" localSheetId="6">'[57]Matières premières'!#REF!</definedName>
    <definedName name="TOTIMPq">'[5]Matières premières'!#REF!</definedName>
    <definedName name="TOTOLDTABLE" localSheetId="2">#REF!</definedName>
    <definedName name="TOTOLDTABLE" localSheetId="5">#REF!</definedName>
    <definedName name="TOTOLDTABLE" localSheetId="4">#REF!</definedName>
    <definedName name="TOTOLDTABLE" localSheetId="1">#REF!</definedName>
    <definedName name="TOTOLDTABLE" localSheetId="6">#REF!</definedName>
    <definedName name="TOTOLDTABLE">#REF!</definedName>
    <definedName name="TOTRESS" localSheetId="5">'[57]Matières premières'!#REF!</definedName>
    <definedName name="TOTRESS" localSheetId="4">'[57]Matières premières'!#REF!</definedName>
    <definedName name="TOTRESS" localSheetId="6">'[57]Matières premières'!#REF!</definedName>
    <definedName name="TOTRESS">'[5]Matières premières'!#REF!</definedName>
    <definedName name="TPP" localSheetId="5">'[57]Matières premières'!#REF!</definedName>
    <definedName name="TPP" localSheetId="4">'[57]Matières premières'!#REF!</definedName>
    <definedName name="TPP" localSheetId="6">'[57]Matières premières'!#REF!</definedName>
    <definedName name="TPP">'[5]Matières premières'!#REF!</definedName>
    <definedName name="TPROP" localSheetId="5">'[57]Matières premières'!#REF!</definedName>
    <definedName name="TPROP" localSheetId="4">'[57]Matières premières'!#REF!</definedName>
    <definedName name="TPROP" localSheetId="6">'[57]Matières premières'!#REF!</definedName>
    <definedName name="TPROP">'[5]Matières premières'!#REF!</definedName>
    <definedName name="TRADEINDICES">#REF!</definedName>
    <definedName name="TRAEXT" localSheetId="5">'[57]Matières premières'!#REF!</definedName>
    <definedName name="TRAEXT" localSheetId="4">'[57]Matières premières'!#REF!</definedName>
    <definedName name="TRAEXT" localSheetId="6">'[57]Matières premières'!#REF!</definedName>
    <definedName name="TRAEXT">'[5]Matières premières'!#REF!</definedName>
    <definedName name="TRANSFERS">#REF!</definedName>
    <definedName name="TSAL" localSheetId="5">'[57]Matières premières'!#REF!</definedName>
    <definedName name="TSAL" localSheetId="4">'[57]Matières premières'!#REF!</definedName>
    <definedName name="TSAL" localSheetId="6">'[57]Matières premières'!#REF!</definedName>
    <definedName name="TSAL">'[5]Matières premières'!#REF!</definedName>
    <definedName name="tt" localSheetId="8" hidden="1">{"Main Economic Indicators",#N/A,FALSE,"C"}</definedName>
    <definedName name="tt" localSheetId="2" hidden="1">{"Main Economic Indicators",#N/A,FALSE,"C"}</definedName>
    <definedName name="tt" localSheetId="5" hidden="1">{"Main Economic Indicators",#N/A,FALSE,"C"}</definedName>
    <definedName name="tt" localSheetId="4" hidden="1">{"Main Economic Indicators",#N/A,FALSE,"C"}</definedName>
    <definedName name="tt" localSheetId="1" hidden="1">{"Main Economic Indicators",#N/A,FALSE,"C"}</definedName>
    <definedName name="tt" localSheetId="3" hidden="1">{"Main Economic Indicators",#N/A,FALSE,"C"}</definedName>
    <definedName name="tt" localSheetId="6" hidden="1">{"Main Economic Indicators",#N/A,FALSE,"C"}</definedName>
    <definedName name="tt" localSheetId="9" hidden="1">{"Main Economic Indicators",#N/A,FALSE,"C"}</definedName>
    <definedName name="tt" hidden="1">{"Main Economic Indicators",#N/A,FALSE,"C"}</definedName>
    <definedName name="TVA" localSheetId="5">'[57]Matières premières'!#REF!</definedName>
    <definedName name="TVA" localSheetId="4">'[57]Matières premières'!#REF!</definedName>
    <definedName name="TVA" localSheetId="6">'[57]Matières premières'!#REF!</definedName>
    <definedName name="TVA">'[5]Matières premières'!#REF!</definedName>
    <definedName name="txchombe" localSheetId="5">'[57]Matières premières'!#REF!</definedName>
    <definedName name="txchombe" localSheetId="4">'[57]Matières premières'!#REF!</definedName>
    <definedName name="txchombe" localSheetId="6">'[57]Matières premières'!#REF!</definedName>
    <definedName name="txchombe">'[5]Matières premières'!#REF!</definedName>
    <definedName name="txchomca" localSheetId="5">'[57]Matières premières'!#REF!</definedName>
    <definedName name="txchomca" localSheetId="4">'[57]Matières premières'!#REF!</definedName>
    <definedName name="txchomca" localSheetId="6">'[57]Matières premières'!#REF!</definedName>
    <definedName name="txchomca">'[5]Matières premières'!#REF!</definedName>
    <definedName name="txchomes" localSheetId="5">'[57]Matières premières'!#REF!</definedName>
    <definedName name="txchomes" localSheetId="4">'[57]Matières premières'!#REF!</definedName>
    <definedName name="txchomes" localSheetId="6">'[57]Matières premières'!#REF!</definedName>
    <definedName name="txchomes">'[5]Matières premières'!#REF!</definedName>
    <definedName name="txchomeu" localSheetId="5">'[57]Matières premières'!#REF!</definedName>
    <definedName name="txchomeu" localSheetId="4">'[57]Matières premières'!#REF!</definedName>
    <definedName name="txchomeu" localSheetId="6">'[57]Matières premières'!#REF!</definedName>
    <definedName name="txchomeu">'[5]Matières premières'!#REF!</definedName>
    <definedName name="txchomfr" localSheetId="5">'[57]Matières premières'!#REF!</definedName>
    <definedName name="txchomfr" localSheetId="4">'[57]Matières premières'!#REF!</definedName>
    <definedName name="txchomfr" localSheetId="6">'[57]Matières premières'!#REF!</definedName>
    <definedName name="txchomfr">'[5]Matières premières'!#REF!</definedName>
    <definedName name="txchomg7" localSheetId="5">'[57]Matières premières'!#REF!</definedName>
    <definedName name="txchomg7" localSheetId="4">'[57]Matières premières'!#REF!</definedName>
    <definedName name="txchomg7" localSheetId="6">'[57]Matières premières'!#REF!</definedName>
    <definedName name="txchomg7">'[5]Matières premières'!#REF!</definedName>
    <definedName name="txchomge" localSheetId="5">'[57]Matières premières'!#REF!</definedName>
    <definedName name="txchomge" localSheetId="4">'[57]Matières premières'!#REF!</definedName>
    <definedName name="txchomge" localSheetId="6">'[57]Matières premières'!#REF!</definedName>
    <definedName name="txchomge">'[5]Matières premières'!#REF!</definedName>
    <definedName name="txchomit" localSheetId="5">'[57]Matières premières'!#REF!</definedName>
    <definedName name="txchomit" localSheetId="4">'[57]Matières premières'!#REF!</definedName>
    <definedName name="txchomit" localSheetId="6">'[57]Matières premières'!#REF!</definedName>
    <definedName name="txchomit">'[5]Matières premières'!#REF!</definedName>
    <definedName name="txchomjp" localSheetId="5">'[57]Matières premières'!#REF!</definedName>
    <definedName name="txchomjp" localSheetId="4">'[57]Matières premières'!#REF!</definedName>
    <definedName name="txchomjp" localSheetId="6">'[57]Matières premières'!#REF!</definedName>
    <definedName name="txchomjp">'[5]Matières premières'!#REF!</definedName>
    <definedName name="txchomocde" localSheetId="5">'[57]Matières premières'!#REF!</definedName>
    <definedName name="txchomocde" localSheetId="4">'[57]Matières premières'!#REF!</definedName>
    <definedName name="txchomocde" localSheetId="6">'[57]Matières premières'!#REF!</definedName>
    <definedName name="txchomocde">'[5]Matières premières'!#REF!</definedName>
    <definedName name="txchomue11" localSheetId="5">'[57]Matières premières'!#REF!</definedName>
    <definedName name="txchomue11" localSheetId="4">'[57]Matières premières'!#REF!</definedName>
    <definedName name="txchomue11" localSheetId="6">'[57]Matières premières'!#REF!</definedName>
    <definedName name="txchomue11">'[5]Matières premières'!#REF!</definedName>
    <definedName name="TxESC" localSheetId="5">'[57]Matières premières'!#REF!</definedName>
    <definedName name="TxESC" localSheetId="4">'[57]Matières premières'!#REF!</definedName>
    <definedName name="TxESC" localSheetId="6">'[57]Matières premières'!#REF!</definedName>
    <definedName name="TxESC">'[5]Matières premières'!#REF!</definedName>
    <definedName name="TxESCT" localSheetId="5">'[57]Matières premières'!#REF!</definedName>
    <definedName name="TxESCT" localSheetId="4">'[57]Matières premières'!#REF!</definedName>
    <definedName name="TxESCT" localSheetId="6">'[57]Matières premières'!#REF!</definedName>
    <definedName name="TxESCT">'[5]Matières premières'!#REF!</definedName>
    <definedName name="TxPEN" localSheetId="5">'[57]Matières premières'!#REF!</definedName>
    <definedName name="TxPEN" localSheetId="4">'[57]Matières premières'!#REF!</definedName>
    <definedName name="TxPEN" localSheetId="6">'[57]Matières premières'!#REF!</definedName>
    <definedName name="TxPEN">'[5]Matières premières'!#REF!</definedName>
    <definedName name="TxPENT" localSheetId="5">'[57]Matières premières'!#REF!</definedName>
    <definedName name="TxPENT" localSheetId="4">'[57]Matières premières'!#REF!</definedName>
    <definedName name="TxPENT" localSheetId="6">'[57]Matières premières'!#REF!</definedName>
    <definedName name="TxPENT">'[5]Matières premières'!#REF!</definedName>
    <definedName name="TxRES" localSheetId="5">'[57]Matières premières'!#REF!</definedName>
    <definedName name="TxRES" localSheetId="4">'[57]Matières premières'!#REF!</definedName>
    <definedName name="TxRES" localSheetId="6">'[57]Matières premières'!#REF!</definedName>
    <definedName name="TxRES">'[5]Matières premières'!#REF!</definedName>
    <definedName name="TxREST" localSheetId="5">'[57]Matières premières'!#REF!</definedName>
    <definedName name="TxREST" localSheetId="4">'[57]Matières premières'!#REF!</definedName>
    <definedName name="TxREST" localSheetId="6">'[57]Matières premières'!#REF!</definedName>
    <definedName name="TxREST">'[5]Matières premières'!#REF!</definedName>
    <definedName name="Txumff" localSheetId="5">'[57]Matières premières'!#REF!</definedName>
    <definedName name="Txumff" localSheetId="4">'[57]Matières premières'!#REF!</definedName>
    <definedName name="Txumff" localSheetId="6">'[57]Matières premières'!#REF!</definedName>
    <definedName name="Txumff">'[5]Matières premières'!#REF!</definedName>
    <definedName name="txumjpy" localSheetId="5">'[57]Matières premières'!#REF!</definedName>
    <definedName name="txumjpy" localSheetId="4">'[57]Matières premières'!#REF!</definedName>
    <definedName name="txumjpy" localSheetId="6">'[57]Matières premières'!#REF!</definedName>
    <definedName name="txumjpy">'[5]Matières premières'!#REF!</definedName>
    <definedName name="Txumusd" localSheetId="5">'[57]Matières premières'!#REF!</definedName>
    <definedName name="Txumusd" localSheetId="4">'[57]Matières premières'!#REF!</definedName>
    <definedName name="Txumusd" localSheetId="6">'[57]Matières premières'!#REF!</definedName>
    <definedName name="Txumusd">'[5]Matières premières'!#REF!</definedName>
    <definedName name="txumxeu" localSheetId="5">'[57]Matières premières'!#REF!</definedName>
    <definedName name="txumxeu" localSheetId="4">'[57]Matières premières'!#REF!</definedName>
    <definedName name="txumxeu" localSheetId="6">'[57]Matières premières'!#REF!</definedName>
    <definedName name="txumxeu">'[5]Matières premières'!#REF!</definedName>
    <definedName name="txusdjpy" localSheetId="5">'[57]Matières premières'!#REF!</definedName>
    <definedName name="txusdjpy" localSheetId="4">'[57]Matières premières'!#REF!</definedName>
    <definedName name="txusdjpy" localSheetId="6">'[57]Matières premières'!#REF!</definedName>
    <definedName name="txusdjpy">'[5]Matières premières'!#REF!</definedName>
    <definedName name="txusdxeu" localSheetId="5">'[57]Matières premières'!#REF!</definedName>
    <definedName name="txusdxeu" localSheetId="4">'[57]Matières premières'!#REF!</definedName>
    <definedName name="txusdxeu" localSheetId="6">'[57]Matières premières'!#REF!</definedName>
    <definedName name="txusdxeu">'[5]Matières premières'!#REF!</definedName>
    <definedName name="uildhflgjksfhdsidufhweuryuiweyruweyr">#REF!</definedName>
    <definedName name="USD" localSheetId="2">[34]CIRRs!$C$105</definedName>
    <definedName name="USD" localSheetId="5">[56]CIRRs!$C$105</definedName>
    <definedName name="USD" localSheetId="4">[56]CIRRs!$C$105</definedName>
    <definedName name="USD" localSheetId="1">[34]CIRRs!$C$105</definedName>
    <definedName name="USD" localSheetId="6">[56]CIRRs!$C$105</definedName>
    <definedName name="USD">[8]CIRRs!$C$105</definedName>
    <definedName name="V" localSheetId="2">#REF!</definedName>
    <definedName name="V" localSheetId="5">#REF!</definedName>
    <definedName name="V" localSheetId="4">#REF!</definedName>
    <definedName name="V" localSheetId="1">#REF!</definedName>
    <definedName name="V" localSheetId="6">#REF!</definedName>
    <definedName name="V">[29]I!#REF!</definedName>
    <definedName name="Valuation" localSheetId="2">#REF!</definedName>
    <definedName name="Valuation" localSheetId="5">#REF!</definedName>
    <definedName name="Valuation" localSheetId="4">#REF!</definedName>
    <definedName name="Valuation" localSheetId="1">#REF!</definedName>
    <definedName name="Valuation" localSheetId="6">#REF!</definedName>
    <definedName name="Valuation">#REF!</definedName>
    <definedName name="VAR" localSheetId="5">'[57]Matières premières'!#REF!</definedName>
    <definedName name="VAR" localSheetId="4">'[57]Matières premières'!#REF!</definedName>
    <definedName name="VAR" localSheetId="6">'[57]Matières premières'!#REF!</definedName>
    <definedName name="VAR">'[5]Matières premières'!#REF!</definedName>
    <definedName name="volume_trade" localSheetId="2">#REF!</definedName>
    <definedName name="volume_trade" localSheetId="5">#REF!</definedName>
    <definedName name="volume_trade" localSheetId="4">#REF!</definedName>
    <definedName name="volume_trade" localSheetId="1">#REF!</definedName>
    <definedName name="volume_trade" localSheetId="6">#REF!</definedName>
    <definedName name="volume_trade">#REF!</definedName>
    <definedName name="W">'[7]Matières premières'!#REF!</definedName>
    <definedName name="WEO" localSheetId="2">#REF!</definedName>
    <definedName name="WEO" localSheetId="5">#REF!</definedName>
    <definedName name="WEO" localSheetId="4">#REF!</definedName>
    <definedName name="WEO" localSheetId="1">#REF!</definedName>
    <definedName name="WEO" localSheetId="6">#REF!</definedName>
    <definedName name="WEO">#REF!</definedName>
    <definedName name="WEOD" localSheetId="2">#REF!</definedName>
    <definedName name="WEOD" localSheetId="5">#REF!</definedName>
    <definedName name="WEOD" localSheetId="4">#REF!</definedName>
    <definedName name="WEOD" localSheetId="1">#REF!</definedName>
    <definedName name="WEOD" localSheetId="6">#REF!</definedName>
    <definedName name="WEOD">#REF!</definedName>
    <definedName name="wrn.Main._.Economic._.Indicators." localSheetId="8" hidden="1">{"Main Economic Indicators",#N/A,FALSE,"C"}</definedName>
    <definedName name="wrn.Main._.Economic._.Indicators." localSheetId="2" hidden="1">{"Main Economic Indicators",#N/A,FALSE,"C"}</definedName>
    <definedName name="wrn.Main._.Economic._.Indicators." localSheetId="5" hidden="1">{"Main Economic Indicators",#N/A,FALSE,"C"}</definedName>
    <definedName name="wrn.Main._.Economic._.Indicators." localSheetId="4" hidden="1">{"Main Economic Indicators",#N/A,FALSE,"C"}</definedName>
    <definedName name="wrn.Main._.Economic._.Indicators." localSheetId="1" hidden="1">{"Main Economic Indicators",#N/A,FALSE,"C"}</definedName>
    <definedName name="wrn.Main._.Economic._.Indicators." localSheetId="3" hidden="1">{"Main Economic Indicators",#N/A,FALSE,"C"}</definedName>
    <definedName name="wrn.Main._.Economic._.Indicators." localSheetId="6" hidden="1">{"Main Economic Indicators",#N/A,FALSE,"C"}</definedName>
    <definedName name="wrn.Main._.Economic._.Indicators." localSheetId="9" hidden="1">{"Main Economic Indicators",#N/A,FALSE,"C"}</definedName>
    <definedName name="wrn.Main._.Economic._.Indicators." hidden="1">{"Main Economic Indicators",#N/A,FALSE,"C"}</definedName>
    <definedName name="Wt_d" localSheetId="2">[34]CIRRs!$C$59</definedName>
    <definedName name="Wt_d" localSheetId="5">[56]CIRRs!$C$59</definedName>
    <definedName name="Wt_d" localSheetId="4">[56]CIRRs!$C$59</definedName>
    <definedName name="Wt_d" localSheetId="1">[34]CIRRs!$C$59</definedName>
    <definedName name="Wt_d" localSheetId="6">[56]CIRRs!$C$59</definedName>
    <definedName name="Wt_d">[8]CIRRs!$C$59</definedName>
    <definedName name="XandRev" localSheetId="2">'[44]tab 3'!$F$63:$Z$65</definedName>
    <definedName name="XandRev" localSheetId="5">'[66]tab 3'!$F$63:$Z$65</definedName>
    <definedName name="XandRev" localSheetId="4">'[66]tab 3'!$F$63:$Z$65</definedName>
    <definedName name="XandRev" localSheetId="1">'[44]tab 3'!$F$63:$Z$65</definedName>
    <definedName name="XandRev" localSheetId="6">'[66]tab 3'!$F$63:$Z$65</definedName>
    <definedName name="XandRev">'[21]tab 3'!$F$63:$Z$65</definedName>
    <definedName name="xdr" localSheetId="2">#REF!</definedName>
    <definedName name="xdr" localSheetId="5">#REF!</definedName>
    <definedName name="xdr" localSheetId="4">#REF!</definedName>
    <definedName name="xdr" localSheetId="1">#REF!</definedName>
    <definedName name="xdr" localSheetId="6">#REF!</definedName>
    <definedName name="xdr">#REF!</definedName>
    <definedName name="xf" localSheetId="8" hidden="1">{"Main Economic Indicators",#N/A,FALSE,"C"}</definedName>
    <definedName name="xf" localSheetId="2" hidden="1">{"Main Economic Indicators",#N/A,FALSE,"C"}</definedName>
    <definedName name="xf" localSheetId="5" hidden="1">{"Main Economic Indicators",#N/A,FALSE,"C"}</definedName>
    <definedName name="xf" localSheetId="4" hidden="1">{"Main Economic Indicators",#N/A,FALSE,"C"}</definedName>
    <definedName name="xf" localSheetId="1" hidden="1">{"Main Economic Indicators",#N/A,FALSE,"C"}</definedName>
    <definedName name="xf" localSheetId="3" hidden="1">{"Main Economic Indicators",#N/A,FALSE,"C"}</definedName>
    <definedName name="xf" localSheetId="6" hidden="1">{"Main Economic Indicators",#N/A,FALSE,"C"}</definedName>
    <definedName name="xf" localSheetId="9" hidden="1">{"Main Economic Indicators",#N/A,FALSE,"C"}</definedName>
    <definedName name="xf" hidden="1">{"Main Economic Indicators",#N/A,FALSE,"C"}</definedName>
    <definedName name="XGS" localSheetId="2">#REF!</definedName>
    <definedName name="XGS" localSheetId="5">#REF!</definedName>
    <definedName name="XGS" localSheetId="4">#REF!</definedName>
    <definedName name="XGS" localSheetId="1">#REF!</definedName>
    <definedName name="XGS" localSheetId="6">#REF!</definedName>
    <definedName name="XGS">#REF!</definedName>
    <definedName name="xr" localSheetId="2">#REF!</definedName>
    <definedName name="xr" localSheetId="5">#REF!</definedName>
    <definedName name="xr" localSheetId="4">#REF!</definedName>
    <definedName name="xr" localSheetId="1">#REF!</definedName>
    <definedName name="xr" localSheetId="6">#REF!</definedName>
    <definedName name="xr">#REF!</definedName>
    <definedName name="XTD" localSheetId="5">#REF!</definedName>
    <definedName name="XTD" localSheetId="4">#REF!</definedName>
    <definedName name="XTD" localSheetId="6">#REF!</definedName>
    <definedName name="XTD">#REF!</definedName>
    <definedName name="xxWRS_1">'[30]Out to MRTshare'!#REF!</definedName>
    <definedName name="xxWRS_5">#REF!</definedName>
    <definedName name="xxWRS_6">#REF!</definedName>
    <definedName name="xxWRS_7">#REF!</definedName>
    <definedName name="Year" localSheetId="2">#REF!</definedName>
    <definedName name="Year" localSheetId="5">#REF!</definedName>
    <definedName name="Year" localSheetId="4">#REF!</definedName>
    <definedName name="Year" localSheetId="1">#REF!</definedName>
    <definedName name="Year" localSheetId="6">#REF!</definedName>
    <definedName name="Year">#REF!</definedName>
    <definedName name="_xlnm.Print_Area" localSheetId="2">'Dépenses 1995-2005 '!$F$1:$Q$25</definedName>
    <definedName name="_xlnm.Print_Area" localSheetId="5">'Dépenses 2006-2010'!$F$1:$K$20</definedName>
    <definedName name="_xlnm.Print_Area" localSheetId="0">'FincPub Recettes 1995-2005'!$F$1:$Q$42</definedName>
    <definedName name="_xlnm.Print_Area" localSheetId="4">'FincPub Recettes 2006-2010'!$F$1:$L$42</definedName>
    <definedName name="_xlnm.Print_Area" localSheetId="1">'Liquidations 1995-2005'!$F$1:$Q$32</definedName>
    <definedName name="_xlnm.Print_Area" localSheetId="3">'TOFE 1995-2005'!$F$1:$Q$51</definedName>
    <definedName name="_xlnm.Print_Area" localSheetId="6">'TOFE 2006-2010'!$F$1:$K$57</definedName>
    <definedName name="_xlnm.Print_Area">'[18]Table 1'!#REF!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5" l="1"/>
  <c r="G17" i="15"/>
  <c r="H14" i="15"/>
  <c r="H13" i="15" s="1"/>
  <c r="G14" i="15"/>
  <c r="G13" i="15" s="1"/>
  <c r="G20" i="15" s="1"/>
  <c r="K13" i="15"/>
  <c r="H9" i="15"/>
  <c r="H2" i="15" s="1"/>
  <c r="G9" i="15"/>
  <c r="G2" i="15" s="1"/>
  <c r="H3" i="15"/>
  <c r="G3" i="15"/>
  <c r="H36" i="14"/>
  <c r="G36" i="14"/>
  <c r="H30" i="14"/>
  <c r="H20" i="14" s="1"/>
  <c r="G30" i="14"/>
  <c r="G20" i="14"/>
  <c r="H10" i="14"/>
  <c r="H2" i="14" s="1"/>
  <c r="G10" i="14"/>
  <c r="G2" i="14" s="1"/>
  <c r="G39" i="14" s="1"/>
  <c r="G41" i="14" s="1"/>
  <c r="H3" i="14"/>
  <c r="G3" i="14"/>
  <c r="Q45" i="13"/>
  <c r="P45" i="13"/>
  <c r="O45" i="13"/>
  <c r="N45" i="13"/>
  <c r="M45" i="13"/>
  <c r="L45" i="13"/>
  <c r="K45" i="13"/>
  <c r="J45" i="13"/>
  <c r="I45" i="13"/>
  <c r="H45" i="13"/>
  <c r="G45" i="13"/>
  <c r="Q41" i="13"/>
  <c r="P41" i="13"/>
  <c r="O41" i="13"/>
  <c r="O36" i="13" s="1"/>
  <c r="O35" i="13" s="1"/>
  <c r="N41" i="13"/>
  <c r="N36" i="13" s="1"/>
  <c r="N35" i="13" s="1"/>
  <c r="M41" i="13"/>
  <c r="M36" i="13" s="1"/>
  <c r="M35" i="13" s="1"/>
  <c r="L41" i="13"/>
  <c r="K41" i="13"/>
  <c r="J41" i="13"/>
  <c r="I41" i="13"/>
  <c r="H41" i="13"/>
  <c r="G41" i="13"/>
  <c r="G36" i="13" s="1"/>
  <c r="G35" i="13" s="1"/>
  <c r="Q36" i="13"/>
  <c r="Q35" i="13" s="1"/>
  <c r="P36" i="13"/>
  <c r="P35" i="13" s="1"/>
  <c r="L36" i="13"/>
  <c r="K36" i="13"/>
  <c r="J36" i="13"/>
  <c r="J35" i="13" s="1"/>
  <c r="I36" i="13"/>
  <c r="I35" i="13" s="1"/>
  <c r="H36" i="13"/>
  <c r="H35" i="13" s="1"/>
  <c r="L35" i="13"/>
  <c r="K35" i="13"/>
  <c r="Q30" i="13"/>
  <c r="P30" i="13"/>
  <c r="O30" i="13"/>
  <c r="N30" i="13"/>
  <c r="N26" i="13" s="1"/>
  <c r="M30" i="13"/>
  <c r="M26" i="13" s="1"/>
  <c r="L30" i="13"/>
  <c r="L26" i="13" s="1"/>
  <c r="K30" i="13"/>
  <c r="J30" i="13"/>
  <c r="I30" i="13"/>
  <c r="H30" i="13"/>
  <c r="G30" i="13"/>
  <c r="Q27" i="13"/>
  <c r="Q26" i="13" s="1"/>
  <c r="P27" i="13"/>
  <c r="P26" i="13" s="1"/>
  <c r="O27" i="13"/>
  <c r="O26" i="13" s="1"/>
  <c r="N27" i="13"/>
  <c r="M27" i="13"/>
  <c r="L27" i="13"/>
  <c r="K27" i="13"/>
  <c r="J27" i="13"/>
  <c r="I27" i="13"/>
  <c r="I26" i="13" s="1"/>
  <c r="H27" i="13"/>
  <c r="H26" i="13" s="1"/>
  <c r="G27" i="13"/>
  <c r="G26" i="13" s="1"/>
  <c r="K26" i="13"/>
  <c r="J26" i="13"/>
  <c r="Q22" i="13"/>
  <c r="P22" i="13"/>
  <c r="O22" i="13"/>
  <c r="O15" i="13" s="1"/>
  <c r="N22" i="13"/>
  <c r="N15" i="13" s="1"/>
  <c r="N14" i="13" s="1"/>
  <c r="M22" i="13"/>
  <c r="M15" i="13" s="1"/>
  <c r="M14" i="13" s="1"/>
  <c r="L22" i="13"/>
  <c r="K22" i="13"/>
  <c r="J22" i="13"/>
  <c r="I22" i="13"/>
  <c r="H22" i="13"/>
  <c r="G22" i="13"/>
  <c r="G15" i="13" s="1"/>
  <c r="Q16" i="13"/>
  <c r="Q15" i="13" s="1"/>
  <c r="Q14" i="13" s="1"/>
  <c r="Q33" i="13" s="1"/>
  <c r="P16" i="13"/>
  <c r="P15" i="13" s="1"/>
  <c r="P14" i="13" s="1"/>
  <c r="O16" i="13"/>
  <c r="N16" i="13"/>
  <c r="M16" i="13"/>
  <c r="L16" i="13"/>
  <c r="K16" i="13"/>
  <c r="J16" i="13"/>
  <c r="J15" i="13" s="1"/>
  <c r="J14" i="13" s="1"/>
  <c r="J33" i="13" s="1"/>
  <c r="I16" i="13"/>
  <c r="I15" i="13" s="1"/>
  <c r="I14" i="13" s="1"/>
  <c r="I33" i="13" s="1"/>
  <c r="H16" i="13"/>
  <c r="H15" i="13" s="1"/>
  <c r="H14" i="13" s="1"/>
  <c r="G16" i="13"/>
  <c r="L15" i="13"/>
  <c r="L14" i="13" s="1"/>
  <c r="K15" i="13"/>
  <c r="K14" i="13" s="1"/>
  <c r="K33" i="13" s="1"/>
  <c r="Q10" i="13"/>
  <c r="Q2" i="13" s="1"/>
  <c r="Q34" i="13" s="1"/>
  <c r="P10" i="13"/>
  <c r="O10" i="13"/>
  <c r="N10" i="13"/>
  <c r="M10" i="13"/>
  <c r="L10" i="13"/>
  <c r="K10" i="13"/>
  <c r="K2" i="13" s="1"/>
  <c r="J10" i="13"/>
  <c r="J2" i="13" s="1"/>
  <c r="J34" i="13" s="1"/>
  <c r="I10" i="13"/>
  <c r="I2" i="13" s="1"/>
  <c r="I34" i="13" s="1"/>
  <c r="H10" i="13"/>
  <c r="G10" i="13"/>
  <c r="Q3" i="13"/>
  <c r="P3" i="13"/>
  <c r="P33" i="13" s="1"/>
  <c r="O3" i="13"/>
  <c r="N3" i="13"/>
  <c r="N2" i="13" s="1"/>
  <c r="N34" i="13" s="1"/>
  <c r="M3" i="13"/>
  <c r="M2" i="13" s="1"/>
  <c r="M34" i="13" s="1"/>
  <c r="L3" i="13"/>
  <c r="L2" i="13" s="1"/>
  <c r="L34" i="13" s="1"/>
  <c r="K3" i="13"/>
  <c r="J3" i="13"/>
  <c r="I3" i="13"/>
  <c r="H3" i="13"/>
  <c r="H33" i="13" s="1"/>
  <c r="G3" i="13"/>
  <c r="P2" i="13"/>
  <c r="P34" i="13" s="1"/>
  <c r="O2" i="13"/>
  <c r="H2" i="13"/>
  <c r="H34" i="13" s="1"/>
  <c r="G2" i="13"/>
  <c r="Q21" i="12"/>
  <c r="P21" i="12"/>
  <c r="O21" i="12"/>
  <c r="O17" i="12" s="1"/>
  <c r="N21" i="12"/>
  <c r="N17" i="12" s="1"/>
  <c r="M21" i="12"/>
  <c r="M17" i="12" s="1"/>
  <c r="M24" i="12" s="1"/>
  <c r="L21" i="12"/>
  <c r="K21" i="12"/>
  <c r="J21" i="12"/>
  <c r="I21" i="12"/>
  <c r="H21" i="12"/>
  <c r="G21" i="12"/>
  <c r="G17" i="12" s="1"/>
  <c r="Q18" i="12"/>
  <c r="Q17" i="12" s="1"/>
  <c r="P18" i="12"/>
  <c r="P17" i="12" s="1"/>
  <c r="P24" i="12" s="1"/>
  <c r="O18" i="12"/>
  <c r="N18" i="12"/>
  <c r="M18" i="12"/>
  <c r="L18" i="12"/>
  <c r="K18" i="12"/>
  <c r="J18" i="12"/>
  <c r="J17" i="12" s="1"/>
  <c r="I18" i="12"/>
  <c r="I17" i="12" s="1"/>
  <c r="I24" i="12" s="1"/>
  <c r="H18" i="12"/>
  <c r="H17" i="12" s="1"/>
  <c r="H24" i="12" s="1"/>
  <c r="G18" i="12"/>
  <c r="L17" i="12"/>
  <c r="L24" i="12" s="1"/>
  <c r="K17" i="12"/>
  <c r="Q13" i="12"/>
  <c r="P13" i="12"/>
  <c r="P6" i="12" s="1"/>
  <c r="O13" i="12"/>
  <c r="O6" i="12" s="1"/>
  <c r="N13" i="12"/>
  <c r="N6" i="12" s="1"/>
  <c r="M13" i="12"/>
  <c r="L13" i="12"/>
  <c r="K13" i="12"/>
  <c r="J13" i="12"/>
  <c r="I13" i="12"/>
  <c r="H13" i="12"/>
  <c r="H6" i="12" s="1"/>
  <c r="G13" i="12"/>
  <c r="Q7" i="12"/>
  <c r="Q6" i="12" s="1"/>
  <c r="P7" i="12"/>
  <c r="O7" i="12"/>
  <c r="N7" i="12"/>
  <c r="M7" i="12"/>
  <c r="L7" i="12"/>
  <c r="K7" i="12"/>
  <c r="K6" i="12" s="1"/>
  <c r="J7" i="12"/>
  <c r="J6" i="12" s="1"/>
  <c r="I7" i="12"/>
  <c r="I6" i="12" s="1"/>
  <c r="H7" i="12"/>
  <c r="G7" i="12"/>
  <c r="G6" i="12" s="1"/>
  <c r="M6" i="12"/>
  <c r="L6" i="12"/>
  <c r="Q25" i="11"/>
  <c r="P25" i="11"/>
  <c r="O25" i="11"/>
  <c r="N25" i="11"/>
  <c r="M25" i="11"/>
  <c r="L25" i="11"/>
  <c r="K25" i="11"/>
  <c r="J25" i="11"/>
  <c r="I25" i="11"/>
  <c r="H25" i="11"/>
  <c r="G25" i="11"/>
  <c r="Q20" i="11"/>
  <c r="P20" i="11"/>
  <c r="O20" i="11"/>
  <c r="N20" i="11"/>
  <c r="M20" i="11"/>
  <c r="L20" i="11"/>
  <c r="K20" i="11"/>
  <c r="J20" i="11"/>
  <c r="I20" i="11"/>
  <c r="H20" i="11"/>
  <c r="G20" i="11"/>
  <c r="Q19" i="11"/>
  <c r="P19" i="11"/>
  <c r="O19" i="11"/>
  <c r="N19" i="11"/>
  <c r="M19" i="11"/>
  <c r="M2" i="11" s="1"/>
  <c r="M24" i="11" s="1"/>
  <c r="M31" i="11" s="1"/>
  <c r="L19" i="11"/>
  <c r="K19" i="11"/>
  <c r="K2" i="11" s="1"/>
  <c r="K24" i="11" s="1"/>
  <c r="K31" i="11" s="1"/>
  <c r="J19" i="11"/>
  <c r="I19" i="11"/>
  <c r="H19" i="11"/>
  <c r="G19" i="11"/>
  <c r="Q10" i="11"/>
  <c r="P10" i="11"/>
  <c r="P2" i="11" s="1"/>
  <c r="P24" i="11" s="1"/>
  <c r="P31" i="11" s="1"/>
  <c r="O10" i="11"/>
  <c r="O2" i="11" s="1"/>
  <c r="O24" i="11" s="1"/>
  <c r="O31" i="11" s="1"/>
  <c r="N10" i="11"/>
  <c r="N2" i="11" s="1"/>
  <c r="N24" i="11" s="1"/>
  <c r="N31" i="11" s="1"/>
  <c r="M10" i="11"/>
  <c r="L10" i="11"/>
  <c r="L2" i="11" s="1"/>
  <c r="L24" i="11" s="1"/>
  <c r="L31" i="11" s="1"/>
  <c r="K10" i="11"/>
  <c r="J10" i="11"/>
  <c r="I10" i="11"/>
  <c r="H10" i="11"/>
  <c r="H2" i="11" s="1"/>
  <c r="H24" i="11" s="1"/>
  <c r="H31" i="11" s="1"/>
  <c r="G10" i="11"/>
  <c r="G2" i="11" s="1"/>
  <c r="G24" i="11" s="1"/>
  <c r="G31" i="11" s="1"/>
  <c r="Q2" i="11"/>
  <c r="Q24" i="11" s="1"/>
  <c r="Q31" i="11" s="1"/>
  <c r="J2" i="11"/>
  <c r="J24" i="11" s="1"/>
  <c r="J31" i="11" s="1"/>
  <c r="I2" i="11"/>
  <c r="I24" i="11" s="1"/>
  <c r="I31" i="11" s="1"/>
  <c r="Q34" i="10"/>
  <c r="P34" i="10"/>
  <c r="O34" i="10"/>
  <c r="N34" i="10"/>
  <c r="N39" i="10" s="1"/>
  <c r="N42" i="10" s="1"/>
  <c r="M34" i="10"/>
  <c r="M39" i="10" s="1"/>
  <c r="M42" i="10" s="1"/>
  <c r="L34" i="10"/>
  <c r="K34" i="10"/>
  <c r="J34" i="10"/>
  <c r="I34" i="10"/>
  <c r="H34" i="10"/>
  <c r="G34" i="10"/>
  <c r="Q33" i="10"/>
  <c r="P33" i="10"/>
  <c r="O33" i="10"/>
  <c r="N33" i="10"/>
  <c r="M33" i="10"/>
  <c r="L33" i="10"/>
  <c r="K33" i="10"/>
  <c r="Q24" i="10"/>
  <c r="P24" i="10"/>
  <c r="O24" i="10"/>
  <c r="N24" i="10"/>
  <c r="M24" i="10"/>
  <c r="L24" i="10"/>
  <c r="K24" i="10"/>
  <c r="J24" i="10"/>
  <c r="I24" i="10"/>
  <c r="H24" i="10"/>
  <c r="G24" i="10"/>
  <c r="Q14" i="10"/>
  <c r="Q6" i="10" s="1"/>
  <c r="Q39" i="10" s="1"/>
  <c r="Q42" i="10" s="1"/>
  <c r="P14" i="10"/>
  <c r="P6" i="10" s="1"/>
  <c r="P39" i="10" s="1"/>
  <c r="P42" i="10" s="1"/>
  <c r="O14" i="10"/>
  <c r="O6" i="10" s="1"/>
  <c r="O39" i="10" s="1"/>
  <c r="O42" i="10" s="1"/>
  <c r="N14" i="10"/>
  <c r="M14" i="10"/>
  <c r="L14" i="10"/>
  <c r="K14" i="10"/>
  <c r="J14" i="10"/>
  <c r="I14" i="10"/>
  <c r="I6" i="10" s="1"/>
  <c r="I39" i="10" s="1"/>
  <c r="I42" i="10" s="1"/>
  <c r="H14" i="10"/>
  <c r="H6" i="10" s="1"/>
  <c r="H39" i="10" s="1"/>
  <c r="H42" i="10" s="1"/>
  <c r="G14" i="10"/>
  <c r="G6" i="10" s="1"/>
  <c r="G39" i="10" s="1"/>
  <c r="G42" i="10" s="1"/>
  <c r="Q7" i="10"/>
  <c r="P7" i="10"/>
  <c r="O7" i="10"/>
  <c r="N7" i="10"/>
  <c r="M7" i="10"/>
  <c r="L7" i="10"/>
  <c r="L6" i="10" s="1"/>
  <c r="K7" i="10"/>
  <c r="K6" i="10" s="1"/>
  <c r="J7" i="10"/>
  <c r="J6" i="10" s="1"/>
  <c r="I7" i="10"/>
  <c r="H7" i="10"/>
  <c r="G7" i="10"/>
  <c r="N6" i="10"/>
  <c r="M6" i="10"/>
  <c r="H39" i="14" l="1"/>
  <c r="H41" i="14" s="1"/>
  <c r="H20" i="15"/>
  <c r="J24" i="12"/>
  <c r="G24" i="12"/>
  <c r="O24" i="12"/>
  <c r="O14" i="13"/>
  <c r="J39" i="10"/>
  <c r="J42" i="10" s="1"/>
  <c r="K39" i="10"/>
  <c r="K42" i="10" s="1"/>
  <c r="O34" i="13"/>
  <c r="L39" i="10"/>
  <c r="L42" i="10" s="1"/>
  <c r="K34" i="13"/>
  <c r="Q24" i="12"/>
  <c r="N24" i="12"/>
  <c r="O33" i="13"/>
  <c r="G14" i="13"/>
  <c r="G33" i="13" s="1"/>
  <c r="K24" i="12"/>
  <c r="G34" i="13"/>
  <c r="L33" i="13"/>
  <c r="M33" i="13"/>
  <c r="N33" i="13"/>
</calcChain>
</file>

<file path=xl/sharedStrings.xml><?xml version="1.0" encoding="utf-8"?>
<sst xmlns="http://schemas.openxmlformats.org/spreadsheetml/2006/main" count="1326" uniqueCount="467">
  <si>
    <t>Vente de terrains</t>
  </si>
  <si>
    <t>TOTAL GENERAL</t>
  </si>
  <si>
    <t>S_theme</t>
  </si>
  <si>
    <t>Nom</t>
  </si>
  <si>
    <t>Description</t>
  </si>
  <si>
    <t>titre_fr</t>
  </si>
  <si>
    <t>source_fr</t>
  </si>
  <si>
    <t>ordre</t>
  </si>
  <si>
    <t>Code</t>
  </si>
  <si>
    <t>parent</t>
  </si>
  <si>
    <t>des_fr</t>
  </si>
  <si>
    <t>RECETTES FISCALES</t>
  </si>
  <si>
    <t>Impôts sur les revenus et bénéfices</t>
  </si>
  <si>
    <t>BIC-IMF-BNC</t>
  </si>
  <si>
    <t>ITS</t>
  </si>
  <si>
    <t>IGR</t>
  </si>
  <si>
    <t>Autres</t>
  </si>
  <si>
    <t>Taxe sur biens et services</t>
  </si>
  <si>
    <t>TCA TPS</t>
  </si>
  <si>
    <t>Taxes sur produits pétroliers</t>
  </si>
  <si>
    <t>Autres taxes de consommation</t>
  </si>
  <si>
    <t>Taxe sur la valeur ajoutée</t>
  </si>
  <si>
    <t>TVA intérieure</t>
  </si>
  <si>
    <t xml:space="preserve">TVA sur les importations </t>
  </si>
  <si>
    <t>Taxes sur commerce international</t>
  </si>
  <si>
    <t>Importations</t>
  </si>
  <si>
    <t>Taxes statistique</t>
  </si>
  <si>
    <t>Autres droits</t>
  </si>
  <si>
    <t>RECETTES NON FISCALES</t>
  </si>
  <si>
    <t>Redevances et amendes de pêche</t>
  </si>
  <si>
    <t>Transferts des entreprises publiques</t>
  </si>
  <si>
    <t>Dette rétrocédée</t>
  </si>
  <si>
    <t>Recettes en Capital</t>
  </si>
  <si>
    <t>Autres recettes en capital</t>
  </si>
  <si>
    <t>Comptes spéciaux</t>
  </si>
  <si>
    <t>RECETTES NON VENTILEES</t>
  </si>
  <si>
    <t>RECETTES NON BUDGETISEES</t>
  </si>
  <si>
    <t>RECETTES PETROLIERES</t>
  </si>
  <si>
    <t>Recettes pétrolières fiscales</t>
  </si>
  <si>
    <t>Recettes pétrolières non fiscales</t>
  </si>
  <si>
    <t>Recettes fiscales hors dons</t>
  </si>
  <si>
    <t>Dons</t>
  </si>
  <si>
    <t>Source : Trésor public</t>
  </si>
  <si>
    <t>Dépenses et prêts net</t>
  </si>
  <si>
    <t>Dépenses courantes</t>
  </si>
  <si>
    <t>Traitements et salaires</t>
  </si>
  <si>
    <t>Biens et services</t>
  </si>
  <si>
    <t>Dépenses militaires</t>
  </si>
  <si>
    <t>Subventions et transferts</t>
  </si>
  <si>
    <t>Intérêts de la dette</t>
  </si>
  <si>
    <t>Extérieurs</t>
  </si>
  <si>
    <t>Intérieurs</t>
  </si>
  <si>
    <t>Autres dépenses</t>
  </si>
  <si>
    <t>Dépenses d'équipement et prêts nets</t>
  </si>
  <si>
    <t>Investissement financés par extérieur***</t>
  </si>
  <si>
    <t>Investissement financés par intérieur</t>
  </si>
  <si>
    <t>Restructuration et prêts nets</t>
  </si>
  <si>
    <t>Dépenses de restructuration</t>
  </si>
  <si>
    <t>Prêts nets</t>
  </si>
  <si>
    <t>Recettes totales et dons</t>
  </si>
  <si>
    <t>Recettes totales hors dons</t>
  </si>
  <si>
    <t>Recettes fiscales</t>
  </si>
  <si>
    <t>Taxes sur les revenus et les profits</t>
  </si>
  <si>
    <t>Taxes sur les biens et services</t>
  </si>
  <si>
    <t>Taxes sur le commerce international</t>
  </si>
  <si>
    <t>Autres recettes fiscales</t>
  </si>
  <si>
    <t>Recettes non fiscales</t>
  </si>
  <si>
    <t>Dont:Recettes du secteur pêche</t>
  </si>
  <si>
    <t>Dont:Dividendes des entreprises publiques</t>
  </si>
  <si>
    <t>Dont:projets</t>
  </si>
  <si>
    <t>Dépenses et prêts nets</t>
  </si>
  <si>
    <t>Salaires et traitements</t>
  </si>
  <si>
    <t>Transferts courants</t>
  </si>
  <si>
    <t>Intérêts sur la dette publique</t>
  </si>
  <si>
    <t>Investissement financés par l'extérieur</t>
  </si>
  <si>
    <t>Investissement financés sur ressources intérieures</t>
  </si>
  <si>
    <t>Restructurations et prêts nets</t>
  </si>
  <si>
    <t>Réserves communes</t>
  </si>
  <si>
    <t>Avances (dépenses payées avant ordonnancement)</t>
  </si>
  <si>
    <t>Solde hors pétrole;dons non compris (déficit -)</t>
  </si>
  <si>
    <t>Solde hors pétrole;dons compris (déficit -)</t>
  </si>
  <si>
    <t>Solde de base hors pétrole; définition du programme</t>
  </si>
  <si>
    <t>Recettes pétrolières (net)</t>
  </si>
  <si>
    <t>Solde global; dons non compris (déficit-)</t>
  </si>
  <si>
    <t>Solde global; dons compris (déficit-)</t>
  </si>
  <si>
    <t>Financement</t>
  </si>
  <si>
    <t>Financement intérieur</t>
  </si>
  <si>
    <t>Système bancaire</t>
  </si>
  <si>
    <t>BCM</t>
  </si>
  <si>
    <t>Banques commerciales</t>
  </si>
  <si>
    <t>Financement non bancaire</t>
  </si>
  <si>
    <t>Variation des arriérés intérieurs</t>
  </si>
  <si>
    <t>Financement extérieur</t>
  </si>
  <si>
    <t>Compte pétrolier (net)</t>
  </si>
  <si>
    <t>Contribution du compte pétrolier</t>
  </si>
  <si>
    <t>Autres (net)</t>
  </si>
  <si>
    <t>Emprunts extérieurs (net)</t>
  </si>
  <si>
    <t>Financement extérieur exceptionnel</t>
  </si>
  <si>
    <t>Erreurs et omissions (besoin de financement)</t>
  </si>
  <si>
    <t>Agreg</t>
  </si>
  <si>
    <t>Sources : Trésor</t>
  </si>
  <si>
    <t>Somme</t>
  </si>
  <si>
    <t>-</t>
  </si>
  <si>
    <t>Autres taxes (assurance,véhicules, aeroport)</t>
  </si>
  <si>
    <t>...</t>
  </si>
  <si>
    <t>122,35</t>
  </si>
  <si>
    <t>10,00</t>
  </si>
  <si>
    <t>0,73</t>
  </si>
  <si>
    <t>26,92</t>
  </si>
  <si>
    <t>16,30</t>
  </si>
  <si>
    <t>10,62</t>
  </si>
  <si>
    <t>TABLEAU 6.3 : Tableau des opérations financières de l'état (TOFE)  de 2011 a 2024</t>
  </si>
  <si>
    <t>TABLEAU 6.3 : Tableau des opérations financières de l'état (TOFE)  de 2011 a 2025</t>
  </si>
  <si>
    <t>TABLEAU 6.3 : Tableau des opérations financières de l'état (TOFE)  de 2011 a 2026</t>
  </si>
  <si>
    <t>TABLEAU 6.3 : Tableau des opérations financières de l'état (TOFE)  de 2011 a 2027</t>
  </si>
  <si>
    <t>TABLEAU 6.3 : Tableau des opérations financières de l'état (TOFE)  de 2011 a 2028</t>
  </si>
  <si>
    <t>TABLEAU 6.3 : Tableau des opérations financières de l'état (TOFE)  de 2011 a 2029</t>
  </si>
  <si>
    <t>TABLEAU 6.3 : Tableau des opérations financières de l'état (TOFE)  de 2011 a 2030</t>
  </si>
  <si>
    <t>TABLEAU 6.3 : Tableau des opérations financières de l'état (TOFE)  de 2011 a 2031</t>
  </si>
  <si>
    <t>TABLEAU 6.3 : Tableau des opérations financières de l'état (TOFE)  de 2011 a 2032</t>
  </si>
  <si>
    <t>TABLEAU 6.3 : Tableau des opérations financières de l'état (TOFE)  de 2011 a 2033</t>
  </si>
  <si>
    <t>TABLEAU 6.3 : Tableau des opérations financières de l'état (TOFE)  de 2011 a 2034</t>
  </si>
  <si>
    <t>TABLEAU 6.3 : Tableau des opérations financières de l'état (TOFE)  de 2011 a 2035</t>
  </si>
  <si>
    <t>TABLEAU 6.3 : Tableau des opérations financières de l'état (TOFE)  de 2011 a 2036</t>
  </si>
  <si>
    <t>TABLEAU 6.3 : Tableau des opérations financières de l'état (TOFE)  de 2011 a 2037</t>
  </si>
  <si>
    <t>TABLEAU 6.3 : Tableau des opérations financières de l'état (TOFE)  de 2011 a 2038</t>
  </si>
  <si>
    <t>TABLEAU 6.3 : Tableau des opérations financières de l'état (TOFE)  de 2011 a 2039</t>
  </si>
  <si>
    <t>TABLEAU 6.3 : Tableau des opérations financières de l'état (TOFE)  de 2011 a 2040</t>
  </si>
  <si>
    <t>TABLEAU 6.3 : Tableau des opérations financières de l'état (TOFE)  de 2011 a 2041</t>
  </si>
  <si>
    <t>TABLEAU 6.3 : Tableau des opérations financières de l'état (TOFE)  de 2011 a 2042</t>
  </si>
  <si>
    <t>TABLEAU 6.3 : Tableau des opérations financières de l'état (TOFE)  de 2011 a 2043</t>
  </si>
  <si>
    <t>TABLEAU 6.3 : Tableau des opérations financières de l'état (TOFE)  de 2011 a 2044</t>
  </si>
  <si>
    <t>TABLEAU 6.3 : Tableau des opérations financières de l'état (TOFE)  de 2011 a 2045</t>
  </si>
  <si>
    <t>TABLEAU 6.3 : Tableau des opérations financières de l'état (TOFE)  de 2011 a 2046</t>
  </si>
  <si>
    <t>TABLEAU 6.3 : Tableau des opérations financières de l'état (TOFE)  de 2011 a 2047</t>
  </si>
  <si>
    <t>TABLEAU 6.3 : Tableau des opérations financières de l'état (TOFE)  de 2011 a 2048</t>
  </si>
  <si>
    <t>TABLEAU 6.3 : Tableau des opérations financières de l'état (TOFE)  de 2011 a 2049</t>
  </si>
  <si>
    <t>TABLEAU 6.3 : Tableau des opérations financières de l'état (TOFE)  de 2011 a 2050</t>
  </si>
  <si>
    <t>TABLEAU 6.3 : Tableau des opérations financières de l'état (TOFE)  de 2011 a 2051</t>
  </si>
  <si>
    <t>TABLEAU 6.3 : Tableau des opérations financières de l'état (TOFE)  de 2011 a 2052</t>
  </si>
  <si>
    <t>TABLEAU 6.3 : Tableau des opérations financières de l'état (TOFE)  de 2011 a 2053</t>
  </si>
  <si>
    <t>TABLEAU 6.3 : Tableau des opérations financières de l'état (TOFE)  de 2011 a 2054</t>
  </si>
  <si>
    <t>TABLEAU 6.3 : Tableau des opérations financières de l'état (TOFE)  de 2011 a 2055</t>
  </si>
  <si>
    <t>TABLEAU 6.3 : Tableau des opérations financières de l'état (TOFE)  de 2011 a 2056</t>
  </si>
  <si>
    <t>TABLEAU 6.3 : Tableau des opérations financières de l'état (TOFE)  de 2011 a 2057</t>
  </si>
  <si>
    <t>TABLEAU 6.3 : Tableau des opérations financières de l'état (TOFE)  de 2011 a 2058</t>
  </si>
  <si>
    <t>TABLEAU 6.3 : Tableau des opérations financières de l'état (TOFE)  de 2011 a 2059</t>
  </si>
  <si>
    <t>TABLEAU 6.3 : Tableau des opérations financières de l'état (TOFE)  de 2011 a 2060</t>
  </si>
  <si>
    <t>TABLEAU 6.3 : Tableau des opérations financières de l'état (TOFE)  de 2011 a 2061</t>
  </si>
  <si>
    <t>TABLEAU 6.3 : Tableau des opérations financières de l'état (TOFE)  de 2011 a 2062</t>
  </si>
  <si>
    <t>TABLEAU 6.3 : Tableau des opérations financières de l'état (TOFE)  de 2011 a 2063</t>
  </si>
  <si>
    <t>TABLEAU 6.3 : Tableau des opérations financières de l'état (TOFE)  de 2011 a 2064</t>
  </si>
  <si>
    <t>TABLEAU 6.3 : Tableau des opérations financières de l'état (TOFE)  de 2011 a 2065</t>
  </si>
  <si>
    <t>TABLEAU 6.3 : Tableau des opérations financières de l'état (TOFE)  de 2011 a 2066</t>
  </si>
  <si>
    <t>TABLEAU 6.3 : Tableau des opérations financières de l'état (TOFE)  de 2011 a 2067</t>
  </si>
  <si>
    <t>TABLEAU 6.3 : Tableau des opérations financières de l'état (TOFE)  de 2011 a 2068</t>
  </si>
  <si>
    <t>TABLEAU 6.3 : Tableau des opérations financières de l'état (TOFE)  de 2011 a 2069</t>
  </si>
  <si>
    <t>TABLEAU 6.3 : Tableau des opérations financières de l'état (TOFE)  de 2011 a 2070</t>
  </si>
  <si>
    <t>TABLEAU 6.3 : Tableau des opérations financières de l'état (TOFE)  de 2011 a 2071</t>
  </si>
  <si>
    <t>TABLEAU 6.3 : Tableau des opérations financières de l'état (TOFE)  de 2011 a 2072</t>
  </si>
  <si>
    <t>TABLEAU 6.2 : Evolution des dépenses budgétaires  de 2011 a 2024</t>
  </si>
  <si>
    <t>TABLEAU 6.2 : Evolution des dépenses budgétaires  de 2011 a 2025</t>
  </si>
  <si>
    <t>TABLEAU 6.2 : Evolution des dépenses budgétaires  de 2011 a 2026</t>
  </si>
  <si>
    <t>TABLEAU 6.2 : Evolution des dépenses budgétaires  de 2011 a 2027</t>
  </si>
  <si>
    <t>TABLEAU 6.2 : Evolution des dépenses budgétaires  de 2011 a 2028</t>
  </si>
  <si>
    <t>TABLEAU 6.2 : Evolution des dépenses budgétaires  de 2011 a 2029</t>
  </si>
  <si>
    <t>TABLEAU 6.2 : Evolution des dépenses budgétaires  de 2011 a 2030</t>
  </si>
  <si>
    <t>TABLEAU 6.2 : Evolution des dépenses budgétaires  de 2011 a 2031</t>
  </si>
  <si>
    <t>TABLEAU 6.2 : Evolution des dépenses budgétaires  de 2011 a 2032</t>
  </si>
  <si>
    <t>TABLEAU 6.2 : Evolution des dépenses budgétaires  de 2011 a 2033</t>
  </si>
  <si>
    <t>TABLEAU 6.2 : Evolution des dépenses budgétaires  de 2011 a 2034</t>
  </si>
  <si>
    <t>TABLEAU 6.2 : Evolution des dépenses budgétaires  de 2011 a 2035</t>
  </si>
  <si>
    <t>TABLEAU 6.2 : Evolution des dépenses budgétaires  de 2011 a 2036</t>
  </si>
  <si>
    <t>TABLEAU 6.2 : Evolution des dépenses budgétaires  de 2011 a 2037</t>
  </si>
  <si>
    <t>TABLEAU 6.2 : Evolution des dépenses budgétaires  de 2011 a 2038</t>
  </si>
  <si>
    <t>TABLEAU 6.2 : Evolution des dépenses budgétaires  de 2011 a 2039</t>
  </si>
  <si>
    <t>TABLEAU 6.2 : Evolution des dépenses budgétaires  de 2011 a 2040</t>
  </si>
  <si>
    <t>TABLEAU 6.1 : Evolution des recettes budgétaires de 2011 a 2024</t>
  </si>
  <si>
    <t>TABLEAU 6.1 : Evolution des recettes budgétaires de 2011 a 2025</t>
  </si>
  <si>
    <t>TABLEAU 6.1 : Evolution des recettes budgétaires de 2011 a 2026</t>
  </si>
  <si>
    <t>TABLEAU 6.1 : Evolution des recettes budgétaires de 2011 a 2027</t>
  </si>
  <si>
    <t>TABLEAU 6.1 : Evolution des recettes budgétaires de 2011 a 2028</t>
  </si>
  <si>
    <t>TABLEAU 6.1 : Evolution des recettes budgétaires de 2011 a 2029</t>
  </si>
  <si>
    <t>TABLEAU 6.1 : Evolution des recettes budgétaires de 2011 a 2030</t>
  </si>
  <si>
    <t>TABLEAU 6.1 : Evolution des recettes budgétaires de 2011 a 2031</t>
  </si>
  <si>
    <t>TABLEAU 6.1 : Evolution des recettes budgétaires de 2011 a 2032</t>
  </si>
  <si>
    <t>TABLEAU 6.1 : Evolution des recettes budgétaires de 2011 a 2033</t>
  </si>
  <si>
    <t>TABLEAU 6.1 : Evolution des recettes budgétaires de 2011 a 2034</t>
  </si>
  <si>
    <t>TABLEAU 6.1 : Evolution des recettes budgétaires de 2011 a 2035</t>
  </si>
  <si>
    <t>TABLEAU 6.1 : Evolution des recettes budgétaires de 2011 a 2036</t>
  </si>
  <si>
    <t>TABLEAU 6.1 : Evolution des recettes budgétaires de 2011 a 2037</t>
  </si>
  <si>
    <t>TABLEAU 6.1 : Evolution des recettes budgétaires de 2011 a 2038</t>
  </si>
  <si>
    <t>TABLEAU 6.1 : Evolution des recettes budgétaires de 2011 a 2039</t>
  </si>
  <si>
    <t>TABLEAU 6.1 : Evolution des recettes budgétaires de 2011 a 2040</t>
  </si>
  <si>
    <t>TABLEAU 6.1 : Evolution des recettes budgétaires de 2011 a 2041</t>
  </si>
  <si>
    <t>TABLEAU 6.1 : Evolution des recettes budgétaires de 2011 a 2042</t>
  </si>
  <si>
    <t>TABLEAU 6.1 : Evolution des recettes budgétaires de 2011 a 2043</t>
  </si>
  <si>
    <t>TABLEAU 6.1 : Evolution des recettes budgétaires de 2011 a 2044</t>
  </si>
  <si>
    <t>TABLEAU 6.1 : Evolution des recettes budgétaires de 2011 a 2045</t>
  </si>
  <si>
    <t>TABLEAU 6.1 : Evolution des recettes budgétaires de 2011 a 2046</t>
  </si>
  <si>
    <t>TABLEAU 6.1 : Evolution des recettes budgétaires de 2011 a 2047</t>
  </si>
  <si>
    <t>TABLEAU 6.1 : Evolution des recettes budgétaires de 2011 a 2048</t>
  </si>
  <si>
    <t>TABLEAU 6.1 : Evolution des recettes budgétaires de 2011 a 2049</t>
  </si>
  <si>
    <t>TABLEAU 6.1 : Evolution des recettes budgétaires de 2011 a 2050</t>
  </si>
  <si>
    <t>TABLEAU 6.1 : Evolution des recettes budgétaires de 2011 a 2051</t>
  </si>
  <si>
    <t>TABLEAU 6.1 : Evolution des recettes budgétaires de 2011 a 2052</t>
  </si>
  <si>
    <t>TABLEAU 6.1 : Evolution des recettes budgétaires de 2011 a 2053</t>
  </si>
  <si>
    <t>TABLEAU 6.1 : Evolution des recettes budgétaires de 2011 a 2054</t>
  </si>
  <si>
    <t>TABLEAU 6.1 : Evolution des recettes budgétaires de 2011 a 2055</t>
  </si>
  <si>
    <t>TABLEAU 6.1 : Evolution des recettes budgétaires de 2011 a 2056</t>
  </si>
  <si>
    <t>TABLEAU 6.1 : Evolution des recettes budgétaires de 2011 a 2057</t>
  </si>
  <si>
    <t>INDICATEUR</t>
  </si>
  <si>
    <t>TABLEAU 6.1: Evolution des recettes budgetaires de 1995 à 2005 en millions MRO</t>
  </si>
  <si>
    <r>
      <t xml:space="preserve">Source : </t>
    </r>
    <r>
      <rPr>
        <b/>
        <i/>
        <sz val="10"/>
        <rFont val="Times New Roman"/>
        <family val="1"/>
      </rPr>
      <t>Direction du Budget et des Comptes.</t>
    </r>
  </si>
  <si>
    <t>TABLEAU 6.1: Evolution des recettes budgetaires de 1995 à 2006</t>
  </si>
  <si>
    <t>TABLEAU 6.1: Evolution des recettes budgetaires de 1995 à 2007</t>
  </si>
  <si>
    <t>TABLEAU 6.1: Evolution des recettes budgetaires de 1995 à 2008</t>
  </si>
  <si>
    <t>TABLEAU 6.1: Evolution des recettes budgetaires de 1995 à 2009</t>
  </si>
  <si>
    <t>TABLEAU 6.1: Evolution des recettes budgetaires de 1995 à 2010</t>
  </si>
  <si>
    <t>TABLEAU 6.1: Evolution des recettes budgetaires de 1995 à 2011</t>
  </si>
  <si>
    <t>Taxe d'apprentissage</t>
  </si>
  <si>
    <t>TABLEAU 6.1: Evolution des recettes budgetaires de 1995 à 2012</t>
  </si>
  <si>
    <t>Impôts sur la propriété</t>
  </si>
  <si>
    <t>TABLEAU 6.1: Evolution des recettes budgetaires de 1995 à 2013</t>
  </si>
  <si>
    <t>TABLEAU 6.1: Evolution des recettes budgetaires de 1995 à 2014</t>
  </si>
  <si>
    <t>TABLEAU 6.1: Evolution des recettes budgetaires de 1995 à 2015</t>
  </si>
  <si>
    <t>TABLEAU 6.1: Evolution des recettes budgetaires de 1995 à 2016</t>
  </si>
  <si>
    <t>TABLEAU 6.1: Evolution des recettes budgetaires de 1995 à 2017</t>
  </si>
  <si>
    <t>Autres taxes (ciné.assur.véhicules)</t>
  </si>
  <si>
    <t>TABLEAU 6.1: Evolution des recettes budgetaires de 1995 à 2018</t>
  </si>
  <si>
    <t>TABLEAU 6.1: Evolution des recettes budgetaires de 1995 à 2019</t>
  </si>
  <si>
    <t>TABLEAU 6.1: Evolution des recettes budgetaires de 1995 à 2020</t>
  </si>
  <si>
    <t>Droits de douane (import)</t>
  </si>
  <si>
    <t>TABLEAU 6.1: Evolution des recettes budgetaires de 1995 à 2021</t>
  </si>
  <si>
    <t>Droits de sortie (pêche)</t>
  </si>
  <si>
    <t xml:space="preserve">      ...</t>
  </si>
  <si>
    <t>TABLEAU 6.1: Evolution des recettes budgetaires de 1995 à 2022</t>
  </si>
  <si>
    <t>TABLEAU 6.1: Evolution des recettes budgetaires de 1995 à 2023</t>
  </si>
  <si>
    <t>TABLEAU 6.1: Evolution des recettes budgetaires de 1995 à 2024</t>
  </si>
  <si>
    <t>recettes non fiscales non budgétisés</t>
  </si>
  <si>
    <t>TABLEAU 6.1: Evolution des recettes budgetaires de 1995 à 2025</t>
  </si>
  <si>
    <t>TABLEAU 6.1: Evolution des recettes budgetaires de 1995 à 2026</t>
  </si>
  <si>
    <t>Transferts des entre.pub.</t>
  </si>
  <si>
    <t>TABLEAU 6.1: Evolution des recettes budgetaires de 1995 à 2027</t>
  </si>
  <si>
    <t>TABLEAU 6.1: Evolution des recettes budgetaires de 1995 à 2028</t>
  </si>
  <si>
    <t>Recouvrement des créances bancaires</t>
  </si>
  <si>
    <t>TABLEAU 6.1: Evolution des recettes budgetaires de 1995 à 2029</t>
  </si>
  <si>
    <t>Fonds de soutien au développement</t>
  </si>
  <si>
    <t>TABLEAU 6.1: Evolution des recettes budgetaires de 1995 à 2030</t>
  </si>
  <si>
    <t>Redevance SNIM</t>
  </si>
  <si>
    <t>TABLEAU 6.1: Evolution des recettes budgetaires de 1995 à 2031</t>
  </si>
  <si>
    <t>Primes d'adjudication</t>
  </si>
  <si>
    <t>TABLEAU 6.1: Evolution des recettes budgetaires de 1995 à 2032</t>
  </si>
  <si>
    <t>Aut.Rec.non fisc.(SNIM,SONIMEX)</t>
  </si>
  <si>
    <t>TABLEAU 6.1: Evolution des recettes budgetaires de 1995 à 2033</t>
  </si>
  <si>
    <t>RECETTES EN CAPITAL</t>
  </si>
  <si>
    <t>TABLEAU 6.1: Evolution des recettes budgetaires de 1995 à 2034</t>
  </si>
  <si>
    <t>TABLEAU 6.1: Evolution des recettes budgetaires de 1995 à 2035</t>
  </si>
  <si>
    <t>TABLEAU 6.1: Evolution des recettes budgetaires de 1995 à 2036</t>
  </si>
  <si>
    <t>TABLEAU 6.1: Evolution des recettes budgetaires de 1995 à 2037</t>
  </si>
  <si>
    <t>TABLEAU 6.1: Evolution des recettes budgetaires de 1995 à 2038</t>
  </si>
  <si>
    <t>TOTAL RECETTES BUDGETAIRES</t>
  </si>
  <si>
    <t xml:space="preserve">   </t>
  </si>
  <si>
    <t>TABLEAU 6.1: Evolution des recettes budgetaires de 1995 à 2039</t>
  </si>
  <si>
    <t>Dons budgétaires</t>
  </si>
  <si>
    <t xml:space="preserve"> </t>
  </si>
  <si>
    <t>TABLEAU 6.1: Evolution des recettes budgetaires de 1995 à 2040</t>
  </si>
  <si>
    <t>TABLEAU 6.1: Evolution des recettes budgetaires de 1995 à 2041</t>
  </si>
  <si>
    <t>TABLEAU 6.4 : Evolution annuelle des droits et taxes liquides par la douane de 1995 à 2005 en millions MRO</t>
  </si>
  <si>
    <r>
      <t xml:space="preserve">Source : </t>
    </r>
    <r>
      <rPr>
        <b/>
        <i/>
        <sz val="10"/>
        <rFont val="Times New Roman"/>
        <family val="1"/>
      </rPr>
      <t>Direction Générale des Douanes</t>
    </r>
  </si>
  <si>
    <t>I DROITS D'ENTREE</t>
  </si>
  <si>
    <t>TABLEAU 6.4 : Evolution annuelle des droits et taxes liquides par la douane de 1995 à 2006</t>
  </si>
  <si>
    <t>Produits pétroliers</t>
  </si>
  <si>
    <t>TABLEAU 6.4 : Evolution annuelle des droits et taxes liquides par la douane de 1995 à 2007</t>
  </si>
  <si>
    <t>Alcools</t>
  </si>
  <si>
    <t>TABLEAU 6.4 : Evolution annuelle des droits et taxes liquides par la douane de 1995 à 2008</t>
  </si>
  <si>
    <t>Tabacs</t>
  </si>
  <si>
    <t>TABLEAU 6.4 : Evolution annuelle des droits et taxes liquides par la douane de 1995 à 2009</t>
  </si>
  <si>
    <t>Thé</t>
  </si>
  <si>
    <t>TABLEAU 6.4 : Evolution annuelle des droits et taxes liquides par la douane de 1995 à 2010</t>
  </si>
  <si>
    <t>Sucre</t>
  </si>
  <si>
    <t>TABLEAU 6.4 : Evolution annuelle des droits et taxes liquides par la douane de 1995 à 2011</t>
  </si>
  <si>
    <t>Ciment</t>
  </si>
  <si>
    <t>TABLEAU 6.4 : Evolution annuelle des droits et taxes liquides par la douane de 1995 à 2012</t>
  </si>
  <si>
    <t>Autres taxes</t>
  </si>
  <si>
    <t>TABLEAU 6.4 : Evolution annuelle des droits et taxes liquides par la douane de 1995 à 2013</t>
  </si>
  <si>
    <t>Total taxes  consommation</t>
  </si>
  <si>
    <t>TABLEAU 6.4 : Evolution annuelle des droits et taxes liquides par la douane de 1995 à 2014</t>
  </si>
  <si>
    <t>TABLEAU 6.4 : Evolution annuelle des droits et taxes liquides par la douane de 1995 à 2015</t>
  </si>
  <si>
    <t>Droit de douane</t>
  </si>
  <si>
    <t>TABLEAU 6.4 : Evolution annuelle des droits et taxes liquides par la douane de 1995 à 2016</t>
  </si>
  <si>
    <t>Droit fiscal</t>
  </si>
  <si>
    <t>TABLEAU 6.4 : Evolution annuelle des droits et taxes liquides par la douane de 1995 à 2017</t>
  </si>
  <si>
    <t>Taxe statistique import</t>
  </si>
  <si>
    <t>TABLEAU 6.4 : Evolution annuelle des droits et taxes liquides par la douane de 1995 à 2018</t>
  </si>
  <si>
    <t>Amendes et confiscations</t>
  </si>
  <si>
    <t>TABLEAU 6.4 : Evolution annuelle des droits et taxes liquides par la douane de 1995 à 2019</t>
  </si>
  <si>
    <t>T.I.V</t>
  </si>
  <si>
    <t>TABLEAU 6.4 : Evolution annuelle des droits et taxes liquides par la douane de 1995 à 2020</t>
  </si>
  <si>
    <t>T.C.A</t>
  </si>
  <si>
    <t>TABLEAU 6.4 : Evolution annuelle des droits et taxes liquides par la douane de 1995 à 2021</t>
  </si>
  <si>
    <t>TCR/CEAO</t>
  </si>
  <si>
    <t>TABLEAU 6.4 : Evolution annuelle des droits et taxes liquides par la douane de 1995 à 2022</t>
  </si>
  <si>
    <t>Total autres taxes d'entrée</t>
  </si>
  <si>
    <t>TABLEAU 6.4 : Evolution annuelle des droits et taxes liquides par la douane de 1995 à 2023</t>
  </si>
  <si>
    <t>II DROITS DE SORTIE</t>
  </si>
  <si>
    <t>TABLEAU 6.4 : Evolution annuelle des droits et taxes liquides par la douane de 1995 à 2024</t>
  </si>
  <si>
    <t>Droit de pêche</t>
  </si>
  <si>
    <t>TABLEAU 6.4 : Evolution annuelle des droits et taxes liquides par la douane de 1995 à 2025</t>
  </si>
  <si>
    <t>TABLEAU 6.4 : Evolution annuelle des droits et taxes liquides par la douane de 1995 à 2026</t>
  </si>
  <si>
    <t>Taxe statistique export</t>
  </si>
  <si>
    <t>TABLEAU 6.4 : Evolution annuelle des droits et taxes liquides par la douane de 1995 à 2027</t>
  </si>
  <si>
    <t>TOTAL DES RECETTES</t>
  </si>
  <si>
    <t>TABLEAU 6.4 : Evolution annuelle des droits et taxes liquides par la douane de 1995 à 2028</t>
  </si>
  <si>
    <t>Total taxes conf. douane</t>
  </si>
  <si>
    <t>TABLEAU 6.4 : Evolution annuelle des droits et taxes liquides par la douane de 1995 à 2029</t>
  </si>
  <si>
    <t>IMF</t>
  </si>
  <si>
    <t>TABLEAU 6.4 : Evolution annuelle des droits et taxes liquides par la douane de 1995 à 2030</t>
  </si>
  <si>
    <t>TVA</t>
  </si>
  <si>
    <t>TABLEAU 6.4 : Evolution annuelle des droits et taxes liquides par la douane de 1995 à 2031</t>
  </si>
  <si>
    <t>Redevance informatique</t>
  </si>
  <si>
    <t>TABLEAU 6.4 : Evolution annuelle des droits et taxes liquides par la douane de 1995 à 2032</t>
  </si>
  <si>
    <t>Minerai de fer</t>
  </si>
  <si>
    <t>TABLEAU 6.4 : Evolution annuelle des droits et taxes liquides par la douane de 1995 à 2033</t>
  </si>
  <si>
    <t>droit et taxe SONELEC</t>
  </si>
  <si>
    <t>TABLEAU 6.4 : Evolution annuelle des droits et taxes liquides par la douane de 1995 à 2034</t>
  </si>
  <si>
    <t>TABLEAU 6.2 : Evolution des depenses budgetaires de 1995 à 2005 en millions MRO</t>
  </si>
  <si>
    <t>Dépenses de fonctionnement</t>
  </si>
  <si>
    <t>TABLEAU 6.2 : Evolution des depenses budgetaires de 1995 à 2006</t>
  </si>
  <si>
    <t>Dép.de fonctionnement hors intérêt</t>
  </si>
  <si>
    <t>TABLEAU 6.2 : Evolution des depenses budgetaires de 1995 à 2007</t>
  </si>
  <si>
    <t>TABLEAU 6.2 : Evolution des depenses budgetaires de 1995 à 2008</t>
  </si>
  <si>
    <t xml:space="preserve">Matériel entretien et fournit. </t>
  </si>
  <si>
    <t>TABLEAU 6.2 : Evolution des depenses budgetaires de 1995 à 2009</t>
  </si>
  <si>
    <t>TABLEAU 6.2 : Evolution des depenses budgetaires de 1995 à 2010</t>
  </si>
  <si>
    <t>TABLEAU 6.2 : Evolution des depenses budgetaires de 1995 à 2011</t>
  </si>
  <si>
    <t>TABLEAU 6.2 : Evolution des depenses budgetaires de 1995 à 2012</t>
  </si>
  <si>
    <t>TABLEAU 6.2 : Evolution des depenses budgetaires de 1995 à 2013</t>
  </si>
  <si>
    <t>TABLEAU 6.2 : Evolution des depenses budgetaires de 1995 à 2014</t>
  </si>
  <si>
    <t>TABLEAU 6.2 : Evolution des depenses budgetaires de 1995 à 2015</t>
  </si>
  <si>
    <t>TABLEAU 6.2 : Evolution des depenses budgetaires de 1995 à 2016</t>
  </si>
  <si>
    <t>Dépenses d'invest. Et prêts nets</t>
  </si>
  <si>
    <t>TABLEAU 6.2 : Evolution des depenses budgetaires de 1995 à 2017</t>
  </si>
  <si>
    <t>Dépenses d'Investissement</t>
  </si>
  <si>
    <t>TABLEAU 6.2 : Evolution des depenses budgetaires de 1995 à 2018</t>
  </si>
  <si>
    <t>Budgétaires</t>
  </si>
  <si>
    <t>TABLEAU 6.2 : Evolution des depenses budgetaires de 1995 à 2019</t>
  </si>
  <si>
    <t>Hors budget</t>
  </si>
  <si>
    <t>TABLEAU 6.2 : Evolution des depenses budgetaires de 1995 à 2020</t>
  </si>
  <si>
    <t>TABLEAU 6.2 : Evolution des depenses budgetaires de 1995 à 2021</t>
  </si>
  <si>
    <t>TABLEAU 6.2 : Evolution des depenses budgetaires de 1995 à 2022</t>
  </si>
  <si>
    <t>TABLEAU 6.2 : Evolution des depenses budgetaires de 1995 à 2023</t>
  </si>
  <si>
    <t>Total général des dépenses</t>
  </si>
  <si>
    <t>TABLEAU 6.3 : Tableau des operations financieres de l'etat (TOFE) de 1995 à 2005 en millions MRO</t>
  </si>
  <si>
    <t>Total des recettes y/c dons</t>
  </si>
  <si>
    <t>TABLEAU 6.3 : Tableau des operations financieres de l'etat (TOFE) de 1995 à 2006</t>
  </si>
  <si>
    <t>Total des recettes hors dons</t>
  </si>
  <si>
    <t>TABLEAU 6.3 : Tableau des operations financieres de l'etat (TOFE) de 1995 à 2007</t>
  </si>
  <si>
    <t>Recettes Fiscales</t>
  </si>
  <si>
    <t>TABLEAU 6.3 : Tableau des operations financieres de l'etat (TOFE) de 1995 à 2008</t>
  </si>
  <si>
    <t>Recettes Non Fiscales</t>
  </si>
  <si>
    <t>TABLEAU 6.3 : Tableau des operations financieres de l'etat (TOFE) de 1995 à 2009</t>
  </si>
  <si>
    <t>Recettes en capital</t>
  </si>
  <si>
    <t>TABLEAU 6.3 : Tableau des operations financieres de l'etat (TOFE) de 1995 à 2010</t>
  </si>
  <si>
    <t>Recettes non ventilées</t>
  </si>
  <si>
    <t>TABLEAU 6.3 : Tableau des operations financieres de l'etat (TOFE) de 1995 à 2011</t>
  </si>
  <si>
    <t>Recettes non budgétisées</t>
  </si>
  <si>
    <t>TABLEAU 6.3 : Tableau des operations financieres de l'etat (TOFE) de 1995 à 2012</t>
  </si>
  <si>
    <t>TABLEAU 6.3 : Tableau des operations financieres de l'etat (TOFE) de 1995 à 2013</t>
  </si>
  <si>
    <t>TABLEAU 6.3 : Tableau des operations financieres de l'etat (TOFE) de 1995 à 2014</t>
  </si>
  <si>
    <t>PPTE</t>
  </si>
  <si>
    <t>TABLEAU 6.3 : Tableau des operations financieres de l'etat (TOFE) de 1995 à 2015</t>
  </si>
  <si>
    <t>dont Dette Etat</t>
  </si>
  <si>
    <t>TABLEAU 6.3 : Tableau des operations financieres de l'etat (TOFE) de 1995 à 2016</t>
  </si>
  <si>
    <t>Dons projets et programmes</t>
  </si>
  <si>
    <t>TABLEAU 6.3 : Tableau des operations financieres de l'etat (TOFE) de 1995 à 2017</t>
  </si>
  <si>
    <t>Total des dépenses</t>
  </si>
  <si>
    <t>TABLEAU 6.3 : Tableau des operations financieres de l'etat (TOFE) de 1995 à 2018</t>
  </si>
  <si>
    <t>TABLEAU 6.3 : Tableau des operations financieres de l'etat (TOFE) de 1995 à 2019</t>
  </si>
  <si>
    <t>TABLEAU 6.3 : Tableau des operations financieres de l'etat (TOFE) de 1995 à 2020</t>
  </si>
  <si>
    <t>TABLEAU 6.3 : Tableau des operations financieres de l'etat (TOFE) de 1995 à 2021</t>
  </si>
  <si>
    <t>TABLEAU 6.3 : Tableau des operations financieres de l'etat (TOFE) de 1995 à 2022</t>
  </si>
  <si>
    <t>TABLEAU 6.3 : Tableau des operations financieres de l'etat (TOFE) de 1995 à 2023</t>
  </si>
  <si>
    <t>TABLEAU 6.3 : Tableau des operations financieres de l'etat (TOFE) de 1995 à 2024</t>
  </si>
  <si>
    <t>TABLEAU 6.3 : Tableau des operations financieres de l'etat (TOFE) de 1995 à 2025</t>
  </si>
  <si>
    <t>TABLEAU 6.3 : Tableau des operations financieres de l'etat (TOFE) de 1995 à 2026</t>
  </si>
  <si>
    <t>TABLEAU 6.3 : Tableau des operations financieres de l'etat (TOFE) de 1995 à 2027</t>
  </si>
  <si>
    <t>TABLEAU 6.3 : Tableau des operations financieres de l'etat (TOFE) de 1995 à 2028</t>
  </si>
  <si>
    <t>TABLEAU 6.3 : Tableau des operations financieres de l'etat (TOFE) de 1995 à 2029</t>
  </si>
  <si>
    <t>TABLEAU 6.3 : Tableau des operations financieres de l'etat (TOFE) de 1995 à 2030</t>
  </si>
  <si>
    <t>TABLEAU 6.3 : Tableau des operations financieres de l'etat (TOFE) de 1995 à 2031</t>
  </si>
  <si>
    <t>TABLEAU 6.3 : Tableau des operations financieres de l'etat (TOFE) de 1995 à 2032</t>
  </si>
  <si>
    <t>TABLEAU 6.3 : Tableau des operations financieres de l'etat (TOFE) de 1995 à 2033</t>
  </si>
  <si>
    <t>TABLEAU 6.3 : Tableau des operations financieres de l'etat (TOFE) de 1995 à 2034</t>
  </si>
  <si>
    <t>TABLEAU 6.3 : Tableau des operations financieres de l'etat (TOFE) de 1995 à 2035</t>
  </si>
  <si>
    <t>TABLEAU 6.3 : Tableau des operations financieres de l'etat (TOFE) de 1995 à 2036</t>
  </si>
  <si>
    <t>Solde hors dons</t>
  </si>
  <si>
    <t>TABLEAU 6.3 : Tableau des operations financieres de l'etat (TOFE) de 1995 à 2037</t>
  </si>
  <si>
    <t>Solde y compris dons</t>
  </si>
  <si>
    <t>TABLEAU 6.3 : Tableau des operations financieres de l'etat (TOFE) de 1995 à 2038</t>
  </si>
  <si>
    <t>TABLEAU 6.3 : Tableau des operations financieres de l'etat (TOFE) de 1995 à 2039</t>
  </si>
  <si>
    <t xml:space="preserve">   Extérieur (net)</t>
  </si>
  <si>
    <t>TABLEAU 6.3 : Tableau des operations financieres de l'etat (TOFE) de 1995 à 2040</t>
  </si>
  <si>
    <t xml:space="preserve">     Dons</t>
  </si>
  <si>
    <t>TABLEAU 6.3 : Tableau des operations financieres de l'etat (TOFE) de 1995 à 2041</t>
  </si>
  <si>
    <t xml:space="preserve">         Dons Projets</t>
  </si>
  <si>
    <t>TABLEAU 6.3 : Tableau des operations financieres de l'etat (TOFE) de 1995 à 2042</t>
  </si>
  <si>
    <t xml:space="preserve">         Dons Programme</t>
  </si>
  <si>
    <t>TABLEAU 6.3 : Tableau des operations financieres de l'etat (TOFE) de 1995 à 2043</t>
  </si>
  <si>
    <t xml:space="preserve">         Dons PPTE</t>
  </si>
  <si>
    <t>TABLEAU 6.3 : Tableau des operations financieres de l'etat (TOFE) de 1995 à 2044</t>
  </si>
  <si>
    <t xml:space="preserve">     Emprunts (nets)</t>
  </si>
  <si>
    <t>TABLEAU 6.3 : Tableau des operations financieres de l'etat (TOFE) de 1995 à 2045</t>
  </si>
  <si>
    <t xml:space="preserve">         Tirages Projets</t>
  </si>
  <si>
    <t>TABLEAU 6.3 : Tableau des operations financieres de l'etat (TOFE) de 1995 à 2046</t>
  </si>
  <si>
    <t xml:space="preserve">         Tirages programme</t>
  </si>
  <si>
    <t>TABLEAU 6.3 : Tableau des operations financieres de l'etat (TOFE) de 1995 à 2047</t>
  </si>
  <si>
    <t xml:space="preserve">         Amortissement</t>
  </si>
  <si>
    <t>TABLEAU 6.3 : Tableau des operations financieres de l'etat (TOFE) de 1995 à 2048</t>
  </si>
  <si>
    <t xml:space="preserve">   Intérieur</t>
  </si>
  <si>
    <t>TABLEAU 6.3 : Tableau des operations financieres de l'etat (TOFE) de 1995 à 2049</t>
  </si>
  <si>
    <t xml:space="preserve">      Système bancaire</t>
  </si>
  <si>
    <t>TABLEAU 6.3 : Tableau des operations financieres de l'etat (TOFE) de 1995 à 2050</t>
  </si>
  <si>
    <t xml:space="preserve">      Autres</t>
  </si>
  <si>
    <t>TABLEAU 6.3 : Tableau des operations financieres de l'etat (TOFE) de 1995 à 2051</t>
  </si>
  <si>
    <t xml:space="preserve">   Dépenses ordonnancées et non règlées</t>
  </si>
  <si>
    <t>TABLEAU 6.3 : Tableau des operations financieres de l'etat (TOFE) de 1995 à 2052</t>
  </si>
  <si>
    <t xml:space="preserve">   Instances de paiement (DBC)</t>
  </si>
  <si>
    <t>TABLEAU 6.3 : Tableau des operations financieres de l'etat (TOFE) de 1995 à 2053</t>
  </si>
  <si>
    <t xml:space="preserve">   Erreurs et omissions</t>
  </si>
  <si>
    <t>TABLEAU 6.3 : Tableau des operations financieres de l'etat (TOFE) de 1995 à 2054</t>
  </si>
  <si>
    <t xml:space="preserve">   Extérieurs exceptionnels</t>
  </si>
  <si>
    <t>TABLEAU 6.1: Evolution des recettes budgetaires de 2006 à 2010 en millions MRO</t>
  </si>
  <si>
    <r>
      <t xml:space="preserve">Sources : </t>
    </r>
    <r>
      <rPr>
        <b/>
        <i/>
        <sz val="10"/>
        <rFont val="Times New Roman"/>
        <family val="1"/>
      </rPr>
      <t>Trésor</t>
    </r>
  </si>
  <si>
    <t>…</t>
  </si>
  <si>
    <t>Autres taxes (cinéma,assurance,véhicules)</t>
  </si>
  <si>
    <r>
      <t xml:space="preserve">Unité : </t>
    </r>
    <r>
      <rPr>
        <b/>
        <i/>
        <sz val="10"/>
        <rFont val="Times New Roman"/>
        <family val="1"/>
      </rPr>
      <t>millions UM</t>
    </r>
  </si>
  <si>
    <t>TABLEAU 6.2 : Evolution des depenses budgetaires de 2006 à 2010</t>
  </si>
  <si>
    <t>TABLEAU 6.2 : Evolution des depenses budgetaires de 2006 à 2011</t>
  </si>
  <si>
    <t>TABLEAU 6.2 : Evolution des depenses budgetaires de 2006 à 2012</t>
  </si>
  <si>
    <t>TABLEAU 6.2 : Evolution des depenses budgetaires de 2006 à 2013</t>
  </si>
  <si>
    <t>TABLEAU 6.2 : Evolution des depenses budgetaires de 2006 à 2014</t>
  </si>
  <si>
    <t>TABLEAU 6.2 : Evolution des depenses budgetaires de 2006 à 2015</t>
  </si>
  <si>
    <t>TABLEAU 6.2 : Evolution des depenses budgetaires de 2006 à 2016</t>
  </si>
  <si>
    <t>TABLEAU 6.2 : Evolution des depenses budgetaires de 2006 à 2017</t>
  </si>
  <si>
    <t>TABLEAU 6.2 : Evolution des depenses budgetaires de 2006 à 2018</t>
  </si>
  <si>
    <t>TABLEAU 6.2 : Evolution des depenses budgetaires de 2006 à 2019</t>
  </si>
  <si>
    <t>TABLEAU 6.2 : Evolution des depenses budgetaires de 2006 à 2020</t>
  </si>
  <si>
    <t>TABLEAU 6.2 : Evolution des depenses budgetaires de 2006 à 2021</t>
  </si>
  <si>
    <t>Dépenses d'investissement et prêts nets</t>
  </si>
  <si>
    <t>TABLEAU 6.2 : Evolution des depenses budgetaires de 2006 à 2022</t>
  </si>
  <si>
    <t>TABLEAU 6.2 : Evolution des depenses budgetaires de 2006 à 2023</t>
  </si>
  <si>
    <t>TABLEAU 6.2 : Evolution des depenses budgetaires de 2006 à 2024</t>
  </si>
  <si>
    <t>TABLEAU 6.2 : Evolution des depenses budgetaires de 2006 à 2025</t>
  </si>
  <si>
    <t>TABLEAU 6.2 : Evolution des depenses budgetaires de 2006 à 2026</t>
  </si>
  <si>
    <t>TABLEAU 6.2 : Evolution des depenses budgetaires de 2006 à 2027</t>
  </si>
  <si>
    <t>TABLEAU 6.2 : Evolution des depenses budgetaires de 2006 à 2028</t>
  </si>
  <si>
    <r>
      <t xml:space="preserve">Unité : </t>
    </r>
    <r>
      <rPr>
        <b/>
        <i/>
        <sz val="12"/>
        <rFont val="Times New Roman"/>
        <family val="1"/>
      </rPr>
      <t>milliards d'Ouguiya</t>
    </r>
  </si>
  <si>
    <t>TABLEAU 6.3 : Tableau des operations financieres de l'etat (TOFE) de 2006 à 2010 en millards MRO</t>
  </si>
  <si>
    <r>
      <t xml:space="preserve">Sources : </t>
    </r>
    <r>
      <rPr>
        <b/>
        <i/>
        <sz val="12"/>
        <rFont val="Times New Roman"/>
        <family val="1"/>
      </rPr>
      <t>Trésor</t>
    </r>
  </si>
  <si>
    <t>Réserves pour dépenses additionnelles d'urgence</t>
  </si>
  <si>
    <t>Hors IRDM</t>
  </si>
  <si>
    <t>Dont:IADM</t>
  </si>
  <si>
    <t>0.0</t>
  </si>
  <si>
    <t>Privatisations et autres</t>
  </si>
  <si>
    <t>Instances au Trésor</t>
  </si>
  <si>
    <t>IADM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</si>
</sst>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General_)"/>
    <numFmt numFmtId="165" formatCode="#,##0.0"/>
    <numFmt numFmtId="166" formatCode="0.0"/>
    <numFmt numFmtId="167" formatCode="_(* #,##0.0_);_(* \(#,##0.0\);_(* &quot;-&quot;?_);_(@_)"/>
    <numFmt numFmtId="168" formatCode="_-* #,##0.0\ _F_-;\-* #,##0.0\ _F_-;_-* &quot;-&quot;??\ _F_-;_-@_-"/>
    <numFmt numFmtId="169" formatCode="_-* #,##0.0\ _€_-;\-* #,##0.0\ _€_-;_-* &quot;-&quot;?\ _€_-;_-@_-"/>
  </numFmts>
  <fonts count="35" x14ac:knownFonts="1">
    <font>
      <sz val="11"/>
      <color theme="1"/>
      <name val="Calibri"/>
      <family val="2"/>
      <scheme val="minor"/>
    </font>
    <font>
      <b/>
      <sz val="20"/>
      <color rgb="FFFFFFFF"/>
      <name val="Sakkal Majalla"/>
    </font>
    <font>
      <sz val="10"/>
      <name val="MS Sans Serif"/>
      <family val="2"/>
    </font>
    <font>
      <b/>
      <sz val="18"/>
      <name val="Sakkal Majalla"/>
    </font>
    <font>
      <b/>
      <sz val="10"/>
      <name val="Sakkal Majalla"/>
    </font>
    <font>
      <b/>
      <sz val="18"/>
      <name val="Arabic Typesetting"/>
      <family val="4"/>
    </font>
    <font>
      <sz val="18"/>
      <name val="Sakkal Majalla"/>
    </font>
    <font>
      <sz val="10"/>
      <name val="MS Sans Serif"/>
    </font>
    <font>
      <sz val="12"/>
      <color theme="1"/>
      <name val="Times New Roman"/>
      <family val="1"/>
    </font>
    <font>
      <b/>
      <sz val="18"/>
      <color indexed="8"/>
      <name val="Sakkal Majalla"/>
    </font>
    <font>
      <sz val="18"/>
      <color indexed="8"/>
      <name val="Sakkal Majalla"/>
    </font>
    <font>
      <b/>
      <sz val="18"/>
      <color theme="1"/>
      <name val="Sakkal Majalla"/>
    </font>
    <font>
      <sz val="18"/>
      <color theme="1"/>
      <name val="Sakkal Majalla"/>
    </font>
    <font>
      <sz val="18"/>
      <color indexed="59"/>
      <name val="Sakkal Majalla"/>
    </font>
    <font>
      <sz val="8"/>
      <name val="Calibri"/>
      <family val="2"/>
      <scheme val="minor"/>
    </font>
    <font>
      <b/>
      <sz val="12"/>
      <color indexed="51"/>
      <name val="Times New Roman"/>
      <family val="1"/>
    </font>
    <font>
      <sz val="10"/>
      <name val="Times New Roman"/>
      <family val="1"/>
    </font>
    <font>
      <b/>
      <sz val="11"/>
      <color indexed="57"/>
      <name val="Times New Roman"/>
      <family val="1"/>
    </font>
    <font>
      <b/>
      <sz val="10"/>
      <color indexed="48"/>
      <name val="Times New Roman"/>
      <family val="1"/>
    </font>
    <font>
      <b/>
      <sz val="12"/>
      <color indexed="53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  <family val="1"/>
    </font>
    <font>
      <b/>
      <i/>
      <sz val="10"/>
      <color indexed="53"/>
      <name val="Times New Roman"/>
      <family val="1"/>
    </font>
    <font>
      <b/>
      <sz val="10"/>
      <color indexed="53"/>
      <name val="Times New Roman"/>
      <family val="1"/>
    </font>
    <font>
      <sz val="9"/>
      <name val="Times New Roman"/>
      <family val="1"/>
    </font>
    <font>
      <b/>
      <sz val="11"/>
      <color indexed="48"/>
      <name val="Times New Roman"/>
      <family val="1"/>
    </font>
    <font>
      <b/>
      <i/>
      <sz val="11"/>
      <color indexed="53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color indexed="53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i/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rgb="FF3333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67610"/>
        <bgColor indexed="64"/>
      </patternFill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5">
    <xf numFmtId="0" fontId="0" fillId="0" borderId="0"/>
    <xf numFmtId="0" fontId="2" fillId="0" borderId="0"/>
    <xf numFmtId="0" fontId="7" fillId="0" borderId="0"/>
    <xf numFmtId="0" fontId="7" fillId="0" borderId="0"/>
    <xf numFmtId="40" fontId="7" fillId="0" borderId="0" applyFont="0" applyFill="0" applyBorder="0" applyAlignment="0" applyProtection="0"/>
  </cellStyleXfs>
  <cellXfs count="218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64" fontId="4" fillId="0" borderId="0" xfId="1" applyNumberFormat="1" applyFont="1" applyAlignment="1">
      <alignment horizontal="left"/>
    </xf>
    <xf numFmtId="164" fontId="3" fillId="0" borderId="4" xfId="1" applyNumberFormat="1" applyFont="1" applyBorder="1" applyAlignment="1">
      <alignment horizontal="left"/>
    </xf>
    <xf numFmtId="164" fontId="3" fillId="0" borderId="5" xfId="1" applyNumberFormat="1" applyFont="1" applyBorder="1" applyAlignment="1">
      <alignment horizontal="left"/>
    </xf>
    <xf numFmtId="165" fontId="3" fillId="0" borderId="6" xfId="1" applyNumberFormat="1" applyFont="1" applyBorder="1" applyAlignment="1">
      <alignment horizontal="right"/>
    </xf>
    <xf numFmtId="165" fontId="3" fillId="0" borderId="6" xfId="1" applyNumberFormat="1" applyFont="1" applyBorder="1" applyAlignment="1">
      <alignment horizontal="right" vertical="top"/>
    </xf>
    <xf numFmtId="164" fontId="6" fillId="0" borderId="4" xfId="1" applyNumberFormat="1" applyFont="1" applyBorder="1" applyAlignment="1">
      <alignment horizontal="left"/>
    </xf>
    <xf numFmtId="165" fontId="6" fillId="0" borderId="6" xfId="1" applyNumberFormat="1" applyFont="1" applyBorder="1" applyAlignment="1">
      <alignment horizontal="right"/>
    </xf>
    <xf numFmtId="165" fontId="6" fillId="0" borderId="6" xfId="1" applyNumberFormat="1" applyFont="1" applyBorder="1" applyAlignment="1">
      <alignment horizontal="right" vertical="top"/>
    </xf>
    <xf numFmtId="164" fontId="6" fillId="0" borderId="4" xfId="1" applyNumberFormat="1" applyFont="1" applyBorder="1" applyAlignment="1">
      <alignment horizontal="left" indent="1"/>
    </xf>
    <xf numFmtId="165" fontId="6" fillId="0" borderId="6" xfId="1" applyNumberFormat="1" applyFont="1" applyBorder="1" applyAlignment="1">
      <alignment horizontal="center"/>
    </xf>
    <xf numFmtId="165" fontId="6" fillId="0" borderId="6" xfId="1" applyNumberFormat="1" applyFont="1" applyBorder="1" applyAlignment="1">
      <alignment horizontal="center" vertical="top"/>
    </xf>
    <xf numFmtId="166" fontId="3" fillId="0" borderId="6" xfId="1" applyNumberFormat="1" applyFont="1" applyBorder="1" applyAlignment="1">
      <alignment horizontal="right" vertical="top"/>
    </xf>
    <xf numFmtId="166" fontId="3" fillId="0" borderId="0" xfId="1" applyNumberFormat="1" applyFont="1" applyAlignment="1">
      <alignment horizontal="center" vertical="top"/>
    </xf>
    <xf numFmtId="165" fontId="3" fillId="0" borderId="0" xfId="1" applyNumberFormat="1" applyFont="1" applyAlignment="1">
      <alignment horizontal="center" vertical="top"/>
    </xf>
    <xf numFmtId="165" fontId="6" fillId="0" borderId="0" xfId="1" applyNumberFormat="1" applyFont="1" applyAlignment="1">
      <alignment horizontal="center" vertical="top"/>
    </xf>
    <xf numFmtId="166" fontId="6" fillId="0" borderId="0" xfId="1" applyNumberFormat="1" applyFont="1" applyAlignment="1">
      <alignment horizontal="center" vertical="top"/>
    </xf>
    <xf numFmtId="167" fontId="6" fillId="0" borderId="6" xfId="1" applyNumberFormat="1" applyFont="1" applyBorder="1" applyAlignment="1">
      <alignment horizontal="right" vertical="top"/>
    </xf>
    <xf numFmtId="0" fontId="6" fillId="0" borderId="0" xfId="1" applyFont="1"/>
    <xf numFmtId="167" fontId="6" fillId="0" borderId="0" xfId="1" applyNumberFormat="1" applyFont="1" applyAlignment="1">
      <alignment horizontal="center" vertical="top"/>
    </xf>
    <xf numFmtId="164" fontId="6" fillId="0" borderId="4" xfId="1" applyNumberFormat="1" applyFont="1" applyBorder="1" applyAlignment="1">
      <alignment horizontal="left" indent="2"/>
    </xf>
    <xf numFmtId="167" fontId="3" fillId="0" borderId="6" xfId="1" applyNumberFormat="1" applyFont="1" applyBorder="1" applyAlignment="1">
      <alignment horizontal="right" vertical="top"/>
    </xf>
    <xf numFmtId="167" fontId="3" fillId="0" borderId="0" xfId="1" applyNumberFormat="1" applyFont="1" applyAlignment="1">
      <alignment horizontal="center" vertical="top"/>
    </xf>
    <xf numFmtId="164" fontId="3" fillId="0" borderId="4" xfId="1" applyNumberFormat="1" applyFont="1" applyBorder="1" applyAlignment="1">
      <alignment horizontal="left" indent="1"/>
    </xf>
    <xf numFmtId="0" fontId="3" fillId="0" borderId="4" xfId="2" applyFont="1" applyBorder="1"/>
    <xf numFmtId="167" fontId="3" fillId="0" borderId="0" xfId="1" applyNumberFormat="1" applyFont="1" applyAlignment="1">
      <alignment horizontal="right" vertical="top"/>
    </xf>
    <xf numFmtId="167" fontId="6" fillId="0" borderId="0" xfId="1" applyNumberFormat="1" applyFont="1" applyAlignment="1">
      <alignment horizontal="right" vertical="top"/>
    </xf>
    <xf numFmtId="3" fontId="3" fillId="0" borderId="0" xfId="1" applyNumberFormat="1" applyFont="1" applyAlignment="1">
      <alignment horizontal="right"/>
    </xf>
    <xf numFmtId="0" fontId="3" fillId="0" borderId="7" xfId="1" applyFont="1" applyBorder="1" applyAlignment="1">
      <alignment horizontal="center" vertical="center"/>
    </xf>
    <xf numFmtId="0" fontId="5" fillId="0" borderId="0" xfId="1" applyFont="1" applyAlignment="1">
      <alignment vertical="center"/>
    </xf>
    <xf numFmtId="164" fontId="3" fillId="0" borderId="4" xfId="1" applyNumberFormat="1" applyFont="1" applyBorder="1" applyAlignment="1">
      <alignment horizontal="left" vertical="center" indent="1"/>
    </xf>
    <xf numFmtId="164" fontId="3" fillId="0" borderId="0" xfId="1" applyNumberFormat="1" applyFont="1" applyAlignment="1">
      <alignment horizontal="left" vertical="center" indent="1"/>
    </xf>
    <xf numFmtId="165" fontId="3" fillId="0" borderId="8" xfId="1" applyNumberFormat="1" applyFont="1" applyBorder="1" applyAlignment="1">
      <alignment vertical="center"/>
    </xf>
    <xf numFmtId="165" fontId="3" fillId="0" borderId="8" xfId="1" applyNumberFormat="1" applyFont="1" applyBorder="1" applyAlignment="1">
      <alignment horizontal="center" vertical="center"/>
    </xf>
    <xf numFmtId="164" fontId="3" fillId="0" borderId="4" xfId="1" applyNumberFormat="1" applyFont="1" applyBorder="1" applyAlignment="1">
      <alignment horizontal="left" vertical="center" indent="2"/>
    </xf>
    <xf numFmtId="164" fontId="6" fillId="0" borderId="4" xfId="1" applyNumberFormat="1" applyFont="1" applyBorder="1" applyAlignment="1">
      <alignment horizontal="left" vertical="center" indent="3"/>
    </xf>
    <xf numFmtId="165" fontId="6" fillId="0" borderId="8" xfId="1" applyNumberFormat="1" applyFont="1" applyBorder="1" applyAlignment="1">
      <alignment vertical="center"/>
    </xf>
    <xf numFmtId="165" fontId="6" fillId="0" borderId="8" xfId="1" applyNumberFormat="1" applyFont="1" applyBorder="1" applyAlignment="1">
      <alignment horizontal="right" vertical="center"/>
    </xf>
    <xf numFmtId="165" fontId="6" fillId="0" borderId="8" xfId="1" applyNumberFormat="1" applyFont="1" applyBorder="1" applyAlignment="1">
      <alignment horizontal="center" vertical="center"/>
    </xf>
    <xf numFmtId="164" fontId="6" fillId="0" borderId="4" xfId="1" applyNumberFormat="1" applyFont="1" applyBorder="1" applyAlignment="1">
      <alignment horizontal="left" vertical="center" indent="1"/>
    </xf>
    <xf numFmtId="0" fontId="3" fillId="0" borderId="9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11" xfId="2" applyFont="1" applyBorder="1" applyAlignment="1">
      <alignment vertical="center" wrapText="1"/>
    </xf>
    <xf numFmtId="0" fontId="5" fillId="0" borderId="12" xfId="1" applyFont="1" applyBorder="1" applyAlignment="1">
      <alignment vertical="center"/>
    </xf>
    <xf numFmtId="4" fontId="9" fillId="0" borderId="1" xfId="2" applyNumberFormat="1" applyFont="1" applyBorder="1" applyAlignment="1">
      <alignment horizontal="right" vertical="center" wrapText="1"/>
    </xf>
    <xf numFmtId="4" fontId="9" fillId="0" borderId="1" xfId="2" applyNumberFormat="1" applyFont="1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center"/>
    </xf>
    <xf numFmtId="0" fontId="10" fillId="0" borderId="13" xfId="2" applyFont="1" applyBorder="1" applyAlignment="1">
      <alignment horizontal="left" vertical="center" wrapText="1"/>
    </xf>
    <xf numFmtId="4" fontId="10" fillId="0" borderId="1" xfId="2" applyNumberFormat="1" applyFont="1" applyBorder="1" applyAlignment="1">
      <alignment horizontal="right" vertical="center" wrapText="1"/>
    </xf>
    <xf numFmtId="4" fontId="10" fillId="0" borderId="1" xfId="2" applyNumberFormat="1" applyFont="1" applyBorder="1" applyAlignment="1">
      <alignment horizontal="center" vertical="center" wrapText="1"/>
    </xf>
    <xf numFmtId="0" fontId="6" fillId="0" borderId="1" xfId="2" applyFont="1" applyBorder="1" applyAlignment="1">
      <alignment horizontal="center" vertical="center"/>
    </xf>
    <xf numFmtId="0" fontId="9" fillId="0" borderId="13" xfId="2" applyFont="1" applyBorder="1" applyAlignment="1">
      <alignment vertical="center" wrapText="1"/>
    </xf>
    <xf numFmtId="0" fontId="11" fillId="0" borderId="1" xfId="2" applyFont="1" applyBorder="1" applyAlignment="1">
      <alignment horizontal="center" vertical="center"/>
    </xf>
    <xf numFmtId="0" fontId="12" fillId="0" borderId="1" xfId="2" applyFont="1" applyBorder="1" applyAlignment="1">
      <alignment horizontal="center" vertical="center"/>
    </xf>
    <xf numFmtId="4" fontId="13" fillId="0" borderId="1" xfId="2" applyNumberFormat="1" applyFont="1" applyBorder="1" applyAlignment="1">
      <alignment horizontal="right" vertical="center" wrapText="1"/>
    </xf>
    <xf numFmtId="4" fontId="13" fillId="0" borderId="1" xfId="2" applyNumberFormat="1" applyFont="1" applyBorder="1" applyAlignment="1">
      <alignment horizontal="center" vertical="center" wrapText="1"/>
    </xf>
    <xf numFmtId="0" fontId="10" fillId="0" borderId="13" xfId="2" applyFont="1" applyBorder="1" applyAlignment="1">
      <alignment vertical="center" wrapText="1"/>
    </xf>
    <xf numFmtId="2" fontId="12" fillId="0" borderId="1" xfId="2" applyNumberFormat="1" applyFont="1" applyBorder="1" applyAlignment="1">
      <alignment horizontal="center" vertical="center"/>
    </xf>
    <xf numFmtId="0" fontId="9" fillId="0" borderId="13" xfId="2" applyFont="1" applyBorder="1" applyAlignment="1">
      <alignment horizontal="left" vertical="center" wrapText="1"/>
    </xf>
    <xf numFmtId="2" fontId="6" fillId="0" borderId="1" xfId="2" applyNumberFormat="1" applyFont="1" applyBorder="1" applyAlignment="1">
      <alignment horizontal="center" vertical="center"/>
    </xf>
    <xf numFmtId="0" fontId="15" fillId="0" borderId="0" xfId="3" applyFont="1"/>
    <xf numFmtId="1" fontId="15" fillId="0" borderId="0" xfId="3" applyNumberFormat="1" applyFont="1" applyAlignment="1">
      <alignment vertical="center"/>
    </xf>
    <xf numFmtId="164" fontId="15" fillId="0" borderId="0" xfId="3" applyNumberFormat="1" applyFont="1" applyAlignment="1">
      <alignment horizontal="left" vertical="center"/>
    </xf>
    <xf numFmtId="0" fontId="16" fillId="0" borderId="0" xfId="3" applyFont="1"/>
    <xf numFmtId="3" fontId="16" fillId="0" borderId="0" xfId="3" applyNumberFormat="1" applyFont="1"/>
    <xf numFmtId="1" fontId="16" fillId="0" borderId="0" xfId="3" applyNumberFormat="1" applyFont="1" applyAlignment="1">
      <alignment vertical="center"/>
    </xf>
    <xf numFmtId="1" fontId="16" fillId="0" borderId="0" xfId="3" applyNumberFormat="1" applyFont="1"/>
    <xf numFmtId="0" fontId="16" fillId="0" borderId="0" xfId="3" applyFont="1" applyAlignment="1">
      <alignment horizontal="right"/>
    </xf>
    <xf numFmtId="0" fontId="16" fillId="0" borderId="0" xfId="3" applyFont="1" applyAlignment="1">
      <alignment vertical="center"/>
    </xf>
    <xf numFmtId="0" fontId="1" fillId="2" borderId="1" xfId="2" applyFont="1" applyFill="1" applyBorder="1" applyAlignment="1">
      <alignment horizontal="left" vertical="center"/>
    </xf>
    <xf numFmtId="164" fontId="17" fillId="0" borderId="14" xfId="3" applyNumberFormat="1" applyFont="1" applyBorder="1" applyAlignment="1">
      <alignment horizontal="center" vertical="center"/>
    </xf>
    <xf numFmtId="0" fontId="18" fillId="0" borderId="2" xfId="3" applyFont="1" applyBorder="1" applyAlignment="1">
      <alignment horizontal="center"/>
    </xf>
    <xf numFmtId="0" fontId="18" fillId="0" borderId="7" xfId="3" applyFont="1" applyBorder="1" applyAlignment="1">
      <alignment horizontal="center"/>
    </xf>
    <xf numFmtId="164" fontId="19" fillId="0" borderId="0" xfId="3" applyNumberFormat="1" applyFont="1" applyAlignment="1">
      <alignment horizontal="left" vertical="center"/>
    </xf>
    <xf numFmtId="164" fontId="20" fillId="0" borderId="0" xfId="3" applyNumberFormat="1" applyFont="1" applyAlignment="1">
      <alignment horizontal="left"/>
    </xf>
    <xf numFmtId="164" fontId="22" fillId="3" borderId="4" xfId="3" applyNumberFormat="1" applyFont="1" applyFill="1" applyBorder="1" applyAlignment="1">
      <alignment horizontal="left"/>
    </xf>
    <xf numFmtId="3" fontId="22" fillId="0" borderId="6" xfId="3" applyNumberFormat="1" applyFont="1" applyBorder="1" applyAlignment="1">
      <alignment horizontal="right"/>
    </xf>
    <xf numFmtId="164" fontId="20" fillId="0" borderId="4" xfId="3" applyNumberFormat="1" applyFont="1" applyBorder="1" applyAlignment="1">
      <alignment horizontal="left"/>
    </xf>
    <xf numFmtId="3" fontId="20" fillId="0" borderId="6" xfId="3" applyNumberFormat="1" applyFont="1" applyBorder="1" applyAlignment="1">
      <alignment horizontal="right"/>
    </xf>
    <xf numFmtId="164" fontId="16" fillId="0" borderId="4" xfId="3" applyNumberFormat="1" applyFont="1" applyBorder="1" applyAlignment="1">
      <alignment horizontal="left"/>
    </xf>
    <xf numFmtId="3" fontId="16" fillId="0" borderId="6" xfId="3" applyNumberFormat="1" applyFont="1" applyBorder="1" applyAlignment="1">
      <alignment horizontal="right"/>
    </xf>
    <xf numFmtId="3" fontId="16" fillId="0" borderId="8" xfId="3" applyNumberFormat="1" applyFont="1" applyBorder="1" applyAlignment="1">
      <alignment horizontal="right"/>
    </xf>
    <xf numFmtId="164" fontId="16" fillId="0" borderId="4" xfId="3" applyNumberFormat="1" applyFont="1" applyBorder="1" applyAlignment="1">
      <alignment horizontal="left" indent="1"/>
    </xf>
    <xf numFmtId="3" fontId="20" fillId="0" borderId="8" xfId="3" applyNumberFormat="1" applyFont="1" applyBorder="1" applyAlignment="1">
      <alignment horizontal="right"/>
    </xf>
    <xf numFmtId="164" fontId="22" fillId="0" borderId="4" xfId="3" applyNumberFormat="1" applyFont="1" applyBorder="1" applyAlignment="1">
      <alignment horizontal="left"/>
    </xf>
    <xf numFmtId="0" fontId="20" fillId="0" borderId="4" xfId="2" applyFont="1" applyBorder="1"/>
    <xf numFmtId="164" fontId="23" fillId="0" borderId="4" xfId="3" applyNumberFormat="1" applyFont="1" applyBorder="1" applyAlignment="1">
      <alignment horizontal="left"/>
    </xf>
    <xf numFmtId="3" fontId="23" fillId="0" borderId="6" xfId="3" applyNumberFormat="1" applyFont="1" applyBorder="1" applyAlignment="1">
      <alignment horizontal="right"/>
    </xf>
    <xf numFmtId="164" fontId="18" fillId="0" borderId="4" xfId="3" applyNumberFormat="1" applyFont="1" applyBorder="1" applyAlignment="1">
      <alignment horizontal="left"/>
    </xf>
    <xf numFmtId="3" fontId="18" fillId="0" borderId="6" xfId="3" applyNumberFormat="1" applyFont="1" applyBorder="1" applyAlignment="1">
      <alignment horizontal="right"/>
    </xf>
    <xf numFmtId="168" fontId="24" fillId="0" borderId="0" xfId="4" applyNumberFormat="1" applyFont="1" applyBorder="1"/>
    <xf numFmtId="169" fontId="16" fillId="0" borderId="0" xfId="3" applyNumberFormat="1" applyFont="1"/>
    <xf numFmtId="1" fontId="25" fillId="0" borderId="2" xfId="3" applyNumberFormat="1" applyFont="1" applyBorder="1" applyAlignment="1">
      <alignment horizontal="center" vertical="center"/>
    </xf>
    <xf numFmtId="0" fontId="25" fillId="0" borderId="2" xfId="3" applyFont="1" applyBorder="1" applyAlignment="1">
      <alignment horizontal="center" vertical="center"/>
    </xf>
    <xf numFmtId="0" fontId="16" fillId="0" borderId="0" xfId="2" applyFont="1"/>
    <xf numFmtId="0" fontId="2" fillId="0" borderId="0" xfId="2" applyFont="1"/>
    <xf numFmtId="164" fontId="19" fillId="0" borderId="0" xfId="2" applyNumberFormat="1" applyFont="1" applyAlignment="1">
      <alignment horizontal="left" vertical="center"/>
    </xf>
    <xf numFmtId="0" fontId="20" fillId="0" borderId="0" xfId="2" applyFont="1"/>
    <xf numFmtId="0" fontId="26" fillId="0" borderId="15" xfId="2" applyFont="1" applyBorder="1" applyAlignment="1">
      <alignment vertical="center"/>
    </xf>
    <xf numFmtId="165" fontId="26" fillId="0" borderId="6" xfId="2" applyNumberFormat="1" applyFont="1" applyBorder="1" applyAlignment="1">
      <alignment vertical="center"/>
    </xf>
    <xf numFmtId="165" fontId="26" fillId="0" borderId="8" xfId="2" applyNumberFormat="1" applyFont="1" applyBorder="1" applyAlignment="1">
      <alignment vertical="center"/>
    </xf>
    <xf numFmtId="0" fontId="27" fillId="0" borderId="15" xfId="2" applyFont="1" applyBorder="1" applyAlignment="1">
      <alignment horizontal="left" vertical="center" indent="2"/>
    </xf>
    <xf numFmtId="165" fontId="27" fillId="0" borderId="6" xfId="2" applyNumberFormat="1" applyFont="1" applyBorder="1" applyAlignment="1">
      <alignment vertical="center"/>
    </xf>
    <xf numFmtId="165" fontId="27" fillId="0" borderId="8" xfId="2" applyNumberFormat="1" applyFont="1" applyBorder="1" applyAlignment="1">
      <alignment vertical="center"/>
    </xf>
    <xf numFmtId="0" fontId="28" fillId="0" borderId="15" xfId="2" applyFont="1" applyBorder="1" applyAlignment="1">
      <alignment horizontal="left" vertical="center" indent="1"/>
    </xf>
    <xf numFmtId="165" fontId="28" fillId="0" borderId="6" xfId="2" applyNumberFormat="1" applyFont="1" applyBorder="1" applyAlignment="1">
      <alignment vertical="center"/>
    </xf>
    <xf numFmtId="165" fontId="28" fillId="0" borderId="8" xfId="2" applyNumberFormat="1" applyFont="1" applyBorder="1" applyAlignment="1">
      <alignment vertical="center"/>
    </xf>
    <xf numFmtId="0" fontId="27" fillId="0" borderId="15" xfId="2" applyFont="1" applyBorder="1" applyAlignment="1">
      <alignment horizontal="left" vertical="center" indent="1"/>
    </xf>
    <xf numFmtId="0" fontId="29" fillId="0" borderId="15" xfId="2" applyFont="1" applyBorder="1" applyAlignment="1">
      <alignment vertical="center"/>
    </xf>
    <xf numFmtId="165" fontId="29" fillId="0" borderId="6" xfId="2" applyNumberFormat="1" applyFont="1" applyBorder="1" applyAlignment="1">
      <alignment vertical="center"/>
    </xf>
    <xf numFmtId="165" fontId="29" fillId="0" borderId="8" xfId="2" applyNumberFormat="1" applyFont="1" applyBorder="1" applyAlignment="1">
      <alignment vertical="center"/>
    </xf>
    <xf numFmtId="0" fontId="25" fillId="0" borderId="15" xfId="2" applyFont="1" applyBorder="1" applyAlignment="1">
      <alignment vertical="center"/>
    </xf>
    <xf numFmtId="165" fontId="25" fillId="0" borderId="6" xfId="2" applyNumberFormat="1" applyFont="1" applyBorder="1" applyAlignment="1">
      <alignment vertical="center"/>
    </xf>
    <xf numFmtId="165" fontId="25" fillId="0" borderId="8" xfId="2" applyNumberFormat="1" applyFont="1" applyBorder="1" applyAlignment="1">
      <alignment vertical="center"/>
    </xf>
    <xf numFmtId="0" fontId="16" fillId="0" borderId="0" xfId="3" applyFont="1" applyAlignment="1">
      <alignment horizontal="center"/>
    </xf>
    <xf numFmtId="165" fontId="16" fillId="0" borderId="0" xfId="3" applyNumberFormat="1" applyFont="1"/>
    <xf numFmtId="0" fontId="18" fillId="0" borderId="2" xfId="3" applyFont="1" applyBorder="1" applyAlignment="1">
      <alignment horizontal="center" vertical="center"/>
    </xf>
    <xf numFmtId="164" fontId="23" fillId="0" borderId="4" xfId="3" applyNumberFormat="1" applyFont="1" applyBorder="1" applyAlignment="1">
      <alignment horizontal="left" vertical="center" indent="1"/>
    </xf>
    <xf numFmtId="165" fontId="23" fillId="0" borderId="6" xfId="3" applyNumberFormat="1" applyFont="1" applyBorder="1" applyAlignment="1">
      <alignment vertical="center"/>
    </xf>
    <xf numFmtId="164" fontId="20" fillId="0" borderId="4" xfId="3" applyNumberFormat="1" applyFont="1" applyBorder="1" applyAlignment="1">
      <alignment horizontal="left" vertical="center" indent="2"/>
    </xf>
    <xf numFmtId="165" fontId="16" fillId="0" borderId="6" xfId="3" applyNumberFormat="1" applyFont="1" applyBorder="1" applyAlignment="1">
      <alignment vertical="center"/>
    </xf>
    <xf numFmtId="164" fontId="16" fillId="0" borderId="4" xfId="3" applyNumberFormat="1" applyFont="1" applyBorder="1" applyAlignment="1">
      <alignment horizontal="left" vertical="center" indent="3"/>
    </xf>
    <xf numFmtId="165" fontId="16" fillId="0" borderId="8" xfId="3" applyNumberFormat="1" applyFont="1" applyBorder="1" applyAlignment="1">
      <alignment vertical="center"/>
    </xf>
    <xf numFmtId="165" fontId="16" fillId="0" borderId="6" xfId="3" applyNumberFormat="1" applyFont="1" applyBorder="1" applyAlignment="1">
      <alignment horizontal="right" vertical="center"/>
    </xf>
    <xf numFmtId="165" fontId="16" fillId="0" borderId="8" xfId="3" applyNumberFormat="1" applyFont="1" applyBorder="1" applyAlignment="1">
      <alignment horizontal="right" vertical="center"/>
    </xf>
    <xf numFmtId="164" fontId="16" fillId="0" borderId="4" xfId="3" applyNumberFormat="1" applyFont="1" applyBorder="1" applyAlignment="1">
      <alignment horizontal="left" vertical="center" indent="2"/>
    </xf>
    <xf numFmtId="164" fontId="16" fillId="0" borderId="4" xfId="3" applyNumberFormat="1" applyFont="1" applyBorder="1" applyAlignment="1">
      <alignment horizontal="left" vertical="center" indent="1"/>
    </xf>
    <xf numFmtId="165" fontId="16" fillId="0" borderId="6" xfId="3" applyNumberFormat="1" applyFont="1" applyBorder="1" applyAlignment="1">
      <alignment horizontal="center" vertical="center"/>
    </xf>
    <xf numFmtId="164" fontId="18" fillId="0" borderId="4" xfId="3" applyNumberFormat="1" applyFont="1" applyBorder="1" applyAlignment="1">
      <alignment horizontal="left" vertical="center"/>
    </xf>
    <xf numFmtId="165" fontId="18" fillId="0" borderId="6" xfId="3" applyNumberFormat="1" applyFont="1" applyBorder="1" applyAlignment="1">
      <alignment vertical="center"/>
    </xf>
    <xf numFmtId="1" fontId="16" fillId="0" borderId="0" xfId="3" applyNumberFormat="1" applyFont="1" applyAlignment="1">
      <alignment horizontal="right"/>
    </xf>
    <xf numFmtId="1" fontId="16" fillId="0" borderId="0" xfId="3" applyNumberFormat="1" applyFont="1" applyAlignment="1">
      <alignment horizontal="right"/>
    </xf>
    <xf numFmtId="0" fontId="25" fillId="0" borderId="16" xfId="3" applyFont="1" applyBorder="1" applyAlignment="1">
      <alignment horizontal="center" vertical="center"/>
    </xf>
    <xf numFmtId="164" fontId="25" fillId="0" borderId="4" xfId="3" applyNumberFormat="1" applyFont="1" applyBorder="1" applyAlignment="1">
      <alignment horizontal="left"/>
    </xf>
    <xf numFmtId="3" fontId="25" fillId="0" borderId="5" xfId="3" applyNumberFormat="1" applyFont="1" applyBorder="1"/>
    <xf numFmtId="164" fontId="29" fillId="0" borderId="4" xfId="3" applyNumberFormat="1" applyFont="1" applyBorder="1" applyAlignment="1">
      <alignment horizontal="left"/>
    </xf>
    <xf numFmtId="3" fontId="29" fillId="0" borderId="5" xfId="3" applyNumberFormat="1" applyFont="1" applyBorder="1"/>
    <xf numFmtId="164" fontId="27" fillId="0" borderId="4" xfId="3" applyNumberFormat="1" applyFont="1" applyBorder="1" applyAlignment="1">
      <alignment horizontal="left" indent="1"/>
    </xf>
    <xf numFmtId="3" fontId="27" fillId="0" borderId="5" xfId="3" applyNumberFormat="1" applyFont="1" applyBorder="1"/>
    <xf numFmtId="3" fontId="27" fillId="0" borderId="6" xfId="3" applyNumberFormat="1" applyFont="1" applyBorder="1"/>
    <xf numFmtId="3" fontId="27" fillId="0" borderId="8" xfId="3" applyNumberFormat="1" applyFont="1" applyBorder="1"/>
    <xf numFmtId="0" fontId="27" fillId="0" borderId="4" xfId="3" applyFont="1" applyBorder="1" applyAlignment="1">
      <alignment horizontal="left" indent="1"/>
    </xf>
    <xf numFmtId="164" fontId="27" fillId="0" borderId="4" xfId="3" applyNumberFormat="1" applyFont="1" applyBorder="1" applyAlignment="1">
      <alignment horizontal="left" indent="3"/>
    </xf>
    <xf numFmtId="164" fontId="27" fillId="0" borderId="4" xfId="3" applyNumberFormat="1" applyFont="1" applyBorder="1" applyAlignment="1">
      <alignment horizontal="left" indent="2"/>
    </xf>
    <xf numFmtId="0" fontId="20" fillId="0" borderId="0" xfId="3" applyFont="1"/>
    <xf numFmtId="164" fontId="29" fillId="0" borderId="4" xfId="3" applyNumberFormat="1" applyFont="1" applyBorder="1" applyAlignment="1">
      <alignment horizontal="left" indent="1"/>
    </xf>
    <xf numFmtId="3" fontId="29" fillId="0" borderId="6" xfId="3" applyNumberFormat="1" applyFont="1" applyBorder="1"/>
    <xf numFmtId="164" fontId="28" fillId="0" borderId="4" xfId="3" applyNumberFormat="1" applyFont="1" applyBorder="1" applyAlignment="1">
      <alignment horizontal="left" indent="2"/>
    </xf>
    <xf numFmtId="3" fontId="28" fillId="0" borderId="6" xfId="3" applyNumberFormat="1" applyFont="1" applyBorder="1"/>
    <xf numFmtId="3" fontId="27" fillId="0" borderId="6" xfId="3" applyNumberFormat="1" applyFont="1" applyBorder="1" applyAlignment="1">
      <alignment horizontal="right"/>
    </xf>
    <xf numFmtId="3" fontId="27" fillId="0" borderId="8" xfId="3" applyNumberFormat="1" applyFont="1" applyBorder="1" applyAlignment="1">
      <alignment horizontal="right"/>
    </xf>
    <xf numFmtId="1" fontId="16" fillId="0" borderId="0" xfId="3" quotePrefix="1" applyNumberFormat="1" applyFont="1" applyAlignment="1">
      <alignment horizontal="right"/>
    </xf>
    <xf numFmtId="3" fontId="27" fillId="0" borderId="6" xfId="3" applyNumberFormat="1" applyFont="1" applyBorder="1" applyAlignment="1">
      <alignment horizontal="center"/>
    </xf>
    <xf numFmtId="3" fontId="25" fillId="0" borderId="6" xfId="3" applyNumberFormat="1" applyFont="1" applyBorder="1" applyAlignment="1">
      <alignment horizontal="right"/>
    </xf>
    <xf numFmtId="3" fontId="29" fillId="0" borderId="6" xfId="3" applyNumberFormat="1" applyFont="1" applyBorder="1" applyAlignment="1">
      <alignment horizontal="right"/>
    </xf>
    <xf numFmtId="164" fontId="27" fillId="0" borderId="4" xfId="3" applyNumberFormat="1" applyFont="1" applyBorder="1" applyAlignment="1">
      <alignment horizontal="left"/>
    </xf>
    <xf numFmtId="3" fontId="28" fillId="0" borderId="6" xfId="3" applyNumberFormat="1" applyFont="1" applyBorder="1" applyAlignment="1">
      <alignment horizontal="right"/>
    </xf>
    <xf numFmtId="3" fontId="28" fillId="0" borderId="8" xfId="3" applyNumberFormat="1" applyFont="1" applyBorder="1" applyAlignment="1">
      <alignment horizontal="right"/>
    </xf>
    <xf numFmtId="164" fontId="28" fillId="0" borderId="4" xfId="3" applyNumberFormat="1" applyFont="1" applyBorder="1" applyAlignment="1">
      <alignment horizontal="left"/>
    </xf>
    <xf numFmtId="3" fontId="28" fillId="0" borderId="8" xfId="3" applyNumberFormat="1" applyFont="1" applyBorder="1"/>
    <xf numFmtId="164" fontId="17" fillId="0" borderId="14" xfId="1" applyNumberFormat="1" applyFont="1" applyBorder="1" applyAlignment="1">
      <alignment horizontal="center" vertical="center"/>
    </xf>
    <xf numFmtId="0" fontId="20" fillId="0" borderId="7" xfId="1" applyFont="1" applyBorder="1" applyAlignment="1">
      <alignment horizontal="center"/>
    </xf>
    <xf numFmtId="0" fontId="20" fillId="0" borderId="2" xfId="1" applyFont="1" applyBorder="1" applyAlignment="1">
      <alignment horizontal="center"/>
    </xf>
    <xf numFmtId="0" fontId="16" fillId="0" borderId="0" xfId="1" applyFont="1"/>
    <xf numFmtId="164" fontId="30" fillId="0" borderId="0" xfId="1" applyNumberFormat="1" applyFont="1" applyAlignment="1">
      <alignment horizontal="left" vertical="center"/>
    </xf>
    <xf numFmtId="164" fontId="20" fillId="0" borderId="0" xfId="1" applyNumberFormat="1" applyFont="1" applyAlignment="1">
      <alignment horizontal="left"/>
    </xf>
    <xf numFmtId="164" fontId="21" fillId="0" borderId="4" xfId="1" applyNumberFormat="1" applyFont="1" applyBorder="1" applyAlignment="1">
      <alignment horizontal="left"/>
    </xf>
    <xf numFmtId="165" fontId="21" fillId="0" borderId="6" xfId="1" applyNumberFormat="1" applyFont="1" applyBorder="1" applyAlignment="1">
      <alignment horizontal="right"/>
    </xf>
    <xf numFmtId="3" fontId="16" fillId="0" borderId="0" xfId="1" applyNumberFormat="1" applyFont="1"/>
    <xf numFmtId="164" fontId="20" fillId="0" borderId="4" xfId="1" applyNumberFormat="1" applyFont="1" applyBorder="1" applyAlignment="1">
      <alignment horizontal="left"/>
    </xf>
    <xf numFmtId="165" fontId="20" fillId="0" borderId="6" xfId="1" applyNumberFormat="1" applyFont="1" applyBorder="1" applyAlignment="1">
      <alignment horizontal="right"/>
    </xf>
    <xf numFmtId="164" fontId="16" fillId="0" borderId="4" xfId="1" applyNumberFormat="1" applyFont="1" applyBorder="1" applyAlignment="1">
      <alignment horizontal="left"/>
    </xf>
    <xf numFmtId="165" fontId="16" fillId="0" borderId="8" xfId="1" applyNumberFormat="1" applyFont="1" applyBorder="1" applyAlignment="1">
      <alignment horizontal="right"/>
    </xf>
    <xf numFmtId="165" fontId="16" fillId="0" borderId="6" xfId="1" applyNumberFormat="1" applyFont="1" applyBorder="1" applyAlignment="1">
      <alignment horizontal="right"/>
    </xf>
    <xf numFmtId="164" fontId="16" fillId="0" borderId="4" xfId="1" applyNumberFormat="1" applyFont="1" applyBorder="1" applyAlignment="1">
      <alignment horizontal="left" indent="1"/>
    </xf>
    <xf numFmtId="0" fontId="16" fillId="0" borderId="0" xfId="1" applyFont="1" applyAlignment="1">
      <alignment horizontal="right"/>
    </xf>
    <xf numFmtId="165" fontId="20" fillId="0" borderId="8" xfId="1" applyNumberFormat="1" applyFont="1" applyBorder="1" applyAlignment="1">
      <alignment horizontal="right"/>
    </xf>
    <xf numFmtId="164" fontId="20" fillId="0" borderId="4" xfId="1" applyNumberFormat="1" applyFont="1" applyBorder="1" applyAlignment="1">
      <alignment horizontal="left" indent="1"/>
    </xf>
    <xf numFmtId="164" fontId="16" fillId="0" borderId="4" xfId="1" applyNumberFormat="1" applyFont="1" applyBorder="1" applyAlignment="1">
      <alignment horizontal="left" indent="2"/>
    </xf>
    <xf numFmtId="4" fontId="16" fillId="0" borderId="0" xfId="1" applyNumberFormat="1" applyFont="1"/>
    <xf numFmtId="164" fontId="20" fillId="0" borderId="14" xfId="1" applyNumberFormat="1" applyFont="1" applyBorder="1" applyAlignment="1">
      <alignment horizontal="center" vertical="center"/>
    </xf>
    <xf numFmtId="0" fontId="20" fillId="0" borderId="2" xfId="1" applyFont="1" applyBorder="1" applyAlignment="1">
      <alignment horizontal="center" vertical="center"/>
    </xf>
    <xf numFmtId="0" fontId="20" fillId="0" borderId="7" xfId="1" applyFont="1" applyBorder="1" applyAlignment="1">
      <alignment horizontal="center" vertical="center"/>
    </xf>
    <xf numFmtId="164" fontId="20" fillId="0" borderId="4" xfId="1" applyNumberFormat="1" applyFont="1" applyBorder="1" applyAlignment="1">
      <alignment horizontal="left" vertical="center" indent="1"/>
    </xf>
    <xf numFmtId="165" fontId="20" fillId="0" borderId="6" xfId="1" applyNumberFormat="1" applyFont="1" applyBorder="1" applyAlignment="1">
      <alignment vertical="center"/>
    </xf>
    <xf numFmtId="165" fontId="20" fillId="0" borderId="8" xfId="1" applyNumberFormat="1" applyFont="1" applyBorder="1" applyAlignment="1">
      <alignment vertical="center"/>
    </xf>
    <xf numFmtId="164" fontId="20" fillId="0" borderId="4" xfId="1" applyNumberFormat="1" applyFont="1" applyBorder="1" applyAlignment="1">
      <alignment horizontal="left" vertical="center" indent="2"/>
    </xf>
    <xf numFmtId="165" fontId="16" fillId="0" borderId="6" xfId="1" applyNumberFormat="1" applyFont="1" applyBorder="1" applyAlignment="1">
      <alignment vertical="center"/>
    </xf>
    <xf numFmtId="165" fontId="16" fillId="0" borderId="8" xfId="1" applyNumberFormat="1" applyFont="1" applyBorder="1" applyAlignment="1">
      <alignment vertical="center"/>
    </xf>
    <xf numFmtId="164" fontId="16" fillId="0" borderId="4" xfId="1" applyNumberFormat="1" applyFont="1" applyBorder="1" applyAlignment="1">
      <alignment horizontal="left" vertical="center" indent="3"/>
    </xf>
    <xf numFmtId="165" fontId="16" fillId="0" borderId="8" xfId="1" applyNumberFormat="1" applyFont="1" applyBorder="1" applyAlignment="1">
      <alignment horizontal="right" vertical="center"/>
    </xf>
    <xf numFmtId="0" fontId="2" fillId="0" borderId="0" xfId="2" applyFont="1" applyAlignment="1">
      <alignment horizontal="right"/>
    </xf>
    <xf numFmtId="164" fontId="16" fillId="0" borderId="4" xfId="1" applyNumberFormat="1" applyFont="1" applyBorder="1" applyAlignment="1">
      <alignment horizontal="left" vertical="center" indent="1"/>
    </xf>
    <xf numFmtId="164" fontId="16" fillId="0" borderId="4" xfId="1" applyNumberFormat="1" applyFont="1" applyBorder="1" applyAlignment="1">
      <alignment horizontal="left" vertical="center" indent="2"/>
    </xf>
    <xf numFmtId="164" fontId="20" fillId="0" borderId="4" xfId="1" applyNumberFormat="1" applyFont="1" applyBorder="1" applyAlignment="1">
      <alignment horizontal="left" vertical="center"/>
    </xf>
    <xf numFmtId="0" fontId="30" fillId="0" borderId="0" xfId="1" applyFont="1"/>
    <xf numFmtId="0" fontId="31" fillId="0" borderId="0" xfId="1" applyFont="1"/>
    <xf numFmtId="164" fontId="30" fillId="0" borderId="17" xfId="1" applyNumberFormat="1" applyFont="1" applyBorder="1" applyAlignment="1">
      <alignment horizontal="center" vertical="center"/>
    </xf>
    <xf numFmtId="0" fontId="30" fillId="0" borderId="16" xfId="1" applyFont="1" applyBorder="1" applyAlignment="1">
      <alignment horizontal="center" vertical="center"/>
    </xf>
    <xf numFmtId="0" fontId="30" fillId="0" borderId="18" xfId="1" applyFont="1" applyBorder="1" applyAlignment="1">
      <alignment horizontal="center" vertical="center"/>
    </xf>
    <xf numFmtId="164" fontId="30" fillId="0" borderId="0" xfId="1" applyNumberFormat="1" applyFont="1" applyAlignment="1">
      <alignment horizontal="left"/>
    </xf>
    <xf numFmtId="0" fontId="33" fillId="0" borderId="19" xfId="2" applyFont="1" applyBorder="1" applyAlignment="1">
      <alignment vertical="top" wrapText="1"/>
    </xf>
    <xf numFmtId="0" fontId="33" fillId="0" borderId="20" xfId="2" applyFont="1" applyBorder="1" applyAlignment="1">
      <alignment horizontal="right" vertical="top" wrapText="1"/>
    </xf>
    <xf numFmtId="0" fontId="33" fillId="0" borderId="19" xfId="2" applyFont="1" applyBorder="1" applyAlignment="1">
      <alignment horizontal="right" vertical="top" wrapText="1"/>
    </xf>
    <xf numFmtId="0" fontId="8" fillId="0" borderId="21" xfId="2" applyFont="1" applyBorder="1" applyAlignment="1">
      <alignment horizontal="left" vertical="top" wrapText="1" indent="1"/>
    </xf>
    <xf numFmtId="0" fontId="8" fillId="0" borderId="22" xfId="2" applyFont="1" applyBorder="1" applyAlignment="1">
      <alignment horizontal="right" vertical="top" wrapText="1"/>
    </xf>
    <xf numFmtId="0" fontId="33" fillId="0" borderId="22" xfId="2" applyFont="1" applyBorder="1" applyAlignment="1">
      <alignment horizontal="right" vertical="top" wrapText="1"/>
    </xf>
    <xf numFmtId="0" fontId="8" fillId="0" borderId="21" xfId="2" applyFont="1" applyBorder="1" applyAlignment="1">
      <alignment horizontal="left" vertical="top" wrapText="1" indent="2"/>
    </xf>
    <xf numFmtId="0" fontId="33" fillId="0" borderId="21" xfId="2" applyFont="1" applyBorder="1" applyAlignment="1">
      <alignment vertical="top" wrapText="1"/>
    </xf>
    <xf numFmtId="0" fontId="8" fillId="0" borderId="21" xfId="2" applyFont="1" applyBorder="1" applyAlignment="1">
      <alignment horizontal="left" vertical="top" wrapText="1" indent="3"/>
    </xf>
    <xf numFmtId="0" fontId="34" fillId="0" borderId="22" xfId="2" applyFont="1" applyBorder="1" applyAlignment="1">
      <alignment horizontal="right" vertical="top" wrapText="1"/>
    </xf>
    <xf numFmtId="0" fontId="8" fillId="0" borderId="21" xfId="2" applyFont="1" applyBorder="1" applyAlignment="1">
      <alignment vertical="top" wrapText="1"/>
    </xf>
    <xf numFmtId="0" fontId="33" fillId="0" borderId="21" xfId="2" applyFont="1" applyBorder="1" applyAlignment="1">
      <alignment horizontal="left" vertical="top" wrapText="1" indent="2"/>
    </xf>
    <xf numFmtId="0" fontId="33" fillId="0" borderId="21" xfId="2" applyFont="1" applyBorder="1" applyAlignment="1">
      <alignment horizontal="left" vertical="top" wrapText="1" indent="1"/>
    </xf>
  </cellXfs>
  <cellStyles count="5">
    <cellStyle name="Milliers 2" xfId="4" xr:uid="{D7984710-75ED-400C-AFAE-F06954815D61}"/>
    <cellStyle name="Normal" xfId="0" builtinId="0"/>
    <cellStyle name="Normal 2 7" xfId="2" xr:uid="{942D54A3-3841-4164-A056-2F44B54255F5}"/>
    <cellStyle name="Normal_Annuaire Bilingue 2003 ONS" xfId="1" xr:uid="{D3B4E8E4-6412-40B2-B4C2-91825BBD94E9}"/>
    <cellStyle name="Normal_Annuaire Bilingue 2003 ONS 2" xfId="3" xr:uid="{8973BA75-22E2-463B-9EFC-A4732C363054}"/>
  </cellStyles>
  <dxfs count="0"/>
  <tableStyles count="1" defaultTableStyle="TableStyleMedium9" defaultPivotStyle="PivotStyleLight16">
    <tableStyle name="Invisible" pivot="0" table="0" count="0" xr9:uid="{8850F731-77D3-4763-9B12-215E741D63D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6.xml"/><Relationship Id="rId21" Type="http://schemas.openxmlformats.org/officeDocument/2006/relationships/externalLink" Target="externalLinks/externalLink11.xml"/><Relationship Id="rId42" Type="http://schemas.openxmlformats.org/officeDocument/2006/relationships/externalLink" Target="externalLinks/externalLink32.xml"/><Relationship Id="rId47" Type="http://schemas.openxmlformats.org/officeDocument/2006/relationships/externalLink" Target="externalLinks/externalLink37.xml"/><Relationship Id="rId63" Type="http://schemas.openxmlformats.org/officeDocument/2006/relationships/externalLink" Target="externalLinks/externalLink53.xml"/><Relationship Id="rId68" Type="http://schemas.openxmlformats.org/officeDocument/2006/relationships/externalLink" Target="externalLinks/externalLink58.xml"/><Relationship Id="rId84" Type="http://schemas.openxmlformats.org/officeDocument/2006/relationships/theme" Target="theme/theme1.xml"/><Relationship Id="rId16" Type="http://schemas.openxmlformats.org/officeDocument/2006/relationships/externalLink" Target="externalLinks/externalLink6.xml"/><Relationship Id="rId11" Type="http://schemas.openxmlformats.org/officeDocument/2006/relationships/externalLink" Target="externalLinks/externalLink1.xml"/><Relationship Id="rId32" Type="http://schemas.openxmlformats.org/officeDocument/2006/relationships/externalLink" Target="externalLinks/externalLink22.xml"/><Relationship Id="rId37" Type="http://schemas.openxmlformats.org/officeDocument/2006/relationships/externalLink" Target="externalLinks/externalLink27.xml"/><Relationship Id="rId53" Type="http://schemas.openxmlformats.org/officeDocument/2006/relationships/externalLink" Target="externalLinks/externalLink43.xml"/><Relationship Id="rId58" Type="http://schemas.openxmlformats.org/officeDocument/2006/relationships/externalLink" Target="externalLinks/externalLink48.xml"/><Relationship Id="rId74" Type="http://schemas.openxmlformats.org/officeDocument/2006/relationships/externalLink" Target="externalLinks/externalLink64.xml"/><Relationship Id="rId79" Type="http://schemas.openxmlformats.org/officeDocument/2006/relationships/externalLink" Target="externalLinks/externalLink69.xml"/><Relationship Id="rId5" Type="http://schemas.openxmlformats.org/officeDocument/2006/relationships/worksheet" Target="worksheets/sheet5.xml"/><Relationship Id="rId19" Type="http://schemas.openxmlformats.org/officeDocument/2006/relationships/externalLink" Target="externalLinks/externalLink9.xml"/><Relationship Id="rId14" Type="http://schemas.openxmlformats.org/officeDocument/2006/relationships/externalLink" Target="externalLinks/externalLink4.xml"/><Relationship Id="rId22" Type="http://schemas.openxmlformats.org/officeDocument/2006/relationships/externalLink" Target="externalLinks/externalLink12.xml"/><Relationship Id="rId27" Type="http://schemas.openxmlformats.org/officeDocument/2006/relationships/externalLink" Target="externalLinks/externalLink17.xml"/><Relationship Id="rId30" Type="http://schemas.openxmlformats.org/officeDocument/2006/relationships/externalLink" Target="externalLinks/externalLink20.xml"/><Relationship Id="rId35" Type="http://schemas.openxmlformats.org/officeDocument/2006/relationships/externalLink" Target="externalLinks/externalLink25.xml"/><Relationship Id="rId43" Type="http://schemas.openxmlformats.org/officeDocument/2006/relationships/externalLink" Target="externalLinks/externalLink33.xml"/><Relationship Id="rId48" Type="http://schemas.openxmlformats.org/officeDocument/2006/relationships/externalLink" Target="externalLinks/externalLink38.xml"/><Relationship Id="rId56" Type="http://schemas.openxmlformats.org/officeDocument/2006/relationships/externalLink" Target="externalLinks/externalLink46.xml"/><Relationship Id="rId64" Type="http://schemas.openxmlformats.org/officeDocument/2006/relationships/externalLink" Target="externalLinks/externalLink54.xml"/><Relationship Id="rId69" Type="http://schemas.openxmlformats.org/officeDocument/2006/relationships/externalLink" Target="externalLinks/externalLink59.xml"/><Relationship Id="rId77" Type="http://schemas.openxmlformats.org/officeDocument/2006/relationships/externalLink" Target="externalLinks/externalLink67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41.xml"/><Relationship Id="rId72" Type="http://schemas.openxmlformats.org/officeDocument/2006/relationships/externalLink" Target="externalLinks/externalLink62.xml"/><Relationship Id="rId80" Type="http://schemas.openxmlformats.org/officeDocument/2006/relationships/externalLink" Target="externalLinks/externalLink70.xml"/><Relationship Id="rId85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externalLink" Target="externalLinks/externalLink15.xml"/><Relationship Id="rId33" Type="http://schemas.openxmlformats.org/officeDocument/2006/relationships/externalLink" Target="externalLinks/externalLink23.xml"/><Relationship Id="rId38" Type="http://schemas.openxmlformats.org/officeDocument/2006/relationships/externalLink" Target="externalLinks/externalLink28.xml"/><Relationship Id="rId46" Type="http://schemas.openxmlformats.org/officeDocument/2006/relationships/externalLink" Target="externalLinks/externalLink36.xml"/><Relationship Id="rId59" Type="http://schemas.openxmlformats.org/officeDocument/2006/relationships/externalLink" Target="externalLinks/externalLink49.xml"/><Relationship Id="rId67" Type="http://schemas.openxmlformats.org/officeDocument/2006/relationships/externalLink" Target="externalLinks/externalLink57.xml"/><Relationship Id="rId20" Type="http://schemas.openxmlformats.org/officeDocument/2006/relationships/externalLink" Target="externalLinks/externalLink10.xml"/><Relationship Id="rId41" Type="http://schemas.openxmlformats.org/officeDocument/2006/relationships/externalLink" Target="externalLinks/externalLink31.xml"/><Relationship Id="rId54" Type="http://schemas.openxmlformats.org/officeDocument/2006/relationships/externalLink" Target="externalLinks/externalLink44.xml"/><Relationship Id="rId62" Type="http://schemas.openxmlformats.org/officeDocument/2006/relationships/externalLink" Target="externalLinks/externalLink52.xml"/><Relationship Id="rId70" Type="http://schemas.openxmlformats.org/officeDocument/2006/relationships/externalLink" Target="externalLinks/externalLink60.xml"/><Relationship Id="rId75" Type="http://schemas.openxmlformats.org/officeDocument/2006/relationships/externalLink" Target="externalLinks/externalLink65.xml"/><Relationship Id="rId83" Type="http://schemas.openxmlformats.org/officeDocument/2006/relationships/externalLink" Target="externalLinks/externalLink7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5.xml"/><Relationship Id="rId23" Type="http://schemas.openxmlformats.org/officeDocument/2006/relationships/externalLink" Target="externalLinks/externalLink13.xml"/><Relationship Id="rId28" Type="http://schemas.openxmlformats.org/officeDocument/2006/relationships/externalLink" Target="externalLinks/externalLink18.xml"/><Relationship Id="rId36" Type="http://schemas.openxmlformats.org/officeDocument/2006/relationships/externalLink" Target="externalLinks/externalLink26.xml"/><Relationship Id="rId49" Type="http://schemas.openxmlformats.org/officeDocument/2006/relationships/externalLink" Target="externalLinks/externalLink39.xml"/><Relationship Id="rId57" Type="http://schemas.openxmlformats.org/officeDocument/2006/relationships/externalLink" Target="externalLinks/externalLink47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21.xml"/><Relationship Id="rId44" Type="http://schemas.openxmlformats.org/officeDocument/2006/relationships/externalLink" Target="externalLinks/externalLink34.xml"/><Relationship Id="rId52" Type="http://schemas.openxmlformats.org/officeDocument/2006/relationships/externalLink" Target="externalLinks/externalLink42.xml"/><Relationship Id="rId60" Type="http://schemas.openxmlformats.org/officeDocument/2006/relationships/externalLink" Target="externalLinks/externalLink50.xml"/><Relationship Id="rId65" Type="http://schemas.openxmlformats.org/officeDocument/2006/relationships/externalLink" Target="externalLinks/externalLink55.xml"/><Relationship Id="rId73" Type="http://schemas.openxmlformats.org/officeDocument/2006/relationships/externalLink" Target="externalLinks/externalLink63.xml"/><Relationship Id="rId78" Type="http://schemas.openxmlformats.org/officeDocument/2006/relationships/externalLink" Target="externalLinks/externalLink68.xml"/><Relationship Id="rId81" Type="http://schemas.openxmlformats.org/officeDocument/2006/relationships/externalLink" Target="externalLinks/externalLink71.xml"/><Relationship Id="rId86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39" Type="http://schemas.openxmlformats.org/officeDocument/2006/relationships/externalLink" Target="externalLinks/externalLink29.xml"/><Relationship Id="rId34" Type="http://schemas.openxmlformats.org/officeDocument/2006/relationships/externalLink" Target="externalLinks/externalLink24.xml"/><Relationship Id="rId50" Type="http://schemas.openxmlformats.org/officeDocument/2006/relationships/externalLink" Target="externalLinks/externalLink40.xml"/><Relationship Id="rId55" Type="http://schemas.openxmlformats.org/officeDocument/2006/relationships/externalLink" Target="externalLinks/externalLink45.xml"/><Relationship Id="rId76" Type="http://schemas.openxmlformats.org/officeDocument/2006/relationships/externalLink" Target="externalLinks/externalLink66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61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19.xml"/><Relationship Id="rId24" Type="http://schemas.openxmlformats.org/officeDocument/2006/relationships/externalLink" Target="externalLinks/externalLink14.xml"/><Relationship Id="rId40" Type="http://schemas.openxmlformats.org/officeDocument/2006/relationships/externalLink" Target="externalLinks/externalLink30.xml"/><Relationship Id="rId45" Type="http://schemas.openxmlformats.org/officeDocument/2006/relationships/externalLink" Target="externalLinks/externalLink35.xml"/><Relationship Id="rId66" Type="http://schemas.openxmlformats.org/officeDocument/2006/relationships/externalLink" Target="externalLinks/externalLink56.xml"/><Relationship Id="rId87" Type="http://schemas.openxmlformats.org/officeDocument/2006/relationships/calcChain" Target="calcChain.xml"/><Relationship Id="rId61" Type="http://schemas.openxmlformats.org/officeDocument/2006/relationships/externalLink" Target="externalLinks/externalLink51.xml"/><Relationship Id="rId82" Type="http://schemas.openxmlformats.org/officeDocument/2006/relationships/externalLink" Target="externalLinks/externalLink7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Mes%20Documents\MAM\DATOS2001\GQSEI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joe\Guinea%20Bissau\Guinea-Bissau\Guinea%20Bissau_mdb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DATA\SEN\Bopfiles\SNBOPlas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ATA\MRT\Current\MRBOP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GNQ\WORK\Gqbop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GNQ\M97\RED97\Gnq_red_97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es%20Documents\JYL\MACROECO\FMI%202001\FMI.CUADROSCONSULTAARTICULOIV.1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1\PDR\DATA\MRT\Archive\GAS\G68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GNQ\WORK\GQDB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TEMP\DSAtblEmily02-03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ase%20de%20donn&#233;es\Annuaires%20statistiques\annuaire%20statistique%201990-2003%20vers%20final\publication\tableaux%20communs\windows\TEMP\PM%20Zone%20BEA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GNQ\WORK\Gqfisc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Docs\O-DRIVE\JM\BEN\HIPC\excelfiles\with%20libya\BN-DSA-Kad2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BOARD\BENIN\Decion%20Pt\HIPC%20table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2690B00\MRBOP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TEMP\BOP9703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es%20Documents\memau\Documentation\Memau_macro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pt3s\med1\DATA\DZA\GRAPHS\SR_2001\reer(staff%20report)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TEMP\DEBT970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My%20Documents\Temp\BurkinaFaso\premission\DSARept2_kk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stplocal\stp.bop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B2CF0BC\DATOSFIN2001-V0%20mod%20rem%205-05-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vaux%20Sce_SGE\Commerce%20exterieur\Note%20sur%20le%20Commerce%20Exterieur%201\Note_2010\Base%20de%20donn&#233;es\DONNEES\Donn&#233;es%20socio-&#233;conomiques\Conjoncture%20internationale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FWN03P\MCD\DATA\MRT\MRFISC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Documents%20and%20Settings/SINPIP/Escritorio/copie%20mini%20disc%20jaune/Mes%20Documents/MAM/DATOS2001/GQSEI.XLS" TargetMode="External"/></Relationships>
</file>

<file path=xl/externalLinks/_rels/externalLink3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Annuaire\Chapitres_Excel\Annuaire%2095-05%20Finances%20publiques%20CF.xls" TargetMode="External"/><Relationship Id="rId1" Type="http://schemas.openxmlformats.org/officeDocument/2006/relationships/externalLinkPath" Target="Annuaire%2095-05%20Finances%20publiques%20CF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Documents%20and%20Settings/SINPIP/Escritorio/copie%20mini%20disc%20jaune/My%20Documents/Archives-Work/STDSA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Documents%20and%20Settings/SINPIP/Escritorio/copie%20mini%20disc%20jaune/Cameroon/DSA/Cam_Relief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Documents%20and%20Settings/SINPIP/Escritorio/copie%20mini%20disc%20jaune/WIN/TEMP/Cam_IDAassis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Documents%20and%20Settings/SINPIP/Escritorio/copie%20mini%20disc%20jaune/joe/Guinea%20Bissau/Guinea-Bissau/Guinea%20Bissau_mdb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Documents%20and%20Settings/SINPIP/Escritorio/copie%20mini%20disc%20jaune/WIN/TEMP/stan-tab9910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Documents%20and%20Settings/SINPIP/Escritorio/copie%20mini%20disc%20jaune/DATA/SEN/Bopfiles/SNBOPlast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Documents%20and%20Settings/SINPIP/Escritorio/copie%20mini%20disc%20jaune/Documents%20and%20Settings/Administrateur/Mes%20documents/DATOS/bench.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vaux%20Sce_SGE\Commerce%20exterieur\Note%20sur%20le%20Commerce%20Exterieur%201\Note_2010\Documents%20and%20Settings\SINPIP\Escritorio\copie%20mini%20disc%20jaune\Mes%20Documents\MAM\DATOS2001\GQSEI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Documents%20and%20Settings/SINPIP/Escritorio/copie%20mini%20disc%20jaune/MDBSTAT/MDBS/AFDB/summary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Documents%20and%20Settings/SINPIP/Escritorio/copie%20mini%20disc%20jaune/TEMP/DSAtblEmily02-03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Documents%20and%20Settings/xxx/Mes%20documents/R&#233;my%20Monlouis%20Bonnaire/Base%20de%20donn&#233;es/Annuaires%20statistiques/Annuaire%2095-05%20Donn&#233;es%20de%20base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Documents%20and%20Settings/SINPIP/Escritorio/copie%20mini%20disc%20jaune/Docs/O-DRIVE/JM/BEN/HIPC/excelfiles/with%20libya/BN-DSA-Kad2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Documents%20and%20Settings/SINPIP/Escritorio/copie%20mini%20disc%20jaune/BOARD/BENIN/Decion%20Pt/HIPC%20tables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Documents%20and%20Settings/SINPIP/Escritorio/copie%20mini%20disc%20jaune/TEMP/BOP9703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Documents%20and%20Settings/SINPIP/Escritorio/copie%20mini%20disc%20jaune/WIN/TEMP/Stproj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Base%20de%20donn&#233;es/DONNEES/Donn&#233;es%20socio-&#233;conomiques/Conjoncture%20internationale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Documents%20and%20Settings/SINPIP/Escritorio/copie%20mini%20disc%20jaune/TEMP/DEBT9703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Documents%20and%20Settings/SINPIP/Escritorio/copie%20mini%20disc%20jaune/My%20Documents/Temp/BurkinaFaso/premission/DSARept2_kk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ase%20de%20donn&#233;es\DONNEES\Donn&#233;es%20socio-&#233;conomiques\Conjoncture%20internationale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Documents%20and%20Settings/SINPIP/Escritorio/copie%20mini%20disc%20jaune/stplocal/stp.bop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Documents%20and%20Settings/SINPIP/Escritorio/copie%20mini%20disc%20jaune/Personal/Ldrive/debt_Data/Template/ER_CODES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SINPIP\Escritorio\copie%20mini%20disc%20jaune\Mes%20Documents\MAM\DATOS2001\GQSEI.XLS" TargetMode="External"/></Relationships>
</file>

<file path=xl/externalLinks/_rels/externalLink5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Annuaire\Chapitres_Excel\Finances%20publiques_2005-2010.xls" TargetMode="External"/><Relationship Id="rId1" Type="http://schemas.openxmlformats.org/officeDocument/2006/relationships/externalLinkPath" Target="Finances%20publiques_2005-2010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xxx\Mes%20documents\R&#233;my%20Monlouis%20Bonnaire\Base%20de%20donn&#233;es\Annuaires%20statistiques\Annuaire%2095-05%20Donn&#233;es%20de%20base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SINPIP\Escritorio\copie%20mini%20disc%20jaune\My%20Documents\Archives-Work\STDSA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SINPIP\Escritorio\copie%20mini%20disc%20jaune\Cameroon\DSA\Cam_Relief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Base%20de%20donn&#233;es\DONNEES\Donn&#233;es%20socio-&#233;conomiques\Conjoncture%20internationale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SINPIP\Escritorio\copie%20mini%20disc%20jaune\WIN\TEMP\Cam_IDAassist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SINPIP\Escritorio\copie%20mini%20disc%20jaune\joe\Guinea%20Bissau\Guinea-Bissau\Guinea%20Bissau_mdb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My%20Documents\Archives-Work\STDSA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SINPIP\Escritorio\copie%20mini%20disc%20jaune\WIN\TEMP\stan-tab9910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SINPIP\Escritorio\copie%20mini%20disc%20jaune\DATA\SEN\Bopfiles\SNBOPlast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SINPIP\Escritorio\copie%20mini%20disc%20jaune\Documents%20and%20Settings\Administrateur\Mes%20documents\DATOS\bench.00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SINPIP\Escritorio\copie%20mini%20disc%20jaune\MDBSTAT\MDBS\AFDB\summary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SINPIP\Escritorio\copie%20mini%20disc%20jaune\TEMP\DSAtblEmily02-03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SINPIP\Escritorio\copie%20mini%20disc%20jaune\Docs\O-DRIVE\JM\BEN\HIPC\excelfiles\with%20libya\BN-DSA-Kad2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SINPIP\Escritorio\copie%20mini%20disc%20jaune\BOARD\BENIN\Decion%20Pt\HIPC%20tables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SINPIP\Escritorio\copie%20mini%20disc%20jaune\TEMP\BOP970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SINPIP\Escritorio\copie%20mini%20disc%20jaune\WIN\TEMP\Stproj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SINPIP\Escritorio\copie%20mini%20disc%20jaune\TEMP\DEBT970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isonExterneR&#233;cup&#233;r&#233;e1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SINPIP\Escritorio\copie%20mini%20disc%20jaune\My%20Documents\Temp\BurkinaFaso\premission\DSARept2_kk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SINPIP\Escritorio\copie%20mini%20disc%20jaune\stplocal\stp.bop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SINPIP\Escritorio\copie%20mini%20disc%20jaune\Personal\Ldrive\debt_Data\Template\ER_COD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Base%20de%20donn&#233;es\Base%20de%20donn&#233;es%20economiques\Donn&#233;es%20Conjoncture%20Mensuelles\Conjoncture%20internationale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Cameroon\DSA\Cam_Relief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WIN\TEMP\Cam_IDAassi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LOI Bench"/>
      <sheetName val="Work"/>
      <sheetName val="SR Tb1"/>
      <sheetName val="RED"/>
      <sheetName val="PIN"/>
      <sheetName val="AM (2)"/>
      <sheetName val="Annual Meetings"/>
      <sheetName val="BP Table"/>
      <sheetName val="Basic Data - Ol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bt"/>
      <sheetName val="amort"/>
      <sheetName val="terms"/>
      <sheetName val="int"/>
      <sheetName val="dod"/>
      <sheetName val="arr"/>
      <sheetName val="ds"/>
      <sheetName val="npv"/>
      <sheetName val="int$"/>
      <sheetName val="amort$"/>
      <sheetName val="dod$"/>
      <sheetName val="arr$"/>
      <sheetName val="ds$"/>
      <sheetName val="npv$"/>
      <sheetName val="ir"/>
      <sheetName val="er"/>
      <sheetName val="cirr_all"/>
      <sheetName val="cirr"/>
      <sheetName val="info"/>
      <sheetName val="pvtReport"/>
      <sheetName val="pvtSour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oadmap"/>
      <sheetName val="Input"/>
      <sheetName val="AssBOP"/>
      <sheetName val="C"/>
      <sheetName val="WEO-TRE"/>
      <sheetName val="Exp"/>
      <sheetName val="Imp"/>
      <sheetName val="ToT"/>
      <sheetName val="BOP"/>
      <sheetName val="SRBOP"/>
      <sheetName val="SRBOP GDP"/>
      <sheetName val="E"/>
      <sheetName val="F"/>
      <sheetName val="G"/>
      <sheetName val="WETA"/>
      <sheetName val="I"/>
      <sheetName val="Fin Needs"/>
      <sheetName val="An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29"/>
      <sheetName val="T30"/>
      <sheetName val="T31"/>
      <sheetName val="T32"/>
      <sheetName val="T33"/>
      <sheetName val="T34"/>
      <sheetName val="BOPreport_long"/>
      <sheetName val="encours_auth"/>
      <sheetName val="T35"/>
      <sheetName val="T29old"/>
      <sheetName val="table_english_short"/>
      <sheetName val="tot"/>
      <sheetName val="tot_levels"/>
      <sheetName val="tableau_francais_court_mt"/>
      <sheetName val="tableau_francais_court"/>
      <sheetName val="mdri debt table"/>
      <sheetName val="old vs. revised"/>
      <sheetName val="table_english"/>
      <sheetName val="tableau_francais"/>
      <sheetName val="Contents"/>
      <sheetName val="In_sys"/>
      <sheetName val="adjustors"/>
      <sheetName val="Out_sys"/>
      <sheetName val="OUTREO"/>
      <sheetName val="OUTWEO"/>
      <sheetName val="Out to MRshare"/>
      <sheetName val="assmpts"/>
      <sheetName val="DS Proj"/>
      <sheetName val="Triangles4"/>
      <sheetName val=" DSA"/>
      <sheetName val="transfers ($US)"/>
      <sheetName val="bop_hist_revisions"/>
      <sheetName val="exports ($US)"/>
      <sheetName val="fishiron"/>
      <sheetName val="services ($US)"/>
      <sheetName val="imp-customs ($US)"/>
      <sheetName val="exports"/>
      <sheetName val="tableau_hor"/>
      <sheetName val="Table43 (SNIM)"/>
      <sheetName val="detteBCM2005"/>
      <sheetName val="detteBCM2006"/>
      <sheetName val="payments_to_imf_new"/>
      <sheetName val="payments to imf"/>
      <sheetName val="Serv_Ap_Alleg_auth"/>
      <sheetName val="Debt_Reliefs_requests"/>
      <sheetName val="Gold Tasiast"/>
      <sheetName val="Copper_gold Akjoujt"/>
      <sheetName val="customs"/>
      <sheetName val="Food products"/>
      <sheetName val="Food products (2)"/>
      <sheetName val="Grants and Loans"/>
      <sheetName val="SGS_FMI imports"/>
      <sheetName val="SGS_AV"/>
      <sheetName val="SGS_DPI"/>
      <sheetName val="capital ($US)"/>
      <sheetName val="Summary"/>
      <sheetName val="Debt os"/>
      <sheetName val="debt"/>
      <sheetName val="Etrgl"/>
      <sheetName val="income ($US)"/>
      <sheetName val="PIP-decaissement BCI"/>
      <sheetName val="BCMProjProg"/>
      <sheetName val="TRE"/>
      <sheetName val="horizdebt"/>
      <sheetName val="BCMCash"/>
      <sheetName val="tab 12 DSA"/>
      <sheetName val="HIPC CP resources 2002-3"/>
      <sheetName val="Triangles"/>
      <sheetName val="GAS Table (previous)"/>
      <sheetName val="GAS Table"/>
      <sheetName val="Source Data (Current)"/>
      <sheetName val="Source Data (Previous)"/>
      <sheetName val="ControlSheet"/>
      <sheetName val="Complete Data Set (Annual)"/>
      <sheetName val="Complete Data Set (Quarterly)"/>
      <sheetName val="GEE_Annual"/>
      <sheetName val="REER_CPI partners"/>
      <sheetName val="REER_weights "/>
      <sheetName val="REER"/>
      <sheetName val="print"/>
      <sheetName val="gap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/>
      <sheetData sheetId="19"/>
      <sheetData sheetId="20">
        <row r="10">
          <cell r="Q10">
            <v>257555.29796667138</v>
          </cell>
          <cell r="R10">
            <v>260380.65761686832</v>
          </cell>
          <cell r="S10">
            <v>274946.84944957716</v>
          </cell>
          <cell r="T10">
            <v>289185.26104230923</v>
          </cell>
          <cell r="U10">
            <v>304931</v>
          </cell>
          <cell r="V10">
            <v>363816.087032323</v>
          </cell>
          <cell r="W10">
            <v>398759.82024247525</v>
          </cell>
          <cell r="X10">
            <v>429439.00501919142</v>
          </cell>
          <cell r="Y10">
            <v>454281.6182292506</v>
          </cell>
          <cell r="Z10">
            <v>474857.73442368006</v>
          </cell>
          <cell r="AA10">
            <v>491458.92509219947</v>
          </cell>
          <cell r="AB10">
            <v>533135.46646785841</v>
          </cell>
          <cell r="AC10">
            <v>537768.54261471052</v>
          </cell>
          <cell r="AD10">
            <v>539394.31650013768</v>
          </cell>
          <cell r="AE10">
            <v>529858.92808577942</v>
          </cell>
          <cell r="AF10">
            <v>531051.93704737641</v>
          </cell>
          <cell r="AG10">
            <v>529004.03589485725</v>
          </cell>
          <cell r="AH10">
            <v>536524.16170304606</v>
          </cell>
          <cell r="AI10">
            <v>547177.91210400371</v>
          </cell>
          <cell r="AJ10">
            <v>556321.19006980502</v>
          </cell>
          <cell r="AK10">
            <v>560985.1248043651</v>
          </cell>
          <cell r="AL10">
            <v>571430.81574891496</v>
          </cell>
          <cell r="AM10">
            <v>583460.31168496178</v>
          </cell>
          <cell r="AN10">
            <v>596190.40531345492</v>
          </cell>
          <cell r="AO10">
            <v>604484.54353022494</v>
          </cell>
        </row>
        <row r="11">
          <cell r="Q11">
            <v>2.8923548199407678</v>
          </cell>
          <cell r="R11">
            <v>1.0969914703764072</v>
          </cell>
          <cell r="S11">
            <v>5.5941911991565618</v>
          </cell>
          <cell r="T11">
            <v>5.1786051090370044</v>
          </cell>
          <cell r="U11">
            <v>5.444862196966227</v>
          </cell>
          <cell r="V11">
            <v>19.310954620003539</v>
          </cell>
          <cell r="W11">
            <v>9.6047795728855903</v>
          </cell>
          <cell r="X11">
            <v>7.6936499665540392</v>
          </cell>
          <cell r="Y11">
            <v>5.7848991171514541</v>
          </cell>
          <cell r="Z11">
            <v>4.5293745924902984</v>
          </cell>
          <cell r="AA11">
            <v>3.4960345941648763</v>
          </cell>
          <cell r="AB11">
            <v>8.4801677714653856</v>
          </cell>
          <cell r="AC11">
            <v>0.86902418583165719</v>
          </cell>
          <cell r="AD11">
            <v>0.30231851746522764</v>
          </cell>
          <cell r="AE11">
            <v>-1.767795492586699</v>
          </cell>
          <cell r="AF11">
            <v>0.2251559610228604</v>
          </cell>
          <cell r="AG11">
            <v>-0.38563104842539442</v>
          </cell>
          <cell r="AH11">
            <v>1.4215630312664596</v>
          </cell>
          <cell r="AI11">
            <v>1.9856981588937783</v>
          </cell>
          <cell r="AJ11">
            <v>1.6709881308336616</v>
          </cell>
          <cell r="AK11">
            <v>0.83835288279687781</v>
          </cell>
          <cell r="AL11">
            <v>1.862026368024039</v>
          </cell>
          <cell r="AM11">
            <v>2.1051535206901617</v>
          </cell>
          <cell r="AN11">
            <v>2.1818268309853339</v>
          </cell>
          <cell r="AO11">
            <v>1.3911894828983806</v>
          </cell>
        </row>
        <row r="12">
          <cell r="Q12">
            <v>3.6645298811697202</v>
          </cell>
          <cell r="R12">
            <v>2.0752469393350292</v>
          </cell>
          <cell r="S12">
            <v>4.9883949582334219</v>
          </cell>
          <cell r="T12">
            <v>3.4609437455921821</v>
          </cell>
          <cell r="U12">
            <v>4.9353274129883884</v>
          </cell>
          <cell r="V12">
            <v>5.240322772846473</v>
          </cell>
          <cell r="W12">
            <v>5.4509492824466044</v>
          </cell>
          <cell r="X12">
            <v>6.8422549650412279</v>
          </cell>
          <cell r="Y12">
            <v>6.4949510479453521</v>
          </cell>
          <cell r="Z12">
            <v>4.6408421600875993</v>
          </cell>
          <cell r="AA12">
            <v>3.7652917187427803</v>
          </cell>
          <cell r="AB12">
            <v>4.6651763303058091</v>
          </cell>
          <cell r="AC12">
            <v>2.567993114959588</v>
          </cell>
          <cell r="AD12">
            <v>1.9620068169067029</v>
          </cell>
          <cell r="AE12">
            <v>1.6450088022754716</v>
          </cell>
          <cell r="AF12">
            <v>1.952688223040222</v>
          </cell>
          <cell r="AG12">
            <v>1.6464561232687247</v>
          </cell>
          <cell r="AH12">
            <v>2.6676622637295644</v>
          </cell>
          <cell r="AI12">
            <v>2.8783393545965374</v>
          </cell>
          <cell r="AJ12">
            <v>2.7625757486985814</v>
          </cell>
          <cell r="AK12">
            <v>2.705818081318867</v>
          </cell>
          <cell r="AL12">
            <v>2.7252067467794294</v>
          </cell>
          <cell r="AM12">
            <v>2.7643455182585264</v>
          </cell>
          <cell r="AN12">
            <v>2.807108759275545</v>
          </cell>
          <cell r="AO12">
            <v>2.8492711019961314</v>
          </cell>
        </row>
        <row r="13">
          <cell r="Q13">
            <v>2.2963654300183656</v>
          </cell>
          <cell r="R13">
            <v>0.89715655871449584</v>
          </cell>
          <cell r="S13">
            <v>4.9353179303213146</v>
          </cell>
          <cell r="T13">
            <v>1.7384199754815421</v>
          </cell>
          <cell r="U13">
            <v>5.4827909839036959</v>
          </cell>
          <cell r="V13">
            <v>3.9248350989715242</v>
          </cell>
          <cell r="W13">
            <v>4.2891690503710889</v>
          </cell>
          <cell r="X13">
            <v>5.9275814365933988</v>
          </cell>
          <cell r="Y13">
            <v>5.7631824429058121</v>
          </cell>
          <cell r="Z13">
            <v>4.8956164343676223</v>
          </cell>
          <cell r="AA13">
            <v>3.8667356082694226</v>
          </cell>
          <cell r="AB13">
            <v>4.5046980138050863</v>
          </cell>
          <cell r="AC13">
            <v>3.1393209892507379</v>
          </cell>
          <cell r="AD13">
            <v>2.772162658561439</v>
          </cell>
          <cell r="AE13">
            <v>2.1394798402375015</v>
          </cell>
          <cell r="AF13">
            <v>2.4438145663723487</v>
          </cell>
          <cell r="AG13">
            <v>2.1126993229619861</v>
          </cell>
          <cell r="AH13">
            <v>3.1515882696366848</v>
          </cell>
          <cell r="AI13">
            <v>3.3483036183299175</v>
          </cell>
          <cell r="AJ13">
            <v>3.2131660525616113</v>
          </cell>
          <cell r="AK13">
            <v>3.1394265103997121</v>
          </cell>
          <cell r="AL13">
            <v>3.144398036181606</v>
          </cell>
          <cell r="AM13">
            <v>3.1699576997246792</v>
          </cell>
          <cell r="AN13">
            <v>3.1995184447893621</v>
          </cell>
          <cell r="AO13">
            <v>3.2287490423659415</v>
          </cell>
        </row>
        <row r="14">
          <cell r="Q14">
            <v>2.8923548199407403</v>
          </cell>
          <cell r="R14">
            <v>1.0969914703764179</v>
          </cell>
          <cell r="S14">
            <v>5.5941911991565805</v>
          </cell>
          <cell r="T14">
            <v>5.1786051090370044</v>
          </cell>
          <cell r="U14">
            <v>5.444862196966227</v>
          </cell>
          <cell r="V14">
            <v>6.6824175114196915</v>
          </cell>
          <cell r="W14">
            <v>7.8295192155058757</v>
          </cell>
          <cell r="X14">
            <v>7.3347454624847375</v>
          </cell>
          <cell r="Y14">
            <v>5.7384754941970151</v>
          </cell>
          <cell r="Z14">
            <v>3.9727482229999111</v>
          </cell>
          <cell r="AA14">
            <v>4.0106451943098032</v>
          </cell>
          <cell r="AB14">
            <v>3.1564497427750471</v>
          </cell>
          <cell r="AC14">
            <v>2.6039804868672523</v>
          </cell>
          <cell r="AD14">
            <v>1.8793954541365343</v>
          </cell>
          <cell r="AE14">
            <v>1.0785260397518037</v>
          </cell>
          <cell r="AF14">
            <v>1.3670085268151499</v>
          </cell>
          <cell r="AG14">
            <v>0.77065887883607243</v>
          </cell>
          <cell r="AH14">
            <v>2.7453955858673718</v>
          </cell>
          <cell r="AI14">
            <v>3.175372057893</v>
          </cell>
          <cell r="AJ14">
            <v>2.9432342035504711</v>
          </cell>
          <cell r="AK14">
            <v>3.1120864568083162</v>
          </cell>
          <cell r="AL14">
            <v>2.7449549107826599</v>
          </cell>
          <cell r="AM14">
            <v>2.7074165947887474</v>
          </cell>
          <cell r="AN14">
            <v>2.7604090342427723</v>
          </cell>
          <cell r="AO14">
            <v>3.3503378435510323</v>
          </cell>
        </row>
        <row r="15">
          <cell r="Q15">
            <v>286704.688516405</v>
          </cell>
          <cell r="R15">
            <v>312406.49348884023</v>
          </cell>
          <cell r="S15">
            <v>338040.65535953466</v>
          </cell>
          <cell r="T15">
            <v>396562.00037153543</v>
          </cell>
          <cell r="U15">
            <v>497002</v>
          </cell>
          <cell r="V15">
            <v>856502.58581276063</v>
          </cell>
          <cell r="W15">
            <v>1016252.8559706273</v>
          </cell>
          <cell r="X15">
            <v>1102049.8235043669</v>
          </cell>
          <cell r="Y15">
            <v>1169070.4287906007</v>
          </cell>
          <cell r="Z15">
            <v>1232967.6567382994</v>
          </cell>
          <cell r="AA15">
            <v>1268960.8582828648</v>
          </cell>
          <cell r="AB15">
            <v>1550563.4324406309</v>
          </cell>
          <cell r="AC15">
            <v>1573883.5884843438</v>
          </cell>
          <cell r="AD15">
            <v>1591555.2030652969</v>
          </cell>
          <cell r="AE15">
            <v>1542645.65616559</v>
          </cell>
          <cell r="AF15">
            <v>1571025.3629835283</v>
          </cell>
          <cell r="AG15">
            <v>1584505.3931415419</v>
          </cell>
          <cell r="AH15">
            <v>1607722.8299086269</v>
          </cell>
          <cell r="AI15">
            <v>1644794.0597544692</v>
          </cell>
          <cell r="AJ15">
            <v>1677820.7249963321</v>
          </cell>
          <cell r="AK15">
            <v>1653320.4747188124</v>
          </cell>
          <cell r="AL15">
            <v>1703346.897060876</v>
          </cell>
          <cell r="AM15">
            <v>1771584.1760030878</v>
          </cell>
          <cell r="AN15">
            <v>1844067.2915745222</v>
          </cell>
          <cell r="AO15">
            <v>1821832.7265630951</v>
          </cell>
        </row>
        <row r="16">
          <cell r="Q16">
            <v>286704.688516405</v>
          </cell>
          <cell r="R16">
            <v>312406.49348884023</v>
          </cell>
          <cell r="S16">
            <v>338040.65535953466</v>
          </cell>
          <cell r="T16">
            <v>396562.00037153543</v>
          </cell>
          <cell r="U16">
            <v>497002</v>
          </cell>
          <cell r="V16">
            <v>577006.08601254877</v>
          </cell>
          <cell r="W16">
            <v>649591.64313901216</v>
          </cell>
          <cell r="X16">
            <v>705367.19862745912</v>
          </cell>
          <cell r="Y16">
            <v>754759.21278380381</v>
          </cell>
          <cell r="Z16">
            <v>788938.38876301493</v>
          </cell>
          <cell r="AA16">
            <v>824112.37490361393</v>
          </cell>
          <cell r="AB16">
            <v>899549.57721285638</v>
          </cell>
          <cell r="AC16">
            <v>950560.23015163757</v>
          </cell>
          <cell r="AD16">
            <v>999077.26801953116</v>
          </cell>
          <cell r="AE16">
            <v>1046555.3641400748</v>
          </cell>
          <cell r="AF16">
            <v>1100364.1998986192</v>
          </cell>
          <cell r="AG16">
            <v>1146296.7267211436</v>
          </cell>
          <cell r="AH16">
            <v>1204463.9270269494</v>
          </cell>
          <cell r="AI16">
            <v>1273574.1172590298</v>
          </cell>
          <cell r="AJ16">
            <v>1349842.9052166441</v>
          </cell>
          <cell r="AK16">
            <v>1431867.0459943619</v>
          </cell>
          <cell r="AL16">
            <v>1519843.5496809962</v>
          </cell>
          <cell r="AM16">
            <v>1613946.1033473553</v>
          </cell>
          <cell r="AN16">
            <v>1714607.9592930763</v>
          </cell>
          <cell r="AO16">
            <v>1821832.7265630951</v>
          </cell>
        </row>
        <row r="17">
          <cell r="Q17">
            <v>10.985736801186107</v>
          </cell>
          <cell r="R17">
            <v>8.9645569123522062</v>
          </cell>
          <cell r="S17">
            <v>8.2053870213840909</v>
          </cell>
          <cell r="T17">
            <v>17.311925084797398</v>
          </cell>
          <cell r="U17">
            <v>25.327691391097297</v>
          </cell>
          <cell r="V17">
            <v>72.333830812101496</v>
          </cell>
          <cell r="W17">
            <v>18.651463848912364</v>
          </cell>
          <cell r="X17">
            <v>8.4424823044452424</v>
          </cell>
          <cell r="Y17">
            <v>6.0814496637835669</v>
          </cell>
          <cell r="Z17">
            <v>5.4656440171701348</v>
          </cell>
          <cell r="AA17">
            <v>2.9192332295059575</v>
          </cell>
          <cell r="AB17">
            <v>22.191588678221773</v>
          </cell>
          <cell r="AC17">
            <v>1.5039794926033023</v>
          </cell>
          <cell r="AD17">
            <v>1.1228031545821526</v>
          </cell>
          <cell r="AE17">
            <v>-3.0730663193779373</v>
          </cell>
          <cell r="AF17">
            <v>1.8396776151743843</v>
          </cell>
          <cell r="AG17">
            <v>0.8580402631064965</v>
          </cell>
          <cell r="AH17">
            <v>1.4652797565461562</v>
          </cell>
          <cell r="AI17">
            <v>2.3058221949830315</v>
          </cell>
          <cell r="AJ17">
            <v>2.0079513934281312</v>
          </cell>
          <cell r="AK17">
            <v>-1.4602424390468327</v>
          </cell>
          <cell r="AL17">
            <v>3.025815206853455</v>
          </cell>
          <cell r="AM17">
            <v>4.0060705813921516</v>
          </cell>
          <cell r="AN17">
            <v>4.0914293858147488</v>
          </cell>
          <cell r="AO17">
            <v>-1.2057350137392508</v>
          </cell>
        </row>
        <row r="18">
          <cell r="Q18">
            <v>7.8658730237135543</v>
          </cell>
          <cell r="R18">
            <v>7.782195421988547</v>
          </cell>
          <cell r="S18">
            <v>2.4728593425207057</v>
          </cell>
          <cell r="T18">
            <v>11.535920221780827</v>
          </cell>
          <cell r="U18">
            <v>18.856138440383052</v>
          </cell>
          <cell r="V18">
            <v>44.440911868463239</v>
          </cell>
          <cell r="W18">
            <v>8.2539140275455622</v>
          </cell>
          <cell r="X18">
            <v>0.69533564710988482</v>
          </cell>
          <cell r="Y18">
            <v>0.28033353447138865</v>
          </cell>
          <cell r="Z18">
            <v>0.895699824408136</v>
          </cell>
          <cell r="AA18">
            <v>-0.55731735705691898</v>
          </cell>
          <cell r="AB18">
            <v>12.639564621288347</v>
          </cell>
          <cell r="AC18">
            <v>0.62948493047962906</v>
          </cell>
          <cell r="AD18">
            <v>0.81801163646486597</v>
          </cell>
          <cell r="AE18">
            <v>-1.3287605967274518</v>
          </cell>
          <cell r="AF18">
            <v>1.6108946288688308</v>
          </cell>
          <cell r="AG18">
            <v>1.2484858606457427</v>
          </cell>
          <cell r="AH18">
            <v>4.3103975104608061E-2</v>
          </cell>
          <cell r="AI18">
            <v>0.3138911061730365</v>
          </cell>
          <cell r="AJ18">
            <v>0.33142518705617796</v>
          </cell>
          <cell r="AK18">
            <v>-2.2794851920234449</v>
          </cell>
          <cell r="AL18">
            <v>1.1425149099475673</v>
          </cell>
          <cell r="AM18">
            <v>1.8617248935596464</v>
          </cell>
          <cell r="AN18">
            <v>1.8688279648670036</v>
          </cell>
          <cell r="AO18">
            <v>-2.5612920707234088</v>
          </cell>
        </row>
        <row r="19">
          <cell r="Q19">
            <v>7.6685934489402623</v>
          </cell>
          <cell r="R19">
            <v>5.3596993557623662</v>
          </cell>
          <cell r="S19">
            <v>5.2908704883227076</v>
          </cell>
          <cell r="T19">
            <v>10.421035650911413</v>
          </cell>
          <cell r="U19">
            <v>12.125639152666224</v>
          </cell>
          <cell r="V19">
            <v>6.4616745680663445</v>
          </cell>
          <cell r="W19">
            <v>4.6948209633775662</v>
          </cell>
          <cell r="X19">
            <v>3.4990546842131875</v>
          </cell>
          <cell r="Y19">
            <v>3.4990546842131875</v>
          </cell>
          <cell r="Z19">
            <v>3.4990546842131875</v>
          </cell>
          <cell r="AA19">
            <v>3.4990546842131875</v>
          </cell>
          <cell r="AB19">
            <v>3.4990546842131875</v>
          </cell>
          <cell r="AC19">
            <v>3.4990546842131875</v>
          </cell>
          <cell r="AD19">
            <v>3.4990546842131875</v>
          </cell>
          <cell r="AE19">
            <v>3.4990546842131875</v>
          </cell>
          <cell r="AF19">
            <v>3.4990546842131875</v>
          </cell>
          <cell r="AG19">
            <v>3.4990546842131875</v>
          </cell>
          <cell r="AH19">
            <v>3.4990546842131875</v>
          </cell>
          <cell r="AI19">
            <v>3.4990546842131875</v>
          </cell>
          <cell r="AJ19">
            <v>3.4990546842131875</v>
          </cell>
          <cell r="AK19">
            <v>3.4990546842131875</v>
          </cell>
          <cell r="AL19">
            <v>3.4990546842131875</v>
          </cell>
          <cell r="AM19">
            <v>3.4990546842131875</v>
          </cell>
          <cell r="AN19">
            <v>3.4990546842131875</v>
          </cell>
          <cell r="AO19">
            <v>3.4990546842131875</v>
          </cell>
        </row>
        <row r="20">
          <cell r="Q20">
            <v>3.7277225</v>
          </cell>
          <cell r="R20">
            <v>1.8747516666666668</v>
          </cell>
          <cell r="S20">
            <v>1.2297008333333335</v>
          </cell>
          <cell r="T20">
            <v>1.7918449999999999</v>
          </cell>
          <cell r="U20">
            <v>3.7630650000000001</v>
          </cell>
          <cell r="V20">
            <v>5.0474416666666677</v>
          </cell>
          <cell r="W20">
            <v>5.1231500000000008</v>
          </cell>
          <cell r="X20">
            <v>5.1202750000000012</v>
          </cell>
          <cell r="Y20">
            <v>5.1169000000000002</v>
          </cell>
          <cell r="Z20">
            <v>5.1169000000000002</v>
          </cell>
          <cell r="AA20">
            <v>5.1169000000000002</v>
          </cell>
          <cell r="AB20">
            <v>5.1169000000000002</v>
          </cell>
          <cell r="AC20">
            <v>5.1169000000000002</v>
          </cell>
          <cell r="AD20">
            <v>5.1169000000000002</v>
          </cell>
          <cell r="AE20">
            <v>5.1169000000000002</v>
          </cell>
          <cell r="AF20">
            <v>5.1169000000000002</v>
          </cell>
          <cell r="AG20">
            <v>5.1169000000000002</v>
          </cell>
          <cell r="AH20">
            <v>5.1169000000000002</v>
          </cell>
          <cell r="AI20">
            <v>5.1169000000000002</v>
          </cell>
          <cell r="AJ20">
            <v>5.1169000000000002</v>
          </cell>
          <cell r="AK20">
            <v>5.1169000000000002</v>
          </cell>
          <cell r="AL20">
            <v>5.1169000000000002</v>
          </cell>
          <cell r="AM20">
            <v>5.1169000000000002</v>
          </cell>
          <cell r="AN20">
            <v>5.1169000000000002</v>
          </cell>
          <cell r="AO20">
            <v>5.1169000000000002</v>
          </cell>
        </row>
        <row r="22">
          <cell r="Q22">
            <v>23.920832434082364</v>
          </cell>
          <cell r="R22">
            <v>24.043050852401233</v>
          </cell>
          <cell r="S22">
            <v>28.142851678629142</v>
          </cell>
          <cell r="T22">
            <v>47.736429945136386</v>
          </cell>
          <cell r="U22">
            <v>44.474724183806103</v>
          </cell>
          <cell r="V22">
            <v>24.992376692126911</v>
          </cell>
          <cell r="W22">
            <v>27.485363077381606</v>
          </cell>
          <cell r="X22">
            <v>28.651177556278366</v>
          </cell>
          <cell r="Y22">
            <v>22.002114250400432</v>
          </cell>
          <cell r="Z22">
            <v>19.352768332890648</v>
          </cell>
          <cell r="AA22">
            <v>18.439101652424956</v>
          </cell>
          <cell r="AB22">
            <v>12.863305274209663</v>
          </cell>
          <cell r="AC22">
            <v>12.319379735559114</v>
          </cell>
          <cell r="AD22">
            <v>12.482475003233173</v>
          </cell>
          <cell r="AE22">
            <v>13.29113380850748</v>
          </cell>
          <cell r="AF22">
            <v>13.53068352831138</v>
          </cell>
          <cell r="AG22">
            <v>13.793793503407755</v>
          </cell>
          <cell r="AH22">
            <v>14.052334455571142</v>
          </cell>
          <cell r="AI22">
            <v>14.259103814201984</v>
          </cell>
          <cell r="AJ22">
            <v>14.566590993338716</v>
          </cell>
          <cell r="AK22">
            <v>15.406125605636124</v>
          </cell>
          <cell r="AL22">
            <v>15.622182554428957</v>
          </cell>
          <cell r="AM22">
            <v>15.710343143445037</v>
          </cell>
          <cell r="AN22">
            <v>15.800228029800239</v>
          </cell>
          <cell r="AO22">
            <v>16.731907392232436</v>
          </cell>
        </row>
        <row r="23">
          <cell r="Q23">
            <v>7.1526522067415037</v>
          </cell>
          <cell r="R23">
            <v>9.1484006432859051</v>
          </cell>
          <cell r="S23">
            <v>8.8264362072857505</v>
          </cell>
          <cell r="T23">
            <v>8.1069416560033059</v>
          </cell>
          <cell r="U23">
            <v>5.0815177806125522</v>
          </cell>
          <cell r="V23">
            <v>5.2020946273874271</v>
          </cell>
          <cell r="W23">
            <v>5.0146353538486812</v>
          </cell>
          <cell r="X23">
            <v>5.5997014548549107</v>
          </cell>
          <cell r="Y23">
            <v>5.7689841295335853</v>
          </cell>
          <cell r="Z23">
            <v>5.7653986871719232</v>
          </cell>
          <cell r="AA23">
            <v>5.79064556534464</v>
          </cell>
          <cell r="AB23">
            <v>5.2273234981578831</v>
          </cell>
          <cell r="AC23">
            <v>4.3623445408933126</v>
          </cell>
          <cell r="AD23">
            <v>4.1940528426118631</v>
          </cell>
          <cell r="AE23">
            <v>4.3426024872659026</v>
          </cell>
          <cell r="AF23">
            <v>4.279506728888812</v>
          </cell>
          <cell r="AG23">
            <v>4.2583743863243351</v>
          </cell>
          <cell r="AH23">
            <v>4.2119871392158466</v>
          </cell>
          <cell r="AI23">
            <v>4.1318765659891437</v>
          </cell>
          <cell r="AJ23">
            <v>4.0651255759792271</v>
          </cell>
          <cell r="AK23">
            <v>4.1402172372193613</v>
          </cell>
          <cell r="AL23">
            <v>4.0330882225302167</v>
          </cell>
          <cell r="AM23">
            <v>3.8917029722450529</v>
          </cell>
          <cell r="AN23">
            <v>3.7521947061257221</v>
          </cell>
          <cell r="AO23">
            <v>3.8116611400383098</v>
          </cell>
        </row>
        <row r="24">
          <cell r="Q24">
            <v>16.768180227340864</v>
          </cell>
          <cell r="R24">
            <v>14.894650209115328</v>
          </cell>
          <cell r="S24">
            <v>19.316415471343394</v>
          </cell>
          <cell r="T24">
            <v>39.629488289133086</v>
          </cell>
          <cell r="U24">
            <v>39.393206403193552</v>
          </cell>
          <cell r="V24">
            <v>19.790282064739483</v>
          </cell>
          <cell r="W24">
            <v>22.470727723532928</v>
          </cell>
          <cell r="X24">
            <v>23.051476101423461</v>
          </cell>
          <cell r="Y24">
            <v>16.233130120866846</v>
          </cell>
          <cell r="Z24">
            <v>13.587369645718725</v>
          </cell>
          <cell r="AA24">
            <v>12.648456087080314</v>
          </cell>
          <cell r="AB24">
            <v>7.635981776051783</v>
          </cell>
          <cell r="AC24">
            <v>7.9570351946658002</v>
          </cell>
          <cell r="AD24">
            <v>8.2884221606213107</v>
          </cell>
          <cell r="AE24">
            <v>8.9485313212415747</v>
          </cell>
          <cell r="AF24">
            <v>9.2511767994225647</v>
          </cell>
          <cell r="AG24">
            <v>9.5354191170834213</v>
          </cell>
          <cell r="AH24">
            <v>9.8403473163552935</v>
          </cell>
          <cell r="AI24">
            <v>10.12722724821284</v>
          </cell>
          <cell r="AJ24">
            <v>10.501465417359485</v>
          </cell>
          <cell r="AK24">
            <v>11.26590836841676</v>
          </cell>
          <cell r="AL24">
            <v>11.589094331898737</v>
          </cell>
          <cell r="AM24">
            <v>11.818640171199986</v>
          </cell>
          <cell r="AN24">
            <v>12.048033323674517</v>
          </cell>
          <cell r="AO24">
            <v>12.920246252194129</v>
          </cell>
        </row>
        <row r="25">
          <cell r="Q25">
            <v>2.241295750429388</v>
          </cell>
          <cell r="R25">
            <v>1.2098372085006022</v>
          </cell>
          <cell r="S25">
            <v>1.0334910741088941</v>
          </cell>
          <cell r="T25">
            <v>0.91621607632499635</v>
          </cell>
          <cell r="U25">
            <v>0.77491975645973254</v>
          </cell>
          <cell r="V25">
            <v>0.47214510374917212</v>
          </cell>
          <cell r="W25">
            <v>0.41782237054227056</v>
          </cell>
          <cell r="X25">
            <v>0.42382339266837088</v>
          </cell>
          <cell r="Y25">
            <v>0.43947903560217988</v>
          </cell>
          <cell r="Z25">
            <v>0.44025798987171827</v>
          </cell>
          <cell r="AA25">
            <v>0.43164527052396429</v>
          </cell>
          <cell r="AB25">
            <v>0.51426902432568189</v>
          </cell>
          <cell r="AC25">
            <v>0.50309408881476148</v>
          </cell>
          <cell r="AD25">
            <v>0.49206375010856379</v>
          </cell>
          <cell r="AE25">
            <v>0.47970059906650953</v>
          </cell>
          <cell r="AF25">
            <v>0.46896001976057933</v>
          </cell>
          <cell r="AG25">
            <v>0.45816999922115609</v>
          </cell>
          <cell r="AH25">
            <v>0.44754127309262143</v>
          </cell>
          <cell r="AI25">
            <v>0.43726300730465634</v>
          </cell>
          <cell r="AJ25">
            <v>0.4270186118085213</v>
          </cell>
          <cell r="AK25">
            <v>0.41555603177673917</v>
          </cell>
          <cell r="AL25">
            <v>0.40597972668382393</v>
          </cell>
          <cell r="AM25">
            <v>0.39693978691032622</v>
          </cell>
          <cell r="AN25">
            <v>0.38807230960779204</v>
          </cell>
          <cell r="AO25">
            <v>0.37719665261749435</v>
          </cell>
        </row>
        <row r="26">
          <cell r="Q26">
            <v>4.4365971090564393</v>
          </cell>
          <cell r="R26">
            <v>3.5251857136819513</v>
          </cell>
          <cell r="S26">
            <v>5.6023320567337294</v>
          </cell>
          <cell r="T26">
            <v>6.757749517492659</v>
          </cell>
          <cell r="U26">
            <v>5.3974833099263186</v>
          </cell>
          <cell r="V26">
            <v>3.1673693050508276</v>
          </cell>
          <cell r="W26">
            <v>3.0130690231373896</v>
          </cell>
          <cell r="X26">
            <v>2.778495068637763</v>
          </cell>
          <cell r="Y26">
            <v>2.4882487216867561</v>
          </cell>
          <cell r="Z26">
            <v>2.4064838552612402</v>
          </cell>
          <cell r="AA26">
            <v>2.4661948900546067</v>
          </cell>
          <cell r="AB26">
            <v>2.1287617853682099</v>
          </cell>
          <cell r="AC26">
            <v>2.2119992696432487</v>
          </cell>
          <cell r="AD26">
            <v>2.3071554784845811</v>
          </cell>
          <cell r="AE26">
            <v>2.5105759934167655</v>
          </cell>
          <cell r="AF26">
            <v>2.6001436314727786</v>
          </cell>
          <cell r="AG26">
            <v>2.7191163846273625</v>
          </cell>
          <cell r="AH26">
            <v>2.8265151838809133</v>
          </cell>
          <cell r="AI26">
            <v>2.9140161604504491</v>
          </cell>
          <cell r="AJ26">
            <v>3.0419696239625131</v>
          </cell>
          <cell r="AK26">
            <v>3.2873074689334669</v>
          </cell>
          <cell r="AL26">
            <v>3.3977483460388349</v>
          </cell>
          <cell r="AM26">
            <v>3.4788000198092437</v>
          </cell>
          <cell r="AN26">
            <v>3.5588643478284636</v>
          </cell>
          <cell r="AO26">
            <v>3.8359827262574102</v>
          </cell>
        </row>
        <row r="27">
          <cell r="Q27">
            <v>4.5329980251294835</v>
          </cell>
          <cell r="R27">
            <v>4.9684209300485866</v>
          </cell>
          <cell r="S27">
            <v>5.2658022980807937</v>
          </cell>
          <cell r="T27">
            <v>6.6972629764929898</v>
          </cell>
          <cell r="U27">
            <v>7.515957078643547</v>
          </cell>
          <cell r="V27">
            <v>5.1747354107138444</v>
          </cell>
          <cell r="W27">
            <v>5.2167214254598058</v>
          </cell>
          <cell r="X27">
            <v>5.2254993841291038</v>
          </cell>
          <cell r="Y27">
            <v>5.2639706683760172</v>
          </cell>
          <cell r="Z27">
            <v>5.294418434669466</v>
          </cell>
          <cell r="AA27">
            <v>5.4572745537044627</v>
          </cell>
          <cell r="AB27">
            <v>4.992950966357891</v>
          </cell>
          <cell r="AC27">
            <v>5.2419418362077899</v>
          </cell>
          <cell r="AD27">
            <v>5.4892029320281654</v>
          </cell>
          <cell r="AE27">
            <v>5.9582547287583001</v>
          </cell>
          <cell r="AF27">
            <v>6.1820731481892075</v>
          </cell>
          <cell r="AG27">
            <v>6.3581327332349016</v>
          </cell>
          <cell r="AH27">
            <v>6.5662908593817582</v>
          </cell>
          <cell r="AI27">
            <v>6.7759480804577343</v>
          </cell>
          <cell r="AJ27">
            <v>7.032477181588451</v>
          </cell>
          <cell r="AK27">
            <v>7.5630448677065534</v>
          </cell>
          <cell r="AL27">
            <v>7.7853662591760795</v>
          </cell>
          <cell r="AM27">
            <v>7.9429003644804155</v>
          </cell>
          <cell r="AN27">
            <v>8.1010966662382611</v>
          </cell>
          <cell r="AO27">
            <v>8.7070668733192225</v>
          </cell>
        </row>
        <row r="29">
          <cell r="Q29">
            <v>49.759313806450464</v>
          </cell>
          <cell r="R29">
            <v>40.527500000000003</v>
          </cell>
          <cell r="S29">
            <v>72</v>
          </cell>
          <cell r="T29">
            <v>101</v>
          </cell>
          <cell r="U29">
            <v>101</v>
          </cell>
          <cell r="V29">
            <v>101</v>
          </cell>
          <cell r="W29">
            <v>114</v>
          </cell>
          <cell r="X29">
            <v>114</v>
          </cell>
          <cell r="Y29">
            <v>108.3</v>
          </cell>
          <cell r="Z29">
            <v>110.46599999999999</v>
          </cell>
          <cell r="AA29">
            <v>114.88464</v>
          </cell>
          <cell r="AB29">
            <v>119.4800256</v>
          </cell>
          <cell r="AC29">
            <v>124.25922662400001</v>
          </cell>
          <cell r="AD29">
            <v>129.22959568896002</v>
          </cell>
          <cell r="AE29">
            <v>134.39877951651843</v>
          </cell>
          <cell r="AF29">
            <v>139.77473069717917</v>
          </cell>
          <cell r="AG29">
            <v>145.36571992506634</v>
          </cell>
          <cell r="AH29">
            <v>151.180348722069</v>
          </cell>
          <cell r="AI29">
            <v>157.22756267095176</v>
          </cell>
          <cell r="AJ29">
            <v>165.08894080449934</v>
          </cell>
          <cell r="AK29">
            <v>173.34338784472433</v>
          </cell>
          <cell r="AL29">
            <v>182.01055723696055</v>
          </cell>
          <cell r="AM29">
            <v>191.11108509880859</v>
          </cell>
          <cell r="AN29">
            <v>200.66663935374902</v>
          </cell>
          <cell r="AO29">
            <v>210.69997132143649</v>
          </cell>
        </row>
        <row r="30"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30</v>
          </cell>
          <cell r="W30">
            <v>60</v>
          </cell>
          <cell r="X30">
            <v>60</v>
          </cell>
          <cell r="Y30">
            <v>60</v>
          </cell>
          <cell r="Z30">
            <v>61.2</v>
          </cell>
          <cell r="AA30">
            <v>63.64800000000001</v>
          </cell>
          <cell r="AB30">
            <v>66.193920000000006</v>
          </cell>
          <cell r="AC30">
            <v>68.841676800000002</v>
          </cell>
          <cell r="AD30">
            <v>71.595343872000001</v>
          </cell>
          <cell r="AE30">
            <v>74.459157626880014</v>
          </cell>
          <cell r="AF30">
            <v>77.437523931955212</v>
          </cell>
          <cell r="AG30">
            <v>80.535024889233426</v>
          </cell>
          <cell r="AH30">
            <v>83.756425884802752</v>
          </cell>
          <cell r="AI30">
            <v>87.106682920194871</v>
          </cell>
          <cell r="AJ30">
            <v>91.462017066204609</v>
          </cell>
          <cell r="AK30">
            <v>96.03511791951486</v>
          </cell>
          <cell r="AL30">
            <v>100.83687381549059</v>
          </cell>
          <cell r="AM30">
            <v>105.87871750626513</v>
          </cell>
          <cell r="AN30">
            <v>111.17265338157839</v>
          </cell>
          <cell r="AO30">
            <v>116.73128605065732</v>
          </cell>
        </row>
        <row r="31">
          <cell r="Q31">
            <v>135.5</v>
          </cell>
          <cell r="R31">
            <v>152.9</v>
          </cell>
          <cell r="S31">
            <v>148.9</v>
          </cell>
          <cell r="T31">
            <v>173.6</v>
          </cell>
          <cell r="U31">
            <v>216.1</v>
          </cell>
          <cell r="V31">
            <v>248.7</v>
          </cell>
          <cell r="W31">
            <v>255.1</v>
          </cell>
          <cell r="X31">
            <v>267.3</v>
          </cell>
          <cell r="Y31">
            <v>271.2</v>
          </cell>
          <cell r="Z31">
            <v>272.2</v>
          </cell>
          <cell r="AA31">
            <v>267.2</v>
          </cell>
          <cell r="AB31">
            <v>264.7</v>
          </cell>
          <cell r="AC31">
            <v>264.7</v>
          </cell>
          <cell r="AD31">
            <v>264.7</v>
          </cell>
          <cell r="AE31">
            <v>264.7</v>
          </cell>
          <cell r="AF31">
            <v>264.7</v>
          </cell>
          <cell r="AG31">
            <v>264.7</v>
          </cell>
          <cell r="AH31">
            <v>264.7</v>
          </cell>
          <cell r="AI31">
            <v>264.7</v>
          </cell>
          <cell r="AJ31">
            <v>264.7</v>
          </cell>
          <cell r="AK31">
            <v>264.7</v>
          </cell>
          <cell r="AL31">
            <v>264.7</v>
          </cell>
          <cell r="AM31">
            <v>264.7</v>
          </cell>
          <cell r="AN31">
            <v>264.7</v>
          </cell>
          <cell r="AO31">
            <v>264.7</v>
          </cell>
        </row>
        <row r="34"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1119.423</v>
          </cell>
          <cell r="W34">
            <v>1468.53</v>
          </cell>
          <cell r="X34">
            <v>1588.77</v>
          </cell>
          <cell r="Y34">
            <v>1659.375</v>
          </cell>
          <cell r="Z34">
            <v>1778.4</v>
          </cell>
          <cell r="AA34">
            <v>1756.8</v>
          </cell>
          <cell r="AB34">
            <v>2731.8555000000001</v>
          </cell>
          <cell r="AC34">
            <v>2605.9485241938883</v>
          </cell>
          <cell r="AD34">
            <v>2472.3911386560189</v>
          </cell>
          <cell r="AE34">
            <v>2010.8944024409104</v>
          </cell>
          <cell r="AF34">
            <v>1906.0574752148443</v>
          </cell>
          <cell r="AG34">
            <v>1780.420739406208</v>
          </cell>
          <cell r="AH34">
            <v>1635.2289712328845</v>
          </cell>
          <cell r="AI34">
            <v>1507.6859348151993</v>
          </cell>
          <cell r="AJ34">
            <v>1347.0142804234472</v>
          </cell>
          <cell r="AK34">
            <v>902.16474337410159</v>
          </cell>
          <cell r="AL34">
            <v>767.16752320921921</v>
          </cell>
          <cell r="AM34">
            <v>672.98480092040484</v>
          </cell>
          <cell r="AN34">
            <v>573.94701789144858</v>
          </cell>
          <cell r="AO34">
            <v>0</v>
          </cell>
        </row>
        <row r="35">
          <cell r="Q35">
            <v>55.059144628319991</v>
          </cell>
          <cell r="R35">
            <v>52.547539103452799</v>
          </cell>
          <cell r="S35">
            <v>84.653407621590915</v>
          </cell>
          <cell r="T35">
            <v>338.60727303645456</v>
          </cell>
          <cell r="U35">
            <v>431.70977983391276</v>
          </cell>
          <cell r="V35">
            <v>330.95823929526921</v>
          </cell>
          <cell r="W35">
            <v>512.43969143208005</v>
          </cell>
          <cell r="X35">
            <v>577.10358138826462</v>
          </cell>
          <cell r="Y35">
            <v>382.40806063879529</v>
          </cell>
          <cell r="Z35">
            <v>344.80370912434705</v>
          </cell>
          <cell r="AA35">
            <v>328.34747023771826</v>
          </cell>
          <cell r="AB35">
            <v>137.98009769109697</v>
          </cell>
          <cell r="AC35">
            <v>140.25753157839748</v>
          </cell>
          <cell r="AD35">
            <v>155.27953913142653</v>
          </cell>
          <cell r="AE35">
            <v>114.891726907101</v>
          </cell>
          <cell r="AF35">
            <v>117.31815940933663</v>
          </cell>
          <cell r="AG35">
            <v>119.79285570892179</v>
          </cell>
          <cell r="AH35">
            <v>110.36699468771153</v>
          </cell>
          <cell r="AI35">
            <v>104.58773864600418</v>
          </cell>
          <cell r="AJ35">
            <v>98.675393035409826</v>
          </cell>
          <cell r="AK35">
            <v>76.657456626427901</v>
          </cell>
          <cell r="AL35">
            <v>70.180786027561822</v>
          </cell>
          <cell r="AM35">
            <v>63.558304514785924</v>
          </cell>
          <cell r="AN35">
            <v>56.786670578630918</v>
          </cell>
          <cell r="AO35">
            <v>0</v>
          </cell>
        </row>
        <row r="36"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51.5</v>
          </cell>
          <cell r="W36">
            <v>52.7</v>
          </cell>
          <cell r="X36">
            <v>52.7</v>
          </cell>
          <cell r="Y36">
            <v>143.00355462235191</v>
          </cell>
          <cell r="Z36">
            <v>187.31589665826019</v>
          </cell>
          <cell r="AA36">
            <v>191.93863570442232</v>
          </cell>
          <cell r="AB36">
            <v>195.0010214917279</v>
          </cell>
          <cell r="AC36">
            <v>198.13076075935777</v>
          </cell>
          <cell r="AD36">
            <v>201.32933486584304</v>
          </cell>
          <cell r="AE36">
            <v>151.89825775040839</v>
          </cell>
          <cell r="AF36">
            <v>155.23907664954498</v>
          </cell>
          <cell r="AG36">
            <v>158.65337282934385</v>
          </cell>
          <cell r="AH36">
            <v>161.40512838887375</v>
          </cell>
          <cell r="AI36">
            <v>164.45503943673549</v>
          </cell>
          <cell r="AJ36">
            <v>167.57202959807935</v>
          </cell>
          <cell r="AK36">
            <v>104.52060129535965</v>
          </cell>
          <cell r="AL36">
            <v>106.31940580653726</v>
          </cell>
          <cell r="AM36">
            <v>108.15777285250493</v>
          </cell>
          <cell r="AN36">
            <v>110.03657256347925</v>
          </cell>
          <cell r="AO36">
            <v>0</v>
          </cell>
        </row>
        <row r="37"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279.57770625000001</v>
          </cell>
          <cell r="W37">
            <v>364.73456249999998</v>
          </cell>
          <cell r="X37">
            <v>393.99075000000005</v>
          </cell>
          <cell r="Y37">
            <v>465.00003749999996</v>
          </cell>
          <cell r="Z37">
            <v>493.31368684876901</v>
          </cell>
          <cell r="AA37">
            <v>440.662623281256</v>
          </cell>
          <cell r="AB37">
            <v>727.62775513377755</v>
          </cell>
          <cell r="AC37">
            <v>920.72822324248148</v>
          </cell>
          <cell r="AD37">
            <v>909.05960927547926</v>
          </cell>
          <cell r="AE37">
            <v>754.97112570533807</v>
          </cell>
          <cell r="AF37">
            <v>706.36008836053099</v>
          </cell>
          <cell r="AG37">
            <v>648.57719415088968</v>
          </cell>
          <cell r="AH37">
            <v>589.05891017920294</v>
          </cell>
          <cell r="AI37">
            <v>535.4286904899385</v>
          </cell>
          <cell r="AJ37">
            <v>467.06990241690266</v>
          </cell>
          <cell r="AK37">
            <v>311.91776720745452</v>
          </cell>
          <cell r="AL37">
            <v>256.86982133227423</v>
          </cell>
          <cell r="AM37">
            <v>218.55844267533087</v>
          </cell>
          <cell r="AN37">
            <v>176.19086883229448</v>
          </cell>
          <cell r="AO37">
            <v>0</v>
          </cell>
        </row>
        <row r="38">
          <cell r="Q38">
            <v>62.328603999999999</v>
          </cell>
          <cell r="R38">
            <v>59.681001999999999</v>
          </cell>
          <cell r="S38">
            <v>95.293330999999995</v>
          </cell>
          <cell r="T38">
            <v>377.505</v>
          </cell>
          <cell r="U38">
            <v>481</v>
          </cell>
          <cell r="V38">
            <v>-129.7115</v>
          </cell>
          <cell r="W38">
            <v>-107.265</v>
          </cell>
          <cell r="X38">
            <v>-90.385000000000005</v>
          </cell>
          <cell r="Y38">
            <v>-109.88394537764805</v>
          </cell>
          <cell r="Z38">
            <v>-149.06611064903649</v>
          </cell>
          <cell r="AA38">
            <v>-243.33201591337087</v>
          </cell>
          <cell r="AB38">
            <v>-680.14290069753292</v>
          </cell>
          <cell r="AC38">
            <v>-87.53222003555419</v>
          </cell>
          <cell r="AD38">
            <v>-46.83137340296976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</row>
        <row r="39">
          <cell r="Q39">
            <v>23.330864041554261</v>
          </cell>
          <cell r="R39">
            <v>23.95014461448233</v>
          </cell>
          <cell r="S39">
            <v>27.893197682025299</v>
          </cell>
          <cell r="T39">
            <v>36.258304098612072</v>
          </cell>
          <cell r="U39">
            <v>51.34691204900701</v>
          </cell>
          <cell r="V39">
            <v>61.5</v>
          </cell>
          <cell r="W39">
            <v>64.75</v>
          </cell>
          <cell r="X39">
            <v>63.5</v>
          </cell>
          <cell r="Y39">
            <v>62.5</v>
          </cell>
          <cell r="Z39">
            <v>61.75</v>
          </cell>
          <cell r="AA39">
            <v>61</v>
          </cell>
          <cell r="AB39">
            <v>60.25</v>
          </cell>
          <cell r="AC39">
            <v>61.685095019502157</v>
          </cell>
          <cell r="AD39">
            <v>63.151753222375959</v>
          </cell>
          <cell r="AE39">
            <v>64.650668802755604</v>
          </cell>
          <cell r="AF39">
            <v>66.182551222737644</v>
          </cell>
          <cell r="AG39">
            <v>67.748125548181434</v>
          </cell>
          <cell r="AH39">
            <v>69.348132791895026</v>
          </cell>
          <cell r="AI39">
            <v>70.983330264369087</v>
          </cell>
          <cell r="AJ39">
            <v>72.654491932224758</v>
          </cell>
          <cell r="AK39">
            <v>74.362408784545138</v>
          </cell>
          <cell r="AL39">
            <v>76.10788920726381</v>
          </cell>
          <cell r="AM39">
            <v>77.891759365787593</v>
          </cell>
          <cell r="AN39">
            <v>79.714863596034533</v>
          </cell>
          <cell r="AO39">
            <v>81.578064804072426</v>
          </cell>
        </row>
        <row r="54">
          <cell r="Q54">
            <v>59.254950000000001</v>
          </cell>
          <cell r="R54">
            <v>95.034989999999993</v>
          </cell>
          <cell r="S54">
            <v>103.92699999999999</v>
          </cell>
          <cell r="T54">
            <v>117.92504</v>
          </cell>
          <cell r="U54">
            <v>121.02768</v>
          </cell>
          <cell r="V54">
            <v>136.30172159010542</v>
          </cell>
          <cell r="W54">
            <v>142.39030004550432</v>
          </cell>
          <cell r="X54">
            <v>151.31785753921497</v>
          </cell>
          <cell r="Y54">
            <v>159.18906676979887</v>
          </cell>
          <cell r="Z54">
            <v>163.02081426564058</v>
          </cell>
          <cell r="AA54">
            <v>169.45452998892119</v>
          </cell>
          <cell r="AB54">
            <v>178.7282112067291</v>
          </cell>
          <cell r="AC54">
            <v>183.71256650562043</v>
          </cell>
          <cell r="AD54">
            <v>192.32438569913006</v>
          </cell>
          <cell r="AE54">
            <v>201.7100204382848</v>
          </cell>
          <cell r="AF54">
            <v>209.06960402635042</v>
          </cell>
          <cell r="AG54">
            <v>219.46728798227264</v>
          </cell>
          <cell r="AH54">
            <v>231.97689336302719</v>
          </cell>
          <cell r="AI54">
            <v>246.24701187313195</v>
          </cell>
          <cell r="AJ54">
            <v>261.80903795016616</v>
          </cell>
          <cell r="AK54">
            <v>278.0736432328813</v>
          </cell>
          <cell r="AL54">
            <v>297.84524003039371</v>
          </cell>
          <cell r="AM54">
            <v>319.48075663644812</v>
          </cell>
          <cell r="AN54">
            <v>343.18934642701112</v>
          </cell>
          <cell r="AO54">
            <v>369.1426522883126</v>
          </cell>
        </row>
        <row r="55">
          <cell r="Q55">
            <v>0</v>
          </cell>
          <cell r="R55">
            <v>169.741915199109</v>
          </cell>
          <cell r="S55">
            <v>86</v>
          </cell>
          <cell r="T55">
            <v>86</v>
          </cell>
          <cell r="U55">
            <v>86</v>
          </cell>
          <cell r="V55">
            <v>43</v>
          </cell>
          <cell r="W55">
            <v>43</v>
          </cell>
          <cell r="X55">
            <v>43</v>
          </cell>
          <cell r="Y55">
            <v>43</v>
          </cell>
          <cell r="Z55">
            <v>43</v>
          </cell>
          <cell r="AA55">
            <v>43</v>
          </cell>
          <cell r="AB55">
            <v>32</v>
          </cell>
          <cell r="AC55">
            <v>32</v>
          </cell>
          <cell r="AD55">
            <v>32</v>
          </cell>
          <cell r="AE55">
            <v>32</v>
          </cell>
          <cell r="AF55">
            <v>16</v>
          </cell>
          <cell r="AG55">
            <v>16</v>
          </cell>
          <cell r="AH55">
            <v>16</v>
          </cell>
          <cell r="AI55">
            <v>16</v>
          </cell>
          <cell r="AJ55">
            <v>16</v>
          </cell>
          <cell r="AK55">
            <v>8</v>
          </cell>
          <cell r="AL55">
            <v>8</v>
          </cell>
          <cell r="AM55">
            <v>8</v>
          </cell>
          <cell r="AN55">
            <v>8</v>
          </cell>
          <cell r="AO55">
            <v>8</v>
          </cell>
        </row>
        <row r="56">
          <cell r="Q56">
            <v>0</v>
          </cell>
          <cell r="R56">
            <v>43.607875691999993</v>
          </cell>
          <cell r="S56">
            <v>25.135000000000002</v>
          </cell>
          <cell r="T56">
            <v>29.192</v>
          </cell>
          <cell r="U56">
            <v>28.521591787523437</v>
          </cell>
          <cell r="V56">
            <v>14.003994712064385</v>
          </cell>
          <cell r="W56">
            <v>14.031244438256941</v>
          </cell>
          <cell r="X56">
            <v>14.078020761084666</v>
          </cell>
          <cell r="Y56">
            <v>14.104101680998459</v>
          </cell>
          <cell r="Z56">
            <v>14.122901295324921</v>
          </cell>
          <cell r="AA56">
            <v>14.179311450098975</v>
          </cell>
          <cell r="AB56">
            <v>10.713856382053914</v>
          </cell>
          <cell r="AC56">
            <v>10.878148323940813</v>
          </cell>
          <cell r="AD56">
            <v>11.04495960538263</v>
          </cell>
          <cell r="AE56">
            <v>11.214328859264938</v>
          </cell>
          <cell r="AF56">
            <v>5.6931476554452152</v>
          </cell>
          <cell r="AG56">
            <v>5.7804493935316685</v>
          </cell>
          <cell r="AH56">
            <v>5.8690898626565886</v>
          </cell>
          <cell r="AI56">
            <v>5.9590895916299687</v>
          </cell>
          <cell r="AJ56">
            <v>6.0504694240614363</v>
          </cell>
          <cell r="AK56">
            <v>3.0716252615937787</v>
          </cell>
          <cell r="AL56">
            <v>3.1187271883865808</v>
          </cell>
          <cell r="AM56">
            <v>3.1665514010439169</v>
          </cell>
          <cell r="AN56">
            <v>3.2151089754793563</v>
          </cell>
          <cell r="AO56">
            <v>3.2644111574503865</v>
          </cell>
        </row>
        <row r="57">
          <cell r="Q57">
            <v>1.135</v>
          </cell>
          <cell r="R57">
            <v>3.734</v>
          </cell>
          <cell r="S57">
            <v>2.7450000000000001</v>
          </cell>
          <cell r="T57">
            <v>3.0351500000000002</v>
          </cell>
          <cell r="U57">
            <v>5.0528000000000013</v>
          </cell>
          <cell r="V57">
            <v>2.972</v>
          </cell>
          <cell r="W57">
            <v>5.1483610319887569</v>
          </cell>
          <cell r="X57">
            <v>7.5470563510117641</v>
          </cell>
          <cell r="Y57">
            <v>7.9244091685623523</v>
          </cell>
          <cell r="Z57">
            <v>7.9244091685623523</v>
          </cell>
          <cell r="AA57">
            <v>9.113070543846705</v>
          </cell>
          <cell r="AB57">
            <v>10.024377598231377</v>
          </cell>
          <cell r="AC57">
            <v>10.174743262204846</v>
          </cell>
          <cell r="AD57">
            <v>10.327364411137918</v>
          </cell>
          <cell r="AE57">
            <v>10.482274877304986</v>
          </cell>
          <cell r="AF57">
            <v>10.63950900046456</v>
          </cell>
          <cell r="AG57">
            <v>10.799101635471528</v>
          </cell>
          <cell r="AH57">
            <v>10.9610881600036</v>
          </cell>
          <cell r="AI57">
            <v>11.125504482403652</v>
          </cell>
          <cell r="AJ57">
            <v>11.292387049639705</v>
          </cell>
          <cell r="AK57">
            <v>11.4617728553843</v>
          </cell>
          <cell r="AL57">
            <v>11.633699448215063</v>
          </cell>
          <cell r="AM57">
            <v>11.808204939938289</v>
          </cell>
          <cell r="AN57">
            <v>11.985328014037362</v>
          </cell>
          <cell r="AO57">
            <v>12.165107934247922</v>
          </cell>
        </row>
        <row r="58">
          <cell r="Q58">
            <v>1.8757999999999999</v>
          </cell>
          <cell r="R58">
            <v>2.2149999999999999</v>
          </cell>
          <cell r="S58">
            <v>2.79</v>
          </cell>
          <cell r="T58">
            <v>3.6104600000000002</v>
          </cell>
          <cell r="U58">
            <v>2.79</v>
          </cell>
          <cell r="V58">
            <v>4.3772800000000007</v>
          </cell>
          <cell r="W58">
            <v>3.8077558254526824</v>
          </cell>
          <cell r="X58">
            <v>4.5481691296880431</v>
          </cell>
          <cell r="Y58">
            <v>4.5481691296880431</v>
          </cell>
          <cell r="Z58">
            <v>4.8968492499526697</v>
          </cell>
          <cell r="AA58">
            <v>5.2686231416433715</v>
          </cell>
          <cell r="AB58">
            <v>5.9250965267389031</v>
          </cell>
          <cell r="AC58">
            <v>6.2806023183432371</v>
          </cell>
          <cell r="AD58">
            <v>6.6574384574438312</v>
          </cell>
          <cell r="AE58">
            <v>7.0568847648904613</v>
          </cell>
          <cell r="AF58">
            <v>7.4802978507838889</v>
          </cell>
          <cell r="AG58">
            <v>7.9291157218309225</v>
          </cell>
          <cell r="AH58">
            <v>8.4048626651407794</v>
          </cell>
          <cell r="AI58">
            <v>8.9091544250492269</v>
          </cell>
          <cell r="AJ58">
            <v>9.4437036905521818</v>
          </cell>
          <cell r="AK58">
            <v>10.010325911985314</v>
          </cell>
          <cell r="AL58">
            <v>10.610945466704433</v>
          </cell>
          <cell r="AM58">
            <v>11.247602194706699</v>
          </cell>
          <cell r="AN58">
            <v>11.922458326389101</v>
          </cell>
          <cell r="AO58">
            <v>12.637805825972448</v>
          </cell>
        </row>
        <row r="59">
          <cell r="Q59">
            <v>8.607209533999999</v>
          </cell>
          <cell r="R59">
            <v>12.515526190999999</v>
          </cell>
          <cell r="S59">
            <v>13.992259321999999</v>
          </cell>
          <cell r="T59">
            <v>12.923999999999999</v>
          </cell>
          <cell r="U59">
            <v>15.19735</v>
          </cell>
          <cell r="V59">
            <v>17.832999999999998</v>
          </cell>
          <cell r="W59">
            <v>16</v>
          </cell>
          <cell r="X59">
            <v>15.5</v>
          </cell>
          <cell r="Y59">
            <v>15</v>
          </cell>
          <cell r="Z59">
            <v>14.5</v>
          </cell>
          <cell r="AA59">
            <v>14</v>
          </cell>
          <cell r="AB59">
            <v>13.5</v>
          </cell>
          <cell r="AC59">
            <v>13.55525047160774</v>
          </cell>
          <cell r="AD59">
            <v>13.181343186295392</v>
          </cell>
          <cell r="AE59">
            <v>13.228796021766057</v>
          </cell>
          <cell r="AF59">
            <v>13.276419687444415</v>
          </cell>
          <cell r="AG59">
            <v>13.324214798319215</v>
          </cell>
          <cell r="AH59">
            <v>13.372181971593164</v>
          </cell>
          <cell r="AI59">
            <v>13.4203218266909</v>
          </cell>
          <cell r="AJ59">
            <v>13.468634985266988</v>
          </cell>
          <cell r="AK59">
            <v>13.517122071213949</v>
          </cell>
          <cell r="AL59">
            <v>13.565783710670321</v>
          </cell>
          <cell r="AM59">
            <v>13.614620532028734</v>
          </cell>
          <cell r="AN59">
            <v>13.663633165944038</v>
          </cell>
          <cell r="AO59">
            <v>13.712822245341435</v>
          </cell>
        </row>
        <row r="60">
          <cell r="Q60">
            <v>6.1887197970000001</v>
          </cell>
          <cell r="R60">
            <v>9.6162345460000012</v>
          </cell>
          <cell r="S60">
            <v>10.416751111</v>
          </cell>
          <cell r="T60">
            <v>10.507</v>
          </cell>
          <cell r="U60">
            <v>11.499000000000001</v>
          </cell>
          <cell r="V60">
            <v>14.832999999999998</v>
          </cell>
          <cell r="W60">
            <v>13</v>
          </cell>
          <cell r="X60">
            <v>12.5</v>
          </cell>
          <cell r="Y60">
            <v>12</v>
          </cell>
          <cell r="Z60">
            <v>11.5</v>
          </cell>
          <cell r="AA60">
            <v>11</v>
          </cell>
          <cell r="AB60">
            <v>10.5</v>
          </cell>
          <cell r="AC60">
            <v>10.55525047160774</v>
          </cell>
          <cell r="AD60">
            <v>10.181343186295392</v>
          </cell>
          <cell r="AE60">
            <v>10.228796021766057</v>
          </cell>
          <cell r="AF60">
            <v>10.276419687444415</v>
          </cell>
          <cell r="AG60">
            <v>10.324214798319215</v>
          </cell>
          <cell r="AH60">
            <v>10.372181971593164</v>
          </cell>
          <cell r="AI60">
            <v>10.4203218266909</v>
          </cell>
          <cell r="AJ60">
            <v>10.468634985266988</v>
          </cell>
          <cell r="AK60">
            <v>10.517122071213949</v>
          </cell>
          <cell r="AL60">
            <v>10.565783710670321</v>
          </cell>
          <cell r="AM60">
            <v>10.614620532028734</v>
          </cell>
          <cell r="AN60">
            <v>10.663633165944038</v>
          </cell>
          <cell r="AO60">
            <v>10.712822245341435</v>
          </cell>
        </row>
        <row r="61">
          <cell r="Q61">
            <v>2.4184897369999998</v>
          </cell>
          <cell r="R61">
            <v>2.8992916449999999</v>
          </cell>
          <cell r="S61">
            <v>3.5755082109999998</v>
          </cell>
          <cell r="T61">
            <v>2.8079999999999998</v>
          </cell>
          <cell r="U61">
            <v>4</v>
          </cell>
          <cell r="V61">
            <v>3</v>
          </cell>
          <cell r="W61">
            <v>3</v>
          </cell>
          <cell r="X61">
            <v>3</v>
          </cell>
          <cell r="Y61">
            <v>3</v>
          </cell>
          <cell r="Z61">
            <v>3</v>
          </cell>
          <cell r="AA61">
            <v>3</v>
          </cell>
          <cell r="AB61">
            <v>3</v>
          </cell>
          <cell r="AC61">
            <v>3</v>
          </cell>
          <cell r="AD61">
            <v>3</v>
          </cell>
          <cell r="AE61">
            <v>3</v>
          </cell>
          <cell r="AF61">
            <v>3</v>
          </cell>
          <cell r="AG61">
            <v>3</v>
          </cell>
          <cell r="AH61">
            <v>3</v>
          </cell>
          <cell r="AI61">
            <v>3</v>
          </cell>
          <cell r="AJ61">
            <v>3</v>
          </cell>
          <cell r="AK61">
            <v>3</v>
          </cell>
          <cell r="AL61">
            <v>3</v>
          </cell>
          <cell r="AM61">
            <v>3</v>
          </cell>
          <cell r="AN61">
            <v>3</v>
          </cell>
          <cell r="AO61">
            <v>3</v>
          </cell>
        </row>
        <row r="62">
          <cell r="Q62">
            <v>4.6080840941520007</v>
          </cell>
          <cell r="R62">
            <v>4.6288630207999999</v>
          </cell>
          <cell r="S62">
            <v>1.85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</row>
        <row r="63">
          <cell r="Q63">
            <v>1.6148750062799999</v>
          </cell>
          <cell r="R63">
            <v>1.322190881</v>
          </cell>
          <cell r="S63">
            <v>1.7010000000000001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</row>
        <row r="64">
          <cell r="Q64">
            <v>92.681887799999998</v>
          </cell>
          <cell r="R64">
            <v>109.9056246</v>
          </cell>
          <cell r="S64">
            <v>150.20951400000001</v>
          </cell>
          <cell r="T64">
            <v>137.6417855</v>
          </cell>
          <cell r="U64">
            <v>150.13879616299999</v>
          </cell>
          <cell r="V64">
            <v>170.82199999962697</v>
          </cell>
          <cell r="W64">
            <v>191.20823342223409</v>
          </cell>
          <cell r="X64">
            <v>215.70902244586645</v>
          </cell>
          <cell r="Y64">
            <v>243.84623498388345</v>
          </cell>
          <cell r="Z64">
            <v>254.96964317379684</v>
          </cell>
          <cell r="AA64">
            <v>266.29453612266076</v>
          </cell>
          <cell r="AB64">
            <v>283.64342228780589</v>
          </cell>
          <cell r="AC64">
            <v>293.25286873769375</v>
          </cell>
          <cell r="AD64">
            <v>299.88074432154508</v>
          </cell>
          <cell r="AE64">
            <v>309.89283216065132</v>
          </cell>
          <cell r="AF64">
            <v>320.75332545574014</v>
          </cell>
          <cell r="AG64">
            <v>331.52051982702983</v>
          </cell>
          <cell r="AH64">
            <v>343.34042198993933</v>
          </cell>
          <cell r="AI64">
            <v>356.69441006245353</v>
          </cell>
          <cell r="AJ64">
            <v>371.02314254603647</v>
          </cell>
          <cell r="AK64">
            <v>386.4544610878321</v>
          </cell>
          <cell r="AL64">
            <v>402.66892032362642</v>
          </cell>
          <cell r="AM64">
            <v>419.81432957854486</v>
          </cell>
          <cell r="AN64">
            <v>438.09470668010601</v>
          </cell>
          <cell r="AO64">
            <v>457.39705018070174</v>
          </cell>
        </row>
        <row r="65">
          <cell r="Q65">
            <v>29.295698899999998</v>
          </cell>
          <cell r="R65">
            <v>40.828853800000005</v>
          </cell>
          <cell r="S65">
            <v>42.624204000000006</v>
          </cell>
          <cell r="T65">
            <v>42.865399999999994</v>
          </cell>
          <cell r="U65">
            <v>33.673659999999998</v>
          </cell>
          <cell r="V65">
            <v>43.061100000000003</v>
          </cell>
          <cell r="W65">
            <v>52.4</v>
          </cell>
          <cell r="X65">
            <v>62.82</v>
          </cell>
          <cell r="Y65">
            <v>76.515999999999991</v>
          </cell>
          <cell r="Z65">
            <v>79.982534511197571</v>
          </cell>
          <cell r="AA65">
            <v>82.516289996914068</v>
          </cell>
          <cell r="AB65">
            <v>91.221961862301427</v>
          </cell>
          <cell r="AC65">
            <v>91.595299374440344</v>
          </cell>
          <cell r="AD65">
            <v>89.068739661788513</v>
          </cell>
          <cell r="AE65">
            <v>89.389387124570959</v>
          </cell>
          <cell r="AF65">
            <v>89.71118891821942</v>
          </cell>
          <cell r="AG65">
            <v>90.034149198325011</v>
          </cell>
          <cell r="AH65">
            <v>90.35827213543898</v>
          </cell>
          <cell r="AI65">
            <v>90.68356191512656</v>
          </cell>
          <cell r="AJ65">
            <v>91.010022738021021</v>
          </cell>
          <cell r="AK65">
            <v>91.337658819877902</v>
          </cell>
          <cell r="AL65">
            <v>91.666474391629464</v>
          </cell>
          <cell r="AM65">
            <v>91.996473699439335</v>
          </cell>
          <cell r="AN65">
            <v>92.327661004757317</v>
          </cell>
          <cell r="AO65">
            <v>92.660040584374443</v>
          </cell>
        </row>
        <row r="66">
          <cell r="Q66">
            <v>63.386188900000001</v>
          </cell>
          <cell r="R66">
            <v>69.076770799999991</v>
          </cell>
          <cell r="S66">
            <v>107.58531000000001</v>
          </cell>
          <cell r="T66">
            <v>94.776385500000004</v>
          </cell>
          <cell r="U66">
            <v>116.465136163</v>
          </cell>
          <cell r="V66">
            <v>127.76089999962696</v>
          </cell>
          <cell r="W66">
            <v>138.80823342223408</v>
          </cell>
          <cell r="X66">
            <v>152.88902244586646</v>
          </cell>
          <cell r="Y66">
            <v>167.33023498388346</v>
          </cell>
          <cell r="Z66">
            <v>174.98710866259927</v>
          </cell>
          <cell r="AA66">
            <v>183.7782461257467</v>
          </cell>
          <cell r="AB66">
            <v>192.42146042550445</v>
          </cell>
          <cell r="AC66">
            <v>201.6575693632534</v>
          </cell>
          <cell r="AD66">
            <v>210.81200465975655</v>
          </cell>
          <cell r="AE66">
            <v>220.50344503608036</v>
          </cell>
          <cell r="AF66">
            <v>231.04213653752072</v>
          </cell>
          <cell r="AG66">
            <v>241.48637062870483</v>
          </cell>
          <cell r="AH66">
            <v>252.98214985450034</v>
          </cell>
          <cell r="AI66">
            <v>266.01084814732695</v>
          </cell>
          <cell r="AJ66">
            <v>280.01311980801546</v>
          </cell>
          <cell r="AK66">
            <v>295.1168022679542</v>
          </cell>
          <cell r="AL66">
            <v>311.00244593199693</v>
          </cell>
          <cell r="AM66">
            <v>327.81785587910554</v>
          </cell>
          <cell r="AN66">
            <v>345.7670456753487</v>
          </cell>
          <cell r="AO66">
            <v>364.73700959632731</v>
          </cell>
        </row>
        <row r="67">
          <cell r="V67">
            <v>364.83960326722712</v>
          </cell>
          <cell r="W67">
            <v>384.23283306819076</v>
          </cell>
          <cell r="X67">
            <v>421.76039864459756</v>
          </cell>
          <cell r="Y67">
            <v>532.56349519345633</v>
          </cell>
          <cell r="Z67">
            <v>588.59970103786577</v>
          </cell>
          <cell r="AA67">
            <v>544.49624436870988</v>
          </cell>
          <cell r="AB67">
            <v>1015.6294632190903</v>
          </cell>
          <cell r="AC67">
            <v>1315.7680921819192</v>
          </cell>
          <cell r="AD67">
            <v>1254.1278372863612</v>
          </cell>
          <cell r="AE67">
            <v>1122.7515890836239</v>
          </cell>
          <cell r="AF67">
            <v>1091.0509324409727</v>
          </cell>
          <cell r="AG67">
            <v>1045.3958634469236</v>
          </cell>
          <cell r="AH67">
            <v>994.10002572418819</v>
          </cell>
          <cell r="AI67">
            <v>947.89504276535843</v>
          </cell>
          <cell r="AJ67">
            <v>880.43526722855961</v>
          </cell>
          <cell r="AK67">
            <v>695.96425085519036</v>
          </cell>
          <cell r="AL67">
            <v>631.74833231431114</v>
          </cell>
          <cell r="AM67">
            <v>589.99532268155656</v>
          </cell>
          <cell r="AN67">
            <v>546.51020417967129</v>
          </cell>
          <cell r="AO67">
            <v>328.17659645025401</v>
          </cell>
        </row>
        <row r="68">
          <cell r="V68">
            <v>0.44215977505671378</v>
          </cell>
          <cell r="W68">
            <v>3.3044028153339013</v>
          </cell>
          <cell r="X68">
            <v>7.1558090503829579</v>
          </cell>
          <cell r="Y68">
            <v>13.924964979858052</v>
          </cell>
          <cell r="Z68">
            <v>23.199011148956796</v>
          </cell>
          <cell r="AA68">
            <v>30.520194938785224</v>
          </cell>
          <cell r="AB68">
            <v>45.103471630042598</v>
          </cell>
          <cell r="AC68">
            <v>77.497136040022355</v>
          </cell>
          <cell r="AD68">
            <v>116.87143110166133</v>
          </cell>
          <cell r="AE68">
            <v>151.90693239437698</v>
          </cell>
          <cell r="AF68">
            <v>182.68806869926399</v>
          </cell>
          <cell r="AG68">
            <v>211.27858580067584</v>
          </cell>
          <cell r="AH68">
            <v>237.72320006728145</v>
          </cell>
          <cell r="AI68">
            <v>261.99185577085962</v>
          </cell>
          <cell r="AJ68">
            <v>283.32789470752482</v>
          </cell>
          <cell r="AK68">
            <v>298.78109067215649</v>
          </cell>
          <cell r="AL68">
            <v>308.94875120574596</v>
          </cell>
          <cell r="AM68">
            <v>317.37772321163072</v>
          </cell>
          <cell r="AN68">
            <v>324.74701498177762</v>
          </cell>
          <cell r="AO68">
            <v>328.17659645025401</v>
          </cell>
        </row>
        <row r="69">
          <cell r="V69">
            <v>39.303091116152338</v>
          </cell>
          <cell r="W69">
            <v>103.64718371092016</v>
          </cell>
          <cell r="X69">
            <v>206.10966194796185</v>
          </cell>
          <cell r="Y69">
            <v>397.10743090040182</v>
          </cell>
          <cell r="Z69">
            <v>607.85309018330349</v>
          </cell>
          <cell r="AA69">
            <v>714.25459847294746</v>
          </cell>
          <cell r="AB69">
            <v>1239.5876606204961</v>
          </cell>
          <cell r="AC69">
            <v>2117.5193176559383</v>
          </cell>
          <cell r="AD69">
            <v>2945.2470884460495</v>
          </cell>
          <cell r="AE69">
            <v>3635.2260599598926</v>
          </cell>
          <cell r="AF69">
            <v>4278.6585249028494</v>
          </cell>
          <cell r="AG69">
            <v>4873.7418216793094</v>
          </cell>
          <cell r="AH69">
            <v>5424.2156851881318</v>
          </cell>
          <cell r="AI69">
            <v>5925.0383931267388</v>
          </cell>
          <cell r="AJ69">
            <v>6348.4739076605783</v>
          </cell>
          <cell r="AK69">
            <v>6594.4570924544987</v>
          </cell>
          <cell r="AL69">
            <v>6788.9279150503608</v>
          </cell>
          <cell r="AM69">
            <v>6959.5926598648721</v>
          </cell>
          <cell r="AN69">
            <v>7108.1590775250488</v>
          </cell>
          <cell r="AO69">
            <v>7108.1590775250488</v>
          </cell>
        </row>
        <row r="70">
          <cell r="V70">
            <v>16.347000000000001</v>
          </cell>
          <cell r="W70">
            <v>15.548500000000001</v>
          </cell>
          <cell r="X70">
            <v>19.462000000000003</v>
          </cell>
          <cell r="Y70">
            <v>13.40865</v>
          </cell>
          <cell r="Z70">
            <v>14.805077709030698</v>
          </cell>
          <cell r="AA70">
            <v>15.465140405636731</v>
          </cell>
          <cell r="AB70">
            <v>16.88553935425152</v>
          </cell>
          <cell r="AC70">
            <v>0</v>
          </cell>
        </row>
      </sheetData>
      <sheetData sheetId="21"/>
      <sheetData sheetId="22">
        <row r="19">
          <cell r="J19">
            <v>-109.99420357645204</v>
          </cell>
          <cell r="K19">
            <v>-99.444539239321841</v>
          </cell>
          <cell r="L19">
            <v>-223.82737992853072</v>
          </cell>
          <cell r="M19">
            <v>-483.76369866439637</v>
          </cell>
          <cell r="N19">
            <v>-783.26103999999987</v>
          </cell>
          <cell r="O19">
            <v>683.2663406257418</v>
          </cell>
          <cell r="P19">
            <v>927.90993009318322</v>
          </cell>
          <cell r="Q19">
            <v>947.39983294384228</v>
          </cell>
          <cell r="R19">
            <v>1137.9977796497899</v>
          </cell>
          <cell r="S19">
            <v>1222.1652139665798</v>
          </cell>
          <cell r="T19">
            <v>1149.2445552632655</v>
          </cell>
          <cell r="U19">
            <v>2324.5920046768015</v>
          </cell>
          <cell r="V19">
            <v>2239.9606397960119</v>
          </cell>
          <cell r="W19">
            <v>2125.7272812264337</v>
          </cell>
          <cell r="X19">
            <v>1721.1242599440948</v>
          </cell>
          <cell r="Y19">
            <v>1629.9687773714643</v>
          </cell>
          <cell r="Z19">
            <v>1511.3859978808805</v>
          </cell>
          <cell r="AA19">
            <v>1382.779332539734</v>
          </cell>
          <cell r="AB19">
            <v>1271.4310832907877</v>
          </cell>
          <cell r="AC19">
            <v>1130.1441006314676</v>
          </cell>
          <cell r="AD19">
            <v>720.65460621220177</v>
          </cell>
          <cell r="AE19">
            <v>608.99764263655879</v>
          </cell>
          <cell r="AF19">
            <v>539.62663928701545</v>
          </cell>
          <cell r="AG19">
            <v>466.8742478665315</v>
          </cell>
          <cell r="AH19">
            <v>-35.609865752797759</v>
          </cell>
        </row>
        <row r="20">
          <cell r="J20">
            <v>355.24951148074138</v>
          </cell>
          <cell r="K20">
            <v>331.72953447259869</v>
          </cell>
          <cell r="L20">
            <v>318.24771158720364</v>
          </cell>
          <cell r="M20">
            <v>439.60975811920724</v>
          </cell>
          <cell r="N20">
            <v>604.1400000000001</v>
          </cell>
          <cell r="O20">
            <v>1892.0234180784314</v>
          </cell>
          <cell r="P20">
            <v>2384.3759419330431</v>
          </cell>
          <cell r="Q20">
            <v>2538.1232940163027</v>
          </cell>
          <cell r="R20">
            <v>2608.3285816795992</v>
          </cell>
          <cell r="S20">
            <v>2690.1124865201855</v>
          </cell>
          <cell r="T20">
            <v>2639.7501043385341</v>
          </cell>
          <cell r="U20">
            <v>3692.5194309717326</v>
          </cell>
          <cell r="V20">
            <v>3610.0318950156725</v>
          </cell>
          <cell r="W20">
            <v>3516.4952119042264</v>
          </cell>
          <cell r="X20">
            <v>3093.1688602438057</v>
          </cell>
          <cell r="Y20">
            <v>3032.0598318050411</v>
          </cell>
          <cell r="Z20">
            <v>2941.4717562195929</v>
          </cell>
          <cell r="AA20">
            <v>2839.6767580438195</v>
          </cell>
          <cell r="AB20">
            <v>2764.9743183927362</v>
          </cell>
          <cell r="AC20">
            <v>2662.6206321286445</v>
          </cell>
          <cell r="AD20">
            <v>2280.0271775334995</v>
          </cell>
          <cell r="AE20">
            <v>2211.2473993963463</v>
          </cell>
          <cell r="AF20">
            <v>2187.2405929987726</v>
          </cell>
          <cell r="AG20">
            <v>2162.5680631935206</v>
          </cell>
          <cell r="AH20">
            <v>1667.004260420189</v>
          </cell>
        </row>
        <row r="21"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1119.423</v>
          </cell>
          <cell r="P21">
            <v>1468.53</v>
          </cell>
          <cell r="Q21">
            <v>1588.77</v>
          </cell>
          <cell r="R21">
            <v>1659.375</v>
          </cell>
          <cell r="S21">
            <v>1778.4</v>
          </cell>
          <cell r="T21">
            <v>1756.8</v>
          </cell>
          <cell r="U21">
            <v>2731.8555000000001</v>
          </cell>
          <cell r="V21">
            <v>2605.9485241938883</v>
          </cell>
          <cell r="W21">
            <v>2472.3911386560189</v>
          </cell>
          <cell r="X21">
            <v>2010.8944024409104</v>
          </cell>
          <cell r="Y21">
            <v>1906.0574752148443</v>
          </cell>
          <cell r="Z21">
            <v>1780.420739406208</v>
          </cell>
          <cell r="AA21">
            <v>1635.2289712328845</v>
          </cell>
          <cell r="AB21">
            <v>1507.6859348151993</v>
          </cell>
          <cell r="AC21">
            <v>1347.0142804234472</v>
          </cell>
          <cell r="AD21">
            <v>902.16474337410159</v>
          </cell>
          <cell r="AE21">
            <v>767.16752320921921</v>
          </cell>
          <cell r="AF21">
            <v>672.98480092040484</v>
          </cell>
          <cell r="AG21">
            <v>573.94701789144858</v>
          </cell>
          <cell r="AH21">
            <v>0</v>
          </cell>
        </row>
        <row r="22"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85.504418078431669</v>
          </cell>
          <cell r="P22">
            <v>175.77576190196203</v>
          </cell>
          <cell r="Q22">
            <v>200.60077723529608</v>
          </cell>
          <cell r="R22">
            <v>195.58791161764913</v>
          </cell>
          <cell r="S22">
            <v>192.6956698500021</v>
          </cell>
          <cell r="T22">
            <v>187.56600120588448</v>
          </cell>
          <cell r="U22">
            <v>175.90200120588449</v>
          </cell>
          <cell r="V22">
            <v>161.90520120588448</v>
          </cell>
          <cell r="W22">
            <v>148.84152120588448</v>
          </cell>
          <cell r="X22">
            <v>123.77051304509989</v>
          </cell>
          <cell r="Y22">
            <v>105.28134811647219</v>
          </cell>
          <cell r="Z22">
            <v>58.860608829687173</v>
          </cell>
          <cell r="AA22">
            <v>23.2361723851023</v>
          </cell>
          <cell r="AB22">
            <v>7.8171662539185354</v>
          </cell>
          <cell r="AC22">
            <v>2.6037523088833217</v>
          </cell>
          <cell r="AD22">
            <v>0.88644989422466414</v>
          </cell>
          <cell r="AE22">
            <v>0.39670963831373274</v>
          </cell>
          <cell r="AF22">
            <v>0.2109937233440265</v>
          </cell>
          <cell r="AG22">
            <v>0.12118982207757327</v>
          </cell>
          <cell r="AH22">
            <v>7.1632610860775436E-2</v>
          </cell>
        </row>
        <row r="23">
          <cell r="J23">
            <v>465.24371505719341</v>
          </cell>
          <cell r="K23">
            <v>431.17407371192053</v>
          </cell>
          <cell r="L23">
            <v>542.07509151573436</v>
          </cell>
          <cell r="M23">
            <v>923.37345678360361</v>
          </cell>
          <cell r="N23">
            <v>1387.40104</v>
          </cell>
          <cell r="O23">
            <v>1208.7570774526896</v>
          </cell>
          <cell r="P23">
            <v>1456.4660118398599</v>
          </cell>
          <cell r="Q23">
            <v>1590.7234610724604</v>
          </cell>
          <cell r="R23">
            <v>1470.3308020298093</v>
          </cell>
          <cell r="S23">
            <v>1467.9472725536057</v>
          </cell>
          <cell r="T23">
            <v>1490.5055490752686</v>
          </cell>
          <cell r="U23">
            <v>1367.9274262949311</v>
          </cell>
          <cell r="V23">
            <v>1370.0712552196605</v>
          </cell>
          <cell r="W23">
            <v>1390.7679306777925</v>
          </cell>
          <cell r="X23">
            <v>1372.044600299711</v>
          </cell>
          <cell r="Y23">
            <v>1402.0910544335768</v>
          </cell>
          <cell r="Z23">
            <v>1430.0857583387124</v>
          </cell>
          <cell r="AA23">
            <v>1456.8974255040855</v>
          </cell>
          <cell r="AB23">
            <v>1493.5432351019485</v>
          </cell>
          <cell r="AC23">
            <v>1532.4765314971769</v>
          </cell>
          <cell r="AD23">
            <v>1559.3725713212978</v>
          </cell>
          <cell r="AE23">
            <v>1602.2497567597875</v>
          </cell>
          <cell r="AF23">
            <v>1647.6139537117572</v>
          </cell>
          <cell r="AG23">
            <v>1695.6938153269891</v>
          </cell>
          <cell r="AH23">
            <v>1702.6141261729867</v>
          </cell>
        </row>
        <row r="24">
          <cell r="J24">
            <v>50.7</v>
          </cell>
          <cell r="K24">
            <v>48.3</v>
          </cell>
          <cell r="L24">
            <v>74.5</v>
          </cell>
          <cell r="M24">
            <v>298</v>
          </cell>
          <cell r="N24">
            <v>600</v>
          </cell>
          <cell r="O24">
            <v>291.24325057983691</v>
          </cell>
          <cell r="P24">
            <v>450.94692846023042</v>
          </cell>
          <cell r="Q24">
            <v>507.8511516216729</v>
          </cell>
          <cell r="R24">
            <v>336.51909336213987</v>
          </cell>
          <cell r="S24">
            <v>303.42726402942543</v>
          </cell>
          <cell r="T24">
            <v>288.94577380919208</v>
          </cell>
          <cell r="U24">
            <v>121.42248596816533</v>
          </cell>
          <cell r="V24">
            <v>123.42662778898978</v>
          </cell>
          <cell r="W24">
            <v>136.64599443565535</v>
          </cell>
          <cell r="X24">
            <v>101.10471967824888</v>
          </cell>
          <cell r="Y24">
            <v>103.23998028021623</v>
          </cell>
          <cell r="Z24">
            <v>105.41771302385118</v>
          </cell>
          <cell r="AA24">
            <v>97.12295532518614</v>
          </cell>
          <cell r="AB24">
            <v>92.037210008483683</v>
          </cell>
          <cell r="AC24">
            <v>86.83434587116065</v>
          </cell>
          <cell r="AD24">
            <v>67.45856183125656</v>
          </cell>
          <cell r="AE24">
            <v>61.759091704254402</v>
          </cell>
          <cell r="AF24">
            <v>55.931307973011613</v>
          </cell>
          <cell r="AG24">
            <v>49.972270109195208</v>
          </cell>
          <cell r="AH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69.795000000000002</v>
          </cell>
          <cell r="O25">
            <v>74.840022308265077</v>
          </cell>
          <cell r="P25">
            <v>36.126420000000003</v>
          </cell>
          <cell r="Q25">
            <v>37.393421999999994</v>
          </cell>
          <cell r="R25">
            <v>34.946736000000001</v>
          </cell>
          <cell r="S25">
            <v>30.707951999999999</v>
          </cell>
          <cell r="T25">
            <v>37.736424</v>
          </cell>
          <cell r="U25">
            <v>31.231648799999999</v>
          </cell>
          <cell r="V25">
            <v>24.984693360000001</v>
          </cell>
          <cell r="W25">
            <v>19.433064815999995</v>
          </cell>
          <cell r="X25">
            <v>12.863005689599998</v>
          </cell>
          <cell r="Y25">
            <v>9.6764194137599997</v>
          </cell>
          <cell r="Z25">
            <v>5.6392676482560002</v>
          </cell>
          <cell r="AA25">
            <v>1.9167765889535993</v>
          </cell>
          <cell r="AB25">
            <v>0.90494195337215966</v>
          </cell>
          <cell r="AC25">
            <v>0.38852517202329584</v>
          </cell>
          <cell r="AD25">
            <v>0.23311510321397746</v>
          </cell>
          <cell r="AE25">
            <v>0.1398690619283865</v>
          </cell>
          <cell r="AF25">
            <v>8.3921437157031889E-2</v>
          </cell>
          <cell r="AG25">
            <v>5.035286229421914E-2</v>
          </cell>
          <cell r="AH25">
            <v>0</v>
          </cell>
        </row>
        <row r="26">
          <cell r="J26">
            <v>505.69969027955801</v>
          </cell>
          <cell r="K26">
            <v>468.66747142600053</v>
          </cell>
          <cell r="L26">
            <v>615.99442217697083</v>
          </cell>
          <cell r="M26">
            <v>1049.2880190722769</v>
          </cell>
          <cell r="N26">
            <v>1576.592090909091</v>
          </cell>
          <cell r="O26">
            <v>1373.5875880144199</v>
          </cell>
          <cell r="P26">
            <v>1655.0750134543862</v>
          </cell>
          <cell r="Q26">
            <v>1807.6402966732503</v>
          </cell>
          <cell r="R26">
            <v>1670.8304568520562</v>
          </cell>
          <cell r="S26">
            <v>1668.1219006290974</v>
          </cell>
          <cell r="T26">
            <v>1693.7563057673508</v>
          </cell>
          <cell r="U26">
            <v>1554.462984426058</v>
          </cell>
          <cell r="V26">
            <v>1556.8991536587052</v>
          </cell>
          <cell r="W26">
            <v>1580.4181030429461</v>
          </cell>
          <cell r="X26">
            <v>1559.1415912496718</v>
          </cell>
          <cell r="Y26">
            <v>1593.2852891290645</v>
          </cell>
          <cell r="Z26">
            <v>1625.0974526576276</v>
          </cell>
          <cell r="AA26">
            <v>1655.5652562546425</v>
          </cell>
          <cell r="AB26">
            <v>1697.2082217067598</v>
          </cell>
          <cell r="AC26">
            <v>1741.4506039740647</v>
          </cell>
          <cell r="AD26">
            <v>1772.0142855923839</v>
          </cell>
          <cell r="AE26">
            <v>1820.7383599543039</v>
          </cell>
          <cell r="AF26">
            <v>1872.2885837633605</v>
          </cell>
          <cell r="AG26">
            <v>1926.9247901443059</v>
          </cell>
          <cell r="AH26">
            <v>1934.7887797420303</v>
          </cell>
        </row>
        <row r="27">
          <cell r="J27">
            <v>114.99159280012918</v>
          </cell>
          <cell r="K27">
            <v>113.35846824868776</v>
          </cell>
          <cell r="L27">
            <v>146.03226680197005</v>
          </cell>
          <cell r="M27">
            <v>154.54975317281679</v>
          </cell>
          <cell r="N27">
            <v>203.06887156849223</v>
          </cell>
          <cell r="O27">
            <v>267.34757059823744</v>
          </cell>
          <cell r="P27">
            <v>331.831092296257</v>
          </cell>
          <cell r="Q27">
            <v>338.74641322637353</v>
          </cell>
          <cell r="R27">
            <v>328.90373607291338</v>
          </cell>
          <cell r="S27">
            <v>320.8060882589657</v>
          </cell>
          <cell r="T27">
            <v>317.00713357279363</v>
          </cell>
          <cell r="U27">
            <v>323.13708221590167</v>
          </cell>
          <cell r="V27">
            <v>326.40474476182158</v>
          </cell>
          <cell r="W27">
            <v>331.18772075165828</v>
          </cell>
          <cell r="X27">
            <v>337.76533419173359</v>
          </cell>
          <cell r="Y27">
            <v>344.52760411140378</v>
          </cell>
          <cell r="Z27">
            <v>351.48081160618096</v>
          </cell>
          <cell r="AA27">
            <v>358.63147034479186</v>
          </cell>
          <cell r="AB27">
            <v>365.98633551268784</v>
          </cell>
          <cell r="AC27">
            <v>374.33637325213647</v>
          </cell>
          <cell r="AD27">
            <v>382.98257054150992</v>
          </cell>
          <cell r="AE27">
            <v>391.93795243111276</v>
          </cell>
          <cell r="AF27">
            <v>401.21616406061509</v>
          </cell>
          <cell r="AG27">
            <v>410.83150105128027</v>
          </cell>
          <cell r="AH27">
            <v>420.79894140500471</v>
          </cell>
        </row>
        <row r="28">
          <cell r="J28">
            <v>-145.50445329697803</v>
          </cell>
          <cell r="K28">
            <v>44.908158796760688</v>
          </cell>
          <cell r="L28">
            <v>-84.751670706224473</v>
          </cell>
          <cell r="M28">
            <v>-142.02807546179758</v>
          </cell>
          <cell r="N28">
            <v>-263.00035739037241</v>
          </cell>
          <cell r="O28">
            <v>-698.93105407597022</v>
          </cell>
          <cell r="P28">
            <v>-836.04918514975725</v>
          </cell>
          <cell r="Q28">
            <v>-907.19496133712266</v>
          </cell>
          <cell r="R28">
            <v>-1028.3998236187258</v>
          </cell>
          <cell r="S28">
            <v>-1100.3754304023278</v>
          </cell>
          <cell r="T28">
            <v>-1049.0251202136237</v>
          </cell>
          <cell r="U28">
            <v>-1327.1817879289324</v>
          </cell>
          <cell r="V28">
            <v>-1484.4732813789303</v>
          </cell>
          <cell r="W28">
            <v>-1431.3396192796006</v>
          </cell>
          <cell r="X28">
            <v>-1173.78839907311</v>
          </cell>
          <cell r="Y28">
            <v>-1086.8751576123159</v>
          </cell>
          <cell r="Z28">
            <v>-965.97574191763522</v>
          </cell>
          <cell r="AA28">
            <v>-854.54671897023491</v>
          </cell>
          <cell r="AB28">
            <v>-766.02178771979516</v>
          </cell>
          <cell r="AC28">
            <v>-672.72611302712653</v>
          </cell>
          <cell r="AD28">
            <v>-432.91332140670664</v>
          </cell>
          <cell r="AE28">
            <v>-366.19414153126939</v>
          </cell>
          <cell r="AF28">
            <v>-318.7645359115408</v>
          </cell>
          <cell r="AG28">
            <v>-268.99998450291764</v>
          </cell>
          <cell r="AH28">
            <v>29.677369063312483</v>
          </cell>
        </row>
        <row r="29">
          <cell r="J29">
            <v>-113.27915329697804</v>
          </cell>
          <cell r="K29">
            <v>-81.383940250858359</v>
          </cell>
          <cell r="L29">
            <v>-142.45167070622449</v>
          </cell>
          <cell r="M29">
            <v>-207.60182562774384</v>
          </cell>
          <cell r="N29">
            <v>-327.59141889088153</v>
          </cell>
          <cell r="O29">
            <v>-333.35048569940631</v>
          </cell>
          <cell r="P29">
            <v>-355.51946397160145</v>
          </cell>
          <cell r="Q29">
            <v>-387.52935927920089</v>
          </cell>
          <cell r="R29">
            <v>-454.25633109512739</v>
          </cell>
          <cell r="S29">
            <v>-502.70762638179428</v>
          </cell>
          <cell r="T29">
            <v>-517.12628132381349</v>
          </cell>
          <cell r="U29">
            <v>-508.84327581279445</v>
          </cell>
          <cell r="V29">
            <v>-510.99875743511865</v>
          </cell>
          <cell r="W29">
            <v>-514.64828657441967</v>
          </cell>
          <cell r="X29">
            <v>-459.9381827408053</v>
          </cell>
          <cell r="Y29">
            <v>-466.38865065671342</v>
          </cell>
          <cell r="Z29">
            <v>-471.89255009600015</v>
          </cell>
          <cell r="AA29">
            <v>-478.56195447843544</v>
          </cell>
          <cell r="AB29">
            <v>-488.29670628183476</v>
          </cell>
          <cell r="AC29">
            <v>-498.75295455952914</v>
          </cell>
          <cell r="AD29">
            <v>-441.71695287319005</v>
          </cell>
          <cell r="AE29">
            <v>-452.05514118462355</v>
          </cell>
          <cell r="AF29">
            <v>-463.15077687807548</v>
          </cell>
          <cell r="AG29">
            <v>-475.04487222627029</v>
          </cell>
          <cell r="AH29">
            <v>-369.79857801472826</v>
          </cell>
        </row>
        <row r="30">
          <cell r="J30">
            <v>46.217021925386589</v>
          </cell>
          <cell r="K30">
            <v>73.995707463221692</v>
          </cell>
          <cell r="L30">
            <v>44.181789704990322</v>
          </cell>
          <cell r="M30">
            <v>52.012736660929434</v>
          </cell>
          <cell r="N30">
            <v>62.57</v>
          </cell>
          <cell r="O30">
            <v>117.38040505827547</v>
          </cell>
          <cell r="P30">
            <v>119.03556220496506</v>
          </cell>
          <cell r="Q30">
            <v>120.8894741274344</v>
          </cell>
          <cell r="R30">
            <v>122.72447873820667</v>
          </cell>
          <cell r="S30">
            <v>124.57122361662536</v>
          </cell>
          <cell r="T30">
            <v>126.49469513704233</v>
          </cell>
          <cell r="U30">
            <v>129.40714948430218</v>
          </cell>
          <cell r="V30">
            <v>132.38932973184279</v>
          </cell>
          <cell r="W30">
            <v>135.44297470206988</v>
          </cell>
          <cell r="X30">
            <v>138.56986832296917</v>
          </cell>
          <cell r="Y30">
            <v>141.77184084009224</v>
          </cell>
          <cell r="Z30">
            <v>145.05077006207762</v>
          </cell>
          <cell r="AA30">
            <v>148.40858264065827</v>
          </cell>
          <cell r="AB30">
            <v>151.84725538613066</v>
          </cell>
          <cell r="AC30">
            <v>155.36881661929229</v>
          </cell>
          <cell r="AD30">
            <v>158.97534756088032</v>
          </cell>
          <cell r="AE30">
            <v>162.66898375957618</v>
          </cell>
          <cell r="AF30">
            <v>166.45191655967031</v>
          </cell>
          <cell r="AG30">
            <v>170.32639460951339</v>
          </cell>
          <cell r="AH30">
            <v>174.29472541191285</v>
          </cell>
        </row>
        <row r="31">
          <cell r="J31">
            <v>159.49617522236463</v>
          </cell>
          <cell r="K31">
            <v>155.37964771408005</v>
          </cell>
          <cell r="L31">
            <v>186.63346041121483</v>
          </cell>
          <cell r="M31">
            <v>259.61456228867326</v>
          </cell>
          <cell r="N31">
            <v>390.16141889088152</v>
          </cell>
          <cell r="O31">
            <v>450.73089075768178</v>
          </cell>
          <cell r="P31">
            <v>474.55502617656651</v>
          </cell>
          <cell r="Q31">
            <v>508.41883340663526</v>
          </cell>
          <cell r="R31">
            <v>576.98080983333409</v>
          </cell>
          <cell r="S31">
            <v>627.27884999841967</v>
          </cell>
          <cell r="T31">
            <v>643.62097646085579</v>
          </cell>
          <cell r="U31">
            <v>638.25042529709663</v>
          </cell>
          <cell r="V31">
            <v>643.38808716696144</v>
          </cell>
          <cell r="W31">
            <v>650.0912612764896</v>
          </cell>
          <cell r="X31">
            <v>598.50805106377447</v>
          </cell>
          <cell r="Y31">
            <v>608.16049149680566</v>
          </cell>
          <cell r="Z31">
            <v>616.94332015807777</v>
          </cell>
          <cell r="AA31">
            <v>626.97053711909371</v>
          </cell>
          <cell r="AB31">
            <v>640.14396166796541</v>
          </cell>
          <cell r="AC31">
            <v>654.1217711788214</v>
          </cell>
          <cell r="AD31">
            <v>600.69230043407038</v>
          </cell>
          <cell r="AE31">
            <v>614.72412494419973</v>
          </cell>
          <cell r="AF31">
            <v>629.60269343774576</v>
          </cell>
          <cell r="AG31">
            <v>645.37126683578367</v>
          </cell>
          <cell r="AH31">
            <v>544.09330342664111</v>
          </cell>
        </row>
        <row r="32">
          <cell r="J32">
            <v>-32.225299999999997</v>
          </cell>
          <cell r="K32">
            <v>126.29209904761905</v>
          </cell>
          <cell r="L32">
            <v>57.70000000000001</v>
          </cell>
          <cell r="M32">
            <v>65.573750165946265</v>
          </cell>
          <cell r="N32">
            <v>64.591061500509085</v>
          </cell>
          <cell r="O32">
            <v>-365.58056837656386</v>
          </cell>
          <cell r="P32">
            <v>-480.5297211781558</v>
          </cell>
          <cell r="Q32">
            <v>-519.66560205792177</v>
          </cell>
          <cell r="R32">
            <v>-574.1434925235983</v>
          </cell>
          <cell r="S32">
            <v>-597.66780402053359</v>
          </cell>
          <cell r="T32">
            <v>-531.89883888981012</v>
          </cell>
          <cell r="U32">
            <v>-818.33851211613796</v>
          </cell>
          <cell r="V32">
            <v>-973.47452394381173</v>
          </cell>
          <cell r="W32">
            <v>-916.69133270518091</v>
          </cell>
          <cell r="X32">
            <v>-713.85021633230463</v>
          </cell>
          <cell r="Y32">
            <v>-620.48650695560241</v>
          </cell>
          <cell r="Z32">
            <v>-494.08319182163507</v>
          </cell>
          <cell r="AA32">
            <v>-375.98476449179952</v>
          </cell>
          <cell r="AB32">
            <v>-277.72508143796045</v>
          </cell>
          <cell r="AC32">
            <v>-173.97315846759739</v>
          </cell>
          <cell r="AD32">
            <v>8.8036314664834094</v>
          </cell>
          <cell r="AE32">
            <v>85.860999653354156</v>
          </cell>
          <cell r="AF32">
            <v>144.38624096653467</v>
          </cell>
          <cell r="AG32">
            <v>206.04488772335262</v>
          </cell>
          <cell r="AH32">
            <v>399.47594707804075</v>
          </cell>
        </row>
        <row r="33">
          <cell r="J33">
            <v>1</v>
          </cell>
          <cell r="K33">
            <v>162.9</v>
          </cell>
          <cell r="L33">
            <v>94.600000000000009</v>
          </cell>
          <cell r="M33">
            <v>104.45</v>
          </cell>
          <cell r="N33">
            <v>108.5965083819225</v>
          </cell>
          <cell r="O33">
            <v>3.4262824473999496</v>
          </cell>
          <cell r="P33">
            <v>11.072145376608416</v>
          </cell>
          <cell r="Q33">
            <v>22.057828344706003</v>
          </cell>
          <cell r="R33">
            <v>32.816640178896961</v>
          </cell>
          <cell r="S33">
            <v>43.636195476533771</v>
          </cell>
          <cell r="T33">
            <v>52.801364759874161</v>
          </cell>
          <cell r="U33">
            <v>69.350474346900555</v>
          </cell>
          <cell r="V33">
            <v>103.70097125488321</v>
          </cell>
          <cell r="W33">
            <v>144.45498676977425</v>
          </cell>
          <cell r="X33">
            <v>181.4018490788672</v>
          </cell>
          <cell r="Y33">
            <v>215.23565976040572</v>
          </cell>
          <cell r="Z33">
            <v>248.51683030812652</v>
          </cell>
          <cell r="AA33">
            <v>281.80582414548621</v>
          </cell>
          <cell r="AB33">
            <v>314.29341406479733</v>
          </cell>
          <cell r="AC33">
            <v>344.68355013641883</v>
          </cell>
          <cell r="AD33">
            <v>369.81551018745716</v>
          </cell>
          <cell r="AE33">
            <v>390.10887102128481</v>
          </cell>
          <cell r="AF33">
            <v>408.92729345033189</v>
          </cell>
          <cell r="AG33">
            <v>426.87812058774</v>
          </cell>
          <cell r="AH33">
            <v>441.01666723581519</v>
          </cell>
        </row>
        <row r="34">
          <cell r="J34">
            <v>33.225299999999997</v>
          </cell>
          <cell r="K34">
            <v>36.607900952380952</v>
          </cell>
          <cell r="L34">
            <v>36.9</v>
          </cell>
          <cell r="M34">
            <v>38.876249834053738</v>
          </cell>
          <cell r="N34">
            <v>44.005446881413413</v>
          </cell>
          <cell r="O34">
            <v>369.00685082396382</v>
          </cell>
          <cell r="P34">
            <v>491.60186655476423</v>
          </cell>
          <cell r="Q34">
            <v>541.72343040262774</v>
          </cell>
          <cell r="R34">
            <v>606.96013270249523</v>
          </cell>
          <cell r="S34">
            <v>641.30399949706737</v>
          </cell>
          <cell r="T34">
            <v>584.70020364968423</v>
          </cell>
          <cell r="U34">
            <v>887.68898646303853</v>
          </cell>
          <cell r="V34">
            <v>1077.175495198695</v>
          </cell>
          <cell r="W34">
            <v>1061.1463194749551</v>
          </cell>
          <cell r="X34">
            <v>895.25206541117177</v>
          </cell>
          <cell r="Y34">
            <v>835.72216671600813</v>
          </cell>
          <cell r="Z34">
            <v>742.60002212976156</v>
          </cell>
          <cell r="AA34">
            <v>657.79058863728574</v>
          </cell>
          <cell r="AB34">
            <v>592.01849550275779</v>
          </cell>
          <cell r="AC34">
            <v>518.65670860401622</v>
          </cell>
          <cell r="AD34">
            <v>361.01187872097375</v>
          </cell>
          <cell r="AE34">
            <v>304.24787136793066</v>
          </cell>
          <cell r="AF34">
            <v>264.54105248379722</v>
          </cell>
          <cell r="AG34">
            <v>220.83323286438738</v>
          </cell>
          <cell r="AH34">
            <v>41.540720157774444</v>
          </cell>
        </row>
        <row r="35">
          <cell r="J35">
            <v>33.225299999999997</v>
          </cell>
          <cell r="K35">
            <v>36.607900952380952</v>
          </cell>
          <cell r="L35">
            <v>36.9</v>
          </cell>
          <cell r="M35">
            <v>38.876249834053738</v>
          </cell>
          <cell r="N35">
            <v>41.733064483841332</v>
          </cell>
          <cell r="O35">
            <v>40.391892835632191</v>
          </cell>
          <cell r="P35">
            <v>40</v>
          </cell>
          <cell r="Q35">
            <v>37.799999999999997</v>
          </cell>
          <cell r="R35">
            <v>35.200000000000003</v>
          </cell>
          <cell r="S35">
            <v>33.5</v>
          </cell>
          <cell r="T35">
            <v>31.4</v>
          </cell>
          <cell r="U35">
            <v>49.381533148599146</v>
          </cell>
          <cell r="V35">
            <v>50.124047257047671</v>
          </cell>
          <cell r="W35">
            <v>50.206198084510739</v>
          </cell>
          <cell r="X35">
            <v>49.908908910449078</v>
          </cell>
          <cell r="Y35">
            <v>49.438641488647797</v>
          </cell>
          <cell r="Z35">
            <v>49.078127146132161</v>
          </cell>
          <cell r="AA35">
            <v>48.493736448321599</v>
          </cell>
          <cell r="AB35">
            <v>47.682157016982046</v>
          </cell>
          <cell r="AC35">
            <v>47.004351259921343</v>
          </cell>
          <cell r="AD35">
            <v>45.649751727840943</v>
          </cell>
          <cell r="AE35">
            <v>44.212262090725567</v>
          </cell>
          <cell r="AF35">
            <v>42.903187434003918</v>
          </cell>
          <cell r="AG35">
            <v>41.598652535634656</v>
          </cell>
          <cell r="AH35">
            <v>38.449415428683558</v>
          </cell>
        </row>
        <row r="36">
          <cell r="J36">
            <v>47.934935093290804</v>
          </cell>
          <cell r="K36">
            <v>30.449978336365021</v>
          </cell>
          <cell r="L36">
            <v>44.971487777162878</v>
          </cell>
          <cell r="M36">
            <v>47.7</v>
          </cell>
          <cell r="N36">
            <v>40.700000000000003</v>
          </cell>
          <cell r="O36">
            <v>47</v>
          </cell>
          <cell r="P36">
            <v>47.530343255401476</v>
          </cell>
          <cell r="Q36">
            <v>48.179226087575053</v>
          </cell>
          <cell r="R36">
            <v>48.837842162231233</v>
          </cell>
          <cell r="S36">
            <v>49.326220583853548</v>
          </cell>
          <cell r="T36">
            <v>49.819482789692081</v>
          </cell>
          <cell r="U36">
            <v>50.317677617589005</v>
          </cell>
          <cell r="V36">
            <v>50.820854393764897</v>
          </cell>
          <cell r="W36">
            <v>51.329062937702545</v>
          </cell>
          <cell r="X36">
            <v>51.84235356707957</v>
          </cell>
          <cell r="Y36">
            <v>52.360777102750369</v>
          </cell>
          <cell r="Z36">
            <v>52.884384873777876</v>
          </cell>
          <cell r="AA36">
            <v>53.413228722515655</v>
          </cell>
          <cell r="AB36">
            <v>53.94736100974081</v>
          </cell>
          <cell r="AC36">
            <v>54.48683461983822</v>
          </cell>
          <cell r="AD36">
            <v>55.031702966036605</v>
          </cell>
          <cell r="AE36">
            <v>55.582019995696974</v>
          </cell>
          <cell r="AF36">
            <v>56.137840195653943</v>
          </cell>
          <cell r="AG36">
            <v>56.699218597610482</v>
          </cell>
          <cell r="AH36">
            <v>57.266210783586587</v>
          </cell>
        </row>
        <row r="37">
          <cell r="J37">
            <v>49.819319678426467</v>
          </cell>
          <cell r="K37">
            <v>31.17849055920215</v>
          </cell>
          <cell r="L37">
            <v>44.971487777162878</v>
          </cell>
          <cell r="M37">
            <v>47.7</v>
          </cell>
          <cell r="N37">
            <v>40.700000000000003</v>
          </cell>
          <cell r="O37">
            <v>47.728512222837125</v>
          </cell>
          <cell r="P37">
            <v>48.258855478238601</v>
          </cell>
          <cell r="Q37">
            <v>48.907738310412178</v>
          </cell>
          <cell r="R37">
            <v>49.566354385068358</v>
          </cell>
          <cell r="S37">
            <v>50.054732806690673</v>
          </cell>
          <cell r="T37">
            <v>50.547995012529206</v>
          </cell>
          <cell r="U37">
            <v>51.046189840426131</v>
          </cell>
          <cell r="V37">
            <v>51.549366616602022</v>
          </cell>
          <cell r="W37">
            <v>52.05757516053967</v>
          </cell>
          <cell r="X37">
            <v>52.570865789916695</v>
          </cell>
          <cell r="Y37">
            <v>53.089289325587494</v>
          </cell>
          <cell r="Z37">
            <v>53.612897096615001</v>
          </cell>
          <cell r="AA37">
            <v>54.14174094535278</v>
          </cell>
          <cell r="AB37">
            <v>54.675873232577935</v>
          </cell>
          <cell r="AC37">
            <v>55.215346842675345</v>
          </cell>
          <cell r="AD37">
            <v>55.76021518887373</v>
          </cell>
          <cell r="AE37">
            <v>56.3105322185341</v>
          </cell>
          <cell r="AF37">
            <v>56.866352418491068</v>
          </cell>
          <cell r="AG37">
            <v>57.427730820447607</v>
          </cell>
          <cell r="AH37">
            <v>57.994723006423712</v>
          </cell>
        </row>
        <row r="38">
          <cell r="J38">
            <v>1.8843845851356664</v>
          </cell>
          <cell r="K38">
            <v>0.72851222283712747</v>
          </cell>
          <cell r="L38">
            <v>0</v>
          </cell>
          <cell r="M38">
            <v>0</v>
          </cell>
          <cell r="N38">
            <v>0</v>
          </cell>
          <cell r="O38">
            <v>0.72851222283712747</v>
          </cell>
          <cell r="P38">
            <v>0.72851222283712747</v>
          </cell>
          <cell r="Q38">
            <v>0.72851222283712747</v>
          </cell>
          <cell r="R38">
            <v>0.72851222283712747</v>
          </cell>
          <cell r="S38">
            <v>0.72851222283712747</v>
          </cell>
          <cell r="T38">
            <v>0.72851222283712747</v>
          </cell>
          <cell r="U38">
            <v>0.72851222283712747</v>
          </cell>
          <cell r="V38">
            <v>0.72851222283712747</v>
          </cell>
          <cell r="W38">
            <v>0.72851222283712747</v>
          </cell>
          <cell r="X38">
            <v>0.72851222283712747</v>
          </cell>
          <cell r="Y38">
            <v>0.72851222283712747</v>
          </cell>
          <cell r="Z38">
            <v>0.72851222283712747</v>
          </cell>
          <cell r="AA38">
            <v>0.72851222283712747</v>
          </cell>
          <cell r="AB38">
            <v>0.72851222283712747</v>
          </cell>
          <cell r="AC38">
            <v>0.72851222283712747</v>
          </cell>
          <cell r="AD38">
            <v>0.72851222283712747</v>
          </cell>
          <cell r="AE38">
            <v>0.72851222283712747</v>
          </cell>
          <cell r="AF38">
            <v>0.72851222283712747</v>
          </cell>
          <cell r="AG38">
            <v>0.72851222283712747</v>
          </cell>
          <cell r="AH38">
            <v>0.72851222283712747</v>
          </cell>
        </row>
        <row r="39">
          <cell r="J39">
            <v>84.391976266603962</v>
          </cell>
          <cell r="K39">
            <v>70.570668827342374</v>
          </cell>
          <cell r="L39">
            <v>92.968579027355617</v>
          </cell>
          <cell r="M39">
            <v>61.206171351066239</v>
          </cell>
          <cell r="N39">
            <v>70.653261413654619</v>
          </cell>
          <cell r="O39">
            <v>80.253657082463519</v>
          </cell>
          <cell r="P39">
            <v>55.776487258421227</v>
          </cell>
          <cell r="Q39">
            <v>50.426114124092862</v>
          </cell>
          <cell r="R39">
            <v>46.678259646480925</v>
          </cell>
          <cell r="S39">
            <v>44.532797892749578</v>
          </cell>
          <cell r="T39">
            <v>37.333601648779577</v>
          </cell>
          <cell r="U39">
            <v>36.562164771703074</v>
          </cell>
          <cell r="V39">
            <v>34.366533525235184</v>
          </cell>
          <cell r="W39">
            <v>30.778296267745421</v>
          </cell>
          <cell r="X39">
            <v>28.978962820277744</v>
          </cell>
          <cell r="Y39">
            <v>25.41369604799884</v>
          </cell>
          <cell r="Z39">
            <v>23.04901492805876</v>
          </cell>
          <cell r="AA39">
            <v>22.524170551680161</v>
          </cell>
          <cell r="AB39">
            <v>21.728831639871039</v>
          </cell>
          <cell r="AC39">
            <v>20.969742767668158</v>
          </cell>
          <cell r="AD39">
            <v>20.245082672539066</v>
          </cell>
          <cell r="AE39">
            <v>19.553124310637539</v>
          </cell>
          <cell r="AF39">
            <v>18.892229942850413</v>
          </cell>
          <cell r="AG39">
            <v>18.260846477706622</v>
          </cell>
          <cell r="AH39">
            <v>17.657501057712846</v>
          </cell>
        </row>
        <row r="40">
          <cell r="J40">
            <v>87.132560774350623</v>
          </cell>
          <cell r="K40">
            <v>73.186348955517815</v>
          </cell>
          <cell r="L40">
            <v>95.636572758094573</v>
          </cell>
          <cell r="M40">
            <v>63.927524956419973</v>
          </cell>
          <cell r="N40">
            <v>73.42904209111542</v>
          </cell>
          <cell r="O40">
            <v>83.084953373473539</v>
          </cell>
          <cell r="P40">
            <v>58.664409475251453</v>
          </cell>
          <cell r="Q40">
            <v>53.371794785259695</v>
          </cell>
          <cell r="R40">
            <v>49.682853920871089</v>
          </cell>
          <cell r="S40">
            <v>47.59748405262755</v>
          </cell>
          <cell r="T40">
            <v>40.459581531855108</v>
          </cell>
          <cell r="U40">
            <v>39.75066425244011</v>
          </cell>
          <cell r="V40">
            <v>37.618802995586961</v>
          </cell>
          <cell r="W40">
            <v>34.095611127504235</v>
          </cell>
          <cell r="X40">
            <v>32.362623977231735</v>
          </cell>
          <cell r="Y40">
            <v>28.865030428091913</v>
          </cell>
          <cell r="Z40">
            <v>26.569375995753695</v>
          </cell>
          <cell r="AA40">
            <v>26.114938840728993</v>
          </cell>
          <cell r="AB40">
            <v>25.391415294700849</v>
          </cell>
          <cell r="AC40">
            <v>24.705578095594564</v>
          </cell>
          <cell r="AD40">
            <v>24.055634707023998</v>
          </cell>
          <cell r="AE40">
            <v>23.43988738581217</v>
          </cell>
          <cell r="AF40">
            <v>22.856728279528539</v>
          </cell>
          <cell r="AG40">
            <v>22.30463478111831</v>
          </cell>
          <cell r="AH40">
            <v>21.782165127192766</v>
          </cell>
        </row>
        <row r="43">
          <cell r="J43">
            <v>2.7405845077466635</v>
          </cell>
          <cell r="K43">
            <v>2.6156801281754452</v>
          </cell>
          <cell r="L43">
            <v>2.6679937307389543</v>
          </cell>
          <cell r="M43">
            <v>2.7213536053537335</v>
          </cell>
          <cell r="N43">
            <v>2.775780677460808</v>
          </cell>
          <cell r="O43">
            <v>2.8312962910100241</v>
          </cell>
          <cell r="P43">
            <v>2.8879222168302245</v>
          </cell>
          <cell r="Q43">
            <v>2.9456806611668291</v>
          </cell>
          <cell r="R43">
            <v>3.0045942743901657</v>
          </cell>
          <cell r="S43">
            <v>3.0646861598779691</v>
          </cell>
          <cell r="T43">
            <v>3.1259798830755288</v>
          </cell>
          <cell r="U43">
            <v>3.1884994807370393</v>
          </cell>
          <cell r="V43">
            <v>3.2522694703517803</v>
          </cell>
          <cell r="W43">
            <v>3.3173148597588158</v>
          </cell>
          <cell r="X43">
            <v>3.3836611569539921</v>
          </cell>
          <cell r="Y43">
            <v>3.4513343800930718</v>
          </cell>
          <cell r="Z43">
            <v>3.5203610676949335</v>
          </cell>
          <cell r="AA43">
            <v>3.5907682890488322</v>
          </cell>
          <cell r="AB43">
            <v>3.6625836548298087</v>
          </cell>
          <cell r="AC43">
            <v>3.7358353279264049</v>
          </cell>
          <cell r="AD43">
            <v>3.8105520344849331</v>
          </cell>
          <cell r="AE43">
            <v>3.8867630751746316</v>
          </cell>
          <cell r="AF43">
            <v>3.9644983366781243</v>
          </cell>
          <cell r="AG43">
            <v>4.043788303411687</v>
          </cell>
          <cell r="AH43">
            <v>4.1246640694799206</v>
          </cell>
        </row>
        <row r="44">
          <cell r="N44">
            <v>11.67168674698795</v>
          </cell>
          <cell r="O44">
            <v>21.896963803469621</v>
          </cell>
          <cell r="P44">
            <v>12.17648725842122</v>
          </cell>
          <cell r="Q44">
            <v>12.126114124092862</v>
          </cell>
          <cell r="R44">
            <v>12.078259646480921</v>
          </cell>
          <cell r="S44">
            <v>12.032797892749578</v>
          </cell>
          <cell r="T44">
            <v>11.833601648779579</v>
          </cell>
          <cell r="U44">
            <v>11.63874393300175</v>
          </cell>
          <cell r="V44">
            <v>11.448086336418372</v>
          </cell>
          <cell r="W44">
            <v>11.261496273759938</v>
          </cell>
          <cell r="X44">
            <v>11.078846707617627</v>
          </cell>
          <cell r="Y44">
            <v>10.900015886155167</v>
          </cell>
          <cell r="Z44">
            <v>10.724887093724128</v>
          </cell>
          <cell r="AA44">
            <v>10.553348413740419</v>
          </cell>
          <cell r="AB44">
            <v>10.385292503211813</v>
          </cell>
          <cell r="AC44">
            <v>10.22061637833685</v>
          </cell>
          <cell r="AD44">
            <v>10.059221210624335</v>
          </cell>
          <cell r="AE44">
            <v>9.9010121330102301</v>
          </cell>
          <cell r="AF44">
            <v>9.7458980554747736</v>
          </cell>
          <cell r="AG44">
            <v>9.5937914896875487</v>
          </cell>
          <cell r="AH44">
            <v>9.4446083822317792</v>
          </cell>
        </row>
        <row r="45">
          <cell r="J45">
            <v>-123.17174551353528</v>
          </cell>
          <cell r="K45">
            <v>46.484266721146241</v>
          </cell>
          <cell r="L45">
            <v>-170.6389838302367</v>
          </cell>
          <cell r="M45">
            <v>-516.88560277512772</v>
          </cell>
          <cell r="N45">
            <v>-934.90813597671774</v>
          </cell>
          <cell r="O45">
            <v>111.5889436322351</v>
          </cell>
          <cell r="P45">
            <v>195.16757545724863</v>
          </cell>
          <cell r="Q45">
            <v>138.81021181838753</v>
          </cell>
          <cell r="R45">
            <v>205.11405783977625</v>
          </cell>
          <cell r="S45">
            <v>215.64880204085512</v>
          </cell>
          <cell r="T45">
            <v>187.37251948811343</v>
          </cell>
          <cell r="U45">
            <v>1084.2900591371611</v>
          </cell>
          <cell r="V45">
            <v>840.67474633608163</v>
          </cell>
          <cell r="W45">
            <v>776.49502115228097</v>
          </cell>
          <cell r="X45">
            <v>628.15717725834202</v>
          </cell>
          <cell r="Y45">
            <v>620.86809290989754</v>
          </cell>
          <cell r="Z45">
            <v>621.34365576508185</v>
          </cell>
          <cell r="AA45">
            <v>604.17001284369496</v>
          </cell>
          <cell r="AB45">
            <v>581.08548822060436</v>
          </cell>
          <cell r="AC45">
            <v>532.87456499184748</v>
          </cell>
          <cell r="AD45">
            <v>363.01807044407082</v>
          </cell>
          <cell r="AE45">
            <v>317.9386454116239</v>
          </cell>
          <cell r="AF45">
            <v>295.892173513979</v>
          </cell>
          <cell r="AG45">
            <v>272.83432843893098</v>
          </cell>
          <cell r="AH45">
            <v>68.99121515181416</v>
          </cell>
        </row>
        <row r="46">
          <cell r="J46">
            <v>-68.063049861361378</v>
          </cell>
          <cell r="K46">
            <v>98.984266721146241</v>
          </cell>
          <cell r="L46">
            <v>-85.97989292114579</v>
          </cell>
          <cell r="M46">
            <v>-178.2492391387641</v>
          </cell>
          <cell r="N46">
            <v>-253.08995415853587</v>
          </cell>
          <cell r="O46">
            <v>-345.79811082249569</v>
          </cell>
          <cell r="P46">
            <v>-343.48817061067138</v>
          </cell>
          <cell r="Q46">
            <v>-426.16545679334786</v>
          </cell>
          <cell r="R46">
            <v>-463.84928939907672</v>
          </cell>
          <cell r="S46">
            <v>-537.31790532776859</v>
          </cell>
          <cell r="T46">
            <v>-608.47875128849</v>
          </cell>
          <cell r="U46">
            <v>-586.95656654623667</v>
          </cell>
          <cell r="V46">
            <v>-506.15726227757011</v>
          </cell>
          <cell r="W46">
            <v>-430.227634230989</v>
          </cell>
          <cell r="X46">
            <v>-360.97611481972092</v>
          </cell>
          <cell r="Y46">
            <v>-306.27205788553408</v>
          </cell>
          <cell r="Z46">
            <v>-232.05366095197087</v>
          </cell>
          <cell r="AA46">
            <v>-170.22792513340153</v>
          </cell>
          <cell r="AB46">
            <v>-122.12897802191674</v>
          </cell>
          <cell r="AC46">
            <v>-80.822390381207924</v>
          </cell>
          <cell r="AD46">
            <v>-46.050847800788574</v>
          </cell>
          <cell r="AE46">
            <v>-15.858864631221991</v>
          </cell>
          <cell r="AF46">
            <v>13.181892636195869</v>
          </cell>
          <cell r="AG46">
            <v>41.901422521887071</v>
          </cell>
          <cell r="AH46">
            <v>68.99121515181416</v>
          </cell>
        </row>
        <row r="47">
          <cell r="J47">
            <v>-68.063049861361378</v>
          </cell>
          <cell r="K47">
            <v>98.984266721146241</v>
          </cell>
          <cell r="L47">
            <v>-85.97989292114579</v>
          </cell>
          <cell r="M47">
            <v>-178.2492391387641</v>
          </cell>
          <cell r="N47">
            <v>-147.33995415853587</v>
          </cell>
          <cell r="O47">
            <v>-284.89418009765973</v>
          </cell>
          <cell r="P47">
            <v>-392.08750905488409</v>
          </cell>
          <cell r="Q47">
            <v>-474.60473422303119</v>
          </cell>
          <cell r="R47">
            <v>-511.68150581423066</v>
          </cell>
          <cell r="S47">
            <v>-578.95006252947235</v>
          </cell>
          <cell r="T47">
            <v>-635.48937212594615</v>
          </cell>
          <cell r="U47">
            <v>-612.86506957145934</v>
          </cell>
          <cell r="V47">
            <v>-530.38845878428879</v>
          </cell>
          <cell r="W47">
            <v>-452.84749532190835</v>
          </cell>
          <cell r="X47">
            <v>-379.1469282694361</v>
          </cell>
          <cell r="Y47">
            <v>-320.72576785517697</v>
          </cell>
          <cell r="Z47">
            <v>-240.8794481809183</v>
          </cell>
          <cell r="AA47">
            <v>-173.59448304794262</v>
          </cell>
          <cell r="AB47">
            <v>-122.830892803518</v>
          </cell>
          <cell r="AC47">
            <v>-81.353125677011079</v>
          </cell>
          <cell r="AD47">
            <v>-46.198600657802167</v>
          </cell>
          <cell r="AE47">
            <v>-15.913183973685179</v>
          </cell>
          <cell r="AF47">
            <v>13.156282697866045</v>
          </cell>
          <cell r="AG47">
            <v>41.887521042598841</v>
          </cell>
          <cell r="AH47">
            <v>69.010887270044279</v>
          </cell>
        </row>
        <row r="48">
          <cell r="J48">
            <v>-77.266889703100418</v>
          </cell>
          <cell r="K48">
            <v>-20.982896935669594</v>
          </cell>
          <cell r="L48">
            <v>-122.31983330533967</v>
          </cell>
          <cell r="M48">
            <v>-108.99071537058525</v>
          </cell>
          <cell r="N48">
            <v>-74.681884666666676</v>
          </cell>
          <cell r="O48">
            <v>154.59551139828335</v>
          </cell>
          <cell r="P48">
            <v>152.65389072621059</v>
          </cell>
          <cell r="Q48">
            <v>142.70598312628763</v>
          </cell>
          <cell r="R48">
            <v>167.07492268253142</v>
          </cell>
          <cell r="S48">
            <v>195.81414333519956</v>
          </cell>
          <cell r="T48">
            <v>96.229159014524541</v>
          </cell>
          <cell r="U48">
            <v>539.30507135568473</v>
          </cell>
          <cell r="V48">
            <v>885.78966854598787</v>
          </cell>
          <cell r="W48">
            <v>847.50570760653454</v>
          </cell>
          <cell r="X48">
            <v>732.6734689827075</v>
          </cell>
          <cell r="Y48">
            <v>719.21761035374425</v>
          </cell>
          <cell r="Z48">
            <v>714.82748420767177</v>
          </cell>
          <cell r="AA48">
            <v>696.41433072060647</v>
          </cell>
          <cell r="AB48">
            <v>663.43222242798629</v>
          </cell>
          <cell r="AC48">
            <v>599.00161294879103</v>
          </cell>
          <cell r="AD48">
            <v>430.78409905353396</v>
          </cell>
          <cell r="AE48">
            <v>384.6958097550397</v>
          </cell>
          <cell r="AF48">
            <v>364.74135659076592</v>
          </cell>
          <cell r="AG48">
            <v>345.09598718494863</v>
          </cell>
          <cell r="AH48">
            <v>144.7168069518678</v>
          </cell>
        </row>
        <row r="50">
          <cell r="J50">
            <v>10.093392999999999</v>
          </cell>
          <cell r="K50">
            <v>10.485879000000001</v>
          </cell>
          <cell r="L50">
            <v>9.6273939999999989</v>
          </cell>
          <cell r="M50">
            <v>11.003187</v>
          </cell>
          <cell r="N50">
            <v>10.639151000000002</v>
          </cell>
          <cell r="O50">
            <v>11.1</v>
          </cell>
          <cell r="P50">
            <v>12</v>
          </cell>
          <cell r="Q50">
            <v>13</v>
          </cell>
          <cell r="R50">
            <v>13.5</v>
          </cell>
          <cell r="S50">
            <v>14</v>
          </cell>
          <cell r="T50">
            <v>15</v>
          </cell>
          <cell r="U50">
            <v>15.5</v>
          </cell>
          <cell r="V50">
            <v>16</v>
          </cell>
          <cell r="W50">
            <v>16</v>
          </cell>
          <cell r="X50">
            <v>16</v>
          </cell>
          <cell r="Y50">
            <v>16</v>
          </cell>
          <cell r="Z50">
            <v>16</v>
          </cell>
          <cell r="AA50">
            <v>16</v>
          </cell>
          <cell r="AB50">
            <v>16</v>
          </cell>
          <cell r="AC50">
            <v>16</v>
          </cell>
          <cell r="AD50">
            <v>16</v>
          </cell>
          <cell r="AE50">
            <v>16</v>
          </cell>
          <cell r="AF50">
            <v>16</v>
          </cell>
          <cell r="AG50">
            <v>16</v>
          </cell>
          <cell r="AH50">
            <v>16</v>
          </cell>
        </row>
        <row r="51">
          <cell r="J51">
            <v>182.1</v>
          </cell>
          <cell r="K51">
            <v>166.7</v>
          </cell>
          <cell r="L51">
            <v>163.9</v>
          </cell>
          <cell r="M51">
            <v>230.2</v>
          </cell>
          <cell r="N51">
            <v>389.42</v>
          </cell>
          <cell r="O51">
            <v>467.49599999999998</v>
          </cell>
          <cell r="P51">
            <v>505.40108108108126</v>
          </cell>
          <cell r="Q51">
            <v>498.72284534534549</v>
          </cell>
          <cell r="R51">
            <v>481.38558666839936</v>
          </cell>
          <cell r="S51">
            <v>422.94577264898464</v>
          </cell>
          <cell r="T51">
            <v>370.07755106786152</v>
          </cell>
          <cell r="U51">
            <v>391.17711144471667</v>
          </cell>
          <cell r="V51">
            <v>413.04938004162551</v>
          </cell>
          <cell r="W51">
            <v>422.51509500091271</v>
          </cell>
          <cell r="X51">
            <v>432.1977325946836</v>
          </cell>
          <cell r="Y51">
            <v>442.10226396664501</v>
          </cell>
          <cell r="Z51">
            <v>452.23377418254728</v>
          </cell>
          <cell r="AA51">
            <v>462.59746484089726</v>
          </cell>
          <cell r="AB51">
            <v>473.19865674350115</v>
          </cell>
          <cell r="AC51">
            <v>484.04279262720632</v>
          </cell>
          <cell r="AD51">
            <v>495.13543995824642</v>
          </cell>
          <cell r="AE51">
            <v>506.48229379062286</v>
          </cell>
          <cell r="AF51">
            <v>518.08917968999128</v>
          </cell>
          <cell r="AG51">
            <v>529.96205672455358</v>
          </cell>
          <cell r="AH51">
            <v>542.10702052449119</v>
          </cell>
        </row>
        <row r="52">
          <cell r="J52">
            <v>11.138915269742938</v>
          </cell>
          <cell r="K52">
            <v>-2.3136804530494004</v>
          </cell>
          <cell r="L52">
            <v>-11.283426855614493</v>
          </cell>
          <cell r="M52">
            <v>32.3435150366941</v>
          </cell>
          <cell r="N52">
            <v>0.1584981687114464</v>
          </cell>
          <cell r="O52">
            <v>9.5032998234977981</v>
          </cell>
          <cell r="P52">
            <v>6.9888229679144729</v>
          </cell>
          <cell r="Q52">
            <v>4.6786697869821694</v>
          </cell>
          <cell r="R52">
            <v>4.2737076826477391</v>
          </cell>
          <cell r="S52">
            <v>4.1629073889785388</v>
          </cell>
          <cell r="T52">
            <v>5.5341691887220321</v>
          </cell>
          <cell r="U52">
            <v>5.8685674626046449</v>
          </cell>
          <cell r="V52">
            <v>5.7264599252427217</v>
          </cell>
          <cell r="W52">
            <v>5.5970858282154268</v>
          </cell>
          <cell r="X52">
            <v>5.4794683583375843</v>
          </cell>
          <cell r="Y52">
            <v>5.3726698764508569</v>
          </cell>
          <cell r="Z52">
            <v>5.2757998296840896</v>
          </cell>
          <cell r="AA52">
            <v>5.1880194315833421</v>
          </cell>
          <cell r="AB52">
            <v>4.1953749654914674</v>
          </cell>
          <cell r="AC52">
            <v>4.1217761566835378</v>
          </cell>
          <cell r="AD52">
            <v>4.0552569630345516</v>
          </cell>
          <cell r="AE52">
            <v>3.9951640543846878</v>
          </cell>
          <cell r="AF52">
            <v>3.9408986825179966</v>
          </cell>
          <cell r="AG52">
            <v>3.8919133650977358</v>
          </cell>
          <cell r="AH52">
            <v>3.8477084676862887</v>
          </cell>
        </row>
        <row r="53">
          <cell r="J53">
            <v>10.86525273618442</v>
          </cell>
          <cell r="K53">
            <v>28.792421292821182</v>
          </cell>
          <cell r="L53">
            <v>5.7008611817430523</v>
          </cell>
          <cell r="M53">
            <v>5.1599483333575078</v>
          </cell>
          <cell r="N53">
            <v>-6.4220627156250014</v>
          </cell>
          <cell r="O53">
            <v>3.9993616000274232</v>
          </cell>
          <cell r="P53">
            <v>1.987908961593172</v>
          </cell>
          <cell r="Q53">
            <v>1.7674253200568926</v>
          </cell>
          <cell r="R53">
            <v>1.3922475106685575</v>
          </cell>
          <cell r="S53">
            <v>1.2530227596017032</v>
          </cell>
          <cell r="T53">
            <v>2.5442948702172461</v>
          </cell>
          <cell r="U53">
            <v>2.4315228218530929</v>
          </cell>
          <cell r="V53">
            <v>2.3300279783253588</v>
          </cell>
          <cell r="W53">
            <v>2.2386826191503992</v>
          </cell>
          <cell r="X53">
            <v>2.1564717958929283</v>
          </cell>
          <cell r="Y53">
            <v>2.082482054961214</v>
          </cell>
          <cell r="Z53">
            <v>2.0158912881226918</v>
          </cell>
          <cell r="AA53">
            <v>1.9559595979679547</v>
          </cell>
          <cell r="AB53">
            <v>1.902021076828738</v>
          </cell>
          <cell r="AC53">
            <v>1.8534764078034447</v>
          </cell>
          <cell r="AD53">
            <v>1.8097862056806677</v>
          </cell>
          <cell r="AE53">
            <v>1.7704650237701647</v>
          </cell>
          <cell r="AF53">
            <v>1.7350759600507337</v>
          </cell>
          <cell r="AG53">
            <v>1.7032258027032496</v>
          </cell>
          <cell r="AH53">
            <v>1.6745606610904769</v>
          </cell>
        </row>
        <row r="54">
          <cell r="J54">
            <v>-0.70162267394906053</v>
          </cell>
          <cell r="K54">
            <v>-41.53384622907533</v>
          </cell>
          <cell r="L54">
            <v>-46.460649918120012</v>
          </cell>
          <cell r="M54">
            <v>445.74484640361641</v>
          </cell>
          <cell r="N54">
            <v>126.8099993639081</v>
          </cell>
          <cell r="O54">
            <v>-15.254593794171086</v>
          </cell>
          <cell r="P54">
            <v>6.0499999999999972</v>
          </cell>
          <cell r="Q54">
            <v>3.5149999999999864</v>
          </cell>
          <cell r="R54">
            <v>3</v>
          </cell>
          <cell r="S54">
            <v>2.9999999999999858</v>
          </cell>
          <cell r="T54">
            <v>4.4590716181729846</v>
          </cell>
          <cell r="U54">
            <v>4.4590716181729988</v>
          </cell>
          <cell r="V54">
            <v>4.4590716181729562</v>
          </cell>
          <cell r="W54">
            <v>4.4590716181729988</v>
          </cell>
          <cell r="X54">
            <v>4.4590716181729988</v>
          </cell>
          <cell r="Y54">
            <v>4.4590716181729846</v>
          </cell>
          <cell r="Z54">
            <v>4.4590716181729988</v>
          </cell>
          <cell r="AA54">
            <v>4.4590716181729846</v>
          </cell>
          <cell r="AB54">
            <v>3.4449058743072385</v>
          </cell>
          <cell r="AC54">
            <v>3.4449058743072101</v>
          </cell>
          <cell r="AD54">
            <v>3.4449058743072527</v>
          </cell>
          <cell r="AE54">
            <v>3.4449058743072385</v>
          </cell>
          <cell r="AF54">
            <v>3.4449058743072385</v>
          </cell>
          <cell r="AG54">
            <v>3.4449058743072527</v>
          </cell>
          <cell r="AH54">
            <v>3.4449058743072101</v>
          </cell>
        </row>
        <row r="55">
          <cell r="J55">
            <v>13.406251690648929</v>
          </cell>
          <cell r="K55">
            <v>-11.62035072397525</v>
          </cell>
          <cell r="L55">
            <v>-39.268565076366492</v>
          </cell>
          <cell r="M55">
            <v>289.17253184919957</v>
          </cell>
          <cell r="N55">
            <v>-34.876336816303606</v>
          </cell>
          <cell r="O55">
            <v>4.1634036144578346</v>
          </cell>
          <cell r="P55">
            <v>1</v>
          </cell>
          <cell r="Q55">
            <v>0.49999999999998579</v>
          </cell>
          <cell r="R55">
            <v>0</v>
          </cell>
          <cell r="S55">
            <v>0</v>
          </cell>
          <cell r="T55">
            <v>1.4165743865757037</v>
          </cell>
          <cell r="U55">
            <v>1.4165743865757037</v>
          </cell>
          <cell r="V55">
            <v>1.4165743865757179</v>
          </cell>
          <cell r="W55">
            <v>1.4165743865757179</v>
          </cell>
          <cell r="X55">
            <v>1.4165743865757179</v>
          </cell>
          <cell r="Y55">
            <v>1.4165743865757179</v>
          </cell>
          <cell r="Z55">
            <v>1.4165743865757179</v>
          </cell>
          <cell r="AA55">
            <v>1.4165743865757179</v>
          </cell>
          <cell r="AB55">
            <v>1.4165743865757179</v>
          </cell>
          <cell r="AC55">
            <v>1.4165743865757179</v>
          </cell>
          <cell r="AD55">
            <v>1.4165743865757179</v>
          </cell>
          <cell r="AE55">
            <v>1.4165743865757463</v>
          </cell>
          <cell r="AF55">
            <v>1.4165743865757037</v>
          </cell>
          <cell r="AG55">
            <v>1.4165743865757463</v>
          </cell>
          <cell r="AH55">
            <v>1.4165743865757179</v>
          </cell>
        </row>
        <row r="58">
          <cell r="K58">
            <v>-38.767772511848342</v>
          </cell>
          <cell r="L58">
            <v>-23.529411764705877</v>
          </cell>
          <cell r="M58">
            <v>-13.765182186234814</v>
          </cell>
          <cell r="N58">
            <v>53.990610328638475</v>
          </cell>
          <cell r="O58">
            <v>7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  <cell r="AB58">
            <v>2</v>
          </cell>
          <cell r="AC58">
            <v>2</v>
          </cell>
          <cell r="AD58">
            <v>2</v>
          </cell>
          <cell r="AE58">
            <v>2</v>
          </cell>
          <cell r="AF58">
            <v>2</v>
          </cell>
          <cell r="AG58">
            <v>2</v>
          </cell>
          <cell r="AH58">
            <v>2</v>
          </cell>
        </row>
        <row r="59">
          <cell r="K59">
            <v>-0.94339622641509413</v>
          </cell>
          <cell r="L59">
            <v>-26.666666666666661</v>
          </cell>
          <cell r="M59">
            <v>2.5974025974025983</v>
          </cell>
          <cell r="N59">
            <v>-10.126582278481022</v>
          </cell>
          <cell r="O59">
            <v>7</v>
          </cell>
          <cell r="P59">
            <v>4.8058719388057911</v>
          </cell>
          <cell r="Q59">
            <v>2.2882286263898011</v>
          </cell>
          <cell r="R59">
            <v>2.2197837195414341</v>
          </cell>
          <cell r="S59">
            <v>2.3171797820728224</v>
          </cell>
          <cell r="T59">
            <v>2.4032619776222086</v>
          </cell>
          <cell r="U59">
            <v>3</v>
          </cell>
          <cell r="V59">
            <v>3</v>
          </cell>
          <cell r="W59">
            <v>3</v>
          </cell>
          <cell r="X59">
            <v>3</v>
          </cell>
          <cell r="Y59">
            <v>3</v>
          </cell>
          <cell r="Z59">
            <v>3</v>
          </cell>
          <cell r="AA59">
            <v>3</v>
          </cell>
          <cell r="AB59">
            <v>2</v>
          </cell>
          <cell r="AC59">
            <v>2</v>
          </cell>
          <cell r="AD59">
            <v>2</v>
          </cell>
          <cell r="AE59">
            <v>2</v>
          </cell>
          <cell r="AF59">
            <v>2</v>
          </cell>
          <cell r="AG59">
            <v>2</v>
          </cell>
          <cell r="AH59">
            <v>2</v>
          </cell>
        </row>
        <row r="60">
          <cell r="K60">
            <v>-26.219512195121951</v>
          </cell>
          <cell r="L60">
            <v>-16.942148760330568</v>
          </cell>
          <cell r="M60">
            <v>25.373134328358194</v>
          </cell>
          <cell r="N60">
            <v>2.7777777777777679</v>
          </cell>
          <cell r="O60">
            <v>8.1183247416484416</v>
          </cell>
          <cell r="P60">
            <v>4.8058719388057911</v>
          </cell>
          <cell r="Q60">
            <v>2.2882286263898011</v>
          </cell>
          <cell r="R60">
            <v>2.2197837195414341</v>
          </cell>
          <cell r="S60">
            <v>2.3171797820728224</v>
          </cell>
          <cell r="T60">
            <v>2.4032619776222086</v>
          </cell>
          <cell r="U60">
            <v>3</v>
          </cell>
          <cell r="V60">
            <v>3</v>
          </cell>
          <cell r="W60">
            <v>3</v>
          </cell>
          <cell r="X60">
            <v>3</v>
          </cell>
          <cell r="Y60">
            <v>3</v>
          </cell>
          <cell r="Z60">
            <v>3</v>
          </cell>
          <cell r="AA60">
            <v>3</v>
          </cell>
          <cell r="AB60">
            <v>2</v>
          </cell>
          <cell r="AC60">
            <v>2</v>
          </cell>
          <cell r="AD60">
            <v>2</v>
          </cell>
          <cell r="AE60">
            <v>2</v>
          </cell>
          <cell r="AF60">
            <v>2</v>
          </cell>
          <cell r="AG60">
            <v>2</v>
          </cell>
          <cell r="AH60">
            <v>2</v>
          </cell>
        </row>
        <row r="61">
          <cell r="K61">
            <v>15.384615384615374</v>
          </cell>
          <cell r="L61">
            <v>13.33333333333333</v>
          </cell>
          <cell r="M61">
            <v>-35.294117647058819</v>
          </cell>
          <cell r="N61">
            <v>-18.181818181818187</v>
          </cell>
          <cell r="O61">
            <v>7</v>
          </cell>
          <cell r="P61">
            <v>4.8058719388057911</v>
          </cell>
          <cell r="Q61">
            <v>2.2882286263898011</v>
          </cell>
          <cell r="R61">
            <v>2.2197837195414341</v>
          </cell>
          <cell r="S61">
            <v>2.3171797820728224</v>
          </cell>
          <cell r="T61">
            <v>2.4032619776222086</v>
          </cell>
          <cell r="U61">
            <v>3</v>
          </cell>
          <cell r="V61">
            <v>3</v>
          </cell>
          <cell r="W61">
            <v>3</v>
          </cell>
          <cell r="X61">
            <v>3</v>
          </cell>
          <cell r="Y61">
            <v>3</v>
          </cell>
          <cell r="Z61">
            <v>3</v>
          </cell>
          <cell r="AA61">
            <v>3</v>
          </cell>
          <cell r="AB61">
            <v>2</v>
          </cell>
          <cell r="AC61">
            <v>2</v>
          </cell>
          <cell r="AD61">
            <v>2</v>
          </cell>
          <cell r="AE61">
            <v>2</v>
          </cell>
          <cell r="AF61">
            <v>2</v>
          </cell>
          <cell r="AG61">
            <v>2</v>
          </cell>
          <cell r="AH61">
            <v>2</v>
          </cell>
        </row>
        <row r="62">
          <cell r="K62">
            <v>-33.846587704455722</v>
          </cell>
          <cell r="L62">
            <v>-11.842441810896077</v>
          </cell>
          <cell r="M62">
            <v>40.232108317214688</v>
          </cell>
          <cell r="N62">
            <v>248.27586206896552</v>
          </cell>
          <cell r="O62">
            <v>-18.641861474209463</v>
          </cell>
          <cell r="P62">
            <v>5</v>
          </cell>
          <cell r="Q62">
            <v>3</v>
          </cell>
          <cell r="R62">
            <v>3</v>
          </cell>
          <cell r="S62">
            <v>3</v>
          </cell>
          <cell r="T62">
            <v>3</v>
          </cell>
          <cell r="U62">
            <v>3</v>
          </cell>
          <cell r="V62">
            <v>3</v>
          </cell>
          <cell r="W62">
            <v>3</v>
          </cell>
          <cell r="X62">
            <v>3</v>
          </cell>
          <cell r="Y62">
            <v>3</v>
          </cell>
          <cell r="Z62">
            <v>3</v>
          </cell>
          <cell r="AA62">
            <v>3</v>
          </cell>
          <cell r="AB62">
            <v>2</v>
          </cell>
          <cell r="AC62">
            <v>2</v>
          </cell>
          <cell r="AD62">
            <v>2</v>
          </cell>
          <cell r="AE62">
            <v>2</v>
          </cell>
          <cell r="AF62">
            <v>2</v>
          </cell>
          <cell r="AG62">
            <v>2</v>
          </cell>
          <cell r="AH62">
            <v>2</v>
          </cell>
        </row>
        <row r="67">
          <cell r="L67">
            <v>22.281190502129601</v>
          </cell>
          <cell r="M67">
            <v>13.173462403441881</v>
          </cell>
          <cell r="N67">
            <v>-44.191615353764107</v>
          </cell>
          <cell r="O67">
            <v>3</v>
          </cell>
          <cell r="P67">
            <v>3</v>
          </cell>
          <cell r="Q67">
            <v>3</v>
          </cell>
          <cell r="R67">
            <v>2.7</v>
          </cell>
          <cell r="S67">
            <v>2.4300000000000002</v>
          </cell>
          <cell r="T67">
            <v>2.1870000000000003</v>
          </cell>
          <cell r="U67">
            <v>1.9683000000000004</v>
          </cell>
          <cell r="V67">
            <v>1.7714700000000003</v>
          </cell>
          <cell r="W67">
            <v>1.5943230000000004</v>
          </cell>
          <cell r="X67">
            <v>1.4348907000000004</v>
          </cell>
          <cell r="Y67">
            <v>1.2914016300000004</v>
          </cell>
          <cell r="Z67">
            <v>1.1622614670000004</v>
          </cell>
          <cell r="AA67">
            <v>1.0460353203000003</v>
          </cell>
          <cell r="AB67">
            <v>0.94143178827000029</v>
          </cell>
          <cell r="AC67">
            <v>0.84728860944300033</v>
          </cell>
          <cell r="AD67">
            <v>0.76255974849870034</v>
          </cell>
          <cell r="AE67">
            <v>0.68630377364883033</v>
          </cell>
          <cell r="AF67">
            <v>0.61767339628394735</v>
          </cell>
          <cell r="AG67">
            <v>0.55590605665555259</v>
          </cell>
          <cell r="AH67">
            <v>0.5003154509899973</v>
          </cell>
        </row>
        <row r="68">
          <cell r="L68">
            <v>-15.259740259740273</v>
          </cell>
          <cell r="M68">
            <v>-12.614578786556073</v>
          </cell>
          <cell r="N68">
            <v>18.925577253355392</v>
          </cell>
          <cell r="O68">
            <v>3</v>
          </cell>
          <cell r="P68">
            <v>1</v>
          </cell>
          <cell r="Q68">
            <v>0.5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</row>
        <row r="69">
          <cell r="L69">
            <v>-3.9246467817896646</v>
          </cell>
          <cell r="M69">
            <v>-4.6531038080333769</v>
          </cell>
          <cell r="N69">
            <v>6.021217197096604</v>
          </cell>
          <cell r="O69">
            <v>3</v>
          </cell>
          <cell r="P69">
            <v>1</v>
          </cell>
          <cell r="Q69">
            <v>0.5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</row>
        <row r="70">
          <cell r="L70">
            <v>-18.552036199095014</v>
          </cell>
          <cell r="M70">
            <v>0.45454545454544082</v>
          </cell>
          <cell r="N70">
            <v>26.980813156692559</v>
          </cell>
          <cell r="O70">
            <v>3</v>
          </cell>
          <cell r="P70">
            <v>1</v>
          </cell>
          <cell r="Q70">
            <v>0.5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</row>
        <row r="71">
          <cell r="L71">
            <v>22.281190502129601</v>
          </cell>
          <cell r="M71">
            <v>13.173462403441881</v>
          </cell>
          <cell r="N71">
            <v>6.5989949748743717</v>
          </cell>
          <cell r="O71">
            <v>3</v>
          </cell>
          <cell r="P71">
            <v>1</v>
          </cell>
          <cell r="Q71">
            <v>0.5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</row>
        <row r="75">
          <cell r="J75">
            <v>114.99159280012918</v>
          </cell>
          <cell r="K75">
            <v>113.35846824868776</v>
          </cell>
          <cell r="L75">
            <v>146.03226680197005</v>
          </cell>
          <cell r="M75">
            <v>154.54975317281679</v>
          </cell>
          <cell r="N75">
            <v>203.06887156849223</v>
          </cell>
          <cell r="O75">
            <v>267.34757059823744</v>
          </cell>
          <cell r="P75">
            <v>331.831092296257</v>
          </cell>
          <cell r="Q75">
            <v>338.74641322637353</v>
          </cell>
          <cell r="R75">
            <v>328.90373607291338</v>
          </cell>
          <cell r="S75">
            <v>320.8060882589657</v>
          </cell>
          <cell r="T75">
            <v>317.00713357279363</v>
          </cell>
          <cell r="U75">
            <v>323.13708221590167</v>
          </cell>
          <cell r="V75">
            <v>326.40474476182158</v>
          </cell>
          <cell r="W75">
            <v>331.18772075165828</v>
          </cell>
          <cell r="X75">
            <v>337.76533419173359</v>
          </cell>
          <cell r="Y75">
            <v>344.52760411140378</v>
          </cell>
          <cell r="Z75">
            <v>351.48081160618096</v>
          </cell>
          <cell r="AA75">
            <v>358.63147034479186</v>
          </cell>
          <cell r="AB75">
            <v>365.98633551268784</v>
          </cell>
          <cell r="AC75">
            <v>374.33637325213647</v>
          </cell>
          <cell r="AD75">
            <v>382.98257054150992</v>
          </cell>
          <cell r="AE75">
            <v>391.93795243111276</v>
          </cell>
          <cell r="AF75">
            <v>401.21616406061509</v>
          </cell>
          <cell r="AG75">
            <v>410.83150105128027</v>
          </cell>
          <cell r="AH75">
            <v>420.79894140500471</v>
          </cell>
        </row>
        <row r="76">
          <cell r="O76">
            <v>0</v>
          </cell>
          <cell r="P76">
            <v>2</v>
          </cell>
          <cell r="Q76">
            <v>4</v>
          </cell>
          <cell r="R76">
            <v>4</v>
          </cell>
          <cell r="S76">
            <v>4</v>
          </cell>
          <cell r="T76">
            <v>4</v>
          </cell>
          <cell r="U76">
            <v>4</v>
          </cell>
          <cell r="V76">
            <v>4</v>
          </cell>
          <cell r="W76">
            <v>4</v>
          </cell>
          <cell r="X76">
            <v>3.2</v>
          </cell>
          <cell r="Y76">
            <v>2.56</v>
          </cell>
          <cell r="Z76">
            <v>1.536</v>
          </cell>
          <cell r="AA76">
            <v>0.46080000000000004</v>
          </cell>
          <cell r="AB76">
            <v>9.2159999999999992E-2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</row>
        <row r="77">
          <cell r="O77">
            <v>0</v>
          </cell>
          <cell r="P77">
            <v>37.937880950981018</v>
          </cell>
          <cell r="Q77">
            <v>79.733851490197395</v>
          </cell>
          <cell r="R77">
            <v>83.591941078432754</v>
          </cell>
          <cell r="S77">
            <v>85.26377990000141</v>
          </cell>
          <cell r="T77">
            <v>86.164000803922974</v>
          </cell>
          <cell r="U77">
            <v>86.164000803922974</v>
          </cell>
          <cell r="V77">
            <v>86.164000803922974</v>
          </cell>
          <cell r="W77">
            <v>86.164000803922974</v>
          </cell>
          <cell r="X77">
            <v>68.931200643138396</v>
          </cell>
          <cell r="Y77">
            <v>55.144960514510707</v>
          </cell>
          <cell r="Z77">
            <v>33.086976308706426</v>
          </cell>
          <cell r="AA77">
            <v>9.9260928926119281</v>
          </cell>
          <cell r="AB77">
            <v>1.9852185785223853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</row>
        <row r="78">
          <cell r="O78">
            <v>62.1</v>
          </cell>
          <cell r="P78">
            <v>13.013</v>
          </cell>
          <cell r="Q78">
            <v>14.932700000000002</v>
          </cell>
          <cell r="R78">
            <v>11.2256</v>
          </cell>
          <cell r="S78">
            <v>4.8032000000000004</v>
          </cell>
          <cell r="T78">
            <v>19.6248</v>
          </cell>
          <cell r="U78">
            <v>17.279399999999999</v>
          </cell>
          <cell r="V78">
            <v>16.826699999999999</v>
          </cell>
          <cell r="W78">
            <v>16.826699999999999</v>
          </cell>
          <cell r="X78">
            <v>11.918999999999999</v>
          </cell>
          <cell r="Y78">
            <v>10.119</v>
          </cell>
          <cell r="Z78">
            <v>5.819</v>
          </cell>
          <cell r="AA78">
            <v>1.2690000000000001</v>
          </cell>
          <cell r="AB78">
            <v>0.39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</row>
        <row r="79">
          <cell r="O79">
            <v>50</v>
          </cell>
          <cell r="P79">
            <v>100</v>
          </cell>
          <cell r="Q79">
            <v>100</v>
          </cell>
          <cell r="R79">
            <v>100</v>
          </cell>
          <cell r="S79">
            <v>100</v>
          </cell>
          <cell r="T79">
            <v>100</v>
          </cell>
          <cell r="U79">
            <v>100</v>
          </cell>
          <cell r="V79">
            <v>100</v>
          </cell>
          <cell r="W79">
            <v>100</v>
          </cell>
          <cell r="X79">
            <v>100</v>
          </cell>
          <cell r="Y79">
            <v>100</v>
          </cell>
          <cell r="Z79">
            <v>50</v>
          </cell>
          <cell r="AA79">
            <v>25</v>
          </cell>
          <cell r="AB79">
            <v>10</v>
          </cell>
          <cell r="AC79">
            <v>3</v>
          </cell>
          <cell r="AD79">
            <v>0.6</v>
          </cell>
          <cell r="AE79">
            <v>0.12000000000000001</v>
          </cell>
          <cell r="AF79">
            <v>2.4000000000000004E-2</v>
          </cell>
          <cell r="AG79">
            <v>4.8000000000000004E-3</v>
          </cell>
          <cell r="AH79">
            <v>9.6000000000000013E-4</v>
          </cell>
        </row>
        <row r="80">
          <cell r="O80">
            <v>85.504418078431669</v>
          </cell>
          <cell r="P80">
            <v>137.83788095098103</v>
          </cell>
          <cell r="Q80">
            <v>120.8669257450987</v>
          </cell>
          <cell r="R80">
            <v>111.99597053921637</v>
          </cell>
          <cell r="S80">
            <v>107.43188995000071</v>
          </cell>
          <cell r="T80">
            <v>101.4020004019615</v>
          </cell>
          <cell r="U80">
            <v>89.7380004019615</v>
          </cell>
          <cell r="V80">
            <v>75.741200401961507</v>
          </cell>
          <cell r="W80">
            <v>62.677520401961495</v>
          </cell>
          <cell r="X80">
            <v>54.8393124019615</v>
          </cell>
          <cell r="Y80">
            <v>50.136387601961495</v>
          </cell>
          <cell r="Z80">
            <v>25.773632520980744</v>
          </cell>
          <cell r="AA80">
            <v>13.310079492490374</v>
          </cell>
          <cell r="AB80">
            <v>5.8319476753961492</v>
          </cell>
          <cell r="AC80">
            <v>2.2067085931788446</v>
          </cell>
          <cell r="AD80">
            <v>0.80704115108376884</v>
          </cell>
          <cell r="AE80">
            <v>0.3808278896855537</v>
          </cell>
          <cell r="AF80">
            <v>0.20781737361839064</v>
          </cell>
          <cell r="AG80">
            <v>0.12055455213244611</v>
          </cell>
          <cell r="AH80">
            <v>7.1505556871750003E-2</v>
          </cell>
        </row>
        <row r="81">
          <cell r="O81">
            <v>42.744977661950848</v>
          </cell>
          <cell r="P81">
            <v>34.769999999999996</v>
          </cell>
          <cell r="Q81">
            <v>34.769999999999996</v>
          </cell>
          <cell r="R81">
            <v>34.769999999999996</v>
          </cell>
          <cell r="S81">
            <v>34.769999999999996</v>
          </cell>
          <cell r="T81">
            <v>31.292999999999999</v>
          </cell>
          <cell r="U81">
            <v>25.034399999999994</v>
          </cell>
          <cell r="V81">
            <v>17.524079999999998</v>
          </cell>
          <cell r="W81">
            <v>10.514447999999996</v>
          </cell>
          <cell r="X81">
            <v>6.3086687999999969</v>
          </cell>
          <cell r="Y81">
            <v>3.785201279999999</v>
          </cell>
          <cell r="Z81">
            <v>2.271120767999999</v>
          </cell>
          <cell r="AA81">
            <v>1.3626724607999994</v>
          </cell>
          <cell r="AB81">
            <v>0.81760347647999965</v>
          </cell>
          <cell r="AC81">
            <v>0.49056208588799982</v>
          </cell>
          <cell r="AD81">
            <v>0.29433725153279983</v>
          </cell>
          <cell r="AE81">
            <v>0.17660235091967991</v>
          </cell>
          <cell r="AF81">
            <v>0.10596141055180794</v>
          </cell>
          <cell r="AG81">
            <v>6.3576846331084777E-2</v>
          </cell>
          <cell r="AH81">
            <v>0</v>
          </cell>
        </row>
        <row r="82">
          <cell r="J82">
            <v>39.625927608662721</v>
          </cell>
          <cell r="K82">
            <v>73.896538890956478</v>
          </cell>
          <cell r="L82">
            <v>31.652861445783131</v>
          </cell>
          <cell r="M82">
            <v>38.840104593529247</v>
          </cell>
          <cell r="N82">
            <v>70.2</v>
          </cell>
          <cell r="O82">
            <v>151.62043979337935</v>
          </cell>
          <cell r="P82">
            <v>291.03943234148642</v>
          </cell>
          <cell r="Q82">
            <v>369.20157124506852</v>
          </cell>
          <cell r="R82">
            <v>399.40558399767383</v>
          </cell>
          <cell r="S82">
            <v>435.44274504268083</v>
          </cell>
          <cell r="T82">
            <v>473.86117994992969</v>
          </cell>
          <cell r="U82">
            <v>512.10371933906981</v>
          </cell>
          <cell r="V82">
            <v>539.06771029554852</v>
          </cell>
          <cell r="W82">
            <v>576.42159675761172</v>
          </cell>
          <cell r="X82">
            <v>636.08026463565329</v>
          </cell>
          <cell r="Y82">
            <v>727.75009297525207</v>
          </cell>
          <cell r="Z82">
            <v>861.51036913374833</v>
          </cell>
          <cell r="AA82">
            <v>1022.1336804302939</v>
          </cell>
          <cell r="AB82">
            <v>1199.0786497468005</v>
          </cell>
          <cell r="AC82">
            <v>1388.2315369716173</v>
          </cell>
          <cell r="AD82">
            <v>1586.1189355965303</v>
          </cell>
          <cell r="AE82">
            <v>1789.1608246927076</v>
          </cell>
          <cell r="AF82">
            <v>1995.9566457418041</v>
          </cell>
          <cell r="AG82">
            <v>2205.2428381551563</v>
          </cell>
          <cell r="AH82">
            <v>2362.8365307504914</v>
          </cell>
        </row>
        <row r="83">
          <cell r="O83">
            <v>39.303091116152338</v>
          </cell>
          <cell r="P83">
            <v>103.64718371092016</v>
          </cell>
          <cell r="Q83">
            <v>206.10966194796185</v>
          </cell>
          <cell r="R83">
            <v>397.10743090040182</v>
          </cell>
          <cell r="S83">
            <v>607.85309018330349</v>
          </cell>
          <cell r="T83">
            <v>714.25459847294746</v>
          </cell>
          <cell r="U83">
            <v>1239.5876606204961</v>
          </cell>
          <cell r="V83">
            <v>2117.5193176559383</v>
          </cell>
          <cell r="W83">
            <v>2945.2470884460495</v>
          </cell>
          <cell r="X83">
            <v>3635.2260599598926</v>
          </cell>
          <cell r="Y83">
            <v>4278.6585249028494</v>
          </cell>
          <cell r="Z83">
            <v>4873.7418216793094</v>
          </cell>
          <cell r="AA83">
            <v>5424.2156851881318</v>
          </cell>
          <cell r="AB83">
            <v>5925.0383931267388</v>
          </cell>
          <cell r="AC83">
            <v>6348.4739076605783</v>
          </cell>
          <cell r="AD83">
            <v>6594.4570924544987</v>
          </cell>
          <cell r="AE83">
            <v>6788.9279150503608</v>
          </cell>
          <cell r="AF83">
            <v>6959.5926598648721</v>
          </cell>
          <cell r="AG83">
            <v>7108.1590775250488</v>
          </cell>
          <cell r="AH83">
            <v>7108.1590775250488</v>
          </cell>
        </row>
        <row r="84">
          <cell r="J84">
            <v>0.89038070933064439</v>
          </cell>
          <cell r="K84">
            <v>1.3768483949820267</v>
          </cell>
          <cell r="L84">
            <v>0.44985325119461106</v>
          </cell>
          <cell r="M84">
            <v>0.47079186811109675</v>
          </cell>
          <cell r="N84">
            <v>0.71865804353743101</v>
          </cell>
          <cell r="O84">
            <v>1.3831895731396113</v>
          </cell>
          <cell r="P84">
            <v>2.4726594024286208</v>
          </cell>
          <cell r="Q84">
            <v>3.0258199369040062</v>
          </cell>
          <cell r="R84">
            <v>3.1796995094916141</v>
          </cell>
          <cell r="S84">
            <v>3.3881703420274194</v>
          </cell>
          <cell r="T84">
            <v>3.5314833146884101</v>
          </cell>
          <cell r="U84">
            <v>3.7828057583325725</v>
          </cell>
          <cell r="V84">
            <v>3.9319088670746982</v>
          </cell>
          <cell r="W84">
            <v>4.1213817084918158</v>
          </cell>
          <cell r="X84">
            <v>4.4474007327951055</v>
          </cell>
          <cell r="Y84">
            <v>4.9827138249724507</v>
          </cell>
          <cell r="Z84">
            <v>5.7392265818206472</v>
          </cell>
          <cell r="AA84">
            <v>6.6123359995515418</v>
          </cell>
          <cell r="AB84">
            <v>7.5293254671220078</v>
          </cell>
          <cell r="AC84">
            <v>8.4585745275353439</v>
          </cell>
          <cell r="AD84">
            <v>9.3722644134061159</v>
          </cell>
          <cell r="AE84">
            <v>10.245317545011698</v>
          </cell>
          <cell r="AF84">
            <v>11.068012460100164</v>
          </cell>
          <cell r="AG84">
            <v>11.833813626910306</v>
          </cell>
          <cell r="AH84">
            <v>11.937958231565768</v>
          </cell>
        </row>
        <row r="85">
          <cell r="J85">
            <v>30.237811256407422</v>
          </cell>
          <cell r="K85">
            <v>32.259853304884196</v>
          </cell>
          <cell r="L85">
            <v>38.959300911369048</v>
          </cell>
          <cell r="M85">
            <v>26.850162722301498</v>
          </cell>
          <cell r="N85">
            <v>20.482311975997757</v>
          </cell>
          <cell r="O85">
            <v>8.4964305773067359</v>
          </cell>
          <cell r="P85">
            <v>6.1217522070750352</v>
          </cell>
          <cell r="Q85">
            <v>5.8319479953855131</v>
          </cell>
          <cell r="R85">
            <v>5.0745737675610814</v>
          </cell>
          <cell r="S85">
            <v>4.8517483195591922</v>
          </cell>
          <cell r="T85">
            <v>4.6968253957545114</v>
          </cell>
          <cell r="U85">
            <v>3.5453214637869506</v>
          </cell>
          <cell r="V85">
            <v>3.517622692134311</v>
          </cell>
          <cell r="W85">
            <v>3.70927094286737</v>
          </cell>
          <cell r="X85">
            <v>4.3030237955213355</v>
          </cell>
          <cell r="Y85">
            <v>4.4773309052478902</v>
          </cell>
          <cell r="Z85">
            <v>4.7174087089438412</v>
          </cell>
          <cell r="AA85">
            <v>4.8024428866591711</v>
          </cell>
          <cell r="AB85">
            <v>5.2192322737971955</v>
          </cell>
          <cell r="AC85">
            <v>5.9853996066592909</v>
          </cell>
          <cell r="AD85">
            <v>6.8467503905884648</v>
          </cell>
          <cell r="AE85">
            <v>7.0890019669625106</v>
          </cell>
          <cell r="AF85">
            <v>7.0969107550553288</v>
          </cell>
          <cell r="AG85">
            <v>7.0691376974785776</v>
          </cell>
          <cell r="AH85">
            <v>8.7636394483700197</v>
          </cell>
        </row>
        <row r="86">
          <cell r="J86">
            <v>7.103229723046085</v>
          </cell>
          <cell r="K86">
            <v>6.5454191961719186</v>
          </cell>
          <cell r="L86">
            <v>11.038636879431456</v>
          </cell>
          <cell r="M86">
            <v>8.7067676577093494</v>
          </cell>
          <cell r="N86">
            <v>6.7186877115749413</v>
          </cell>
          <cell r="O86">
            <v>4.1835787747662323</v>
          </cell>
          <cell r="P86">
            <v>2.6864400397447143</v>
          </cell>
          <cell r="Q86">
            <v>2.894767665314296</v>
          </cell>
          <cell r="R86">
            <v>2.2038862244927637</v>
          </cell>
          <cell r="S86">
            <v>2.1160945861506404</v>
          </cell>
          <cell r="T86">
            <v>2.2313892198625824</v>
          </cell>
          <cell r="U86">
            <v>2.597578628444726</v>
          </cell>
          <cell r="V86">
            <v>2.627229347495931</v>
          </cell>
          <cell r="W86">
            <v>2.9025746773609926</v>
          </cell>
          <cell r="X86">
            <v>3.5061809841083549</v>
          </cell>
          <cell r="Y86">
            <v>3.7656461066600642</v>
          </cell>
          <cell r="Z86">
            <v>4.0406916127992663</v>
          </cell>
          <cell r="AA86">
            <v>4.1582415652774953</v>
          </cell>
          <cell r="AB86">
            <v>4.6182276412753787</v>
          </cell>
          <cell r="AC86">
            <v>5.4173415539945022</v>
          </cell>
          <cell r="AD86">
            <v>6.2458593513615082</v>
          </cell>
          <cell r="AE86">
            <v>6.5223638365176289</v>
          </cell>
          <cell r="AF86">
            <v>6.5711061061389033</v>
          </cell>
          <cell r="AG86">
            <v>6.5799546662202975</v>
          </cell>
          <cell r="AH86">
            <v>8.1908806912187124</v>
          </cell>
        </row>
        <row r="87">
          <cell r="J87">
            <v>1991.288685</v>
          </cell>
          <cell r="K87">
            <v>1826.7758133695716</v>
          </cell>
          <cell r="L87">
            <v>1930.4533464000001</v>
          </cell>
          <cell r="M87">
            <v>2056.9348343000001</v>
          </cell>
          <cell r="N87">
            <v>2143.586990842613</v>
          </cell>
          <cell r="O87">
            <v>2226.9172881551035</v>
          </cell>
          <cell r="P87">
            <v>2252.2509384782229</v>
          </cell>
          <cell r="Q87">
            <v>2280.4234844379521</v>
          </cell>
          <cell r="R87">
            <v>2297.7682943183622</v>
          </cell>
          <cell r="S87">
            <v>2318.0015694764579</v>
          </cell>
          <cell r="T87">
            <v>2340.6471553206143</v>
          </cell>
          <cell r="U87">
            <v>2370.264063918064</v>
          </cell>
          <cell r="V87">
            <v>2392.4526864847885</v>
          </cell>
          <cell r="W87">
            <v>2403.0131031396832</v>
          </cell>
          <cell r="X87">
            <v>2403.8636460167727</v>
          </cell>
          <cell r="Y87">
            <v>2395.9173250723379</v>
          </cell>
          <cell r="Z87">
            <v>2379.2968195756121</v>
          </cell>
          <cell r="AA87">
            <v>2359.8095575417206</v>
          </cell>
          <cell r="AB87">
            <v>2326.7772296618873</v>
          </cell>
          <cell r="AC87">
            <v>2272.9850080114661</v>
          </cell>
          <cell r="AD87">
            <v>2216.1793116377821</v>
          </cell>
          <cell r="AE87">
            <v>2153.5923635447493</v>
          </cell>
          <cell r="AF87">
            <v>2088.1525609420501</v>
          </cell>
          <cell r="AG87">
            <v>2020.9741358143986</v>
          </cell>
          <cell r="AH87">
            <v>1951.8502443066593</v>
          </cell>
        </row>
        <row r="88">
          <cell r="J88">
            <v>735</v>
          </cell>
          <cell r="K88">
            <v>756</v>
          </cell>
          <cell r="L88">
            <v>785.4</v>
          </cell>
          <cell r="M88">
            <v>887.98202715223783</v>
          </cell>
          <cell r="N88">
            <v>991.14875471923506</v>
          </cell>
          <cell r="O88">
            <v>1091.5738693662884</v>
          </cell>
          <cell r="P88">
            <v>1169.5187824882269</v>
          </cell>
          <cell r="Q88">
            <v>1248.8270794936116</v>
          </cell>
          <cell r="R88">
            <v>1329.4801914304901</v>
          </cell>
          <cell r="S88">
            <v>1414.3527366068924</v>
          </cell>
          <cell r="T88">
            <v>1476.8077042180537</v>
          </cell>
          <cell r="U88">
            <v>1538.805053690229</v>
          </cell>
          <cell r="V88">
            <v>1598.1300706538636</v>
          </cell>
          <cell r="W88">
            <v>1648.8861246491786</v>
          </cell>
          <cell r="X88">
            <v>1688.7801204955431</v>
          </cell>
          <cell r="Y88">
            <v>1722.0938914833969</v>
          </cell>
          <cell r="Z88">
            <v>1741.6330954412472</v>
          </cell>
          <cell r="AA88">
            <v>1734.8760157841321</v>
          </cell>
          <cell r="AB88">
            <v>1710.1396470668108</v>
          </cell>
          <cell r="AC88">
            <v>1663.5660261698126</v>
          </cell>
          <cell r="AD88">
            <v>1608.6978403772964</v>
          </cell>
          <cell r="AE88">
            <v>1542.4270598675823</v>
          </cell>
          <cell r="AF88">
            <v>1456.3761051482484</v>
          </cell>
          <cell r="AG88">
            <v>1361.8203256187633</v>
          </cell>
          <cell r="AH88">
            <v>1260.00664877858</v>
          </cell>
        </row>
        <row r="90">
          <cell r="J90">
            <v>101.23400835068095</v>
          </cell>
          <cell r="K90">
            <v>92.113684880661381</v>
          </cell>
          <cell r="L90">
            <v>81.621816183203237</v>
          </cell>
          <cell r="M90">
            <v>94.35448563025669</v>
          </cell>
          <cell r="N90">
            <v>97.376061697115873</v>
          </cell>
          <cell r="O90">
            <v>164.29303625933079</v>
          </cell>
          <cell r="P90">
            <v>198.20515081843507</v>
          </cell>
          <cell r="Q90">
            <v>217.9196162194973</v>
          </cell>
          <cell r="R90">
            <v>229.16909225989622</v>
          </cell>
          <cell r="S90">
            <v>243.50771416078015</v>
          </cell>
          <cell r="T90">
            <v>252.94615042822443</v>
          </cell>
          <cell r="U90">
            <v>319.0964465733033</v>
          </cell>
          <cell r="V90">
            <v>316.57238141321346</v>
          </cell>
          <cell r="W90">
            <v>313.68771289479685</v>
          </cell>
          <cell r="X90">
            <v>296.73018512067131</v>
          </cell>
          <cell r="Y90">
            <v>298.57117450561083</v>
          </cell>
          <cell r="Z90">
            <v>301.26802478442187</v>
          </cell>
          <cell r="AA90">
            <v>304.3714995483233</v>
          </cell>
          <cell r="AB90">
            <v>308.82514878169502</v>
          </cell>
          <cell r="AC90">
            <v>312.42552089512969</v>
          </cell>
          <cell r="AD90">
            <v>305.15192782225705</v>
          </cell>
          <cell r="AE90">
            <v>312.46754309300968</v>
          </cell>
          <cell r="AF90">
            <v>322.81964477702923</v>
          </cell>
          <cell r="AG90">
            <v>334.4052586601556</v>
          </cell>
          <cell r="AH90">
            <v>329.2367926040294</v>
          </cell>
        </row>
        <row r="91">
          <cell r="J91">
            <v>-3.2358597567542517</v>
          </cell>
          <cell r="K91">
            <v>-9.0091498090505269</v>
          </cell>
          <cell r="L91">
            <v>-11.390130262458797</v>
          </cell>
          <cell r="M91">
            <v>15.59959094572767</v>
          </cell>
          <cell r="N91">
            <v>3.2023661055179815</v>
          </cell>
          <cell r="O91">
            <v>68.720148870219589</v>
          </cell>
          <cell r="P91">
            <v>20.641236738467228</v>
          </cell>
          <cell r="Q91">
            <v>9.9464949925149</v>
          </cell>
          <cell r="R91">
            <v>5.1622135884582292</v>
          </cell>
          <cell r="S91">
            <v>6.2567869687343318</v>
          </cell>
          <cell r="T91">
            <v>3.8760317306466732</v>
          </cell>
          <cell r="U91">
            <v>26.151928397838802</v>
          </cell>
          <cell r="V91">
            <v>-0.79100384451005823</v>
          </cell>
          <cell r="W91">
            <v>-0.91121926225501682</v>
          </cell>
          <cell r="X91">
            <v>-5.4058629257858968</v>
          </cell>
          <cell r="Y91">
            <v>0.62042538213320597</v>
          </cell>
          <cell r="Z91">
            <v>0.90325205816557741</v>
          </cell>
          <cell r="AA91">
            <v>1.0301374552185365</v>
          </cell>
          <cell r="AB91">
            <v>1.4632280748955822</v>
          </cell>
          <cell r="AC91">
            <v>1.1658286663628274</v>
          </cell>
          <cell r="AD91">
            <v>-2.3281046477999183</v>
          </cell>
          <cell r="AE91">
            <v>2.3973681971997109</v>
          </cell>
          <cell r="AF91">
            <v>3.3130166357592259</v>
          </cell>
          <cell r="AG91">
            <v>3.5888813058847546</v>
          </cell>
          <cell r="AH91">
            <v>-1.5455696112060053</v>
          </cell>
        </row>
        <row r="92">
          <cell r="J92">
            <v>90.73758752784488</v>
          </cell>
          <cell r="K92">
            <v>93.115642417593008</v>
          </cell>
          <cell r="L92">
            <v>100.80281052971517</v>
          </cell>
          <cell r="M92">
            <v>120.43777155243993</v>
          </cell>
          <cell r="N92">
            <v>160.38276671435707</v>
          </cell>
          <cell r="O92">
            <v>297.69071580679122</v>
          </cell>
          <cell r="P92">
            <v>310.96945564387266</v>
          </cell>
          <cell r="Q92">
            <v>301.07474568684961</v>
          </cell>
          <cell r="R92">
            <v>294.21458257423222</v>
          </cell>
          <cell r="S92">
            <v>285.57202098766118</v>
          </cell>
          <cell r="T92">
            <v>269.7693963093522</v>
          </cell>
          <cell r="U92">
            <v>299.12916594804449</v>
          </cell>
          <cell r="V92">
            <v>294.77860168337259</v>
          </cell>
          <cell r="W92">
            <v>289.78136998590605</v>
          </cell>
          <cell r="X92">
            <v>269.46343426803554</v>
          </cell>
          <cell r="Y92">
            <v>262.51119508501171</v>
          </cell>
          <cell r="Z92">
            <v>252.38851087612466</v>
          </cell>
          <cell r="AA92">
            <v>241.1697657718567</v>
          </cell>
          <cell r="AB92">
            <v>231.43891315324984</v>
          </cell>
          <cell r="AC92">
            <v>220.30316119714536</v>
          </cell>
          <cell r="AD92">
            <v>193.14427708147451</v>
          </cell>
          <cell r="AE92">
            <v>182.93228585803209</v>
          </cell>
          <cell r="AF92">
            <v>175.14370829529685</v>
          </cell>
          <cell r="AG92">
            <v>167.168569227815</v>
          </cell>
          <cell r="AH92">
            <v>130.88391774362657</v>
          </cell>
        </row>
        <row r="93">
          <cell r="J93">
            <v>3.5793051055512421</v>
          </cell>
          <cell r="K93">
            <v>2.6208046241237923</v>
          </cell>
          <cell r="L93">
            <v>8.2555067145944747</v>
          </cell>
          <cell r="M93">
            <v>19.478584892170886</v>
          </cell>
          <cell r="N93">
            <v>33.166501378286171</v>
          </cell>
          <cell r="O93">
            <v>85.612657709653206</v>
          </cell>
          <cell r="P93">
            <v>4.4605824542071701</v>
          </cell>
          <cell r="Q93">
            <v>-3.1818912685606762</v>
          </cell>
          <cell r="R93">
            <v>-2.2785581357769189</v>
          </cell>
          <cell r="S93">
            <v>-2.9375027950528221</v>
          </cell>
          <cell r="T93">
            <v>-5.533674000574365</v>
          </cell>
          <cell r="U93">
            <v>10.883284034570266</v>
          </cell>
          <cell r="V93">
            <v>-1.4544099205049008</v>
          </cell>
          <cell r="W93">
            <v>-1.6952491357680515</v>
          </cell>
          <cell r="X93">
            <v>-7.011470654189651</v>
          </cell>
          <cell r="Y93">
            <v>-2.5800306456824984</v>
          </cell>
          <cell r="Z93">
            <v>-3.85609619643418</v>
          </cell>
          <cell r="AA93">
            <v>-4.445030031408308</v>
          </cell>
          <cell r="AB93">
            <v>-4.0348559395343528</v>
          </cell>
          <cell r="AC93">
            <v>-4.8115296621406287</v>
          </cell>
          <cell r="AD93">
            <v>-12.327959330264378</v>
          </cell>
          <cell r="AE93">
            <v>-5.2872346919886581</v>
          </cell>
          <cell r="AF93">
            <v>-4.2576287319668182</v>
          </cell>
          <cell r="AG93">
            <v>-4.5534830483522484</v>
          </cell>
          <cell r="AH93">
            <v>-21.705426834598441</v>
          </cell>
        </row>
        <row r="94">
          <cell r="J94">
            <v>121.27891674295968</v>
          </cell>
          <cell r="K94">
            <v>109.06591596189466</v>
          </cell>
          <cell r="L94">
            <v>120.14282779768078</v>
          </cell>
          <cell r="M94">
            <v>183.51202977743881</v>
          </cell>
          <cell r="N94">
            <v>262.86583155600175</v>
          </cell>
          <cell r="O94">
            <v>219.89478632546223</v>
          </cell>
          <cell r="P94">
            <v>263.60640527923607</v>
          </cell>
          <cell r="Q94">
            <v>286.98694155212655</v>
          </cell>
          <cell r="R94">
            <v>258.22854355286927</v>
          </cell>
          <cell r="S94">
            <v>254.80894410415308</v>
          </cell>
          <cell r="T94">
            <v>255.60446016201863</v>
          </cell>
          <cell r="U94">
            <v>227.71803415544733</v>
          </cell>
          <cell r="V94">
            <v>228.69913810542798</v>
          </cell>
          <cell r="W94">
            <v>230.52834245503396</v>
          </cell>
          <cell r="X94">
            <v>223.24075473847168</v>
          </cell>
          <cell r="Y94">
            <v>225.23887773609556</v>
          </cell>
          <cell r="Z94">
            <v>226.8683251094055</v>
          </cell>
          <cell r="AA94">
            <v>227.70975472528889</v>
          </cell>
          <cell r="AB94">
            <v>230.03442514699572</v>
          </cell>
          <cell r="AC94">
            <v>232.61977134524568</v>
          </cell>
          <cell r="AD94">
            <v>232.75910576907131</v>
          </cell>
          <cell r="AE94">
            <v>235.68681734667442</v>
          </cell>
          <cell r="AF94">
            <v>238.83107138552111</v>
          </cell>
          <cell r="AG94">
            <v>242.21485369310142</v>
          </cell>
          <cell r="AH94">
            <v>237.90631387664368</v>
          </cell>
        </row>
        <row r="95">
          <cell r="J95">
            <v>7.8679605922903573</v>
          </cell>
          <cell r="K95">
            <v>-10.070176341490111</v>
          </cell>
          <cell r="L95">
            <v>10.156162663738289</v>
          </cell>
          <cell r="M95">
            <v>52.744889679532989</v>
          </cell>
          <cell r="N95">
            <v>43.241743810911082</v>
          </cell>
          <cell r="O95">
            <v>-16.34713989877563</v>
          </cell>
          <cell r="P95">
            <v>19.878424442986599</v>
          </cell>
          <cell r="Q95">
            <v>8.8694871614078075</v>
          </cell>
          <cell r="R95">
            <v>-10.020803679680245</v>
          </cell>
          <cell r="S95">
            <v>-1.3242530828185051</v>
          </cell>
          <cell r="T95">
            <v>0.31220099461672923</v>
          </cell>
          <cell r="U95">
            <v>-10.909991941805352</v>
          </cell>
          <cell r="V95">
            <v>0.43084156844201971</v>
          </cell>
          <cell r="W95">
            <v>0.79983001455945502</v>
          </cell>
          <cell r="X95">
            <v>-3.1612545507213596</v>
          </cell>
          <cell r="Y95">
            <v>0.89505296645528976</v>
          </cell>
          <cell r="Z95">
            <v>0.72343078143868311</v>
          </cell>
          <cell r="AA95">
            <v>0.37088897953365674</v>
          </cell>
          <cell r="AB95">
            <v>1.0208918913075626</v>
          </cell>
          <cell r="AC95">
            <v>1.123895345923942</v>
          </cell>
          <cell r="AD95">
            <v>5.9897928288665803E-2</v>
          </cell>
          <cell r="AE95">
            <v>1.2578290193758557</v>
          </cell>
          <cell r="AF95">
            <v>1.3340814196755701</v>
          </cell>
          <cell r="AG95">
            <v>1.4168099183871297</v>
          </cell>
          <cell r="AH95">
            <v>-1.7788090824177427</v>
          </cell>
        </row>
        <row r="96">
          <cell r="J96">
            <v>96.053240081164574</v>
          </cell>
          <cell r="K96">
            <v>98.987510346475332</v>
          </cell>
          <cell r="L96">
            <v>112.97397648861995</v>
          </cell>
          <cell r="M96">
            <v>125.98813893357031</v>
          </cell>
          <cell r="N96">
            <v>132.15533221330969</v>
          </cell>
          <cell r="O96">
            <v>137.63881055349469</v>
          </cell>
          <cell r="P96">
            <v>138.34428045792595</v>
          </cell>
          <cell r="Q96">
            <v>138.78718392939606</v>
          </cell>
          <cell r="R96">
            <v>142.56982711570808</v>
          </cell>
          <cell r="S96">
            <v>144.24893038299058</v>
          </cell>
          <cell r="T96">
            <v>146.00979217753826</v>
          </cell>
          <cell r="U96">
            <v>150.41198558372551</v>
          </cell>
          <cell r="V96">
            <v>150.00144410931924</v>
          </cell>
          <cell r="W96">
            <v>151.05919068022192</v>
          </cell>
          <cell r="X96">
            <v>153.89041123381651</v>
          </cell>
          <cell r="Y96">
            <v>155.86538514039995</v>
          </cell>
          <cell r="Z96">
            <v>157.83562351197807</v>
          </cell>
          <cell r="AA96">
            <v>160.20060567477455</v>
          </cell>
          <cell r="AB96">
            <v>162.57051384903463</v>
          </cell>
          <cell r="AC96">
            <v>164.95444437589077</v>
          </cell>
          <cell r="AD96">
            <v>167.74903257411205</v>
          </cell>
          <cell r="AE96">
            <v>170.2204506006635</v>
          </cell>
          <cell r="AF96">
            <v>172.73543890765589</v>
          </cell>
          <cell r="AG96">
            <v>175.29255735456221</v>
          </cell>
          <cell r="AH96">
            <v>179.1954910114093</v>
          </cell>
        </row>
        <row r="97">
          <cell r="J97">
            <v>-5.0403312656421289</v>
          </cell>
          <cell r="K97">
            <v>3.0548373618956681</v>
          </cell>
          <cell r="L97">
            <v>14.129526132326497</v>
          </cell>
          <cell r="M97">
            <v>11.519610842645079</v>
          </cell>
          <cell r="N97">
            <v>4.8950586396003137</v>
          </cell>
          <cell r="O97">
            <v>4.1492675689651426</v>
          </cell>
          <cell r="P97">
            <v>0.51255158453804572</v>
          </cell>
          <cell r="Q97">
            <v>0.32014584918442779</v>
          </cell>
          <cell r="R97">
            <v>2.7254989107901473</v>
          </cell>
          <cell r="S97">
            <v>1.1777409717413478</v>
          </cell>
          <cell r="T97">
            <v>1.2207104689597958</v>
          </cell>
          <cell r="U97">
            <v>3.0149987480527773</v>
          </cell>
          <cell r="V97">
            <v>-0.2729446545187364</v>
          </cell>
          <cell r="W97">
            <v>0.70515759177078863</v>
          </cell>
          <cell r="X97">
            <v>1.8742458110927007</v>
          </cell>
          <cell r="Y97">
            <v>1.2833638501249522</v>
          </cell>
          <cell r="Z97">
            <v>1.264064095952655</v>
          </cell>
          <cell r="AA97">
            <v>1.498383007697246</v>
          </cell>
          <cell r="AB97">
            <v>1.4793378366317</v>
          </cell>
          <cell r="AC97">
            <v>1.4663978543304035</v>
          </cell>
          <cell r="AD97">
            <v>1.6941575650141871</v>
          </cell>
          <cell r="AE97">
            <v>1.4732830280017151</v>
          </cell>
          <cell r="AF97">
            <v>1.477488925753434</v>
          </cell>
          <cell r="AG97">
            <v>1.4803670069541086</v>
          </cell>
          <cell r="AH97">
            <v>2.2265255956946728</v>
          </cell>
        </row>
        <row r="98">
          <cell r="J98">
            <v>9.0771550554858305</v>
          </cell>
          <cell r="K98">
            <v>-0.42116677769107325</v>
          </cell>
          <cell r="L98">
            <v>-5.1468008470669009</v>
          </cell>
          <cell r="M98">
            <v>7.1368380766285044</v>
          </cell>
          <cell r="N98">
            <v>26.952120629267419</v>
          </cell>
          <cell r="O98">
            <v>78.217919378784842</v>
          </cell>
          <cell r="P98">
            <v>3.9278983643635357</v>
          </cell>
          <cell r="Q98">
            <v>-3.490861270287493</v>
          </cell>
          <cell r="R98">
            <v>-4.8712900882698413</v>
          </cell>
          <cell r="S98">
            <v>-4.0673410250813387</v>
          </cell>
          <cell r="T98">
            <v>-6.6729273468253751</v>
          </cell>
          <cell r="U98">
            <v>7.6379996914441639</v>
          </cell>
          <cell r="V98">
            <v>-1.1846988381369994</v>
          </cell>
          <cell r="W98">
            <v>-2.3835986010462218</v>
          </cell>
          <cell r="X98">
            <v>-8.722240242896417</v>
          </cell>
          <cell r="Y98">
            <v>-3.8144413346345218</v>
          </cell>
          <cell r="Z98">
            <v>-5.0562461008233139</v>
          </cell>
          <cell r="AA98">
            <v>-5.8556726353510724</v>
          </cell>
          <cell r="AB98">
            <v>-5.4338093780658792</v>
          </cell>
          <cell r="AC98">
            <v>-6.1871985694060943</v>
          </cell>
          <cell r="AD98">
            <v>-13.78851767990119</v>
          </cell>
          <cell r="AE98">
            <v>-6.6623622674401917</v>
          </cell>
          <cell r="AF98">
            <v>-5.651615662185316</v>
          </cell>
          <cell r="AG98">
            <v>-5.9458299504305812</v>
          </cell>
          <cell r="AH98">
            <v>-23.410707045785607</v>
          </cell>
        </row>
        <row r="108">
          <cell r="L108">
            <v>86.931753222426352</v>
          </cell>
          <cell r="M108">
            <v>95.202446698941657</v>
          </cell>
          <cell r="N108">
            <v>52.589006024096378</v>
          </cell>
          <cell r="O108">
            <v>152.55618630599793</v>
          </cell>
          <cell r="P108">
            <v>121.28629932985852</v>
          </cell>
          <cell r="Q108">
            <v>133.24478778853313</v>
          </cell>
          <cell r="R108">
            <v>108.13411206254654</v>
          </cell>
          <cell r="S108">
            <v>110.79464476556475</v>
          </cell>
          <cell r="T108">
            <v>109.37127409466331</v>
          </cell>
          <cell r="U108">
            <v>110.73495883593701</v>
          </cell>
          <cell r="V108">
            <v>103.70883354664591</v>
          </cell>
          <cell r="W108">
            <v>95.814500577648602</v>
          </cell>
          <cell r="X108">
            <v>90.004120465947167</v>
          </cell>
          <cell r="Y108">
            <v>84.717983926804152</v>
          </cell>
          <cell r="Z108">
            <v>79.905249815466931</v>
          </cell>
          <cell r="AA108">
            <v>75.520093408794025</v>
          </cell>
          <cell r="AB108">
            <v>71.521208050930625</v>
          </cell>
          <cell r="AC108">
            <v>67.87135647071679</v>
          </cell>
          <cell r="AD108">
            <v>64.536966811837047</v>
          </cell>
          <cell r="AE108">
            <v>61.487768912210491</v>
          </cell>
          <cell r="AF108">
            <v>58.69646681508155</v>
          </cell>
          <cell r="AG108">
            <v>56.138443895656664</v>
          </cell>
          <cell r="AH108">
            <v>53.791497348396454</v>
          </cell>
        </row>
        <row r="109">
          <cell r="L109">
            <v>71.710124012158047</v>
          </cell>
          <cell r="M109">
            <v>71.31789751318766</v>
          </cell>
          <cell r="N109">
            <v>50.689006024096379</v>
          </cell>
          <cell r="O109">
            <v>113.9367833209233</v>
          </cell>
          <cell r="P109">
            <v>106.28629932985852</v>
          </cell>
          <cell r="Q109">
            <v>118.99478778853313</v>
          </cell>
          <cell r="R109">
            <v>94.596612062546541</v>
          </cell>
          <cell r="S109">
            <v>97.934019765564756</v>
          </cell>
          <cell r="T109">
            <v>97.153680344663314</v>
          </cell>
          <cell r="U109">
            <v>99.128244773437004</v>
          </cell>
          <cell r="V109">
            <v>92.682455187270904</v>
          </cell>
          <cell r="W109">
            <v>85.339441136242357</v>
          </cell>
          <cell r="X109">
            <v>80.052813996611235</v>
          </cell>
          <cell r="Y109">
            <v>75.264242780935007</v>
          </cell>
          <cell r="Z109">
            <v>70.924195726891256</v>
          </cell>
          <cell r="AA109">
            <v>66.988092024647131</v>
          </cell>
          <cell r="AB109">
            <v>63.415806735991069</v>
          </cell>
          <cell r="AC109">
            <v>60.171225221524217</v>
          </cell>
          <cell r="AD109">
            <v>57.221842125104104</v>
          </cell>
          <cell r="AE109">
            <v>54.538400459814191</v>
          </cell>
          <cell r="AF109">
            <v>52.094566785305069</v>
          </cell>
          <cell r="AG109">
            <v>49.866638867369005</v>
          </cell>
          <cell r="AH109">
            <v>47.833282571523178</v>
          </cell>
        </row>
        <row r="110">
          <cell r="L110">
            <v>0</v>
          </cell>
          <cell r="M110">
            <v>0</v>
          </cell>
          <cell r="N110">
            <v>0</v>
          </cell>
          <cell r="O110">
            <v>10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</row>
        <row r="111">
          <cell r="M111">
            <v>10.582914572864318</v>
          </cell>
          <cell r="N111">
            <v>15.060240963855421</v>
          </cell>
          <cell r="O111">
            <v>20.889501116902458</v>
          </cell>
          <cell r="P111">
            <v>11.169024571854056</v>
          </cell>
          <cell r="Q111">
            <v>11.169024571854056</v>
          </cell>
          <cell r="R111">
            <v>11.169024571854056</v>
          </cell>
          <cell r="S111">
            <v>11.169024571854056</v>
          </cell>
          <cell r="T111">
            <v>11.013016993928833</v>
          </cell>
          <cell r="U111">
            <v>10.859188510893542</v>
          </cell>
          <cell r="V111">
            <v>10.707508685415574</v>
          </cell>
          <cell r="W111">
            <v>10.557947505307281</v>
          </cell>
          <cell r="X111">
            <v>10.410475377587602</v>
          </cell>
          <cell r="Y111">
            <v>10.265063122626643</v>
          </cell>
          <cell r="Z111">
            <v>10.12168196837203</v>
          </cell>
          <cell r="AA111">
            <v>9.9803035446559267</v>
          </cell>
          <cell r="AB111">
            <v>9.8408998775815455</v>
          </cell>
          <cell r="AC111">
            <v>9.7034433839880947</v>
          </cell>
          <cell r="AD111">
            <v>9.5679068659930184</v>
          </cell>
          <cell r="AE111">
            <v>9.4342635056104793</v>
          </cell>
          <cell r="AF111">
            <v>9.3024868594450094</v>
          </cell>
          <cell r="AG111">
            <v>9.1725508534592723</v>
          </cell>
          <cell r="AH111">
            <v>9.0444297778149174</v>
          </cell>
        </row>
        <row r="112">
          <cell r="M112">
            <v>0</v>
          </cell>
          <cell r="N112">
            <v>0</v>
          </cell>
          <cell r="O112">
            <v>4.2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</row>
        <row r="113">
          <cell r="L113">
            <v>39.948543702895812</v>
          </cell>
          <cell r="M113">
            <v>31.1</v>
          </cell>
          <cell r="N113">
            <v>27.781574666666671</v>
          </cell>
          <cell r="O113">
            <v>27.156693278993892</v>
          </cell>
          <cell r="P113">
            <v>23.6</v>
          </cell>
          <cell r="Q113">
            <v>21.3</v>
          </cell>
          <cell r="R113">
            <v>21.6</v>
          </cell>
          <cell r="S113">
            <v>20.5</v>
          </cell>
          <cell r="T113">
            <v>15.5</v>
          </cell>
          <cell r="U113">
            <v>16.923420838701322</v>
          </cell>
          <cell r="V113">
            <v>16.918447188816817</v>
          </cell>
          <cell r="W113">
            <v>15.516799993985483</v>
          </cell>
          <cell r="X113">
            <v>13.900116112660115</v>
          </cell>
          <cell r="Y113">
            <v>12.513680161843673</v>
          </cell>
          <cell r="Z113">
            <v>12.324127834334631</v>
          </cell>
          <cell r="AA113">
            <v>11.970822137939741</v>
          </cell>
          <cell r="AB113">
            <v>11.343539136659224</v>
          </cell>
          <cell r="AC113">
            <v>10.749126389331307</v>
          </cell>
          <cell r="AD113">
            <v>10.185861461914733</v>
          </cell>
          <cell r="AE113">
            <v>9.6521121776273073</v>
          </cell>
          <cell r="AF113">
            <v>9.1463318873756378</v>
          </cell>
          <cell r="AG113">
            <v>8.667054988019073</v>
          </cell>
          <cell r="AH113">
            <v>8.2128926754810667</v>
          </cell>
        </row>
        <row r="114"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6">
          <cell r="L116">
            <v>85.2</v>
          </cell>
          <cell r="M116">
            <v>75.32518999385114</v>
          </cell>
          <cell r="N116">
            <v>80.626562691333334</v>
          </cell>
          <cell r="O116">
            <v>81.202296987496851</v>
          </cell>
          <cell r="P116">
            <v>87.3</v>
          </cell>
          <cell r="Q116">
            <v>85.2</v>
          </cell>
          <cell r="R116">
            <v>86.8</v>
          </cell>
          <cell r="S116">
            <v>89.3</v>
          </cell>
          <cell r="T116">
            <v>87.7</v>
          </cell>
          <cell r="U116">
            <v>81.118050238487285</v>
          </cell>
          <cell r="V116">
            <v>81.520210979921714</v>
          </cell>
          <cell r="W116">
            <v>85.254083922754177</v>
          </cell>
          <cell r="X116">
            <v>89.153577588857928</v>
          </cell>
          <cell r="Y116">
            <v>92.664304871238812</v>
          </cell>
          <cell r="Z116">
            <v>96.5257553121928</v>
          </cell>
          <cell r="AA116">
            <v>95.007355442685565</v>
          </cell>
          <cell r="AB116">
            <v>104.55353593076384</v>
          </cell>
          <cell r="AC116">
            <v>121.663578121138</v>
          </cell>
          <cell r="AD116">
            <v>121.34266318552103</v>
          </cell>
          <cell r="AE116">
            <v>124.07471700524306</v>
          </cell>
          <cell r="AF116">
            <v>124.13626941778088</v>
          </cell>
          <cell r="AG116">
            <v>123.31686902330813</v>
          </cell>
          <cell r="AH116">
            <v>122.91538885613562</v>
          </cell>
        </row>
        <row r="117">
          <cell r="L117">
            <v>10.48707127467792</v>
          </cell>
          <cell r="M117">
            <v>11.971045048996663</v>
          </cell>
          <cell r="N117">
            <v>9.764795144157814</v>
          </cell>
          <cell r="O117">
            <v>14.613870261499649</v>
          </cell>
          <cell r="P117">
            <v>15.9</v>
          </cell>
          <cell r="Q117">
            <v>15.3</v>
          </cell>
          <cell r="R117">
            <v>13.1</v>
          </cell>
          <cell r="S117">
            <v>11.6</v>
          </cell>
          <cell r="T117">
            <v>7.8</v>
          </cell>
          <cell r="U117">
            <v>9.4074461398839233</v>
          </cell>
          <cell r="V117">
            <v>10.907446139883923</v>
          </cell>
          <cell r="W117">
            <v>12.332446139883924</v>
          </cell>
          <cell r="X117">
            <v>13.686196139883924</v>
          </cell>
          <cell r="Y117">
            <v>14.972258639883924</v>
          </cell>
          <cell r="Z117">
            <v>16.194018014883923</v>
          </cell>
          <cell r="AA117">
            <v>15.909801419359693</v>
          </cell>
          <cell r="AB117">
            <v>15.5916053909725</v>
          </cell>
          <cell r="AC117">
            <v>15.27977328315305</v>
          </cell>
          <cell r="AD117">
            <v>14.97417781748999</v>
          </cell>
          <cell r="AE117">
            <v>14.674694261140189</v>
          </cell>
          <cell r="AF117">
            <v>14.381200375917386</v>
          </cell>
          <cell r="AG117">
            <v>14.093576368399038</v>
          </cell>
          <cell r="AH117">
            <v>13.811704841031057</v>
          </cell>
        </row>
        <row r="119">
          <cell r="L119">
            <v>36.471705688045887</v>
          </cell>
          <cell r="M119">
            <v>38.559576566013988</v>
          </cell>
          <cell r="N119">
            <v>41.408244882782959</v>
          </cell>
          <cell r="O119">
            <v>40.08585313396626</v>
          </cell>
          <cell r="P119">
            <v>39.729332062349478</v>
          </cell>
          <cell r="Q119">
            <v>37.557815614131357</v>
          </cell>
          <cell r="R119">
            <v>34.98591019389179</v>
          </cell>
          <cell r="S119">
            <v>33.362076120385659</v>
          </cell>
          <cell r="T119">
            <v>31.262268026695178</v>
          </cell>
          <cell r="U119">
            <v>49.243801175294323</v>
          </cell>
          <cell r="V119">
            <v>50.124047257047671</v>
          </cell>
          <cell r="W119">
            <v>50.206198084510739</v>
          </cell>
          <cell r="X119">
            <v>49.908908910449078</v>
          </cell>
          <cell r="Y119">
            <v>49.438641488647797</v>
          </cell>
          <cell r="Z119">
            <v>49.078127146132161</v>
          </cell>
          <cell r="AA119">
            <v>48.493736448321599</v>
          </cell>
          <cell r="AB119">
            <v>47.682157016982046</v>
          </cell>
          <cell r="AC119">
            <v>47.004351259921343</v>
          </cell>
          <cell r="AD119">
            <v>45.649751727840943</v>
          </cell>
          <cell r="AE119">
            <v>44.212262090725567</v>
          </cell>
          <cell r="AF119">
            <v>42.903187434003918</v>
          </cell>
          <cell r="AG119">
            <v>41.598652535634656</v>
          </cell>
          <cell r="AH119">
            <v>38.273396032779594</v>
          </cell>
        </row>
        <row r="120">
          <cell r="N120">
            <v>3.8657056145675264</v>
          </cell>
          <cell r="O120">
            <v>4.3</v>
          </cell>
          <cell r="P120">
            <v>3.2</v>
          </cell>
          <cell r="Q120">
            <v>2.6</v>
          </cell>
          <cell r="R120">
            <v>2.1</v>
          </cell>
          <cell r="S120">
            <v>1.6</v>
          </cell>
          <cell r="T120">
            <v>1.2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</row>
        <row r="122">
          <cell r="L122">
            <v>61.244179705524559</v>
          </cell>
          <cell r="M122">
            <v>58.097011454364107</v>
          </cell>
          <cell r="N122">
            <v>63.98188466666668</v>
          </cell>
          <cell r="O122">
            <v>59.505915727475397</v>
          </cell>
          <cell r="P122">
            <v>62.400000000000006</v>
          </cell>
          <cell r="Q122">
            <v>56.8</v>
          </cell>
          <cell r="R122">
            <v>56.800000000000004</v>
          </cell>
          <cell r="S122">
            <v>56.5</v>
          </cell>
          <cell r="T122">
            <v>52.7</v>
          </cell>
          <cell r="U122">
            <v>19.298614499610839</v>
          </cell>
          <cell r="V122">
            <v>16.403822324669214</v>
          </cell>
          <cell r="W122">
            <v>13.943248975968832</v>
          </cell>
          <cell r="X122">
            <v>11.851761629573506</v>
          </cell>
          <cell r="Y122">
            <v>10.07399738513748</v>
          </cell>
          <cell r="Z122">
            <v>8.5628977773668566</v>
          </cell>
          <cell r="AA122">
            <v>7.2784631107618276</v>
          </cell>
          <cell r="AB122">
            <v>6.1866936441475531</v>
          </cell>
          <cell r="AC122">
            <v>5.2586895975254198</v>
          </cell>
          <cell r="AD122">
            <v>4.4698861578966067</v>
          </cell>
          <cell r="AE122">
            <v>3.7994032342121158</v>
          </cell>
          <cell r="AF122">
            <v>3.2294927490802983</v>
          </cell>
          <cell r="AG122">
            <v>2.7450688367182536</v>
          </cell>
          <cell r="AH122">
            <v>2.3333085112105154</v>
          </cell>
        </row>
        <row r="123">
          <cell r="L123">
            <v>1.2</v>
          </cell>
          <cell r="M123">
            <v>1.25</v>
          </cell>
          <cell r="N123">
            <v>1.4615783819224912</v>
          </cell>
          <cell r="O123">
            <v>2.9841226723432359</v>
          </cell>
          <cell r="P123">
            <v>7.767742561274515</v>
          </cell>
          <cell r="Q123">
            <v>14.902019294323047</v>
          </cell>
          <cell r="R123">
            <v>18.891675199038911</v>
          </cell>
          <cell r="S123">
            <v>20.437184327576972</v>
          </cell>
          <cell r="T123">
            <v>22.281169821088938</v>
          </cell>
          <cell r="U123">
            <v>24.247002716857956</v>
          </cell>
          <cell r="V123">
            <v>26.203835214860863</v>
          </cell>
          <cell r="W123">
            <v>27.583555668112922</v>
          </cell>
          <cell r="X123">
            <v>29.494916684490235</v>
          </cell>
          <cell r="Y123">
            <v>32.547591061141745</v>
          </cell>
          <cell r="Z123">
            <v>37.238244507450673</v>
          </cell>
          <cell r="AA123">
            <v>44.082624078204773</v>
          </cell>
          <cell r="AB123">
            <v>52.301558293937717</v>
          </cell>
          <cell r="AC123">
            <v>61.355655428894032</v>
          </cell>
          <cell r="AD123">
            <v>71.034419515300684</v>
          </cell>
          <cell r="AE123">
            <v>81.160119815538863</v>
          </cell>
          <cell r="AF123">
            <v>91.549570238701165</v>
          </cell>
          <cell r="AG123">
            <v>102.13110560596239</v>
          </cell>
          <cell r="AH123">
            <v>112.8400707855612</v>
          </cell>
        </row>
        <row r="125">
          <cell r="L125">
            <v>23.955820294475444</v>
          </cell>
          <cell r="M125">
            <v>17.228178539487033</v>
          </cell>
          <cell r="N125">
            <v>16.644678024666653</v>
          </cell>
          <cell r="O125">
            <v>21.696381260021454</v>
          </cell>
          <cell r="P125">
            <v>24.899999999999991</v>
          </cell>
          <cell r="Q125">
            <v>28.400000000000006</v>
          </cell>
          <cell r="R125">
            <v>29.999999999999993</v>
          </cell>
          <cell r="S125">
            <v>32.799999999999997</v>
          </cell>
          <cell r="T125">
            <v>35</v>
          </cell>
          <cell r="U125">
            <v>61.81943573887645</v>
          </cell>
          <cell r="V125">
            <v>65.116388655252507</v>
          </cell>
          <cell r="W125">
            <v>71.310834946785349</v>
          </cell>
          <cell r="X125">
            <v>77.301815959284426</v>
          </cell>
          <cell r="Y125">
            <v>82.590307486101338</v>
          </cell>
          <cell r="Z125">
            <v>87.962857534825943</v>
          </cell>
          <cell r="AA125">
            <v>87.728892331923731</v>
          </cell>
          <cell r="AB125">
            <v>98.36684228661629</v>
          </cell>
          <cell r="AC125">
            <v>116.40488852361258</v>
          </cell>
          <cell r="AD125">
            <v>116.87277702762442</v>
          </cell>
          <cell r="AE125">
            <v>120.27531377103094</v>
          </cell>
          <cell r="AF125">
            <v>120.90677666870059</v>
          </cell>
          <cell r="AG125">
            <v>120.57180018658988</v>
          </cell>
          <cell r="AH125">
            <v>120.5820803449251</v>
          </cell>
        </row>
        <row r="128">
          <cell r="L128">
            <v>542.07509151573436</v>
          </cell>
          <cell r="M128">
            <v>923.37345678360361</v>
          </cell>
          <cell r="N128">
            <v>1387.40104</v>
          </cell>
          <cell r="O128">
            <v>1208.7570774526896</v>
          </cell>
          <cell r="P128">
            <v>1456.4660118398599</v>
          </cell>
          <cell r="Q128">
            <v>1590.7234610724604</v>
          </cell>
          <cell r="R128">
            <v>1470.3308020298093</v>
          </cell>
          <cell r="S128">
            <v>1467.9472725536057</v>
          </cell>
          <cell r="T128">
            <v>1490.5055490752686</v>
          </cell>
          <cell r="U128">
            <v>1367.9274262949311</v>
          </cell>
          <cell r="V128">
            <v>1370.0712552196605</v>
          </cell>
          <cell r="W128">
            <v>1390.7679306777925</v>
          </cell>
          <cell r="X128">
            <v>1372.044600299711</v>
          </cell>
          <cell r="Y128">
            <v>1402.0910544335768</v>
          </cell>
          <cell r="Z128">
            <v>1430.0857583387124</v>
          </cell>
          <cell r="AA128">
            <v>1456.8974255040855</v>
          </cell>
          <cell r="AB128">
            <v>1493.5432351019485</v>
          </cell>
          <cell r="AC128">
            <v>1532.4765314971769</v>
          </cell>
          <cell r="AD128">
            <v>1559.3725713212978</v>
          </cell>
          <cell r="AE128">
            <v>1602.2497567597875</v>
          </cell>
          <cell r="AF128">
            <v>1647.6139537117572</v>
          </cell>
          <cell r="AG128">
            <v>1695.6938153269891</v>
          </cell>
          <cell r="AH128">
            <v>1702.6141261729867</v>
          </cell>
        </row>
        <row r="129">
          <cell r="L129">
            <v>339.06669673000067</v>
          </cell>
          <cell r="M129">
            <v>489.36967399152485</v>
          </cell>
          <cell r="N129">
            <v>538.90543301972684</v>
          </cell>
          <cell r="O129">
            <v>620.00794243813868</v>
          </cell>
          <cell r="P129">
            <v>677.38130215892329</v>
          </cell>
          <cell r="Q129">
            <v>747.38204381157868</v>
          </cell>
          <cell r="R129">
            <v>809.42968492350553</v>
          </cell>
          <cell r="S129">
            <v>851.50269885629041</v>
          </cell>
          <cell r="T129">
            <v>884.85707372201819</v>
          </cell>
          <cell r="U129">
            <v>930.91265917677231</v>
          </cell>
          <cell r="V129">
            <v>934.42375868026784</v>
          </cell>
          <cell r="W129">
            <v>943.24367716467782</v>
          </cell>
          <cell r="X129">
            <v>960.84338084313674</v>
          </cell>
          <cell r="Y129">
            <v>985.99036312156522</v>
          </cell>
          <cell r="Z129">
            <v>1009.725663453166</v>
          </cell>
          <cell r="AA129">
            <v>1042.261999686529</v>
          </cell>
          <cell r="AB129">
            <v>1078.5331078889274</v>
          </cell>
          <cell r="AC129">
            <v>1115.8376519921128</v>
          </cell>
          <cell r="AD129">
            <v>1154.6562323102985</v>
          </cell>
          <cell r="AE129">
            <v>1195.4453978542253</v>
          </cell>
          <cell r="AF129">
            <v>1238.5284999282474</v>
          </cell>
          <cell r="AG129">
            <v>1284.1394714303731</v>
          </cell>
          <cell r="AH129">
            <v>1332.3110577365826</v>
          </cell>
        </row>
        <row r="131">
          <cell r="L131">
            <v>1930.4533464000001</v>
          </cell>
          <cell r="M131">
            <v>2056.9348343000001</v>
          </cell>
          <cell r="N131">
            <v>2143.586990842613</v>
          </cell>
          <cell r="O131">
            <v>2226.9172881551035</v>
          </cell>
          <cell r="P131">
            <v>2252.2509384782229</v>
          </cell>
          <cell r="Q131">
            <v>2280.4234844379521</v>
          </cell>
          <cell r="R131">
            <v>2297.7682943183622</v>
          </cell>
          <cell r="S131">
            <v>2318.0015694764579</v>
          </cell>
          <cell r="T131">
            <v>2340.6471553206143</v>
          </cell>
          <cell r="U131">
            <v>2370.264063918064</v>
          </cell>
          <cell r="V131">
            <v>2392.4526864847885</v>
          </cell>
          <cell r="W131">
            <v>2403.0131031396832</v>
          </cell>
          <cell r="X131">
            <v>2403.8636460167727</v>
          </cell>
          <cell r="Y131">
            <v>2395.9173250723379</v>
          </cell>
          <cell r="Z131">
            <v>2379.2968195756121</v>
          </cell>
          <cell r="AA131">
            <v>2359.8095575417206</v>
          </cell>
          <cell r="AB131">
            <v>2326.7772296618873</v>
          </cell>
          <cell r="AC131">
            <v>2272.9850080114661</v>
          </cell>
          <cell r="AD131">
            <v>2216.1793116377821</v>
          </cell>
          <cell r="AE131">
            <v>2153.5923635447493</v>
          </cell>
          <cell r="AF131">
            <v>2088.1525609420501</v>
          </cell>
          <cell r="AG131">
            <v>2020.9741358143986</v>
          </cell>
          <cell r="AH131">
            <v>1951.8502443066593</v>
          </cell>
        </row>
      </sheetData>
      <sheetData sheetId="23"/>
      <sheetData sheetId="24"/>
      <sheetData sheetId="25"/>
      <sheetData sheetId="26">
        <row r="1">
          <cell r="A1" t="str">
            <v>GENERAL ASSUMPTIONS</v>
          </cell>
          <cell r="B1">
            <v>38870.679281249999</v>
          </cell>
        </row>
        <row r="2">
          <cell r="A2" t="str">
            <v>Note: Green cells to be updated</v>
          </cell>
        </row>
        <row r="3">
          <cell r="B3" t="str">
            <v>Unit</v>
          </cell>
          <cell r="C3">
            <v>1992</v>
          </cell>
          <cell r="D3">
            <v>1993</v>
          </cell>
          <cell r="E3">
            <v>1994</v>
          </cell>
          <cell r="F3">
            <v>1995</v>
          </cell>
          <cell r="G3">
            <v>1996</v>
          </cell>
          <cell r="H3">
            <v>1997</v>
          </cell>
          <cell r="I3">
            <v>1998</v>
          </cell>
          <cell r="J3">
            <v>1999</v>
          </cell>
          <cell r="K3">
            <v>2000</v>
          </cell>
          <cell r="L3">
            <v>2001</v>
          </cell>
          <cell r="M3">
            <v>2002</v>
          </cell>
          <cell r="N3">
            <v>2003</v>
          </cell>
          <cell r="O3">
            <v>2004</v>
          </cell>
          <cell r="P3">
            <v>2005</v>
          </cell>
          <cell r="Q3">
            <v>2006</v>
          </cell>
          <cell r="R3">
            <v>2007</v>
          </cell>
          <cell r="S3">
            <v>2008</v>
          </cell>
          <cell r="T3">
            <v>2009</v>
          </cell>
          <cell r="U3">
            <v>2010</v>
          </cell>
          <cell r="V3">
            <v>2011</v>
          </cell>
          <cell r="W3">
            <v>2012</v>
          </cell>
          <cell r="X3">
            <v>2013</v>
          </cell>
          <cell r="Y3">
            <v>2014</v>
          </cell>
          <cell r="Z3">
            <v>2015</v>
          </cell>
        </row>
        <row r="4">
          <cell r="A4" t="str">
            <v>Macro-Framework</v>
          </cell>
        </row>
        <row r="5">
          <cell r="A5" t="str">
            <v>GDP, current (US dollars)</v>
          </cell>
          <cell r="B5" t="str">
            <v>US$ Millions</v>
          </cell>
          <cell r="E5">
            <v>1315.9326451021852</v>
          </cell>
          <cell r="F5">
            <v>1415.2930683241755</v>
          </cell>
          <cell r="G5">
            <v>1442.6019351510986</v>
          </cell>
          <cell r="H5">
            <v>1401.9437755056813</v>
          </cell>
          <cell r="I5">
            <v>1222.4341392797073</v>
          </cell>
          <cell r="J5">
            <v>1194.6282805761007</v>
          </cell>
          <cell r="K5">
            <v>1081.2075268046938</v>
          </cell>
          <cell r="L5">
            <v>1121.5648521448256</v>
          </cell>
          <cell r="M5">
            <v>1149.6557427514999</v>
          </cell>
          <cell r="N5">
            <v>1285.1790874027097</v>
          </cell>
          <cell r="O5">
            <v>1494.5804034103091</v>
          </cell>
          <cell r="P5">
            <v>1871.242469879518</v>
          </cell>
          <cell r="Q5">
            <v>3188.7661422664205</v>
          </cell>
          <cell r="R5">
            <v>3783.5177065175994</v>
          </cell>
          <cell r="S5">
            <v>4102.9405193759003</v>
          </cell>
          <cell r="T5">
            <v>4352.4587817967258</v>
          </cell>
          <cell r="U5">
            <v>4590.3486848037946</v>
          </cell>
          <cell r="V5">
            <v>4658.3624989665686</v>
          </cell>
          <cell r="W5">
            <v>5612.6202036569839</v>
          </cell>
          <cell r="X5">
            <v>5617.4573978430471</v>
          </cell>
          <cell r="Y5">
            <v>5601.1854285873578</v>
          </cell>
          <cell r="Z5">
            <v>5353.2248732847811</v>
          </cell>
        </row>
        <row r="6">
          <cell r="A6" t="str">
            <v>GDP, current (SDR)</v>
          </cell>
          <cell r="B6" t="str">
            <v>SDRs Millions</v>
          </cell>
          <cell r="E6">
            <v>918.88588352305464</v>
          </cell>
          <cell r="F6">
            <v>932.71030897677406</v>
          </cell>
          <cell r="G6">
            <v>993.67064595583872</v>
          </cell>
          <cell r="H6">
            <v>1018.770577645505</v>
          </cell>
          <cell r="I6">
            <v>900.96247085573248</v>
          </cell>
          <cell r="J6">
            <v>873.61858686392816</v>
          </cell>
          <cell r="K6">
            <v>819.68809069020915</v>
          </cell>
          <cell r="L6">
            <v>880.95134532290228</v>
          </cell>
          <cell r="M6">
            <v>887.54231003917926</v>
          </cell>
          <cell r="N6">
            <v>917.39148829492547</v>
          </cell>
          <cell r="O6">
            <v>1009.0516550462083</v>
          </cell>
          <cell r="P6">
            <v>1266.2838178119687</v>
          </cell>
          <cell r="Q6">
            <v>2217.9296337764545</v>
          </cell>
          <cell r="R6">
            <v>2625.8382940700999</v>
          </cell>
          <cell r="S6">
            <v>2839.0517998303571</v>
          </cell>
          <cell r="T6">
            <v>3005.8614731898319</v>
          </cell>
          <cell r="U6">
            <v>3165.5934969535601</v>
          </cell>
          <cell r="V6">
            <v>3208.0272967592309</v>
          </cell>
          <cell r="W6">
            <v>3865.1862803009344</v>
          </cell>
          <cell r="X6">
            <v>3868.5174618034598</v>
          </cell>
          <cell r="Y6">
            <v>3857.3116096277527</v>
          </cell>
          <cell r="Z6">
            <v>3686.5511267098364</v>
          </cell>
        </row>
        <row r="7">
          <cell r="A7" t="str">
            <v>GDP, % change in SDRs</v>
          </cell>
          <cell r="B7" t="str">
            <v>Percentage change</v>
          </cell>
          <cell r="E7" t="str">
            <v>...</v>
          </cell>
          <cell r="F7">
            <v>1.5044768563334401</v>
          </cell>
          <cell r="G7">
            <v>6.5358275117534532</v>
          </cell>
          <cell r="H7">
            <v>2.5259809970054903</v>
          </cell>
          <cell r="I7">
            <v>-11.563752367293574</v>
          </cell>
          <cell r="J7">
            <v>-3.0349637056283996</v>
          </cell>
          <cell r="K7">
            <v>-6.1732313145163289</v>
          </cell>
          <cell r="L7">
            <v>7.4739715421639374</v>
          </cell>
          <cell r="M7">
            <v>0.74816444191489495</v>
          </cell>
          <cell r="N7">
            <v>3.3631273594639737</v>
          </cell>
          <cell r="O7">
            <v>9.991390580878786</v>
          </cell>
          <cell r="P7">
            <v>25.492467256691697</v>
          </cell>
          <cell r="Q7">
            <v>75.152647659104531</v>
          </cell>
          <cell r="R7">
            <v>18.39141576367787</v>
          </cell>
          <cell r="S7">
            <v>8.1198261995704399</v>
          </cell>
          <cell r="T7">
            <v>5.8755417343721064</v>
          </cell>
          <cell r="U7">
            <v>5.3140181338503254</v>
          </cell>
          <cell r="V7">
            <v>1.3404690098873147</v>
          </cell>
          <cell r="W7">
            <v>20.484831416664377</v>
          </cell>
          <cell r="X7">
            <v>8.6184242128311439E-2</v>
          </cell>
          <cell r="Y7">
            <v>-0.28966787112506154</v>
          </cell>
          <cell r="Z7">
            <v>-4.4269299501679455</v>
          </cell>
        </row>
        <row r="8">
          <cell r="A8" t="str">
            <v>Real GDP growth</v>
          </cell>
          <cell r="B8" t="str">
            <v>Percent</v>
          </cell>
          <cell r="E8">
            <v>-3.0607321275044175</v>
          </cell>
          <cell r="F8">
            <v>9.8198004464836508</v>
          </cell>
          <cell r="G8">
            <v>5.8188266087461971</v>
          </cell>
          <cell r="H8">
            <v>-4.0446966195404226</v>
          </cell>
          <cell r="I8">
            <v>2.7779356698959479</v>
          </cell>
          <cell r="J8">
            <v>6.6703705340159791</v>
          </cell>
          <cell r="K8">
            <v>1.8503287612906538</v>
          </cell>
          <cell r="L8">
            <v>2.8923548199407678</v>
          </cell>
          <cell r="M8">
            <v>1.0969914703764072</v>
          </cell>
          <cell r="N8">
            <v>5.5941911991565618</v>
          </cell>
          <cell r="O8">
            <v>5.1786051090370044</v>
          </cell>
          <cell r="P8">
            <v>5.444862196966227</v>
          </cell>
          <cell r="Q8">
            <v>19.310954620003539</v>
          </cell>
          <cell r="R8">
            <v>9.6047795728855903</v>
          </cell>
          <cell r="S8">
            <v>7.6936499665540392</v>
          </cell>
          <cell r="T8">
            <v>5.7848991171514541</v>
          </cell>
          <cell r="U8">
            <v>4.5293745924902984</v>
          </cell>
          <cell r="V8">
            <v>3.4960345941648763</v>
          </cell>
          <cell r="W8">
            <v>8.4801677714653856</v>
          </cell>
          <cell r="X8">
            <v>0.86902418583165719</v>
          </cell>
          <cell r="Y8">
            <v>0.30231851746522764</v>
          </cell>
          <cell r="Z8">
            <v>-1.767795492586699</v>
          </cell>
        </row>
        <row r="9">
          <cell r="A9" t="str">
            <v>Real non-oil GDP growth</v>
          </cell>
          <cell r="B9" t="str">
            <v>Percent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6.6703705340159924</v>
          </cell>
          <cell r="K9">
            <v>1.8503287612906623</v>
          </cell>
          <cell r="L9">
            <v>2.8923548199407403</v>
          </cell>
          <cell r="M9">
            <v>1.0969914703764179</v>
          </cell>
          <cell r="N9">
            <v>5.5941911991565805</v>
          </cell>
          <cell r="O9">
            <v>5.1786051090370044</v>
          </cell>
          <cell r="P9">
            <v>5.444862196966227</v>
          </cell>
          <cell r="Q9">
            <v>6.6824175114196915</v>
          </cell>
          <cell r="R9">
            <v>7.8295192155058757</v>
          </cell>
          <cell r="S9">
            <v>7.3347454624847375</v>
          </cell>
          <cell r="T9">
            <v>5.7384754941970151</v>
          </cell>
          <cell r="U9">
            <v>3.9727482229999111</v>
          </cell>
          <cell r="V9">
            <v>4.0106451943098032</v>
          </cell>
          <cell r="W9">
            <v>3.1564497427750471</v>
          </cell>
          <cell r="X9">
            <v>2.6039804868672523</v>
          </cell>
          <cell r="Y9">
            <v>1.8793954541365343</v>
          </cell>
          <cell r="Z9">
            <v>1.0785260397518037</v>
          </cell>
        </row>
        <row r="10">
          <cell r="A10" t="str">
            <v>GDP deflator, annual %</v>
          </cell>
          <cell r="B10" t="str">
            <v>Percent</v>
          </cell>
          <cell r="E10">
            <v>11.092601379573974</v>
          </cell>
          <cell r="F10">
            <v>2.8419200486520024</v>
          </cell>
          <cell r="G10">
            <v>1.8570637050905781</v>
          </cell>
          <cell r="H10">
            <v>12.077063376173204</v>
          </cell>
          <cell r="I10">
            <v>5.299503994678334</v>
          </cell>
          <cell r="J10">
            <v>1.8406680625969507</v>
          </cell>
          <cell r="K10">
            <v>1.3348910337672271</v>
          </cell>
          <cell r="L10">
            <v>7.8658730237135543</v>
          </cell>
          <cell r="M10">
            <v>7.782195421988547</v>
          </cell>
          <cell r="N10">
            <v>2.4728593425207057</v>
          </cell>
          <cell r="O10">
            <v>11.535920221780827</v>
          </cell>
          <cell r="P10">
            <v>18.856138440383052</v>
          </cell>
          <cell r="Q10">
            <v>44.440911868463239</v>
          </cell>
          <cell r="R10">
            <v>8.2539140275455622</v>
          </cell>
          <cell r="S10">
            <v>0.69533564710988482</v>
          </cell>
          <cell r="T10">
            <v>0.28033353447138865</v>
          </cell>
          <cell r="U10">
            <v>0.895699824408136</v>
          </cell>
          <cell r="V10">
            <v>-0.55731735705691898</v>
          </cell>
          <cell r="W10">
            <v>12.639564621288347</v>
          </cell>
          <cell r="X10">
            <v>0.62948493047962906</v>
          </cell>
          <cell r="Y10">
            <v>0.81801163646486597</v>
          </cell>
          <cell r="Z10">
            <v>-1.3287605967274518</v>
          </cell>
        </row>
        <row r="11">
          <cell r="A11" t="str">
            <v>GDP deflator, 1985=100</v>
          </cell>
          <cell r="B11" t="str">
            <v>Index</v>
          </cell>
          <cell r="E11">
            <v>185.66150960000002</v>
          </cell>
          <cell r="F11">
            <v>190.93786126395239</v>
          </cell>
          <cell r="G11">
            <v>194.48369898476145</v>
          </cell>
          <cell r="H11">
            <v>217.97161856747701</v>
          </cell>
          <cell r="I11">
            <v>229.52303320072548</v>
          </cell>
          <cell r="J11">
            <v>233.74779036915504</v>
          </cell>
          <cell r="K11">
            <v>236.86806866442191</v>
          </cell>
          <cell r="L11">
            <v>255.49981017928798</v>
          </cell>
          <cell r="M11">
            <v>275.38330471024994</v>
          </cell>
          <cell r="N11">
            <v>282.19314648851963</v>
          </cell>
          <cell r="O11">
            <v>314.74672273876837</v>
          </cell>
          <cell r="P11">
            <v>374.09580051495914</v>
          </cell>
          <cell r="Q11">
            <v>540.34738552543422</v>
          </cell>
          <cell r="R11">
            <v>584.94719417679369</v>
          </cell>
          <cell r="S11">
            <v>589.01454053467398</v>
          </cell>
          <cell r="T11">
            <v>590.66574581470525</v>
          </cell>
          <cell r="U11">
            <v>595.95633786280655</v>
          </cell>
          <cell r="V11">
            <v>592.63496975141641</v>
          </cell>
          <cell r="W11">
            <v>667.54144972149936</v>
          </cell>
          <cell r="X11">
            <v>671.7435225522014</v>
          </cell>
          <cell r="Y11">
            <v>677.23846273387744</v>
          </cell>
          <cell r="Z11">
            <v>668.23958489518691</v>
          </cell>
        </row>
        <row r="12">
          <cell r="A12" t="str">
            <v>CPI, annual</v>
          </cell>
          <cell r="B12" t="str">
            <v>Percent</v>
          </cell>
          <cell r="E12">
            <v>5.3819683413626933</v>
          </cell>
          <cell r="F12">
            <v>4.6368861024033698</v>
          </cell>
          <cell r="G12">
            <v>5.217825489951311</v>
          </cell>
          <cell r="H12">
            <v>5.0658441096215521</v>
          </cell>
          <cell r="I12">
            <v>5.9507678410117464</v>
          </cell>
          <cell r="J12">
            <v>1.5</v>
          </cell>
          <cell r="K12">
            <v>6.8230935473911636</v>
          </cell>
          <cell r="L12">
            <v>7.6685934489402623</v>
          </cell>
          <cell r="M12">
            <v>5.3596993557623662</v>
          </cell>
          <cell r="N12">
            <v>5.2908704883227076</v>
          </cell>
          <cell r="O12">
            <v>10.421035650911413</v>
          </cell>
          <cell r="P12">
            <v>12.125639152666224</v>
          </cell>
          <cell r="Q12">
            <v>6.4616745680663445</v>
          </cell>
          <cell r="R12">
            <v>4.6948209633775662</v>
          </cell>
          <cell r="S12">
            <v>3.4990546842131875</v>
          </cell>
          <cell r="T12">
            <v>3.4990546842131875</v>
          </cell>
          <cell r="U12">
            <v>3.4990546842131875</v>
          </cell>
          <cell r="V12">
            <v>3.4990546842131875</v>
          </cell>
          <cell r="W12">
            <v>3.4990546842131875</v>
          </cell>
          <cell r="X12">
            <v>3.4990546842131875</v>
          </cell>
          <cell r="Y12">
            <v>3.4990546842131875</v>
          </cell>
          <cell r="Z12">
            <v>3.4990546842131875</v>
          </cell>
        </row>
        <row r="13">
          <cell r="A13" t="str">
            <v>Growth in all trading partner countries (from GEE)</v>
          </cell>
          <cell r="B13" t="str">
            <v>Percent</v>
          </cell>
          <cell r="E13">
            <v>2.2736473374077582</v>
          </cell>
          <cell r="F13">
            <v>2.3578975902731836</v>
          </cell>
          <cell r="G13">
            <v>1.8069795173880188</v>
          </cell>
          <cell r="H13">
            <v>2.6697432025256429</v>
          </cell>
          <cell r="I13">
            <v>2.4346145932819141</v>
          </cell>
          <cell r="J13">
            <v>2.6333751018738916</v>
          </cell>
          <cell r="K13">
            <v>3.7379334454919366</v>
          </cell>
          <cell r="L13">
            <v>1.8393173816040997</v>
          </cell>
          <cell r="M13">
            <v>1.079973388128086</v>
          </cell>
          <cell r="N13">
            <v>1.1045160291978107</v>
          </cell>
          <cell r="O13">
            <v>2.1472436552445462</v>
          </cell>
          <cell r="P13">
            <v>1.652980811041882</v>
          </cell>
          <cell r="Q13">
            <v>2.1842788853790873</v>
          </cell>
          <cell r="R13">
            <v>2.0494962789116666</v>
          </cell>
          <cell r="S13">
            <v>2.1383876104692501</v>
          </cell>
          <cell r="T13">
            <v>2.2185485751930134</v>
          </cell>
          <cell r="U13">
            <v>2.1752450939211521</v>
          </cell>
          <cell r="V13">
            <v>1.8935757673789189</v>
          </cell>
          <cell r="W13">
            <v>1.8935757673789189</v>
          </cell>
          <cell r="X13">
            <v>1.8935757673789189</v>
          </cell>
          <cell r="Y13">
            <v>1.8935757673789189</v>
          </cell>
          <cell r="Z13">
            <v>1.8935757673789189</v>
          </cell>
        </row>
        <row r="14">
          <cell r="A14" t="str">
            <v>International Interest Rates (6 month US$ libor - period average)</v>
          </cell>
          <cell r="B14" t="str">
            <v>Percent</v>
          </cell>
          <cell r="E14">
            <v>5.0711416666666667</v>
          </cell>
          <cell r="F14">
            <v>6.0997808333333339</v>
          </cell>
          <cell r="G14">
            <v>5.5903591666666665</v>
          </cell>
          <cell r="H14">
            <v>5.8585224999999994</v>
          </cell>
          <cell r="I14">
            <v>5.5642283333333333</v>
          </cell>
          <cell r="J14">
            <v>5.5283730366666655</v>
          </cell>
          <cell r="K14">
            <v>6.6494861241666658</v>
          </cell>
          <cell r="L14">
            <v>3.7277225</v>
          </cell>
          <cell r="M14">
            <v>1.8747516666666668</v>
          </cell>
          <cell r="N14">
            <v>1.2297008333333335</v>
          </cell>
          <cell r="O14">
            <v>1.7918449999999999</v>
          </cell>
          <cell r="P14">
            <v>3.7630650000000001</v>
          </cell>
          <cell r="Q14">
            <v>5.0474416666666677</v>
          </cell>
          <cell r="R14">
            <v>5.1231500000000008</v>
          </cell>
          <cell r="S14">
            <v>5.1202750000000012</v>
          </cell>
          <cell r="T14">
            <v>5.1169000000000002</v>
          </cell>
          <cell r="U14">
            <v>5.1169000000000002</v>
          </cell>
          <cell r="V14">
            <v>5.1169000000000002</v>
          </cell>
          <cell r="W14">
            <v>5.1169000000000002</v>
          </cell>
          <cell r="X14">
            <v>5.1169000000000002</v>
          </cell>
          <cell r="Y14">
            <v>5.1169000000000002</v>
          </cell>
          <cell r="Z14">
            <v>5.1169000000000002</v>
          </cell>
        </row>
        <row r="15">
          <cell r="A15" t="str">
            <v xml:space="preserve"> Total investment</v>
          </cell>
          <cell r="B15" t="str">
            <v>% of GDP</v>
          </cell>
          <cell r="E15">
            <v>49.099002232418258</v>
          </cell>
          <cell r="F15">
            <v>20.377329556946123</v>
          </cell>
          <cell r="G15">
            <v>-23.762592639799983</v>
          </cell>
          <cell r="H15">
            <v>15.139749400932914</v>
          </cell>
          <cell r="I15">
            <v>19.020007355495451</v>
          </cell>
          <cell r="J15">
            <v>12.047373169433438</v>
          </cell>
          <cell r="K15">
            <v>18.332803496478519</v>
          </cell>
          <cell r="L15">
            <v>18.363543091356814</v>
          </cell>
          <cell r="M15">
            <v>18.851844495517046</v>
          </cell>
          <cell r="N15">
            <v>20.728061636209169</v>
          </cell>
          <cell r="O15">
            <v>22.478170226313949</v>
          </cell>
          <cell r="P15">
            <v>18.769877925642149</v>
          </cell>
          <cell r="Q15">
            <v>14.016344446901272</v>
          </cell>
          <cell r="R15">
            <v>13.662248172988146</v>
          </cell>
          <cell r="S15">
            <v>14.027519300290148</v>
          </cell>
          <cell r="T15">
            <v>13.960682555198538</v>
          </cell>
          <cell r="U15">
            <v>13.906558966974348</v>
          </cell>
          <cell r="V15">
            <v>14.145760279627673</v>
          </cell>
          <cell r="W15">
            <v>12.863305274209665</v>
          </cell>
          <cell r="X15">
            <v>12.319379735559114</v>
          </cell>
          <cell r="Y15">
            <v>12.482475003233173</v>
          </cell>
          <cell r="Z15">
            <v>13.291133808507478</v>
          </cell>
        </row>
        <row r="16">
          <cell r="A16" t="str">
            <v xml:space="preserve"> Public investm. excl.SNIM</v>
          </cell>
          <cell r="B16" t="str">
            <v>% of GDP</v>
          </cell>
          <cell r="E16">
            <v>5.7363994906147857</v>
          </cell>
          <cell r="F16">
            <v>5.2448569759785357</v>
          </cell>
          <cell r="G16">
            <v>5.5489859252683669</v>
          </cell>
          <cell r="H16">
            <v>5.6795806967839546</v>
          </cell>
          <cell r="I16">
            <v>7.3216574405091048</v>
          </cell>
          <cell r="J16">
            <v>6.5352395143633171</v>
          </cell>
          <cell r="K16">
            <v>9.8678921972783282</v>
          </cell>
          <cell r="L16">
            <v>11.589249315797943</v>
          </cell>
          <cell r="M16">
            <v>12.673586356967856</v>
          </cell>
          <cell r="N16">
            <v>14.42876826401948</v>
          </cell>
          <cell r="O16">
            <v>14.864691173495965</v>
          </cell>
          <cell r="P16">
            <v>10.479001090538871</v>
          </cell>
          <cell r="Q16">
            <v>8.3694639324382543</v>
          </cell>
          <cell r="R16">
            <v>8.0277043769860708</v>
          </cell>
          <cell r="S16">
            <v>8.3781965234926741</v>
          </cell>
          <cell r="T16">
            <v>8.2572328512203406</v>
          </cell>
          <cell r="U16">
            <v>8.1718825424331634</v>
          </cell>
          <cell r="V16">
            <v>8.2568404553992458</v>
          </cell>
          <cell r="W16">
            <v>7.3560852835260935</v>
          </cell>
          <cell r="X16">
            <v>6.5743438105365613</v>
          </cell>
          <cell r="Y16">
            <v>6.5012083210964438</v>
          </cell>
          <cell r="Z16">
            <v>6.8531784806826685</v>
          </cell>
        </row>
        <row r="17">
          <cell r="A17" t="str">
            <v xml:space="preserve"> SNIM investment</v>
          </cell>
          <cell r="B17" t="str">
            <v>% of GDP</v>
          </cell>
          <cell r="E17">
            <v>3.1378088148960916</v>
          </cell>
          <cell r="F17">
            <v>3.2055411427167932</v>
          </cell>
          <cell r="G17">
            <v>4.4392295573161062</v>
          </cell>
          <cell r="H17">
            <v>2.6833732985661727</v>
          </cell>
          <cell r="I17">
            <v>2.0263126406631811</v>
          </cell>
          <cell r="J17">
            <v>1.8222149425455705</v>
          </cell>
          <cell r="K17">
            <v>4.5759286475860774</v>
          </cell>
          <cell r="L17">
            <v>2.241295750429388</v>
          </cell>
          <cell r="M17">
            <v>1.2098372085006022</v>
          </cell>
          <cell r="N17">
            <v>1.0334910741088941</v>
          </cell>
          <cell r="O17">
            <v>0.91621607632499635</v>
          </cell>
          <cell r="P17">
            <v>0.77491975645973254</v>
          </cell>
          <cell r="Q17">
            <v>0.47214510374917212</v>
          </cell>
          <cell r="R17">
            <v>0.41782237054227056</v>
          </cell>
          <cell r="S17">
            <v>0.42382339266837088</v>
          </cell>
          <cell r="T17">
            <v>0.43947903560217988</v>
          </cell>
          <cell r="U17">
            <v>0.44025798987171827</v>
          </cell>
          <cell r="V17">
            <v>0.43164527052396429</v>
          </cell>
          <cell r="W17">
            <v>0.51426902432568189</v>
          </cell>
          <cell r="X17">
            <v>0.50309408881476148</v>
          </cell>
          <cell r="Y17">
            <v>0.49206375010856379</v>
          </cell>
          <cell r="Z17">
            <v>0.47970059906650953</v>
          </cell>
        </row>
        <row r="18">
          <cell r="A18" t="str">
            <v xml:space="preserve"> Private Investment</v>
          </cell>
          <cell r="B18" t="str">
            <v>% of GDP</v>
          </cell>
          <cell r="E18">
            <v>40.224793926907381</v>
          </cell>
          <cell r="F18">
            <v>11.926931438250794</v>
          </cell>
          <cell r="G18">
            <v>-33.750808122384456</v>
          </cell>
          <cell r="H18">
            <v>6.7767954055827877</v>
          </cell>
          <cell r="I18">
            <v>9.6720372743231682</v>
          </cell>
          <cell r="J18">
            <v>3.6899187125245496</v>
          </cell>
          <cell r="K18">
            <v>3.8889826516141133</v>
          </cell>
          <cell r="L18">
            <v>4.5329980251294835</v>
          </cell>
          <cell r="M18">
            <v>4.9684209300485866</v>
          </cell>
          <cell r="N18">
            <v>5.2658022980807937</v>
          </cell>
          <cell r="O18">
            <v>6.6972629764929898</v>
          </cell>
          <cell r="P18">
            <v>7.515957078643547</v>
          </cell>
          <cell r="Q18">
            <v>5.1747354107138444</v>
          </cell>
          <cell r="R18">
            <v>5.2167214254598058</v>
          </cell>
          <cell r="S18">
            <v>5.2254993841291038</v>
          </cell>
          <cell r="T18">
            <v>5.2639706683760172</v>
          </cell>
          <cell r="U18">
            <v>5.294418434669466</v>
          </cell>
          <cell r="V18">
            <v>5.4572745537044627</v>
          </cell>
          <cell r="W18">
            <v>4.992950966357891</v>
          </cell>
          <cell r="X18">
            <v>5.2419418362077899</v>
          </cell>
          <cell r="Y18">
            <v>5.4892029320281654</v>
          </cell>
          <cell r="Z18">
            <v>5.9582547287583001</v>
          </cell>
        </row>
        <row r="20">
          <cell r="A20" t="str">
            <v>Current Account</v>
          </cell>
        </row>
        <row r="21">
          <cell r="A21" t="str">
            <v>Exports</v>
          </cell>
        </row>
        <row r="22">
          <cell r="A22" t="str">
            <v>Volumes</v>
          </cell>
        </row>
        <row r="23">
          <cell r="A23" t="str">
            <v>Ferrous ores (annual volume growth)</v>
          </cell>
          <cell r="B23" t="str">
            <v>Percentage change</v>
          </cell>
          <cell r="F23">
            <v>11.298708737864072</v>
          </cell>
          <cell r="G23">
            <v>-2.6676920422405659</v>
          </cell>
          <cell r="H23">
            <v>4.7576395984602504</v>
          </cell>
          <cell r="I23">
            <v>-2.4570007333513444</v>
          </cell>
          <cell r="J23">
            <v>-3.154028246887941</v>
          </cell>
          <cell r="K23">
            <v>0.24813439594277842</v>
          </cell>
          <cell r="L23">
            <v>-8.8171543911282022</v>
          </cell>
          <cell r="M23">
            <v>3.8885437236021891</v>
          </cell>
          <cell r="N23">
            <v>-8.1870580425351225</v>
          </cell>
          <cell r="O23">
            <v>17.724848489632826</v>
          </cell>
          <cell r="P23">
            <v>-6.2982653267848132</v>
          </cell>
          <cell r="Q23">
            <v>4.5197740112994378</v>
          </cell>
          <cell r="R23">
            <v>8.1081081081081141</v>
          </cell>
          <cell r="S23">
            <v>8.333333333333325</v>
          </cell>
          <cell r="T23">
            <v>3.8461538461538547</v>
          </cell>
          <cell r="U23">
            <v>3.7037037037036979</v>
          </cell>
          <cell r="V23">
            <v>7.1428571428571397</v>
          </cell>
          <cell r="W23">
            <v>3.3333333333333437</v>
          </cell>
          <cell r="X23">
            <v>3.2258064516129004</v>
          </cell>
          <cell r="Y23">
            <v>0</v>
          </cell>
          <cell r="Z23">
            <v>0</v>
          </cell>
        </row>
        <row r="24">
          <cell r="A24" t="str">
            <v>Ferrous ores (annual volume of exports)</v>
          </cell>
          <cell r="B24" t="str">
            <v>Volume</v>
          </cell>
          <cell r="E24">
            <v>10.3</v>
          </cell>
          <cell r="F24">
            <v>11.463767000000001</v>
          </cell>
          <cell r="G24">
            <v>11.157949</v>
          </cell>
          <cell r="H24">
            <v>11.688804000000001</v>
          </cell>
          <cell r="I24">
            <v>11.40161</v>
          </cell>
          <cell r="J24">
            <v>11.042</v>
          </cell>
          <cell r="K24">
            <v>11.069399000000001</v>
          </cell>
          <cell r="L24">
            <v>10.093392999999999</v>
          </cell>
          <cell r="M24">
            <v>10.485879000000001</v>
          </cell>
          <cell r="N24">
            <v>9.6273939999999989</v>
          </cell>
          <cell r="O24">
            <v>11.333835000000001</v>
          </cell>
          <cell r="P24">
            <v>10.62</v>
          </cell>
          <cell r="Q24">
            <v>11.1</v>
          </cell>
          <cell r="R24">
            <v>12</v>
          </cell>
          <cell r="S24">
            <v>13</v>
          </cell>
          <cell r="T24">
            <v>13.5</v>
          </cell>
          <cell r="U24">
            <v>14</v>
          </cell>
          <cell r="V24">
            <v>15</v>
          </cell>
          <cell r="W24">
            <v>15.5</v>
          </cell>
          <cell r="X24">
            <v>16</v>
          </cell>
          <cell r="Y24">
            <v>16</v>
          </cell>
          <cell r="Z24">
            <v>16</v>
          </cell>
        </row>
        <row r="25">
          <cell r="A25" t="str">
            <v>Fish (annual growth rates in percent)</v>
          </cell>
        </row>
        <row r="26">
          <cell r="A26" t="str">
            <v xml:space="preserve">  Pelagic</v>
          </cell>
          <cell r="B26" t="str">
            <v>Percentage change</v>
          </cell>
          <cell r="F26">
            <v>78.125</v>
          </cell>
          <cell r="G26">
            <v>28.030303030303028</v>
          </cell>
          <cell r="H26">
            <v>-48.084708813453759</v>
          </cell>
          <cell r="I26">
            <v>-9.1781643671265627</v>
          </cell>
          <cell r="J26">
            <v>12.615587846763532</v>
          </cell>
          <cell r="K26">
            <v>-8.0351906158357735</v>
          </cell>
          <cell r="L26">
            <v>-32.716836734693878</v>
          </cell>
          <cell r="M26">
            <v>-38.767772511848342</v>
          </cell>
          <cell r="N26">
            <v>-23.529411764705877</v>
          </cell>
          <cell r="O26">
            <v>-13.765182186234814</v>
          </cell>
          <cell r="P26">
            <v>53.990610328638475</v>
          </cell>
          <cell r="Q26">
            <v>7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</row>
        <row r="27">
          <cell r="A27" t="str">
            <v xml:space="preserve">  Desmersal</v>
          </cell>
          <cell r="B27" t="str">
            <v>Percentage change</v>
          </cell>
          <cell r="F27">
            <v>-16.831683168316825</v>
          </cell>
          <cell r="G27">
            <v>52.380952380952372</v>
          </cell>
          <cell r="H27">
            <v>-27.34375</v>
          </cell>
          <cell r="I27">
            <v>-21.505376344086024</v>
          </cell>
          <cell r="J27">
            <v>-19.17808219178081</v>
          </cell>
          <cell r="K27">
            <v>45.762711864406768</v>
          </cell>
          <cell r="L27">
            <v>23.255813953488371</v>
          </cell>
          <cell r="M27">
            <v>-0.94339622641509413</v>
          </cell>
          <cell r="N27">
            <v>-26.666666666666661</v>
          </cell>
          <cell r="O27">
            <v>2.5974025974025983</v>
          </cell>
          <cell r="P27">
            <v>-10.126582278481022</v>
          </cell>
          <cell r="Q27">
            <v>7</v>
          </cell>
          <cell r="R27">
            <v>4.8058719388057911</v>
          </cell>
          <cell r="S27">
            <v>2.2882286263898011</v>
          </cell>
          <cell r="T27">
            <v>2.2197837195414341</v>
          </cell>
          <cell r="U27">
            <v>2.3171797820728224</v>
          </cell>
          <cell r="V27">
            <v>2.4032619776222086</v>
          </cell>
          <cell r="W27">
            <v>3</v>
          </cell>
          <cell r="X27">
            <v>3</v>
          </cell>
          <cell r="Y27">
            <v>3</v>
          </cell>
          <cell r="Z27">
            <v>3</v>
          </cell>
        </row>
        <row r="28">
          <cell r="A28" t="str">
            <v xml:space="preserve">  Cephalophodes</v>
          </cell>
          <cell r="B28" t="str">
            <v>Percentage change</v>
          </cell>
          <cell r="F28">
            <v>-12.631578947368416</v>
          </cell>
          <cell r="G28">
            <v>-15.361445783132533</v>
          </cell>
          <cell r="H28">
            <v>-16.37010676156584</v>
          </cell>
          <cell r="I28">
            <v>-17.872340425531906</v>
          </cell>
          <cell r="J28">
            <v>35.751295336787557</v>
          </cell>
          <cell r="K28">
            <v>5.7251908396946494</v>
          </cell>
          <cell r="L28">
            <v>18.411552346570392</v>
          </cell>
          <cell r="M28">
            <v>-26.219512195121951</v>
          </cell>
          <cell r="N28">
            <v>-16.942148760330568</v>
          </cell>
          <cell r="O28">
            <v>25.373134328358194</v>
          </cell>
          <cell r="P28">
            <v>2.7777777777777679</v>
          </cell>
          <cell r="Q28">
            <v>8.1183247416484416</v>
          </cell>
          <cell r="R28">
            <v>4.8058719388057911</v>
          </cell>
          <cell r="S28">
            <v>2.2882286263898011</v>
          </cell>
          <cell r="T28">
            <v>2.2197837195414341</v>
          </cell>
          <cell r="U28">
            <v>2.3171797820728224</v>
          </cell>
          <cell r="V28">
            <v>2.4032619776222086</v>
          </cell>
          <cell r="W28">
            <v>3</v>
          </cell>
          <cell r="X28">
            <v>3</v>
          </cell>
          <cell r="Y28">
            <v>3</v>
          </cell>
          <cell r="Z28">
            <v>3</v>
          </cell>
        </row>
        <row r="29">
          <cell r="A29" t="str">
            <v xml:space="preserve">  Crustaces</v>
          </cell>
          <cell r="B29" t="str">
            <v>Percentage change</v>
          </cell>
          <cell r="F29" t="e">
            <v>#DIV/0!</v>
          </cell>
          <cell r="G29">
            <v>199.99999999999994</v>
          </cell>
          <cell r="H29">
            <v>100</v>
          </cell>
          <cell r="I29">
            <v>-33.333333333333329</v>
          </cell>
          <cell r="J29">
            <v>0</v>
          </cell>
          <cell r="K29">
            <v>100</v>
          </cell>
          <cell r="L29">
            <v>62.5</v>
          </cell>
          <cell r="M29">
            <v>15.384615384615374</v>
          </cell>
          <cell r="N29">
            <v>13.33333333333333</v>
          </cell>
          <cell r="O29">
            <v>-35.294117647058819</v>
          </cell>
          <cell r="P29">
            <v>-18.181818181818187</v>
          </cell>
          <cell r="Q29">
            <v>7</v>
          </cell>
          <cell r="R29">
            <v>4.8058719388057911</v>
          </cell>
          <cell r="S29">
            <v>2.2882286263898011</v>
          </cell>
          <cell r="T29">
            <v>2.2197837195414341</v>
          </cell>
          <cell r="U29">
            <v>2.3171797820728224</v>
          </cell>
          <cell r="V29">
            <v>2.4032619776222086</v>
          </cell>
          <cell r="W29">
            <v>3</v>
          </cell>
          <cell r="X29">
            <v>3</v>
          </cell>
          <cell r="Y29">
            <v>3</v>
          </cell>
          <cell r="Z29">
            <v>3</v>
          </cell>
        </row>
        <row r="30">
          <cell r="A30" t="str">
            <v xml:space="preserve">   Artisanal </v>
          </cell>
          <cell r="B30" t="str">
            <v>Percentage change</v>
          </cell>
          <cell r="J30">
            <v>5.1516666666666655</v>
          </cell>
          <cell r="K30">
            <v>-14.413571930491919</v>
          </cell>
          <cell r="L30">
            <v>-12.440120499777773</v>
          </cell>
          <cell r="M30">
            <v>-33.846587704455722</v>
          </cell>
          <cell r="N30">
            <v>-11.842441810896077</v>
          </cell>
          <cell r="O30">
            <v>40.232108317214688</v>
          </cell>
          <cell r="P30">
            <v>248.27586206896552</v>
          </cell>
          <cell r="Q30">
            <v>-18.641861474209463</v>
          </cell>
          <cell r="R30">
            <v>5</v>
          </cell>
          <cell r="S30">
            <v>3</v>
          </cell>
          <cell r="T30">
            <v>3</v>
          </cell>
          <cell r="U30">
            <v>3</v>
          </cell>
          <cell r="V30">
            <v>3</v>
          </cell>
          <cell r="W30">
            <v>3</v>
          </cell>
          <cell r="X30">
            <v>3</v>
          </cell>
          <cell r="Y30">
            <v>3</v>
          </cell>
          <cell r="Z30">
            <v>3</v>
          </cell>
        </row>
        <row r="31">
          <cell r="A31" t="str">
            <v>Copper (annual volume of production)</v>
          </cell>
          <cell r="B31" t="str">
            <v>Thousands of tonnes</v>
          </cell>
          <cell r="Q31">
            <v>15</v>
          </cell>
          <cell r="R31">
            <v>30</v>
          </cell>
          <cell r="S31">
            <v>30</v>
          </cell>
          <cell r="T31">
            <v>30</v>
          </cell>
          <cell r="U31">
            <v>30</v>
          </cell>
          <cell r="V31">
            <v>27</v>
          </cell>
          <cell r="W31">
            <v>21.6</v>
          </cell>
          <cell r="X31">
            <v>15.12</v>
          </cell>
          <cell r="Y31">
            <v>9.0719999999999992</v>
          </cell>
          <cell r="Z31">
            <v>5.4431999999999992</v>
          </cell>
        </row>
        <row r="32">
          <cell r="A32" t="str">
            <v>Gold (annual volume of production)</v>
          </cell>
          <cell r="B32" t="str">
            <v>Thousands of tonnes</v>
          </cell>
          <cell r="Q32">
            <v>1E-3</v>
          </cell>
          <cell r="R32">
            <v>4.0000000000000001E-3</v>
          </cell>
          <cell r="S32">
            <v>6.0000000000000001E-3</v>
          </cell>
          <cell r="T32">
            <v>6.0000000000000001E-3</v>
          </cell>
          <cell r="U32">
            <v>6.0000000000000001E-3</v>
          </cell>
          <cell r="V32">
            <v>6.0000000000000001E-3</v>
          </cell>
          <cell r="W32">
            <v>6.0000000000000001E-3</v>
          </cell>
          <cell r="X32">
            <v>6.0000000000000001E-3</v>
          </cell>
          <cell r="Y32">
            <v>6.0000000000000001E-3</v>
          </cell>
          <cell r="Z32">
            <v>5.1999999999999998E-3</v>
          </cell>
        </row>
        <row r="33">
          <cell r="A33" t="str">
            <v xml:space="preserve">   Gold (annual volume of production)-Tasiast project</v>
          </cell>
          <cell r="B33" t="str">
            <v>Thousands of tonnes</v>
          </cell>
          <cell r="Q33">
            <v>0</v>
          </cell>
          <cell r="R33">
            <v>2E-3</v>
          </cell>
          <cell r="S33">
            <v>4.0000000000000001E-3</v>
          </cell>
          <cell r="T33">
            <v>4.0000000000000001E-3</v>
          </cell>
          <cell r="U33">
            <v>4.0000000000000001E-3</v>
          </cell>
          <cell r="V33">
            <v>4.0000000000000001E-3</v>
          </cell>
          <cell r="W33">
            <v>4.0000000000000001E-3</v>
          </cell>
          <cell r="X33">
            <v>4.0000000000000001E-3</v>
          </cell>
          <cell r="Y33">
            <v>4.0000000000000001E-3</v>
          </cell>
          <cell r="Z33">
            <v>3.2000000000000002E-3</v>
          </cell>
        </row>
        <row r="34">
          <cell r="A34" t="str">
            <v xml:space="preserve">   Gold (annual volume of production) Guelb moghrein</v>
          </cell>
          <cell r="B34" t="str">
            <v>Thousands of tonnes</v>
          </cell>
          <cell r="Q34">
            <v>1E-3</v>
          </cell>
          <cell r="R34">
            <v>2E-3</v>
          </cell>
          <cell r="S34">
            <v>2E-3</v>
          </cell>
          <cell r="T34">
            <v>2E-3</v>
          </cell>
          <cell r="U34">
            <v>2E-3</v>
          </cell>
          <cell r="V34">
            <v>2E-3</v>
          </cell>
          <cell r="W34">
            <v>2E-3</v>
          </cell>
          <cell r="X34">
            <v>2E-3</v>
          </cell>
          <cell r="Y34">
            <v>2E-3</v>
          </cell>
          <cell r="Z34">
            <v>2E-3</v>
          </cell>
        </row>
        <row r="36">
          <cell r="A36" t="str">
            <v>Non-traditional exports</v>
          </cell>
        </row>
        <row r="37">
          <cell r="A37" t="str">
            <v>Growth rate in Values</v>
          </cell>
          <cell r="B37" t="str">
            <v>Percent</v>
          </cell>
          <cell r="F37">
            <v>11.860647217164711</v>
          </cell>
          <cell r="G37">
            <v>-6.6600948462018366</v>
          </cell>
          <cell r="H37">
            <v>26.417855501782906</v>
          </cell>
          <cell r="I37">
            <v>14.6557702051328</v>
          </cell>
          <cell r="J37">
            <v>0.82979836017142983</v>
          </cell>
          <cell r="K37">
            <v>-41.099241329138472</v>
          </cell>
          <cell r="L37">
            <v>-3.2142131219503933</v>
          </cell>
          <cell r="M37">
            <v>26.511158381065481</v>
          </cell>
          <cell r="N37">
            <v>5.8356985228589897</v>
          </cell>
          <cell r="O37">
            <v>61.246393997991966</v>
          </cell>
          <cell r="P37">
            <v>10</v>
          </cell>
          <cell r="Q37">
            <v>3</v>
          </cell>
          <cell r="R37">
            <v>10</v>
          </cell>
          <cell r="S37">
            <v>10</v>
          </cell>
          <cell r="T37">
            <v>10</v>
          </cell>
          <cell r="U37">
            <v>10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</row>
        <row r="40">
          <cell r="A40" t="str">
            <v xml:space="preserve">Iron ore (WEO) </v>
          </cell>
          <cell r="B40" t="str">
            <v>USD per tonne</v>
          </cell>
          <cell r="K40">
            <v>28.79</v>
          </cell>
          <cell r="L40">
            <v>29.913555555555554</v>
          </cell>
          <cell r="M40">
            <v>29.33</v>
          </cell>
          <cell r="N40">
            <v>31.95</v>
          </cell>
          <cell r="O40">
            <v>37.9</v>
          </cell>
          <cell r="P40">
            <v>65</v>
          </cell>
          <cell r="Q40">
            <v>72</v>
          </cell>
          <cell r="R40">
            <v>72</v>
          </cell>
          <cell r="S40">
            <v>65</v>
          </cell>
          <cell r="T40">
            <v>60</v>
          </cell>
          <cell r="U40">
            <v>50</v>
          </cell>
          <cell r="V40">
            <v>40</v>
          </cell>
          <cell r="W40">
            <v>41</v>
          </cell>
          <cell r="X40">
            <v>42.024999999999999</v>
          </cell>
          <cell r="Y40">
            <v>43.075624999999995</v>
          </cell>
          <cell r="Z40">
            <v>44.152515624999992</v>
          </cell>
        </row>
        <row r="41">
          <cell r="A41" t="str">
            <v xml:space="preserve">Iron ore (WEO) </v>
          </cell>
          <cell r="B41" t="str">
            <v>percent change</v>
          </cell>
          <cell r="M41">
            <v>-1.9508063976940937</v>
          </cell>
          <cell r="N41">
            <v>8.9328332765086884</v>
          </cell>
          <cell r="O41">
            <v>18.62284820031299</v>
          </cell>
          <cell r="P41">
            <v>71.503957783641155</v>
          </cell>
          <cell r="Q41">
            <v>10.769230769230775</v>
          </cell>
          <cell r="R41">
            <v>0</v>
          </cell>
          <cell r="S41">
            <v>-9.7222222222222214</v>
          </cell>
          <cell r="T41">
            <v>-7.6923076923076872</v>
          </cell>
          <cell r="U41">
            <v>-16.666666666666664</v>
          </cell>
          <cell r="V41">
            <v>-19.999999999999996</v>
          </cell>
          <cell r="W41">
            <v>2.4999999999999911</v>
          </cell>
          <cell r="X41">
            <v>2.4999999999999911</v>
          </cell>
          <cell r="Y41">
            <v>2.4999999999999911</v>
          </cell>
          <cell r="Z41">
            <v>2.4999999999999911</v>
          </cell>
        </row>
        <row r="42">
          <cell r="A42" t="str">
            <v>SNIM Projection (used in projections)</v>
          </cell>
          <cell r="B42" t="str">
            <v>USD per tonne</v>
          </cell>
          <cell r="M42">
            <v>16.399999999999999</v>
          </cell>
          <cell r="N42">
            <v>17.024337011656531</v>
          </cell>
          <cell r="O42">
            <v>20.921211281785901</v>
          </cell>
          <cell r="P42">
            <v>36.602544695530682</v>
          </cell>
          <cell r="Q42">
            <v>42.116756756756772</v>
          </cell>
          <cell r="R42">
            <v>42.116756756756772</v>
          </cell>
          <cell r="S42">
            <v>38.363295795795807</v>
          </cell>
          <cell r="T42">
            <v>35.658191605066619</v>
          </cell>
          <cell r="U42">
            <v>30.21041233207033</v>
          </cell>
          <cell r="V42">
            <v>24.671836737857436</v>
          </cell>
          <cell r="W42">
            <v>25.237232996433335</v>
          </cell>
          <cell r="X42">
            <v>25.815586252601594</v>
          </cell>
          <cell r="Y42">
            <v>26.407193437557044</v>
          </cell>
          <cell r="Z42">
            <v>27.012358287167725</v>
          </cell>
        </row>
        <row r="43">
          <cell r="B43" t="str">
            <v>Percentage change</v>
          </cell>
          <cell r="M43">
            <v>-2.2999999999999998</v>
          </cell>
          <cell r="N43">
            <v>3.8069329979056876E-2</v>
          </cell>
          <cell r="O43">
            <v>0.22890020724220794</v>
          </cell>
          <cell r="P43">
            <v>0.74954232823971423</v>
          </cell>
          <cell r="Q43">
            <v>0.15065105738124807</v>
          </cell>
          <cell r="R43">
            <v>0</v>
          </cell>
          <cell r="S43">
            <v>-8.9120370370370461E-2</v>
          </cell>
          <cell r="T43">
            <v>-7.0512820512820373E-2</v>
          </cell>
          <cell r="U43">
            <v>-0.15277777777777779</v>
          </cell>
          <cell r="V43">
            <v>-0.18333333333333335</v>
          </cell>
          <cell r="W43">
            <v>2.2916666666666696E-2</v>
          </cell>
          <cell r="X43">
            <v>2.2916666666666474E-2</v>
          </cell>
          <cell r="Y43">
            <v>2.2916666666666474E-2</v>
          </cell>
          <cell r="Z43">
            <v>2.2916666666666696E-2</v>
          </cell>
        </row>
        <row r="44">
          <cell r="A44" t="str">
            <v>Iron ores (WEO for proj.), or SNIM assumption</v>
          </cell>
          <cell r="B44" t="str">
            <v>Percentage change</v>
          </cell>
          <cell r="E44" t="str">
            <v>...</v>
          </cell>
          <cell r="F44" t="str">
            <v>...</v>
          </cell>
          <cell r="G44" t="str">
            <v>...</v>
          </cell>
          <cell r="H44">
            <v>1.9032996773154398</v>
          </cell>
          <cell r="I44">
            <v>6.8848230891064954</v>
          </cell>
          <cell r="J44">
            <v>-12</v>
          </cell>
          <cell r="K44">
            <v>3.0674846625766916</v>
          </cell>
          <cell r="L44">
            <v>0.83612072944858618</v>
          </cell>
          <cell r="M44">
            <v>-2</v>
          </cell>
          <cell r="N44">
            <v>7.4</v>
          </cell>
          <cell r="O44">
            <v>20.3</v>
          </cell>
          <cell r="P44">
            <v>29</v>
          </cell>
          <cell r="Q44">
            <v>10.769230769230775</v>
          </cell>
          <cell r="R44">
            <v>0</v>
          </cell>
          <cell r="S44">
            <v>-9.7222222222222214</v>
          </cell>
          <cell r="T44">
            <v>-7.6923076923076872</v>
          </cell>
          <cell r="U44">
            <v>-16.666666666666664</v>
          </cell>
          <cell r="V44">
            <v>-19.999999999999996</v>
          </cell>
          <cell r="W44">
            <v>2.4999999999999911</v>
          </cell>
          <cell r="X44">
            <v>2.4999999999999911</v>
          </cell>
          <cell r="Y44">
            <v>2.4999999999999911</v>
          </cell>
          <cell r="Z44">
            <v>2.4999999999999911</v>
          </cell>
        </row>
        <row r="45">
          <cell r="A45" t="str">
            <v>Fish (staff)</v>
          </cell>
          <cell r="B45" t="str">
            <v>Percentage change</v>
          </cell>
          <cell r="E45">
            <v>0</v>
          </cell>
        </row>
        <row r="46">
          <cell r="A46" t="str">
            <v xml:space="preserve">  Cephalophodes</v>
          </cell>
          <cell r="B46" t="str">
            <v>Percentage change</v>
          </cell>
          <cell r="E46" t="str">
            <v>...</v>
          </cell>
          <cell r="F46">
            <v>29.942820674250292</v>
          </cell>
          <cell r="G46">
            <v>4.144359228660055</v>
          </cell>
          <cell r="H46">
            <v>7.3052689252128822E-2</v>
          </cell>
          <cell r="I46">
            <v>-24.54939993800097</v>
          </cell>
          <cell r="J46">
            <v>-20.645959463016585</v>
          </cell>
          <cell r="K46">
            <v>-13.044925278616237</v>
          </cell>
          <cell r="L46">
            <v>9.7395373326992321</v>
          </cell>
          <cell r="M46">
            <v>39.314217887734415</v>
          </cell>
          <cell r="N46">
            <v>22.281190502129601</v>
          </cell>
          <cell r="O46">
            <v>13.173462403441881</v>
          </cell>
          <cell r="P46">
            <v>-44.191615353764107</v>
          </cell>
          <cell r="Q46">
            <v>3</v>
          </cell>
          <cell r="R46">
            <v>3</v>
          </cell>
          <cell r="S46">
            <v>3</v>
          </cell>
          <cell r="T46">
            <v>2.7</v>
          </cell>
          <cell r="U46">
            <v>2.4300000000000002</v>
          </cell>
          <cell r="V46">
            <v>2.1870000000000003</v>
          </cell>
          <cell r="W46">
            <v>1.9683000000000004</v>
          </cell>
          <cell r="X46">
            <v>1.7714700000000003</v>
          </cell>
          <cell r="Y46">
            <v>1.5943230000000004</v>
          </cell>
          <cell r="Z46">
            <v>1.4348907000000004</v>
          </cell>
        </row>
        <row r="47">
          <cell r="A47" t="str">
            <v xml:space="preserve">  Desmersal</v>
          </cell>
          <cell r="B47" t="str">
            <v>Percentage change</v>
          </cell>
          <cell r="E47" t="str">
            <v>...</v>
          </cell>
          <cell r="F47">
            <v>17.546197583510992</v>
          </cell>
          <cell r="G47">
            <v>-5.8206106870228975</v>
          </cell>
          <cell r="H47">
            <v>-9.951956074124924</v>
          </cell>
          <cell r="I47">
            <v>-7.81824256598731</v>
          </cell>
          <cell r="J47">
            <v>11.216911064559131</v>
          </cell>
          <cell r="K47">
            <v>13.197674418604667</v>
          </cell>
          <cell r="L47">
            <v>-5.9605488850771877</v>
          </cell>
          <cell r="M47">
            <v>-7.6252723311546866</v>
          </cell>
          <cell r="N47">
            <v>-15.259740259740273</v>
          </cell>
          <cell r="O47">
            <v>-12.614578786556073</v>
          </cell>
          <cell r="P47">
            <v>18.925577253355392</v>
          </cell>
          <cell r="Q47">
            <v>3</v>
          </cell>
          <cell r="R47">
            <v>1</v>
          </cell>
          <cell r="S47">
            <v>0.5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</row>
        <row r="48">
          <cell r="A48" t="str">
            <v xml:space="preserve">  Pelagic</v>
          </cell>
          <cell r="B48" t="str">
            <v>Percentage change</v>
          </cell>
          <cell r="E48" t="str">
            <v>...</v>
          </cell>
          <cell r="F48">
            <v>-16.134800974316278</v>
          </cell>
          <cell r="G48">
            <v>0.80334145492515496</v>
          </cell>
          <cell r="H48">
            <v>0.61267600627552543</v>
          </cell>
          <cell r="I48">
            <v>-0.46292774131379</v>
          </cell>
          <cell r="J48">
            <v>-2.1168717942911419</v>
          </cell>
          <cell r="K48">
            <v>7.5946468780156318</v>
          </cell>
          <cell r="L48">
            <v>-1.8808035901522357</v>
          </cell>
          <cell r="M48">
            <v>7.2697316544792168</v>
          </cell>
          <cell r="N48">
            <v>-3.9246467817896646</v>
          </cell>
          <cell r="O48">
            <v>-4.6531038080333769</v>
          </cell>
          <cell r="P48">
            <v>6.021217197096604</v>
          </cell>
          <cell r="Q48">
            <v>3</v>
          </cell>
          <cell r="R48">
            <v>1</v>
          </cell>
          <cell r="S48">
            <v>0.5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</row>
        <row r="49">
          <cell r="A49" t="str">
            <v xml:space="preserve">  Crustaces</v>
          </cell>
          <cell r="B49" t="str">
            <v>Percentage change</v>
          </cell>
          <cell r="E49" t="str">
            <v>...</v>
          </cell>
          <cell r="F49" t="e">
            <v>#DIV/0!</v>
          </cell>
          <cell r="G49">
            <v>2.2204460492503131E-14</v>
          </cell>
          <cell r="H49">
            <v>-22.222222222222221</v>
          </cell>
          <cell r="I49">
            <v>39.285714285714278</v>
          </cell>
          <cell r="J49">
            <v>-15.384615384615385</v>
          </cell>
          <cell r="K49">
            <v>68.181818181818187</v>
          </cell>
          <cell r="L49">
            <v>-8.5239085239085295</v>
          </cell>
          <cell r="M49">
            <v>2.4242424242424176</v>
          </cell>
          <cell r="N49">
            <v>-18.552036199095014</v>
          </cell>
          <cell r="O49">
            <v>0.45454545454544082</v>
          </cell>
          <cell r="P49">
            <v>26.980813156692559</v>
          </cell>
          <cell r="Q49">
            <v>3</v>
          </cell>
          <cell r="R49">
            <v>1</v>
          </cell>
          <cell r="S49">
            <v>0.5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</row>
        <row r="50">
          <cell r="A50" t="str">
            <v xml:space="preserve">  Artisanal </v>
          </cell>
          <cell r="B50" t="str">
            <v>Percentage change</v>
          </cell>
          <cell r="I50">
            <v>-24.794796825498622</v>
          </cell>
          <cell r="J50">
            <v>-20.294315233381454</v>
          </cell>
          <cell r="K50">
            <v>-12.430002332660505</v>
          </cell>
          <cell r="L50">
            <v>8.0900525286089255</v>
          </cell>
          <cell r="M50">
            <v>40.389050484267621</v>
          </cell>
          <cell r="N50">
            <v>22.281190502129601</v>
          </cell>
          <cell r="O50">
            <v>13.173462403441881</v>
          </cell>
          <cell r="P50">
            <v>6.5989949748743717</v>
          </cell>
          <cell r="Q50">
            <v>3</v>
          </cell>
          <cell r="R50">
            <v>1</v>
          </cell>
          <cell r="S50">
            <v>0.5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</row>
        <row r="51">
          <cell r="A51" t="str">
            <v>Copper -WEO (Per ton)</v>
          </cell>
          <cell r="E51">
            <v>2305.5315051689149</v>
          </cell>
          <cell r="F51">
            <v>2932.0364339249932</v>
          </cell>
          <cell r="G51">
            <v>2293.386376620992</v>
          </cell>
          <cell r="H51">
            <v>2275.1871296400705</v>
          </cell>
          <cell r="I51">
            <v>1653.7074871190389</v>
          </cell>
          <cell r="J51">
            <v>1572.5251072151093</v>
          </cell>
          <cell r="K51">
            <v>1814.5239733907397</v>
          </cell>
          <cell r="L51">
            <v>1580.1689744277735</v>
          </cell>
          <cell r="M51">
            <v>1560.290199562917</v>
          </cell>
          <cell r="N51">
            <v>1779.3615606766421</v>
          </cell>
          <cell r="O51">
            <v>2863.4705048998485</v>
          </cell>
          <cell r="P51">
            <v>3676.4947240259739</v>
          </cell>
          <cell r="Q51">
            <v>5000</v>
          </cell>
          <cell r="R51">
            <v>3700</v>
          </cell>
          <cell r="S51">
            <v>3000</v>
          </cell>
          <cell r="T51">
            <v>2600</v>
          </cell>
          <cell r="U51">
            <v>2400</v>
          </cell>
          <cell r="V51">
            <v>2400</v>
          </cell>
          <cell r="W51">
            <v>2400</v>
          </cell>
          <cell r="X51">
            <v>2400</v>
          </cell>
          <cell r="Y51">
            <v>2400</v>
          </cell>
          <cell r="Z51">
            <v>2400</v>
          </cell>
        </row>
        <row r="52">
          <cell r="A52" t="str">
            <v>Copper -price for projections (90% of the WEO)</v>
          </cell>
          <cell r="E52">
            <v>2074.9783546520234</v>
          </cell>
          <cell r="F52">
            <v>2638.8327905324941</v>
          </cell>
          <cell r="G52">
            <v>2064.0477389588928</v>
          </cell>
          <cell r="H52">
            <v>2047.6684166760635</v>
          </cell>
          <cell r="I52">
            <v>1488.336738407135</v>
          </cell>
          <cell r="J52">
            <v>1415.2725964935983</v>
          </cell>
          <cell r="K52">
            <v>1633.0715760516657</v>
          </cell>
          <cell r="L52">
            <v>1422.152076984996</v>
          </cell>
          <cell r="M52">
            <v>1404.2611796066253</v>
          </cell>
          <cell r="N52">
            <v>1601.4254046089779</v>
          </cell>
          <cell r="O52">
            <v>2577.1234544098638</v>
          </cell>
          <cell r="P52">
            <v>3308.8452516233765</v>
          </cell>
          <cell r="Q52">
            <v>4500</v>
          </cell>
          <cell r="R52">
            <v>3330</v>
          </cell>
          <cell r="S52">
            <v>2700</v>
          </cell>
          <cell r="T52">
            <v>2340</v>
          </cell>
          <cell r="U52">
            <v>2160</v>
          </cell>
          <cell r="V52">
            <v>2160</v>
          </cell>
          <cell r="W52">
            <v>2160</v>
          </cell>
          <cell r="X52">
            <v>2160</v>
          </cell>
          <cell r="Y52">
            <v>2160</v>
          </cell>
          <cell r="Z52">
            <v>2160</v>
          </cell>
        </row>
        <row r="53">
          <cell r="A53" t="str">
            <v>Gold WEO (Per once)</v>
          </cell>
          <cell r="E53">
            <v>384.11994934082026</v>
          </cell>
          <cell r="F53">
            <v>384.16080983479821</v>
          </cell>
          <cell r="G53">
            <v>387.81927744547528</v>
          </cell>
          <cell r="H53">
            <v>330.99543507893884</v>
          </cell>
          <cell r="I53">
            <v>294.13892364501953</v>
          </cell>
          <cell r="J53">
            <v>278.87285144310454</v>
          </cell>
          <cell r="K53">
            <v>279.17055316558441</v>
          </cell>
          <cell r="L53">
            <v>271.05059243311223</v>
          </cell>
          <cell r="M53">
            <v>310.03546758997845</v>
          </cell>
          <cell r="N53">
            <v>363.54779640347579</v>
          </cell>
          <cell r="O53">
            <v>409.2115272638942</v>
          </cell>
          <cell r="P53">
            <v>444.88172288359783</v>
          </cell>
          <cell r="Q53">
            <v>560</v>
          </cell>
          <cell r="R53">
            <v>590</v>
          </cell>
          <cell r="S53">
            <v>620</v>
          </cell>
          <cell r="T53">
            <v>650</v>
          </cell>
          <cell r="U53">
            <v>663</v>
          </cell>
          <cell r="V53">
            <v>670</v>
          </cell>
          <cell r="W53">
            <v>670</v>
          </cell>
          <cell r="X53">
            <v>670</v>
          </cell>
          <cell r="Y53">
            <v>670</v>
          </cell>
          <cell r="Z53">
            <v>670</v>
          </cell>
        </row>
        <row r="54">
          <cell r="A54" t="str">
            <v>Gold (per ton) (computed from WEO per troy ounce)</v>
          </cell>
          <cell r="E54">
            <v>12349743.143210931</v>
          </cell>
          <cell r="F54">
            <v>12351056.838597484</v>
          </cell>
          <cell r="G54">
            <v>12468679.303577896</v>
          </cell>
          <cell r="H54">
            <v>10641750.34859572</v>
          </cell>
          <cell r="I54">
            <v>9456785.9900800399</v>
          </cell>
          <cell r="J54">
            <v>8965970.3716178946</v>
          </cell>
          <cell r="K54">
            <v>8975541.7042503878</v>
          </cell>
          <cell r="L54">
            <v>8714478.904593464</v>
          </cell>
          <cell r="M54">
            <v>9967871.7457714714</v>
          </cell>
          <cell r="N54">
            <v>11688333.067751313</v>
          </cell>
          <cell r="O54">
            <v>13156456.106022662</v>
          </cell>
          <cell r="P54">
            <v>14303279.525445137</v>
          </cell>
          <cell r="Q54">
            <v>18004418.07843167</v>
          </cell>
          <cell r="R54">
            <v>18968940.47549051</v>
          </cell>
          <cell r="S54">
            <v>19933462.872549348</v>
          </cell>
          <cell r="T54">
            <v>20897985.269608188</v>
          </cell>
          <cell r="U54">
            <v>21315944.975000352</v>
          </cell>
          <cell r="V54">
            <v>21541000.200980745</v>
          </cell>
          <cell r="W54">
            <v>21541000.200980745</v>
          </cell>
          <cell r="X54">
            <v>21541000.200980745</v>
          </cell>
          <cell r="Y54">
            <v>21541000.200980745</v>
          </cell>
          <cell r="Z54">
            <v>21541000.200980745</v>
          </cell>
        </row>
        <row r="57">
          <cell r="A57" t="str">
            <v>Import Prices</v>
          </cell>
        </row>
        <row r="58">
          <cell r="A58" t="str">
            <v>(% Change in $US terms)</v>
          </cell>
        </row>
        <row r="59">
          <cell r="A59" t="str">
            <v>WEO-price (Petr. Prod.)</v>
          </cell>
          <cell r="F59">
            <v>17.203911277982925</v>
          </cell>
          <cell r="G59">
            <v>20.374279048707752</v>
          </cell>
          <cell r="H59">
            <v>19.2682949701945</v>
          </cell>
          <cell r="I59">
            <v>13.07546048694187</v>
          </cell>
          <cell r="J59">
            <v>17.980604629417702</v>
          </cell>
          <cell r="K59">
            <v>28.235305627710215</v>
          </cell>
          <cell r="L59">
            <v>24.330864041554261</v>
          </cell>
          <cell r="M59">
            <v>24.95014461448233</v>
          </cell>
          <cell r="N59">
            <v>28.893197682025299</v>
          </cell>
          <cell r="O59">
            <v>37.758304098612072</v>
          </cell>
          <cell r="P59">
            <v>53.35408884901647</v>
          </cell>
          <cell r="Q59">
            <v>66.5</v>
          </cell>
          <cell r="R59">
            <v>69.75</v>
          </cell>
          <cell r="S59">
            <v>68.5</v>
          </cell>
          <cell r="T59">
            <v>67.5</v>
          </cell>
          <cell r="U59">
            <v>66.75</v>
          </cell>
          <cell r="V59">
            <v>66</v>
          </cell>
          <cell r="W59">
            <v>65.25</v>
          </cell>
          <cell r="X59">
            <v>61.31962760413991</v>
          </cell>
          <cell r="Y59">
            <v>62.668278825173289</v>
          </cell>
          <cell r="Z59">
            <v>64.046592002533885</v>
          </cell>
        </row>
        <row r="60">
          <cell r="A60" t="str">
            <v>WEO-price (Petr. Prod.)</v>
          </cell>
          <cell r="B60" t="str">
            <v>Percent change</v>
          </cell>
          <cell r="F60">
            <v>7.9</v>
          </cell>
          <cell r="G60">
            <v>18.428180194013045</v>
          </cell>
          <cell r="H60">
            <v>-5.428334793438494</v>
          </cell>
          <cell r="I60">
            <v>-32.140023249758862</v>
          </cell>
          <cell r="J60">
            <v>37.51412156668956</v>
          </cell>
          <cell r="K60">
            <v>57.032014271171974</v>
          </cell>
          <cell r="L60">
            <v>-13.828224980586445</v>
          </cell>
          <cell r="M60">
            <v>2.5452469417872381</v>
          </cell>
          <cell r="N60">
            <v>15.803728308870092</v>
          </cell>
          <cell r="O60">
            <v>30.682330540734259</v>
          </cell>
          <cell r="P60">
            <v>41.304251138169292</v>
          </cell>
          <cell r="Q60">
            <v>24.63899475105713</v>
          </cell>
          <cell r="R60">
            <v>4.8872180451127845</v>
          </cell>
          <cell r="S60">
            <v>-1.7921146953404965</v>
          </cell>
          <cell r="T60">
            <v>-1.4598540145985384</v>
          </cell>
          <cell r="U60">
            <v>-1.1111111111111072</v>
          </cell>
          <cell r="V60">
            <v>-1.1235955056179803</v>
          </cell>
          <cell r="W60">
            <v>-1.1363636363636354</v>
          </cell>
          <cell r="X60">
            <v>-6.0235592273717886</v>
          </cell>
          <cell r="Y60">
            <v>2.1993793402331763</v>
          </cell>
          <cell r="Z60">
            <v>2.1993793402331985</v>
          </cell>
        </row>
        <row r="61">
          <cell r="A61" t="str">
            <v xml:space="preserve">Non-fuel commodity export prices in partner countries, </v>
          </cell>
          <cell r="B61" t="str">
            <v>Percentage change</v>
          </cell>
          <cell r="E61">
            <v>11.407063906360349</v>
          </cell>
          <cell r="F61">
            <v>12.023876900492802</v>
          </cell>
          <cell r="G61">
            <v>-2.4521800415596706</v>
          </cell>
          <cell r="H61">
            <v>-2.1467220133338127</v>
          </cell>
          <cell r="I61">
            <v>-14.194865445655003</v>
          </cell>
          <cell r="J61">
            <v>-8.3460998244679665</v>
          </cell>
          <cell r="K61">
            <v>5.8046441991732367</v>
          </cell>
          <cell r="L61">
            <v>-5.5926993364498241</v>
          </cell>
          <cell r="M61">
            <v>1.1888485594284459</v>
          </cell>
          <cell r="N61">
            <v>8.3360227254799071</v>
          </cell>
          <cell r="O61">
            <v>23.849869403455081</v>
          </cell>
          <cell r="P61">
            <v>14.321294247023575</v>
          </cell>
          <cell r="Q61">
            <v>12.508119652905503</v>
          </cell>
          <cell r="R61">
            <v>-6.0094384130991552</v>
          </cell>
          <cell r="S61">
            <v>-8.2991174255522271</v>
          </cell>
          <cell r="T61">
            <v>-5.9283181383873673</v>
          </cell>
          <cell r="U61">
            <v>-5.9724231576410052</v>
          </cell>
          <cell r="V61">
            <v>-2.0223765273603589</v>
          </cell>
          <cell r="W61">
            <v>-1</v>
          </cell>
          <cell r="X61">
            <v>-1</v>
          </cell>
          <cell r="Y61">
            <v>-1</v>
          </cell>
          <cell r="Z61">
            <v>-1</v>
          </cell>
        </row>
        <row r="62">
          <cell r="A62" t="str">
            <v>Price index in partner countries,(from GEE) in US$</v>
          </cell>
          <cell r="B62" t="str">
            <v>Percentage change</v>
          </cell>
          <cell r="E62">
            <v>4.0161433441066485</v>
          </cell>
          <cell r="F62">
            <v>11.69420303410471</v>
          </cell>
          <cell r="G62">
            <v>-0.40863520551731591</v>
          </cell>
          <cell r="H62">
            <v>-8.9751190664746581</v>
          </cell>
          <cell r="I62">
            <v>-0.86756204994864472</v>
          </cell>
          <cell r="J62">
            <v>-1.4396288634387022</v>
          </cell>
          <cell r="K62">
            <v>-9.0985849584681802</v>
          </cell>
          <cell r="L62">
            <v>-1.5187671533324676</v>
          </cell>
          <cell r="M62">
            <v>6.6987223164117538</v>
          </cell>
          <cell r="N62">
            <v>19.342691909676656</v>
          </cell>
          <cell r="O62">
            <v>11.41592203273396</v>
          </cell>
          <cell r="P62">
            <v>2.3041351443741753</v>
          </cell>
          <cell r="Q62">
            <v>-1.883781253139083</v>
          </cell>
          <cell r="R62">
            <v>2.0798035832859663</v>
          </cell>
          <cell r="S62">
            <v>2.1755348904783256</v>
          </cell>
          <cell r="T62">
            <v>2.0725795915246259</v>
          </cell>
          <cell r="U62">
            <v>2.0037190014162931</v>
          </cell>
          <cell r="V62">
            <v>2.0533924659095204</v>
          </cell>
          <cell r="W62">
            <v>2.0533924659095204</v>
          </cell>
          <cell r="X62">
            <v>2.0533924659095204</v>
          </cell>
          <cell r="Y62">
            <v>2.0533924659095204</v>
          </cell>
          <cell r="Z62">
            <v>2.0533924659095204</v>
          </cell>
        </row>
        <row r="63">
          <cell r="A63" t="str">
            <v>Inflation advanced countries (local currency)</v>
          </cell>
          <cell r="B63" t="str">
            <v>Percentage change</v>
          </cell>
          <cell r="E63">
            <v>2.5529397147142134</v>
          </cell>
          <cell r="F63">
            <v>2.5010410532933633</v>
          </cell>
          <cell r="G63">
            <v>2.4058568457193275</v>
          </cell>
          <cell r="H63">
            <v>2.0365611416491021</v>
          </cell>
          <cell r="I63">
            <v>1.4712224732627277</v>
          </cell>
          <cell r="J63">
            <v>1.3721807270528075</v>
          </cell>
          <cell r="K63">
            <v>2.1647437497762638</v>
          </cell>
          <cell r="L63">
            <v>2.1126967448882539</v>
          </cell>
          <cell r="M63">
            <v>1.5042433110098159</v>
          </cell>
          <cell r="N63">
            <v>1.8182243443698383</v>
          </cell>
          <cell r="O63">
            <v>1.999306620205914</v>
          </cell>
          <cell r="P63">
            <v>2.3264883298983534</v>
          </cell>
          <cell r="Q63">
            <v>2.3037863974848136</v>
          </cell>
          <cell r="R63">
            <v>2.1380385819645795</v>
          </cell>
          <cell r="S63">
            <v>2.1073519953619382</v>
          </cell>
          <cell r="T63">
            <v>2.1428123262717804</v>
          </cell>
          <cell r="U63">
            <v>2.1790146145934273</v>
          </cell>
          <cell r="V63">
            <v>2.1993793402331931</v>
          </cell>
          <cell r="W63">
            <v>2.1993793402331931</v>
          </cell>
          <cell r="X63">
            <v>2.1993793402331931</v>
          </cell>
          <cell r="Y63">
            <v>2.1993793402331931</v>
          </cell>
          <cell r="Z63">
            <v>2.1993793402331931</v>
          </cell>
        </row>
        <row r="64">
          <cell r="A64" t="str">
            <v>Inflation in partner countries, in US$</v>
          </cell>
          <cell r="E64">
            <v>4.0161433441066485</v>
          </cell>
          <cell r="F64">
            <v>11.69420303410471</v>
          </cell>
          <cell r="G64">
            <v>-0.40863520551731591</v>
          </cell>
          <cell r="H64">
            <v>-8.9751190664746581</v>
          </cell>
          <cell r="I64">
            <v>-0.86756204994864472</v>
          </cell>
          <cell r="J64">
            <v>-1.4396288634387022</v>
          </cell>
          <cell r="K64">
            <v>-9.0985849584681802</v>
          </cell>
          <cell r="L64">
            <v>-1.5187671533324676</v>
          </cell>
          <cell r="M64">
            <v>6.6987223164117538</v>
          </cell>
          <cell r="N64">
            <v>19.342691909676656</v>
          </cell>
          <cell r="O64">
            <v>11.41592203273396</v>
          </cell>
          <cell r="P64">
            <v>2.3041351443741753</v>
          </cell>
          <cell r="Q64">
            <v>-1.883781253139083</v>
          </cell>
          <cell r="R64">
            <v>2.0798035832859663</v>
          </cell>
          <cell r="S64">
            <v>2.1755348904783256</v>
          </cell>
          <cell r="T64">
            <v>2.0725795915246259</v>
          </cell>
          <cell r="U64">
            <v>2.0037190014162931</v>
          </cell>
          <cell r="V64">
            <v>2.0533924659095204</v>
          </cell>
          <cell r="W64">
            <v>2.0533924659095204</v>
          </cell>
          <cell r="X64">
            <v>2.0533924659095204</v>
          </cell>
          <cell r="Y64">
            <v>2.0533924659095204</v>
          </cell>
          <cell r="Z64">
            <v>2.0533924659095204</v>
          </cell>
        </row>
        <row r="65">
          <cell r="A65" t="str">
            <v>Export deflator partner countries (in US$)</v>
          </cell>
          <cell r="B65" t="str">
            <v>Percentage change</v>
          </cell>
          <cell r="E65">
            <v>2.2055163520363186</v>
          </cell>
          <cell r="F65">
            <v>10.44266451176572</v>
          </cell>
          <cell r="G65">
            <v>-1.0356521494351623</v>
          </cell>
          <cell r="H65">
            <v>-6.989342620112005</v>
          </cell>
          <cell r="I65">
            <v>-4.0620079410434773</v>
          </cell>
          <cell r="J65">
            <v>-3.0038071491765073</v>
          </cell>
          <cell r="K65">
            <v>-3.7716520127809239</v>
          </cell>
          <cell r="L65">
            <v>-2.3852006269667103</v>
          </cell>
          <cell r="M65">
            <v>3.1995573783434761</v>
          </cell>
          <cell r="N65">
            <v>14.82403372882839</v>
          </cell>
          <cell r="O65">
            <v>11.919381981304333</v>
          </cell>
          <cell r="P65">
            <v>5.8913313768073072</v>
          </cell>
          <cell r="Q65">
            <v>-1.3962940255402789</v>
          </cell>
          <cell r="R65">
            <v>0.43207629752894938</v>
          </cell>
          <cell r="S65">
            <v>0.25002550090795772</v>
          </cell>
          <cell r="T65">
            <v>0.50084362166820107</v>
          </cell>
          <cell r="U65">
            <v>0.55692532484601376</v>
          </cell>
          <cell r="V65">
            <v>0.66696457274424414</v>
          </cell>
          <cell r="W65">
            <v>0.66696457274424414</v>
          </cell>
          <cell r="X65">
            <v>0.66696457274424414</v>
          </cell>
          <cell r="Y65">
            <v>0.66696457274424414</v>
          </cell>
          <cell r="Z65">
            <v>0.66696457274424414</v>
          </cell>
        </row>
        <row r="66">
          <cell r="A66" t="str">
            <v>idem, only goods and no fuel</v>
          </cell>
          <cell r="B66" t="str">
            <v>Percentage change</v>
          </cell>
          <cell r="E66">
            <v>3.8288501286499743</v>
          </cell>
          <cell r="F66">
            <v>11.325525602853425</v>
          </cell>
          <cell r="G66">
            <v>-2.0965398118236278</v>
          </cell>
          <cell r="H66">
            <v>-6.6402794423238483</v>
          </cell>
          <cell r="I66">
            <v>-3.9179747130406728</v>
          </cell>
          <cell r="J66">
            <v>-3.8927586620698174</v>
          </cell>
          <cell r="K66">
            <v>-6.4504673122853458</v>
          </cell>
          <cell r="L66">
            <v>-1.9843093177324467</v>
          </cell>
          <cell r="M66">
            <v>2.7002782618117838</v>
          </cell>
          <cell r="N66">
            <v>14.878740615701114</v>
          </cell>
          <cell r="O66">
            <v>11.096536870655438</v>
          </cell>
          <cell r="P66">
            <v>3.870719525042321</v>
          </cell>
          <cell r="Q66">
            <v>-1.6506144054947214</v>
          </cell>
          <cell r="R66">
            <v>0.38416546414459241</v>
          </cell>
          <cell r="S66">
            <v>0.64710329758055352</v>
          </cell>
          <cell r="T66">
            <v>0.82240425617428059</v>
          </cell>
          <cell r="U66">
            <v>0.82121791134712741</v>
          </cell>
          <cell r="V66">
            <v>0.90875117029780572</v>
          </cell>
          <cell r="W66">
            <v>0.90875117029780572</v>
          </cell>
          <cell r="X66">
            <v>0.90875117029780572</v>
          </cell>
          <cell r="Y66">
            <v>0.90875117029780572</v>
          </cell>
          <cell r="Z66">
            <v>0.90875117029780572</v>
          </cell>
        </row>
        <row r="68">
          <cell r="A68" t="str">
            <v>Memo items:</v>
          </cell>
        </row>
        <row r="70">
          <cell r="A70" t="str">
            <v>Export prices in partner countries, index 1998=100</v>
          </cell>
          <cell r="E70">
            <v>108.98912803771853</v>
          </cell>
          <cell r="F70">
            <v>122.09384662789429</v>
          </cell>
          <cell r="G70">
            <v>119.09988568891259</v>
          </cell>
          <cell r="H70">
            <v>116.54314222497329</v>
          </cell>
          <cell r="I70">
            <v>100</v>
          </cell>
          <cell r="J70">
            <v>91.65390017553203</v>
          </cell>
          <cell r="K70">
            <v>96.974082975387077</v>
          </cell>
          <cell r="L70">
            <v>91.550614080294295</v>
          </cell>
          <cell r="M70">
            <v>92.63901223693577</v>
          </cell>
          <cell r="N70">
            <v>100.36142134966686</v>
          </cell>
          <cell r="O70">
            <v>124.29748927301368</v>
          </cell>
          <cell r="P70">
            <v>142.09849845346454</v>
          </cell>
          <cell r="Q70">
            <v>159.87234866500597</v>
          </cell>
          <cell r="R70">
            <v>150.26491833240729</v>
          </cell>
          <cell r="S70">
            <v>137.79425631059064</v>
          </cell>
          <cell r="T70">
            <v>129.62537442007391</v>
          </cell>
          <cell r="U70">
            <v>121.88359854003056</v>
          </cell>
          <cell r="V70">
            <v>119.41865325245485</v>
          </cell>
          <cell r="W70">
            <v>118.22446671993029</v>
          </cell>
          <cell r="X70">
            <v>117.04222205273099</v>
          </cell>
          <cell r="Y70">
            <v>115.87179983220368</v>
          </cell>
          <cell r="Z70">
            <v>114.71308183388165</v>
          </cell>
        </row>
        <row r="73">
          <cell r="A73" t="str">
            <v>Services</v>
          </cell>
        </row>
        <row r="74">
          <cell r="A74" t="str">
            <v>(Annual % change in $US terms)</v>
          </cell>
        </row>
        <row r="76">
          <cell r="A76" t="str">
            <v>Credit</v>
          </cell>
        </row>
        <row r="77">
          <cell r="A77" t="str">
            <v xml:space="preserve"> Government</v>
          </cell>
          <cell r="E77" t="str">
            <v>...</v>
          </cell>
          <cell r="F77">
            <v>17.412865823845745</v>
          </cell>
          <cell r="G77">
            <v>-69.655449619756581</v>
          </cell>
          <cell r="H77">
            <v>81.902571873642316</v>
          </cell>
          <cell r="I77">
            <v>-41.887974916240751</v>
          </cell>
          <cell r="J77">
            <v>20.564194915748793</v>
          </cell>
          <cell r="K77">
            <v>-9.1236119554849537</v>
          </cell>
          <cell r="L77">
            <v>9.7493855280465844</v>
          </cell>
          <cell r="M77">
            <v>15.677998118078207</v>
          </cell>
          <cell r="N77">
            <v>-15.243729532849711</v>
          </cell>
          <cell r="O77">
            <v>5</v>
          </cell>
          <cell r="P77">
            <v>50</v>
          </cell>
          <cell r="Q77">
            <v>-1</v>
          </cell>
          <cell r="R77">
            <v>-1</v>
          </cell>
          <cell r="S77">
            <v>0.5</v>
          </cell>
          <cell r="T77">
            <v>0.5</v>
          </cell>
          <cell r="U77">
            <v>0.5</v>
          </cell>
          <cell r="V77">
            <v>0.5</v>
          </cell>
          <cell r="W77">
            <v>0.5</v>
          </cell>
          <cell r="X77">
            <v>0.5</v>
          </cell>
          <cell r="Y77">
            <v>0.5</v>
          </cell>
          <cell r="Z77">
            <v>0.5</v>
          </cell>
        </row>
        <row r="78">
          <cell r="A78" t="str">
            <v xml:space="preserve"> Royalties in mln. SDRs</v>
          </cell>
          <cell r="E78">
            <v>10.8</v>
          </cell>
          <cell r="F78">
            <v>14.8</v>
          </cell>
          <cell r="G78">
            <v>13.079999999999998</v>
          </cell>
          <cell r="H78">
            <v>6.8000000000000043</v>
          </cell>
          <cell r="I78">
            <v>10.93</v>
          </cell>
          <cell r="J78">
            <v>9.773164100042866</v>
          </cell>
          <cell r="K78">
            <v>9.6393631629208176</v>
          </cell>
          <cell r="L78">
            <v>9.3279909290127225</v>
          </cell>
          <cell r="M78">
            <v>16.199099844638912</v>
          </cell>
          <cell r="N78">
            <v>12.526531154690554</v>
          </cell>
          <cell r="O78">
            <v>16.90974869757834</v>
          </cell>
          <cell r="P78">
            <v>15.287067067882647</v>
          </cell>
          <cell r="Q78">
            <v>16.815773774670912</v>
          </cell>
          <cell r="R78">
            <v>17.320246987911041</v>
          </cell>
          <cell r="S78">
            <v>17.753253162608814</v>
          </cell>
          <cell r="T78">
            <v>18.108318225860991</v>
          </cell>
          <cell r="U78">
            <v>18.470484590378209</v>
          </cell>
          <cell r="V78">
            <v>18.839894282185774</v>
          </cell>
          <cell r="W78">
            <v>19.216692167829489</v>
          </cell>
          <cell r="X78">
            <v>19.601026011186079</v>
          </cell>
          <cell r="Y78">
            <v>19.993046531409799</v>
          </cell>
          <cell r="Z78">
            <v>20.392907462037996</v>
          </cell>
        </row>
        <row r="79">
          <cell r="A79" t="str">
            <v xml:space="preserve"> Transport </v>
          </cell>
          <cell r="E79" t="str">
            <v>...</v>
          </cell>
          <cell r="F79">
            <v>-4.6378431235594046</v>
          </cell>
          <cell r="G79">
            <v>-23.43836519446274</v>
          </cell>
          <cell r="H79">
            <v>-48.442036195170246</v>
          </cell>
          <cell r="I79">
            <v>-23.716813406323556</v>
          </cell>
          <cell r="J79">
            <v>100.51871623358761</v>
          </cell>
          <cell r="K79">
            <v>-75.126271586340948</v>
          </cell>
          <cell r="L79">
            <v>-99.084100980917341</v>
          </cell>
          <cell r="M79">
            <v>0</v>
          </cell>
          <cell r="N79">
            <v>15280.684661484747</v>
          </cell>
          <cell r="O79">
            <v>13.291132298305165</v>
          </cell>
          <cell r="P79">
            <v>38.041713982360868</v>
          </cell>
          <cell r="Q79">
            <v>30.061059063641828</v>
          </cell>
          <cell r="R79">
            <v>21.943158236588211</v>
          </cell>
          <cell r="S79">
            <v>11.363420985557561</v>
          </cell>
          <cell r="T79">
            <v>9.0518079864032597</v>
          </cell>
          <cell r="U79">
            <v>8.4734386778658521</v>
          </cell>
          <cell r="V79">
            <v>4.3806830801839336</v>
          </cell>
          <cell r="W79">
            <v>24.099376359164303</v>
          </cell>
          <cell r="X79">
            <v>3.0887697693921634</v>
          </cell>
          <cell r="Y79">
            <v>2.7016420927411744</v>
          </cell>
          <cell r="Z79">
            <v>-1.5597378486729818</v>
          </cell>
        </row>
        <row r="80">
          <cell r="A80" t="str">
            <v xml:space="preserve"> Tourism</v>
          </cell>
          <cell r="F80">
            <v>-4.6378431235594046</v>
          </cell>
          <cell r="G80">
            <v>-23.43836519446274</v>
          </cell>
          <cell r="H80">
            <v>-54.408526038697502</v>
          </cell>
          <cell r="I80">
            <v>106.82260011403474</v>
          </cell>
          <cell r="J80">
            <v>43.279679880955868</v>
          </cell>
          <cell r="K80">
            <v>3.4518366817174906</v>
          </cell>
          <cell r="L80">
            <v>5.2383159964102033</v>
          </cell>
          <cell r="M80">
            <v>-38.643950974355846</v>
          </cell>
          <cell r="N80">
            <v>34.40793933982058</v>
          </cell>
          <cell r="O80">
            <v>10</v>
          </cell>
          <cell r="P80">
            <v>25</v>
          </cell>
          <cell r="Q80">
            <v>0.5</v>
          </cell>
          <cell r="R80">
            <v>0.5</v>
          </cell>
          <cell r="S80">
            <v>0.5</v>
          </cell>
          <cell r="T80">
            <v>0.5</v>
          </cell>
          <cell r="U80">
            <v>0.5</v>
          </cell>
          <cell r="V80">
            <v>0.5</v>
          </cell>
          <cell r="W80">
            <v>0.5</v>
          </cell>
          <cell r="X80">
            <v>0.5</v>
          </cell>
          <cell r="Y80">
            <v>0.5</v>
          </cell>
          <cell r="Z80">
            <v>0.5</v>
          </cell>
        </row>
        <row r="81">
          <cell r="A81" t="str">
            <v>Debit</v>
          </cell>
        </row>
        <row r="82">
          <cell r="A82" t="str">
            <v xml:space="preserve"> Transport excl. freight</v>
          </cell>
          <cell r="E82" t="str">
            <v>...</v>
          </cell>
          <cell r="F82">
            <v>-23.622047244094489</v>
          </cell>
          <cell r="G82">
            <v>31.224057731958766</v>
          </cell>
          <cell r="H82">
            <v>1.3000000000000114</v>
          </cell>
          <cell r="I82">
            <v>8.2246564763700007</v>
          </cell>
          <cell r="J82">
            <v>3.6338179766894569</v>
          </cell>
          <cell r="K82">
            <v>1.8503287612906547</v>
          </cell>
          <cell r="L82">
            <v>5.2</v>
          </cell>
          <cell r="M82">
            <v>8.9645569123521831</v>
          </cell>
          <cell r="N82">
            <v>8.2053870213840909</v>
          </cell>
          <cell r="O82">
            <v>17.311925084797398</v>
          </cell>
          <cell r="P82">
            <v>25.327691391097318</v>
          </cell>
          <cell r="Q82">
            <v>72.333830812101468</v>
          </cell>
          <cell r="R82">
            <v>18.651463848912385</v>
          </cell>
          <cell r="S82">
            <v>8.4424823044452424</v>
          </cell>
          <cell r="T82">
            <v>6.0814496637835669</v>
          </cell>
          <cell r="U82">
            <v>4</v>
          </cell>
          <cell r="V82">
            <v>4</v>
          </cell>
          <cell r="W82">
            <v>4</v>
          </cell>
          <cell r="X82">
            <v>4</v>
          </cell>
          <cell r="Y82">
            <v>4</v>
          </cell>
          <cell r="Z82">
            <v>4</v>
          </cell>
        </row>
        <row r="83">
          <cell r="A83" t="str">
            <v xml:space="preserve"> Travel</v>
          </cell>
          <cell r="E83" t="str">
            <v>...</v>
          </cell>
          <cell r="F83">
            <v>5.494505494505475</v>
          </cell>
          <cell r="G83">
            <v>-2.0524999999999523</v>
          </cell>
          <cell r="H83">
            <v>1</v>
          </cell>
          <cell r="I83">
            <v>8.2246564763700007</v>
          </cell>
          <cell r="J83">
            <v>0</v>
          </cell>
          <cell r="K83">
            <v>1.8503287612906547</v>
          </cell>
          <cell r="L83">
            <v>5.2</v>
          </cell>
          <cell r="M83">
            <v>8.9645569123521831</v>
          </cell>
          <cell r="N83">
            <v>8.2053870213840909</v>
          </cell>
          <cell r="O83">
            <v>17.311925084797398</v>
          </cell>
          <cell r="P83">
            <v>25.327691391097318</v>
          </cell>
          <cell r="Q83">
            <v>72.333830812101468</v>
          </cell>
          <cell r="R83">
            <v>18.651463848912385</v>
          </cell>
          <cell r="S83">
            <v>8.4424823044452424</v>
          </cell>
          <cell r="T83">
            <v>6.0814496637835669</v>
          </cell>
          <cell r="U83">
            <v>4</v>
          </cell>
          <cell r="V83">
            <v>4</v>
          </cell>
          <cell r="W83">
            <v>4</v>
          </cell>
          <cell r="X83">
            <v>4</v>
          </cell>
          <cell r="Y83">
            <v>4</v>
          </cell>
          <cell r="Z83">
            <v>4</v>
          </cell>
        </row>
        <row r="84">
          <cell r="A84" t="str">
            <v xml:space="preserve"> Other business services</v>
          </cell>
          <cell r="E84" t="str">
            <v>...</v>
          </cell>
          <cell r="F84">
            <v>207.50960886276278</v>
          </cell>
          <cell r="G84">
            <v>14.84</v>
          </cell>
          <cell r="H84">
            <v>10</v>
          </cell>
          <cell r="I84">
            <v>8.2246564763700007</v>
          </cell>
          <cell r="J84">
            <v>8.6338179766894569</v>
          </cell>
          <cell r="K84">
            <v>3.2099196677875597</v>
          </cell>
          <cell r="L84">
            <v>10.985736801186135</v>
          </cell>
          <cell r="M84">
            <v>8.9645569123521831</v>
          </cell>
          <cell r="N84">
            <v>8.2053870213840909</v>
          </cell>
          <cell r="O84">
            <v>17.311925084797398</v>
          </cell>
          <cell r="P84">
            <v>25.327691391097318</v>
          </cell>
          <cell r="Q84">
            <v>72.333830812101468</v>
          </cell>
          <cell r="R84">
            <v>18.651463848912385</v>
          </cell>
          <cell r="S84">
            <v>8.4424823044452424</v>
          </cell>
          <cell r="T84">
            <v>6.0814496637835669</v>
          </cell>
          <cell r="U84">
            <v>4</v>
          </cell>
          <cell r="V84">
            <v>4</v>
          </cell>
          <cell r="W84">
            <v>4</v>
          </cell>
          <cell r="X84">
            <v>4</v>
          </cell>
          <cell r="Y84">
            <v>4</v>
          </cell>
          <cell r="Z84">
            <v>4</v>
          </cell>
        </row>
        <row r="85">
          <cell r="A85" t="str">
            <v xml:space="preserve"> Government</v>
          </cell>
          <cell r="E85" t="str">
            <v>...</v>
          </cell>
          <cell r="F85">
            <v>1.3793103448275872</v>
          </cell>
          <cell r="G85">
            <v>-20.884353741496611</v>
          </cell>
          <cell r="H85">
            <v>-22.269991401547713</v>
          </cell>
          <cell r="I85">
            <v>5.9734513274336214</v>
          </cell>
          <cell r="J85">
            <v>0</v>
          </cell>
          <cell r="K85">
            <v>1.8503287612906547</v>
          </cell>
          <cell r="L85">
            <v>4.7509248455804842</v>
          </cell>
          <cell r="M85">
            <v>13.422980111136763</v>
          </cell>
          <cell r="N85">
            <v>15.517790968676159</v>
          </cell>
          <cell r="O85">
            <v>12.391582630696441</v>
          </cell>
          <cell r="P85">
            <v>2.4069533706499335</v>
          </cell>
          <cell r="Q85">
            <v>-0.77554083054652834</v>
          </cell>
          <cell r="R85">
            <v>2.0798035832859663</v>
          </cell>
          <cell r="S85">
            <v>2.1755348904783256</v>
          </cell>
          <cell r="T85">
            <v>2.0725795915246259</v>
          </cell>
          <cell r="U85">
            <v>2</v>
          </cell>
          <cell r="V85">
            <v>2</v>
          </cell>
          <cell r="W85">
            <v>2</v>
          </cell>
          <cell r="X85">
            <v>2</v>
          </cell>
          <cell r="Y85">
            <v>2</v>
          </cell>
          <cell r="Z85">
            <v>2</v>
          </cell>
        </row>
        <row r="86">
          <cell r="A86" t="str">
            <v>CPI in USD in advanced economy partners (from GEE)</v>
          </cell>
          <cell r="B86" t="str">
            <v>percent change</v>
          </cell>
          <cell r="E86">
            <v>4.0161433441066485</v>
          </cell>
          <cell r="F86">
            <v>11.69420303410471</v>
          </cell>
          <cell r="G86">
            <v>-0.40863520551731591</v>
          </cell>
          <cell r="H86">
            <v>-8.9751190664746581</v>
          </cell>
          <cell r="I86">
            <v>-0.86756204994864472</v>
          </cell>
          <cell r="J86">
            <v>-1.4396288634387022</v>
          </cell>
          <cell r="K86">
            <v>-9.0985849584681802</v>
          </cell>
          <cell r="L86">
            <v>-1.5187671533324676</v>
          </cell>
          <cell r="M86">
            <v>6.6987223164117538</v>
          </cell>
          <cell r="N86">
            <v>19.342691909676656</v>
          </cell>
          <cell r="O86">
            <v>11.41592203273396</v>
          </cell>
          <cell r="P86">
            <v>2.3041351443741753</v>
          </cell>
          <cell r="Q86">
            <v>-1.883781253139083</v>
          </cell>
          <cell r="R86">
            <v>2.0798035832859663</v>
          </cell>
          <cell r="S86">
            <v>2.1755348904783256</v>
          </cell>
          <cell r="T86">
            <v>2.0725795915246259</v>
          </cell>
          <cell r="U86">
            <v>2.0037190014162931</v>
          </cell>
          <cell r="V86">
            <v>2.0533924659095204</v>
          </cell>
          <cell r="W86">
            <v>2.0533924659095204</v>
          </cell>
          <cell r="X86">
            <v>2.0533924659095204</v>
          </cell>
          <cell r="Y86">
            <v>2.0533924659095204</v>
          </cell>
          <cell r="Z86">
            <v>2.0533924659095204</v>
          </cell>
        </row>
        <row r="88">
          <cell r="A88" t="str">
            <v>(% change in SDR terms)</v>
          </cell>
        </row>
        <row r="89">
          <cell r="A89" t="str">
            <v>Credit</v>
          </cell>
        </row>
        <row r="90">
          <cell r="A90" t="str">
            <v>Workers' remittances</v>
          </cell>
          <cell r="E90" t="str">
            <v>...</v>
          </cell>
          <cell r="F90">
            <v>66.266977681083119</v>
          </cell>
          <cell r="G90">
            <v>23.486507750866537</v>
          </cell>
          <cell r="H90">
            <v>23.214354594296726</v>
          </cell>
          <cell r="I90">
            <v>-7.0672041389467477</v>
          </cell>
          <cell r="J90">
            <v>-17.093371127537193</v>
          </cell>
          <cell r="K90">
            <v>-16.345522577806314</v>
          </cell>
          <cell r="L90">
            <v>20.027218898781605</v>
          </cell>
          <cell r="M90">
            <v>-37.416868073564757</v>
          </cell>
          <cell r="N90">
            <v>46.575408816614171</v>
          </cell>
          <cell r="O90">
            <v>3</v>
          </cell>
          <cell r="P90">
            <v>3</v>
          </cell>
          <cell r="Q90">
            <v>1.5</v>
          </cell>
          <cell r="R90">
            <v>1.5</v>
          </cell>
          <cell r="S90">
            <v>1.5</v>
          </cell>
          <cell r="T90">
            <v>1.5</v>
          </cell>
          <cell r="U90">
            <v>1.5</v>
          </cell>
          <cell r="V90">
            <v>1.5</v>
          </cell>
          <cell r="W90">
            <v>1.5</v>
          </cell>
          <cell r="X90">
            <v>1.5</v>
          </cell>
          <cell r="Y90">
            <v>1.5</v>
          </cell>
          <cell r="Z90">
            <v>1.5</v>
          </cell>
        </row>
        <row r="92">
          <cell r="A92" t="str">
            <v>Debit</v>
          </cell>
        </row>
        <row r="93">
          <cell r="A93" t="str">
            <v>General Government</v>
          </cell>
          <cell r="E93" t="str">
            <v>...</v>
          </cell>
          <cell r="F93" t="str">
            <v>...</v>
          </cell>
          <cell r="G93">
            <v>2</v>
          </cell>
          <cell r="H93">
            <v>2</v>
          </cell>
          <cell r="I93">
            <v>2</v>
          </cell>
          <cell r="J93">
            <v>2</v>
          </cell>
          <cell r="K93">
            <v>2</v>
          </cell>
          <cell r="L93">
            <v>2</v>
          </cell>
          <cell r="M93">
            <v>2</v>
          </cell>
          <cell r="N93">
            <v>2</v>
          </cell>
          <cell r="O93">
            <v>2</v>
          </cell>
          <cell r="P93">
            <v>2</v>
          </cell>
          <cell r="Q93">
            <v>2</v>
          </cell>
          <cell r="R93">
            <v>2</v>
          </cell>
          <cell r="S93">
            <v>2</v>
          </cell>
          <cell r="T93">
            <v>2</v>
          </cell>
          <cell r="U93">
            <v>2</v>
          </cell>
          <cell r="V93">
            <v>2</v>
          </cell>
          <cell r="W93">
            <v>2</v>
          </cell>
          <cell r="X93">
            <v>2</v>
          </cell>
          <cell r="Y93">
            <v>2</v>
          </cell>
          <cell r="Z93">
            <v>2</v>
          </cell>
        </row>
        <row r="94">
          <cell r="A94" t="str">
            <v>Private, excl. SNIM</v>
          </cell>
          <cell r="E94" t="str">
            <v>...</v>
          </cell>
          <cell r="F94" t="str">
            <v>...</v>
          </cell>
          <cell r="G94">
            <v>3</v>
          </cell>
          <cell r="H94">
            <v>3</v>
          </cell>
          <cell r="I94">
            <v>2</v>
          </cell>
          <cell r="J94">
            <v>2</v>
          </cell>
          <cell r="K94">
            <v>2</v>
          </cell>
          <cell r="L94">
            <v>2</v>
          </cell>
          <cell r="M94">
            <v>2</v>
          </cell>
          <cell r="N94">
            <v>2</v>
          </cell>
          <cell r="O94">
            <v>2</v>
          </cell>
          <cell r="P94">
            <v>2</v>
          </cell>
          <cell r="Q94">
            <v>2</v>
          </cell>
          <cell r="R94">
            <v>2</v>
          </cell>
          <cell r="S94">
            <v>2</v>
          </cell>
          <cell r="T94">
            <v>2</v>
          </cell>
          <cell r="U94">
            <v>2</v>
          </cell>
          <cell r="V94">
            <v>2</v>
          </cell>
          <cell r="W94">
            <v>2</v>
          </cell>
          <cell r="X94">
            <v>2</v>
          </cell>
          <cell r="Y94">
            <v>2</v>
          </cell>
          <cell r="Z94">
            <v>2</v>
          </cell>
        </row>
        <row r="98">
          <cell r="A98" t="str">
            <v>Program grants and loans, excl. IMF (in SDR mns)</v>
          </cell>
        </row>
        <row r="99">
          <cell r="A99" t="str">
            <v>Program loans, excl. IMF disbursements</v>
          </cell>
          <cell r="B99" t="str">
            <v>Mns SDrs</v>
          </cell>
          <cell r="E99">
            <v>24.5</v>
          </cell>
          <cell r="F99">
            <v>19</v>
          </cell>
          <cell r="G99">
            <v>13.8</v>
          </cell>
          <cell r="H99">
            <v>16.812939256763968</v>
          </cell>
          <cell r="I99">
            <v>9</v>
          </cell>
          <cell r="J99">
            <v>5.6372300476922339</v>
          </cell>
          <cell r="K99">
            <v>25.15092936802974</v>
          </cell>
          <cell r="L99">
            <v>14.1</v>
          </cell>
          <cell r="M99">
            <v>10</v>
          </cell>
          <cell r="N99">
            <v>10.707357798852765</v>
          </cell>
          <cell r="O99">
            <v>10.127106438139133</v>
          </cell>
          <cell r="P99">
            <v>10.150612533074078</v>
          </cell>
          <cell r="Q99">
            <v>10.433171647702226</v>
          </cell>
          <cell r="R99">
            <v>10.410305294250717</v>
          </cell>
          <cell r="S99">
            <v>13.839107763922478</v>
          </cell>
          <cell r="T99">
            <v>13.81224555536855</v>
          </cell>
          <cell r="U99">
            <v>13.79238796143377</v>
          </cell>
          <cell r="V99">
            <v>13.773197330482175</v>
          </cell>
          <cell r="W99">
            <v>13.773197330482175</v>
          </cell>
          <cell r="X99">
            <v>13.773197330482175</v>
          </cell>
          <cell r="Y99">
            <v>13.773197330482175</v>
          </cell>
          <cell r="Z99">
            <v>13.773197330482175</v>
          </cell>
        </row>
        <row r="100">
          <cell r="A100" t="str">
            <v xml:space="preserve">  World Bank</v>
          </cell>
          <cell r="M100">
            <v>0</v>
          </cell>
          <cell r="N100">
            <v>10.707357798852765</v>
          </cell>
          <cell r="O100">
            <v>10.127106438139133</v>
          </cell>
          <cell r="P100">
            <v>10.150612533074078</v>
          </cell>
          <cell r="Q100">
            <v>10.433171647702226</v>
          </cell>
          <cell r="R100">
            <v>10.410305294250717</v>
          </cell>
          <cell r="S100">
            <v>13.839107763922478</v>
          </cell>
          <cell r="T100">
            <v>13.81224555536855</v>
          </cell>
          <cell r="U100">
            <v>13.79238796143377</v>
          </cell>
          <cell r="V100">
            <v>13.773197330482175</v>
          </cell>
          <cell r="W100">
            <v>13.773197330482175</v>
          </cell>
          <cell r="X100">
            <v>13.773197330482175</v>
          </cell>
          <cell r="Y100">
            <v>13.773197330482175</v>
          </cell>
          <cell r="Z100">
            <v>13.773197330482175</v>
          </cell>
        </row>
        <row r="101">
          <cell r="A101" t="str">
            <v xml:space="preserve">  AfDB (units of acc)</v>
          </cell>
          <cell r="M101">
            <v>10</v>
          </cell>
        </row>
        <row r="102">
          <cell r="A102" t="str">
            <v>Program grants</v>
          </cell>
          <cell r="B102" t="str">
            <v>Mns SDrs</v>
          </cell>
          <cell r="J102">
            <v>0.2</v>
          </cell>
          <cell r="L102">
            <v>8.8725705365061796</v>
          </cell>
          <cell r="M102">
            <v>8.165900192358416</v>
          </cell>
          <cell r="N102">
            <v>4.8432698605128692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4.9769204247249972</v>
          </cell>
          <cell r="T102">
            <v>4.9767085443259962</v>
          </cell>
          <cell r="U102">
            <v>4.9757648090437154</v>
          </cell>
          <cell r="V102">
            <v>4.9779523019303245</v>
          </cell>
          <cell r="W102">
            <v>4.9779523019303245</v>
          </cell>
          <cell r="X102">
            <v>4.9779523019303245</v>
          </cell>
          <cell r="Y102">
            <v>4.9779523019303245</v>
          </cell>
          <cell r="Z102">
            <v>4.9779523019303245</v>
          </cell>
        </row>
        <row r="103">
          <cell r="A103" t="str">
            <v xml:space="preserve"> EDF</v>
          </cell>
          <cell r="M103">
            <v>8.165900192358416</v>
          </cell>
          <cell r="N103">
            <v>4.8432698605128692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4.9769204247249972</v>
          </cell>
          <cell r="T103">
            <v>4.9767085443259962</v>
          </cell>
          <cell r="U103">
            <v>4.9757648090437154</v>
          </cell>
          <cell r="V103">
            <v>4.9779523019303245</v>
          </cell>
          <cell r="W103">
            <v>4.9779523019303245</v>
          </cell>
          <cell r="X103">
            <v>4.9779523019303245</v>
          </cell>
          <cell r="Y103">
            <v>4.9779523019303245</v>
          </cell>
          <cell r="Z103">
            <v>4.9779523019303245</v>
          </cell>
        </row>
        <row r="105">
          <cell r="L105">
            <v>8.3259423140490441</v>
          </cell>
        </row>
        <row r="106">
          <cell r="A106" t="str">
            <v>Foreign Direct Investment</v>
          </cell>
        </row>
        <row r="107">
          <cell r="A107" t="str">
            <v>Total FDI</v>
          </cell>
          <cell r="J107">
            <v>14.98</v>
          </cell>
          <cell r="K107">
            <v>63.897692274159951</v>
          </cell>
          <cell r="L107">
            <v>77.8</v>
          </cell>
          <cell r="M107">
            <v>118</v>
          </cell>
          <cell r="N107">
            <v>104.89333099999999</v>
          </cell>
          <cell r="O107">
            <v>387.60214609046756</v>
          </cell>
          <cell r="P107">
            <v>491.64692178091985</v>
          </cell>
          <cell r="Q107">
            <v>-117.00855598553942</v>
          </cell>
          <cell r="R107">
            <v>-93.341966213683421</v>
          </cell>
          <cell r="S107">
            <v>-75.390776729439168</v>
          </cell>
          <cell r="T107">
            <v>-94.022321417484818</v>
          </cell>
          <cell r="U107">
            <v>-132.48605432326528</v>
          </cell>
          <cell r="V107">
            <v>-226.17231508271865</v>
          </cell>
          <cell r="W107">
            <v>-661.52802844735993</v>
          </cell>
          <cell r="X107">
            <v>-68.75558004336547</v>
          </cell>
          <cell r="Y107">
            <v>-27.997968151126877</v>
          </cell>
          <cell r="Z107">
            <v>18.500469162700217</v>
          </cell>
        </row>
        <row r="108">
          <cell r="A108" t="str">
            <v xml:space="preserve">        FDI (excluding oil)</v>
          </cell>
          <cell r="E108">
            <v>1.98</v>
          </cell>
          <cell r="F108">
            <v>4.5</v>
          </cell>
          <cell r="G108">
            <v>-0.3</v>
          </cell>
          <cell r="H108">
            <v>0</v>
          </cell>
          <cell r="I108">
            <v>0</v>
          </cell>
          <cell r="J108">
            <v>0.38</v>
          </cell>
          <cell r="K108">
            <v>30.397692274159951</v>
          </cell>
          <cell r="L108">
            <v>0</v>
          </cell>
          <cell r="M108">
            <v>8.1999999999999993</v>
          </cell>
          <cell r="N108">
            <v>9.6</v>
          </cell>
          <cell r="O108">
            <v>10.097146090467552</v>
          </cell>
          <cell r="P108">
            <v>10.646921780919874</v>
          </cell>
          <cell r="Q108">
            <v>12.702944014460583</v>
          </cell>
          <cell r="R108">
            <v>13.923033786316585</v>
          </cell>
          <cell r="S108">
            <v>14.994223270560839</v>
          </cell>
          <cell r="T108">
            <v>15.861623960163231</v>
          </cell>
          <cell r="U108">
            <v>16.580056325771217</v>
          </cell>
          <cell r="V108">
            <v>17.159700830652202</v>
          </cell>
          <cell r="W108">
            <v>18.614872250173047</v>
          </cell>
          <cell r="X108">
            <v>18.776639992188716</v>
          </cell>
          <cell r="Y108">
            <v>18.833405251842883</v>
          </cell>
          <cell r="Z108">
            <v>18.500469162700217</v>
          </cell>
        </row>
        <row r="109">
          <cell r="A109" t="str">
            <v xml:space="preserve">        Oil exploration</v>
          </cell>
          <cell r="J109">
            <v>14.6</v>
          </cell>
          <cell r="K109">
            <v>33.5</v>
          </cell>
          <cell r="L109">
            <v>77.8</v>
          </cell>
          <cell r="M109">
            <v>109.8</v>
          </cell>
          <cell r="N109">
            <v>95.293330999999995</v>
          </cell>
          <cell r="O109">
            <v>377.505</v>
          </cell>
          <cell r="P109">
            <v>481</v>
          </cell>
          <cell r="Q109">
            <v>-129.7115</v>
          </cell>
          <cell r="R109">
            <v>-107.265</v>
          </cell>
          <cell r="S109">
            <v>-90.385000000000005</v>
          </cell>
          <cell r="T109">
            <v>-109.88394537764805</v>
          </cell>
          <cell r="U109">
            <v>-149.06611064903649</v>
          </cell>
          <cell r="V109">
            <v>-243.33201591337087</v>
          </cell>
          <cell r="W109">
            <v>-680.14290069753292</v>
          </cell>
          <cell r="X109">
            <v>-87.53222003555419</v>
          </cell>
          <cell r="Y109">
            <v>-46.83137340296976</v>
          </cell>
          <cell r="Z109">
            <v>0</v>
          </cell>
        </row>
        <row r="111">
          <cell r="A111" t="str">
            <v>sector, in mln. SDR, use this line to adjust GAP</v>
          </cell>
          <cell r="E111">
            <v>0</v>
          </cell>
          <cell r="F111">
            <v>0</v>
          </cell>
          <cell r="G111">
            <v>0</v>
          </cell>
          <cell r="H111">
            <v>36.648788855668293</v>
          </cell>
          <cell r="I111">
            <v>12</v>
          </cell>
          <cell r="J111">
            <v>8</v>
          </cell>
          <cell r="L111">
            <v>8</v>
          </cell>
          <cell r="M111">
            <v>8</v>
          </cell>
          <cell r="N111">
            <v>8</v>
          </cell>
          <cell r="O111">
            <v>0</v>
          </cell>
          <cell r="P111" t="e">
            <v>#REF!</v>
          </cell>
          <cell r="Q111" t="e">
            <v>#REF!</v>
          </cell>
          <cell r="R111" t="e">
            <v>#REF!</v>
          </cell>
          <cell r="S111" t="e">
            <v>#REF!</v>
          </cell>
          <cell r="T111" t="e">
            <v>#REF!</v>
          </cell>
          <cell r="U111" t="e">
            <v>#REF!</v>
          </cell>
          <cell r="V111" t="e">
            <v>#REF!</v>
          </cell>
          <cell r="W111" t="e">
            <v>#REF!</v>
          </cell>
          <cell r="X111" t="e">
            <v>#REF!</v>
          </cell>
          <cell r="Y111" t="e">
            <v>#REF!</v>
          </cell>
          <cell r="Z111" t="e">
            <v>#REF!</v>
          </cell>
        </row>
        <row r="113">
          <cell r="A113" t="str">
            <v>Monetary sector data</v>
          </cell>
        </row>
        <row r="114">
          <cell r="A114" t="str">
            <v>Change in: type here</v>
          </cell>
        </row>
        <row r="115">
          <cell r="A115" t="str">
            <v>Foreign Liabilities of the CB excl. IMF, arrears, SDRs (-- decreas)</v>
          </cell>
          <cell r="E115">
            <v>-11.9</v>
          </cell>
          <cell r="F115">
            <v>-5</v>
          </cell>
          <cell r="G115" t="e">
            <v>#REF!</v>
          </cell>
          <cell r="H115" t="e">
            <v>#REF!</v>
          </cell>
          <cell r="I115" t="e">
            <v>#REF!</v>
          </cell>
          <cell r="J115" t="e">
            <v>#REF!</v>
          </cell>
          <cell r="K115" t="e">
            <v>#REF!</v>
          </cell>
          <cell r="L115" t="e">
            <v>#REF!</v>
          </cell>
          <cell r="M115">
            <v>-4.1477498199000005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</row>
        <row r="116">
          <cell r="A116" t="str">
            <v xml:space="preserve">   of which FMA excl. refinancing</v>
          </cell>
          <cell r="E116">
            <v>-6.4</v>
          </cell>
          <cell r="F116">
            <v>-2</v>
          </cell>
          <cell r="G116">
            <v>-11.2</v>
          </cell>
          <cell r="H116">
            <v>-10.5</v>
          </cell>
          <cell r="I116" t="e">
            <v>#REF!</v>
          </cell>
          <cell r="J116" t="e">
            <v>#REF!</v>
          </cell>
          <cell r="K116" t="e">
            <v>#REF!</v>
          </cell>
          <cell r="L116" t="e">
            <v>#REF!</v>
          </cell>
          <cell r="M116">
            <v>-4.1477498199000005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</row>
        <row r="117">
          <cell r="A117" t="str">
            <v xml:space="preserve">                 FMA refinancing+ nouveau tirage</v>
          </cell>
          <cell r="E117">
            <v>6.4</v>
          </cell>
          <cell r="F117">
            <v>0</v>
          </cell>
          <cell r="G117">
            <v>1.2</v>
          </cell>
          <cell r="H117">
            <v>10.3</v>
          </cell>
          <cell r="I117">
            <v>0</v>
          </cell>
          <cell r="J117">
            <v>0</v>
          </cell>
          <cell r="K117">
            <v>6.7938000000000009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</row>
        <row r="118">
          <cell r="A118" t="str">
            <v xml:space="preserve">Foreign Assets of DMB, mln.SDR (net) ; negative= incr. </v>
          </cell>
          <cell r="E118">
            <v>-14.5</v>
          </cell>
          <cell r="F118">
            <v>-3.7</v>
          </cell>
          <cell r="G118" t="e">
            <v>#REF!</v>
          </cell>
          <cell r="H118" t="e">
            <v>#REF!</v>
          </cell>
          <cell r="I118" t="e">
            <v>#REF!</v>
          </cell>
          <cell r="J118" t="e">
            <v>#REF!</v>
          </cell>
          <cell r="K118" t="e">
            <v>#REF!</v>
          </cell>
          <cell r="L118" t="e">
            <v>#REF!</v>
          </cell>
          <cell r="M118" t="e">
            <v>#REF!</v>
          </cell>
          <cell r="N118" t="e">
            <v>#REF!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</row>
        <row r="119">
          <cell r="A119" t="str">
            <v>Foreign Liabilities of DMB, mln.SDR; negative = decrease</v>
          </cell>
          <cell r="G119" t="e">
            <v>#REF!</v>
          </cell>
          <cell r="H119" t="e">
            <v>#REF!</v>
          </cell>
          <cell r="I119" t="e">
            <v>#REF!</v>
          </cell>
          <cell r="J119" t="e">
            <v>#REF!</v>
          </cell>
          <cell r="K119" t="e">
            <v>#REF!</v>
          </cell>
          <cell r="L119" t="e">
            <v>#REF!</v>
          </cell>
          <cell r="M119" t="e">
            <v>#REF!</v>
          </cell>
          <cell r="N119" t="e">
            <v>#REF!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</row>
        <row r="120">
          <cell r="A120" t="str">
            <v>Foreign Liabilities of DMB, mln.SDR -- dec. Ecx.arre clearance</v>
          </cell>
          <cell r="H120" t="e">
            <v>#REF!</v>
          </cell>
          <cell r="I120">
            <v>0</v>
          </cell>
          <cell r="J120" t="e">
            <v>#REF!</v>
          </cell>
          <cell r="K120" t="e">
            <v>#REF!</v>
          </cell>
          <cell r="L120" t="e">
            <v>#REF!</v>
          </cell>
          <cell r="M120" t="e">
            <v>#REF!</v>
          </cell>
          <cell r="N120" t="e">
            <v>#REF!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</row>
        <row r="121">
          <cell r="A121" t="str">
            <v>Stocks, mln. SDRs</v>
          </cell>
        </row>
        <row r="122">
          <cell r="A122" t="str">
            <v>Gross official reserves,  mln. SDR</v>
          </cell>
          <cell r="E122" t="e">
            <v>#REF!</v>
          </cell>
          <cell r="F122" t="e">
            <v>#REF!</v>
          </cell>
          <cell r="G122" t="e">
            <v>#REF!</v>
          </cell>
          <cell r="H122" t="e">
            <v>#REF!</v>
          </cell>
          <cell r="I122" t="e">
            <v>#REF!</v>
          </cell>
          <cell r="J122" t="e">
            <v>#REF!</v>
          </cell>
          <cell r="K122" t="e">
            <v>#REF!</v>
          </cell>
          <cell r="L122" t="e">
            <v>#REF!</v>
          </cell>
          <cell r="M122" t="e">
            <v>#REF!</v>
          </cell>
          <cell r="N122">
            <v>327.94435147334337</v>
          </cell>
          <cell r="O122">
            <v>316.91869603254622</v>
          </cell>
          <cell r="P122">
            <v>367.89832274806707</v>
          </cell>
          <cell r="Q122">
            <v>296.58941250016466</v>
          </cell>
          <cell r="R122">
            <v>332.00461488769434</v>
          </cell>
          <cell r="S122">
            <v>401.16372372346268</v>
          </cell>
          <cell r="T122">
            <v>418.29088573994517</v>
          </cell>
          <cell r="U122">
            <v>434.6473370449965</v>
          </cell>
          <cell r="V122">
            <v>451.71254554899002</v>
          </cell>
          <cell r="W122">
            <v>471.64718634832207</v>
          </cell>
          <cell r="X122">
            <v>492.60180691842265</v>
          </cell>
          <cell r="Y122">
            <v>514.60907422168418</v>
          </cell>
          <cell r="Z122">
            <v>539.15072326441521</v>
          </cell>
        </row>
        <row r="123">
          <cell r="A123" t="str">
            <v>Foreign Liabilities of the CB excl. IMF, mln. SDR</v>
          </cell>
          <cell r="E123">
            <v>101.42690739662203</v>
          </cell>
          <cell r="F123" t="e">
            <v>#REF!</v>
          </cell>
          <cell r="G123" t="e">
            <v>#REF!</v>
          </cell>
          <cell r="H123" t="e">
            <v>#REF!</v>
          </cell>
          <cell r="I123" t="e">
            <v>#REF!</v>
          </cell>
          <cell r="J123" t="e">
            <v>#REF!</v>
          </cell>
          <cell r="K123" t="e">
            <v>#REF!</v>
          </cell>
          <cell r="L123" t="e">
            <v>#REF!</v>
          </cell>
          <cell r="M123" t="e">
            <v>#REF!</v>
          </cell>
          <cell r="N123" t="e">
            <v>#REF!</v>
          </cell>
          <cell r="O123" t="e">
            <v>#REF!</v>
          </cell>
          <cell r="P123" t="e">
            <v>#REF!</v>
          </cell>
          <cell r="Q123" t="e">
            <v>#REF!</v>
          </cell>
          <cell r="R123" t="e">
            <v>#REF!</v>
          </cell>
          <cell r="S123" t="e">
            <v>#REF!</v>
          </cell>
          <cell r="T123" t="e">
            <v>#REF!</v>
          </cell>
          <cell r="U123" t="e">
            <v>#REF!</v>
          </cell>
          <cell r="V123" t="e">
            <v>#REF!</v>
          </cell>
          <cell r="W123" t="e">
            <v>#REF!</v>
          </cell>
          <cell r="X123" t="e">
            <v>#REF!</v>
          </cell>
          <cell r="Y123" t="e">
            <v>#REF!</v>
          </cell>
          <cell r="Z123" t="e">
            <v>#REF!</v>
          </cell>
        </row>
        <row r="124">
          <cell r="A124" t="str">
            <v>Foreign Assets of DMB, mln.SDR (net)</v>
          </cell>
          <cell r="F124" t="e">
            <v>#REF!</v>
          </cell>
          <cell r="G124" t="e">
            <v>#REF!</v>
          </cell>
          <cell r="H124" t="e">
            <v>#REF!</v>
          </cell>
          <cell r="I124" t="e">
            <v>#REF!</v>
          </cell>
          <cell r="J124" t="e">
            <v>#REF!</v>
          </cell>
          <cell r="K124" t="e">
            <v>#REF!</v>
          </cell>
          <cell r="L124" t="e">
            <v>#REF!</v>
          </cell>
          <cell r="M124" t="e">
            <v>#REF!</v>
          </cell>
          <cell r="N124" t="e">
            <v>#REF!</v>
          </cell>
          <cell r="O124" t="e">
            <v>#REF!</v>
          </cell>
          <cell r="P124" t="e">
            <v>#REF!</v>
          </cell>
          <cell r="Q124" t="e">
            <v>#REF!</v>
          </cell>
          <cell r="R124" t="e">
            <v>#REF!</v>
          </cell>
          <cell r="S124" t="e">
            <v>#REF!</v>
          </cell>
          <cell r="T124" t="e">
            <v>#REF!</v>
          </cell>
          <cell r="U124" t="e">
            <v>#REF!</v>
          </cell>
          <cell r="V124" t="e">
            <v>#REF!</v>
          </cell>
          <cell r="W124" t="e">
            <v>#REF!</v>
          </cell>
          <cell r="X124" t="e">
            <v>#REF!</v>
          </cell>
          <cell r="Y124" t="e">
            <v>#REF!</v>
          </cell>
          <cell r="Z124" t="e">
            <v>#REF!</v>
          </cell>
        </row>
        <row r="125">
          <cell r="A125" t="str">
            <v>Foreign Liabilities of DMB, mln.SDR</v>
          </cell>
          <cell r="F125" t="e">
            <v>#REF!</v>
          </cell>
          <cell r="G125" t="e">
            <v>#REF!</v>
          </cell>
          <cell r="H125" t="e">
            <v>#REF!</v>
          </cell>
          <cell r="I125" t="e">
            <v>#REF!</v>
          </cell>
          <cell r="J125" t="e">
            <v>#REF!</v>
          </cell>
          <cell r="K125" t="e">
            <v>#REF!</v>
          </cell>
          <cell r="L125" t="e">
            <v>#REF!</v>
          </cell>
          <cell r="M125" t="e">
            <v>#REF!</v>
          </cell>
          <cell r="N125" t="e">
            <v>#REF!</v>
          </cell>
          <cell r="O125" t="e">
            <v>#REF!</v>
          </cell>
          <cell r="P125" t="e">
            <v>#REF!</v>
          </cell>
          <cell r="Q125" t="e">
            <v>#REF!</v>
          </cell>
          <cell r="R125" t="e">
            <v>#REF!</v>
          </cell>
          <cell r="S125" t="e">
            <v>#REF!</v>
          </cell>
          <cell r="T125" t="e">
            <v>#REF!</v>
          </cell>
          <cell r="U125" t="e">
            <v>#REF!</v>
          </cell>
          <cell r="V125" t="e">
            <v>#REF!</v>
          </cell>
          <cell r="W125" t="e">
            <v>#REF!</v>
          </cell>
          <cell r="X125" t="e">
            <v>#REF!</v>
          </cell>
          <cell r="Y125" t="e">
            <v>#REF!</v>
          </cell>
          <cell r="Z125" t="e">
            <v>#REF!</v>
          </cell>
        </row>
        <row r="126">
          <cell r="A126" t="str">
            <v xml:space="preserve"> DMB,  stock of arrearsmln.SDR (net)</v>
          </cell>
          <cell r="F126">
            <v>45</v>
          </cell>
          <cell r="G126">
            <v>20.6</v>
          </cell>
          <cell r="H126">
            <v>15.8</v>
          </cell>
        </row>
        <row r="128">
          <cell r="A128" t="str">
            <v>Gross official reserves (incl. gold),  mln. USD</v>
          </cell>
          <cell r="E128" t="e">
            <v>#REF!</v>
          </cell>
          <cell r="F128" t="e">
            <v>#REF!</v>
          </cell>
          <cell r="G128" t="e">
            <v>#REF!</v>
          </cell>
          <cell r="H128" t="e">
            <v>#REF!</v>
          </cell>
          <cell r="I128" t="e">
            <v>#REF!</v>
          </cell>
          <cell r="J128" t="e">
            <v>#REF!</v>
          </cell>
          <cell r="K128" t="e">
            <v>#REF!</v>
          </cell>
          <cell r="L128" t="e">
            <v>#REF!</v>
          </cell>
          <cell r="M128" t="e">
            <v>#REF!</v>
          </cell>
          <cell r="N128">
            <v>481.23537968252828</v>
          </cell>
          <cell r="O128">
            <v>488.1688826206929</v>
          </cell>
          <cell r="P128">
            <v>526.53975850026109</v>
          </cell>
          <cell r="Q128">
            <v>426.67025414159434</v>
          </cell>
          <cell r="R128">
            <v>479.04615976495506</v>
          </cell>
          <cell r="S128">
            <v>580.31313119291735</v>
          </cell>
          <cell r="T128">
            <v>606.10109261307866</v>
          </cell>
          <cell r="U128">
            <v>630.67872848118054</v>
          </cell>
          <cell r="V128">
            <v>656.35224004252632</v>
          </cell>
          <cell r="W128">
            <v>685.31788704970177</v>
          </cell>
          <cell r="X128">
            <v>715.76559607604997</v>
          </cell>
          <cell r="Y128">
            <v>747.74283322396934</v>
          </cell>
          <cell r="Z128">
            <v>783.40260509051598</v>
          </cell>
        </row>
        <row r="129">
          <cell r="A129" t="str">
            <v>Gross official reserves,  change mln. USD (- = incr)</v>
          </cell>
          <cell r="F129" t="e">
            <v>#REF!</v>
          </cell>
          <cell r="G129" t="e">
            <v>#REF!</v>
          </cell>
          <cell r="H129" t="e">
            <v>#REF!</v>
          </cell>
          <cell r="I129" t="e">
            <v>#REF!</v>
          </cell>
          <cell r="J129" t="e">
            <v>#REF!</v>
          </cell>
          <cell r="K129" t="e">
            <v>#REF!</v>
          </cell>
          <cell r="L129" t="e">
            <v>#REF!</v>
          </cell>
          <cell r="M129" t="e">
            <v>#REF!</v>
          </cell>
          <cell r="N129" t="e">
            <v>#REF!</v>
          </cell>
          <cell r="O129">
            <v>-6.9335029381646223</v>
          </cell>
          <cell r="P129">
            <v>-38.370875879568189</v>
          </cell>
          <cell r="Q129">
            <v>99.869504358666745</v>
          </cell>
          <cell r="R129">
            <v>-52.375905623360723</v>
          </cell>
          <cell r="S129">
            <v>-101.26697142796229</v>
          </cell>
          <cell r="T129">
            <v>-25.787961420161309</v>
          </cell>
          <cell r="U129">
            <v>-24.577635868101879</v>
          </cell>
          <cell r="V129">
            <v>-25.673511561345776</v>
          </cell>
          <cell r="W129">
            <v>-28.965647007175448</v>
          </cell>
          <cell r="X129">
            <v>-30.447709026348207</v>
          </cell>
          <cell r="Y129">
            <v>-31.977237147919368</v>
          </cell>
          <cell r="Z129">
            <v>-35.659771866546635</v>
          </cell>
        </row>
        <row r="131">
          <cell r="A131" t="str">
            <v>Exchange rates</v>
          </cell>
        </row>
        <row r="132">
          <cell r="A132" t="str">
            <v>Period averages</v>
          </cell>
          <cell r="B132">
            <v>1985</v>
          </cell>
        </row>
        <row r="133">
          <cell r="A133" t="str">
            <v>UM/US$ (projected in MRREAL. Xls)</v>
          </cell>
          <cell r="C133">
            <v>87.027000000000001</v>
          </cell>
          <cell r="D133">
            <v>120.806</v>
          </cell>
          <cell r="E133">
            <v>123.575</v>
          </cell>
          <cell r="F133">
            <v>129.76833333333332</v>
          </cell>
          <cell r="G133">
            <v>137.22166666666666</v>
          </cell>
          <cell r="H133">
            <v>151.85333333333332</v>
          </cell>
          <cell r="I133">
            <v>188.47583333333333</v>
          </cell>
          <cell r="J133">
            <v>209.51416666666665</v>
          </cell>
          <cell r="K133">
            <v>238.92333333333335</v>
          </cell>
          <cell r="L133">
            <v>255.62916666666666</v>
          </cell>
          <cell r="M133">
            <v>271.73916666666662</v>
          </cell>
          <cell r="N133">
            <v>263.02999999999997</v>
          </cell>
          <cell r="O133">
            <v>265.33333333333337</v>
          </cell>
          <cell r="P133">
            <v>265.60000000000002</v>
          </cell>
          <cell r="Q133">
            <v>268.60000000000002</v>
          </cell>
          <cell r="R133">
            <v>268.60000000000002</v>
          </cell>
          <cell r="S133">
            <v>268.60000000000002</v>
          </cell>
          <cell r="T133">
            <v>268.60000000000002</v>
          </cell>
          <cell r="U133">
            <v>268.60000000000002</v>
          </cell>
          <cell r="V133">
            <v>272.40491880234237</v>
          </cell>
          <cell r="W133">
            <v>276.26373710986871</v>
          </cell>
          <cell r="X133">
            <v>280.177218449164</v>
          </cell>
          <cell r="Y133">
            <v>284.14613716273516</v>
          </cell>
          <cell r="Z133">
            <v>288.1712785622268</v>
          </cell>
        </row>
        <row r="134">
          <cell r="A134" t="str">
            <v xml:space="preserve">SDR/US$ </v>
          </cell>
          <cell r="E134">
            <v>0.69827729173152397</v>
          </cell>
          <cell r="F134">
            <v>0.65902273518599264</v>
          </cell>
          <cell r="G134">
            <v>0.68880445932006973</v>
          </cell>
          <cell r="H134">
            <v>0.72668433317023307</v>
          </cell>
          <cell r="I134">
            <v>0.73702332248885405</v>
          </cell>
          <cell r="J134">
            <v>0.73128905540611511</v>
          </cell>
          <cell r="K134">
            <v>0.75812281210494681</v>
          </cell>
          <cell r="L134">
            <v>0.78546625604236264</v>
          </cell>
          <cell r="M134">
            <v>0.77200702526392984</v>
          </cell>
          <cell r="N134">
            <v>0.71382385325685094</v>
          </cell>
          <cell r="O134">
            <v>0.67514042920927553</v>
          </cell>
          <cell r="P134">
            <v>0.67670750220493858</v>
          </cell>
          <cell r="Q134">
            <v>0.69554477651348168</v>
          </cell>
          <cell r="R134">
            <v>0.69402035295004783</v>
          </cell>
          <cell r="S134">
            <v>0.6919553881961239</v>
          </cell>
          <cell r="T134">
            <v>0.69061227776842748</v>
          </cell>
          <cell r="U134">
            <v>0.68961939807168848</v>
          </cell>
          <cell r="V134">
            <v>0.68865986652410871</v>
          </cell>
          <cell r="W134">
            <v>0.68865986652410871</v>
          </cell>
          <cell r="X134">
            <v>0.68865986652410871</v>
          </cell>
          <cell r="Y134">
            <v>0.68865986652410871</v>
          </cell>
          <cell r="Z134">
            <v>0.68865986652410871</v>
          </cell>
        </row>
        <row r="135">
          <cell r="A135" t="str">
            <v>US$/SDR  (derived from line 131)</v>
          </cell>
          <cell r="E135">
            <v>1.4320958333333333</v>
          </cell>
          <cell r="F135">
            <v>1.5173983333333334</v>
          </cell>
          <cell r="G135">
            <v>1.4517908333333331</v>
          </cell>
          <cell r="H135">
            <v>1.3761133333333333</v>
          </cell>
          <cell r="I135">
            <v>1.3568091666666666</v>
          </cell>
          <cell r="J135">
            <v>1.3674483333333336</v>
          </cell>
          <cell r="K135">
            <v>1.3190475000000002</v>
          </cell>
          <cell r="L135">
            <v>1.2731291666666669</v>
          </cell>
          <cell r="M135">
            <v>1.2953250000000001</v>
          </cell>
          <cell r="N135">
            <v>1.4009058333333335</v>
          </cell>
          <cell r="O135">
            <v>1.4811733333333332</v>
          </cell>
          <cell r="P135">
            <v>1.4777433333333334</v>
          </cell>
          <cell r="Q135">
            <v>1.4377219609248508</v>
          </cell>
          <cell r="R135">
            <v>1.4408799334909059</v>
          </cell>
          <cell r="S135">
            <v>1.4451798729495053</v>
          </cell>
          <cell r="T135">
            <v>1.4479904748164856</v>
          </cell>
          <cell r="U135">
            <v>1.4500752194561184</v>
          </cell>
          <cell r="V135">
            <v>1.452095655068919</v>
          </cell>
          <cell r="W135">
            <v>1.452095655068919</v>
          </cell>
          <cell r="X135">
            <v>1.452095655068919</v>
          </cell>
          <cell r="Y135">
            <v>1.452095655068919</v>
          </cell>
          <cell r="Z135">
            <v>1.452095655068919</v>
          </cell>
        </row>
        <row r="136">
          <cell r="A136" t="str">
            <v>UM/SDR (derived)</v>
          </cell>
          <cell r="E136">
            <v>176.97124260416666</v>
          </cell>
          <cell r="F136">
            <v>196.91025271944443</v>
          </cell>
          <cell r="G136">
            <v>199.21715780138885</v>
          </cell>
          <cell r="H136">
            <v>208.96739671111109</v>
          </cell>
          <cell r="I136">
            <v>255.72573836180553</v>
          </cell>
          <cell r="J136">
            <v>286.49979801805557</v>
          </cell>
          <cell r="K136">
            <v>315.15122552500003</v>
          </cell>
          <cell r="L136">
            <v>325.44894793402784</v>
          </cell>
          <cell r="M136">
            <v>351.99053606249993</v>
          </cell>
          <cell r="N136">
            <v>368.48026134166668</v>
          </cell>
          <cell r="O136">
            <v>393.00465777777782</v>
          </cell>
          <cell r="P136">
            <v>392.48862933333339</v>
          </cell>
          <cell r="Q136">
            <v>386.17211870441497</v>
          </cell>
          <cell r="R136">
            <v>387.02035013565734</v>
          </cell>
          <cell r="S136">
            <v>388.17531387423719</v>
          </cell>
          <cell r="T136">
            <v>388.93024153570803</v>
          </cell>
          <cell r="U136">
            <v>389.49020394591344</v>
          </cell>
          <cell r="V136">
            <v>395.55799901228301</v>
          </cell>
          <cell r="W136">
            <v>401.16137231034247</v>
          </cell>
          <cell r="X136">
            <v>406.84412155932642</v>
          </cell>
          <cell r="Y136">
            <v>412.60737117862482</v>
          </cell>
          <cell r="Z136">
            <v>418.45226151586468</v>
          </cell>
        </row>
        <row r="137">
          <cell r="A137" t="str">
            <v>USD/Euro (WEO Sep 2005)</v>
          </cell>
          <cell r="K137">
            <v>0.92402166666666663</v>
          </cell>
          <cell r="L137">
            <v>0.89562333333333344</v>
          </cell>
          <cell r="M137">
            <v>0.94441916666666659</v>
          </cell>
          <cell r="N137">
            <v>1.1308274999999999</v>
          </cell>
          <cell r="O137">
            <v>1.2433041666666667</v>
          </cell>
          <cell r="P137">
            <v>1.2457550000000002</v>
          </cell>
          <cell r="Q137">
            <v>1.1948931408901271</v>
          </cell>
          <cell r="R137">
            <v>1.1950130745340712</v>
          </cell>
          <cell r="S137">
            <v>1.1987575378473116</v>
          </cell>
          <cell r="T137">
            <v>1.2010377613536434</v>
          </cell>
          <cell r="U137">
            <v>1.2025388745726828</v>
          </cell>
          <cell r="V137">
            <v>1.2047438181288914</v>
          </cell>
          <cell r="W137">
            <v>1.2047438181288914</v>
          </cell>
          <cell r="X137">
            <v>1.2047438181288914</v>
          </cell>
          <cell r="Y137">
            <v>1.2047438181288914</v>
          </cell>
          <cell r="Z137">
            <v>1.2047438181288914</v>
          </cell>
        </row>
        <row r="138">
          <cell r="A138" t="str">
            <v>SDR/Euro (derived)</v>
          </cell>
          <cell r="K138">
            <v>0.70052190437923312</v>
          </cell>
          <cell r="L138">
            <v>0.70348190645751441</v>
          </cell>
          <cell r="M138">
            <v>0.72909823146057284</v>
          </cell>
          <cell r="N138">
            <v>0.80721164341881158</v>
          </cell>
          <cell r="O138">
            <v>0.83940490872101403</v>
          </cell>
          <cell r="P138">
            <v>0.84301175440931342</v>
          </cell>
          <cell r="Q138">
            <v>0.83110168263791562</v>
          </cell>
          <cell r="R138">
            <v>0.82936339576805795</v>
          </cell>
          <cell r="S138">
            <v>0.82948673745416623</v>
          </cell>
          <cell r="T138">
            <v>0.8294514240543327</v>
          </cell>
          <cell r="U138">
            <v>0.82929413484061931</v>
          </cell>
          <cell r="V138">
            <v>0.82965871698838745</v>
          </cell>
          <cell r="W138">
            <v>0.82965871698838745</v>
          </cell>
          <cell r="X138">
            <v>0.82965871698838745</v>
          </cell>
          <cell r="Y138">
            <v>0.82965871698838745</v>
          </cell>
          <cell r="Z138">
            <v>0.82965871698838745</v>
          </cell>
        </row>
        <row r="139">
          <cell r="A139" t="str">
            <v>Projected Real ex.rate, % change in USD terms (+ = depn)</v>
          </cell>
          <cell r="F139">
            <v>14.050860181336589</v>
          </cell>
          <cell r="G139">
            <v>3.3914187071076896</v>
          </cell>
          <cell r="H139">
            <v>-4.1261417185144325</v>
          </cell>
          <cell r="I139">
            <v>16.1296243025959</v>
          </cell>
          <cell r="J139">
            <v>6.1733799869787305</v>
          </cell>
          <cell r="K139">
            <v>-4.5798213211107424</v>
          </cell>
          <cell r="L139">
            <v>-4.2478630323238775</v>
          </cell>
          <cell r="M139">
            <v>3.0308390404265424</v>
          </cell>
          <cell r="N139">
            <v>12.033874398343599</v>
          </cell>
          <cell r="O139">
            <v>-2.6700506732273368</v>
          </cell>
          <cell r="P139">
            <v>-4.343356121929105</v>
          </cell>
          <cell r="Q139">
            <v>-7.8389296947135279</v>
          </cell>
          <cell r="R139">
            <v>-2.4977523778433408</v>
          </cell>
          <cell r="S139">
            <v>-1.2787747654054158</v>
          </cell>
          <cell r="T139">
            <v>-1.378249392751357</v>
          </cell>
          <cell r="U139">
            <v>-1.4447819715448986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</row>
        <row r="140">
          <cell r="N140">
            <v>1.131610950189218</v>
          </cell>
          <cell r="O140">
            <v>1.2421768637398174</v>
          </cell>
          <cell r="P140">
            <v>1.3194360124528772</v>
          </cell>
          <cell r="Q140">
            <v>1.3195970166981186</v>
          </cell>
          <cell r="R140">
            <v>1.3204230042224798</v>
          </cell>
          <cell r="S140">
            <v>1.3208796529072879</v>
          </cell>
          <cell r="T140">
            <v>1.3214938902249462</v>
          </cell>
          <cell r="U140">
            <v>1.3221084786229977</v>
          </cell>
        </row>
        <row r="141">
          <cell r="A141" t="str">
            <v>End of period</v>
          </cell>
          <cell r="M141">
            <v>-1.7081612146924052</v>
          </cell>
          <cell r="N141">
            <v>1.1709337349397497</v>
          </cell>
          <cell r="O141">
            <v>3.669008587041378</v>
          </cell>
          <cell r="P141">
            <v>-4.6165301563663608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-2.0902699267818292</v>
          </cell>
          <cell r="W141">
            <v>-1.3967878476905393</v>
          </cell>
          <cell r="X141">
            <v>-1.3967878476905282</v>
          </cell>
          <cell r="Y141">
            <v>-1.3967878476905393</v>
          </cell>
          <cell r="Z141">
            <v>-1.3967878476905282</v>
          </cell>
        </row>
        <row r="142">
          <cell r="A142" t="str">
            <v>UM/US$ (imputed)</v>
          </cell>
          <cell r="E142">
            <v>128.37</v>
          </cell>
          <cell r="F142">
            <v>137.11000000000001</v>
          </cell>
          <cell r="G142">
            <v>142.44999999999999</v>
          </cell>
          <cell r="H142">
            <v>168.35</v>
          </cell>
          <cell r="I142">
            <v>205.78</v>
          </cell>
          <cell r="J142">
            <v>225</v>
          </cell>
          <cell r="K142">
            <v>252.3</v>
          </cell>
          <cell r="L142">
            <v>264.12</v>
          </cell>
          <cell r="M142">
            <v>268.70999999999998</v>
          </cell>
          <cell r="N142">
            <v>265.60000000000002</v>
          </cell>
          <cell r="O142">
            <v>256.2</v>
          </cell>
          <cell r="P142">
            <v>268.60000000000002</v>
          </cell>
          <cell r="Q142">
            <v>268.60000000000002</v>
          </cell>
          <cell r="R142">
            <v>268.60000000000002</v>
          </cell>
          <cell r="S142">
            <v>268.60000000000002</v>
          </cell>
          <cell r="T142">
            <v>268.60000000000002</v>
          </cell>
          <cell r="U142">
            <v>268.60000000000002</v>
          </cell>
          <cell r="V142">
            <v>274.33432795610554</v>
          </cell>
          <cell r="W142">
            <v>278.22047777951639</v>
          </cell>
          <cell r="X142">
            <v>282.16167780594958</v>
          </cell>
          <cell r="Y142">
            <v>286.15870786248098</v>
          </cell>
          <cell r="Z142">
            <v>290.21235882301693</v>
          </cell>
        </row>
        <row r="143">
          <cell r="A143" t="str">
            <v>US$/SDR</v>
          </cell>
          <cell r="E143">
            <v>1.45201</v>
          </cell>
          <cell r="F143">
            <v>1.48532</v>
          </cell>
          <cell r="G143">
            <v>1.4381699999999999</v>
          </cell>
          <cell r="H143">
            <v>1.3541799999999999</v>
          </cell>
          <cell r="I143">
            <v>1.40211</v>
          </cell>
          <cell r="J143">
            <v>1.3728</v>
          </cell>
          <cell r="K143">
            <v>1.2944</v>
          </cell>
          <cell r="L143">
            <v>1.2627900000000001</v>
          </cell>
          <cell r="M143">
            <v>1.3400300000000001</v>
          </cell>
          <cell r="N143">
            <v>1.46743</v>
          </cell>
          <cell r="O143">
            <v>1.54036</v>
          </cell>
          <cell r="P143">
            <v>1.4312100000000001</v>
          </cell>
          <cell r="Q143">
            <v>1.4385889588737679</v>
          </cell>
          <cell r="R143">
            <v>1.4428900632209578</v>
          </cell>
          <cell r="S143">
            <v>1.446574295917517</v>
          </cell>
          <cell r="T143">
            <v>1.4489942603958543</v>
          </cell>
          <cell r="U143">
            <v>1.4510125214821921</v>
          </cell>
          <cell r="V143">
            <v>1.4530307969304392</v>
          </cell>
          <cell r="W143">
            <v>1.4530307969304392</v>
          </cell>
          <cell r="X143">
            <v>1.4530307969304392</v>
          </cell>
          <cell r="Y143">
            <v>1.4530307969304392</v>
          </cell>
          <cell r="Z143">
            <v>1.4530307969304392</v>
          </cell>
        </row>
        <row r="144">
          <cell r="A144" t="str">
            <v>UM/SDR</v>
          </cell>
          <cell r="E144">
            <v>186.39452370000001</v>
          </cell>
          <cell r="F144">
            <v>203.6522252</v>
          </cell>
          <cell r="G144">
            <v>204.86731649999999</v>
          </cell>
          <cell r="H144">
            <v>227.97620299999997</v>
          </cell>
          <cell r="I144">
            <v>288.52619579999998</v>
          </cell>
          <cell r="J144">
            <v>308.88</v>
          </cell>
          <cell r="K144">
            <v>326.57712000000004</v>
          </cell>
          <cell r="L144">
            <v>333.52809480000002</v>
          </cell>
          <cell r="M144">
            <v>360.07946129999999</v>
          </cell>
          <cell r="N144">
            <v>389.74940800000002</v>
          </cell>
          <cell r="O144">
            <v>394.64023199999997</v>
          </cell>
          <cell r="P144">
            <v>384.42300600000004</v>
          </cell>
          <cell r="Q144">
            <v>386.40499435349409</v>
          </cell>
          <cell r="R144">
            <v>387.5602709811493</v>
          </cell>
          <cell r="S144">
            <v>388.5498558834451</v>
          </cell>
          <cell r="T144">
            <v>389.19985834232648</v>
          </cell>
          <cell r="U144">
            <v>389.7419632701168</v>
          </cell>
          <cell r="V144">
            <v>398.61622717543651</v>
          </cell>
          <cell r="W144">
            <v>404.26292255033826</v>
          </cell>
          <cell r="X144">
            <v>409.98960756560876</v>
          </cell>
          <cell r="Y144">
            <v>415.79741533400551</v>
          </cell>
          <cell r="Z144">
            <v>421.68749501967085</v>
          </cell>
        </row>
        <row r="145">
          <cell r="A145" t="str">
            <v xml:space="preserve">SDR/US$ </v>
          </cell>
          <cell r="E145">
            <v>0.6887004910434501</v>
          </cell>
          <cell r="F145">
            <v>0.67325559475399244</v>
          </cell>
          <cell r="G145">
            <v>0.69532809055953049</v>
          </cell>
          <cell r="H145">
            <v>0.7384542675272121</v>
          </cell>
          <cell r="I145">
            <v>0.71321080371725476</v>
          </cell>
          <cell r="J145">
            <v>0.72843822843822847</v>
          </cell>
          <cell r="K145">
            <v>0.77255871446229918</v>
          </cell>
          <cell r="L145">
            <v>0.79189730675725967</v>
          </cell>
          <cell r="M145">
            <v>0.74625194958321828</v>
          </cell>
          <cell r="N145">
            <v>0.68146351103630154</v>
          </cell>
          <cell r="O145">
            <v>0.64919888857150276</v>
          </cell>
          <cell r="P145">
            <v>0.69870948358382068</v>
          </cell>
          <cell r="Q145">
            <v>0.69512559083094361</v>
          </cell>
          <cell r="R145">
            <v>0.69305349415720829</v>
          </cell>
          <cell r="S145">
            <v>0.69128837891159345</v>
          </cell>
          <cell r="T145">
            <v>0.6901338585887894</v>
          </cell>
          <cell r="U145">
            <v>0.68917392868430372</v>
          </cell>
          <cell r="V145">
            <v>0.68821665866444326</v>
          </cell>
          <cell r="W145">
            <v>0.68821665866444326</v>
          </cell>
          <cell r="X145">
            <v>0.68821665866444326</v>
          </cell>
          <cell r="Y145">
            <v>0.68821665866444326</v>
          </cell>
          <cell r="Z145">
            <v>0.68821665866444326</v>
          </cell>
        </row>
        <row r="147">
          <cell r="A147" t="str">
            <v>Environment</v>
          </cell>
        </row>
        <row r="149">
          <cell r="A149" t="str">
            <v>(Source: EER)</v>
          </cell>
        </row>
        <row r="150">
          <cell r="A150" t="str">
            <v>Nominal effective exchange rate index (base=1990, annual ave)</v>
          </cell>
          <cell r="E150">
            <v>95.341111059022424</v>
          </cell>
          <cell r="F150">
            <v>86.574831028483004</v>
          </cell>
          <cell r="G150">
            <v>84.527248946513012</v>
          </cell>
          <cell r="H150">
            <v>84.304620249067099</v>
          </cell>
          <cell r="I150">
            <v>71.963635315365934</v>
          </cell>
          <cell r="J150">
            <v>65.520814409406768</v>
          </cell>
          <cell r="K150">
            <v>62.34235241063957</v>
          </cell>
          <cell r="L150">
            <v>61.764978325551759</v>
          </cell>
          <cell r="M150">
            <v>56.453701350061216</v>
          </cell>
          <cell r="N150">
            <v>51.283887898007343</v>
          </cell>
          <cell r="O150">
            <v>47.672117388603581</v>
          </cell>
        </row>
        <row r="151">
          <cell r="A151" t="str">
            <v xml:space="preserve">   Percentage change</v>
          </cell>
          <cell r="F151">
            <v>-9.1946484923093834</v>
          </cell>
          <cell r="G151">
            <v>-2.3651008701320366</v>
          </cell>
          <cell r="H151">
            <v>-0.26338098095063683</v>
          </cell>
          <cell r="I151">
            <v>-14.6385629841417</v>
          </cell>
          <cell r="J151">
            <v>-8.9528841584014192</v>
          </cell>
          <cell r="K151">
            <v>-4.851072178234201</v>
          </cell>
          <cell r="L151">
            <v>-0.92613458228963874</v>
          </cell>
          <cell r="M151">
            <v>-8.5991724104488245</v>
          </cell>
          <cell r="N151">
            <v>-9.1576164687530568</v>
          </cell>
          <cell r="O151">
            <v>-7.042700265991531</v>
          </cell>
        </row>
        <row r="152">
          <cell r="A152" t="str">
            <v>Real effective exchange rate (base=1990, annual ave)</v>
          </cell>
          <cell r="E152">
            <v>79.906473009323534</v>
          </cell>
          <cell r="F152">
            <v>73.566865556841677</v>
          </cell>
          <cell r="G152">
            <v>73.108417483802725</v>
          </cell>
          <cell r="H152">
            <v>74.686338471475594</v>
          </cell>
          <cell r="I152">
            <v>67.356506188660532</v>
          </cell>
          <cell r="J152">
            <v>62.89743854968242</v>
          </cell>
          <cell r="K152">
            <v>60.516813826237495</v>
          </cell>
          <cell r="L152">
            <v>61.105460053090162</v>
          </cell>
          <cell r="M152">
            <v>56.79690135594587</v>
          </cell>
          <cell r="N152">
            <v>52.981728834224043</v>
          </cell>
          <cell r="O152">
            <v>49.492470162882796</v>
          </cell>
          <cell r="P152">
            <v>51.739710025754782</v>
          </cell>
          <cell r="Q152">
            <v>56.140526422235922</v>
          </cell>
          <cell r="R152">
            <v>57.578699764741025</v>
          </cell>
          <cell r="S152">
            <v>58.324539254769995</v>
          </cell>
          <cell r="T152">
            <v>59.139630857945015</v>
          </cell>
          <cell r="U152">
            <v>60.006595328996248</v>
          </cell>
          <cell r="V152">
            <v>59.58456548250745</v>
          </cell>
          <cell r="W152">
            <v>59.584565482507436</v>
          </cell>
          <cell r="X152">
            <v>59.58456548250745</v>
          </cell>
          <cell r="Y152">
            <v>59.58456548250745</v>
          </cell>
          <cell r="Z152">
            <v>59.58456548250745</v>
          </cell>
        </row>
        <row r="153">
          <cell r="A153" t="str">
            <v xml:space="preserve">   Percentage change</v>
          </cell>
          <cell r="F153">
            <v>-7.9337846030848436</v>
          </cell>
          <cell r="G153">
            <v>-0.62317195325486596</v>
          </cell>
          <cell r="H153">
            <v>2.1583301102399863</v>
          </cell>
          <cell r="I153">
            <v>-9.8141540110638719</v>
          </cell>
          <cell r="J153">
            <v>-6.6200993657369898</v>
          </cell>
          <cell r="K153">
            <v>-3.7849311169714475</v>
          </cell>
          <cell r="L153">
            <v>0.97269864296367725</v>
          </cell>
          <cell r="M153">
            <v>-7.0510207981429058</v>
          </cell>
          <cell r="N153">
            <v>-6.7172194796546414</v>
          </cell>
          <cell r="O153">
            <v>-6.5857773011878908</v>
          </cell>
          <cell r="P153">
            <v>4.5405692128038462</v>
          </cell>
          <cell r="Q153">
            <v>8.5056843076440121</v>
          </cell>
          <cell r="R153">
            <v>2.5617382560479096</v>
          </cell>
          <cell r="S153">
            <v>1.2953392366906031</v>
          </cell>
          <cell r="T153">
            <v>1.3975105737476679</v>
          </cell>
          <cell r="U153">
            <v>1.4659619251491525</v>
          </cell>
          <cell r="V153">
            <v>-0.70330576859918137</v>
          </cell>
          <cell r="W153">
            <v>-2.3849892333903075E-14</v>
          </cell>
          <cell r="X153">
            <v>2.3849892333903081E-14</v>
          </cell>
          <cell r="Y153">
            <v>0</v>
          </cell>
          <cell r="Z153">
            <v>0</v>
          </cell>
        </row>
        <row r="157">
          <cell r="A157" t="str">
            <v>PIP excluding SNIM</v>
          </cell>
          <cell r="B157" t="str">
            <v>UM mlns</v>
          </cell>
        </row>
        <row r="158">
          <cell r="A158" t="str">
            <v>Total finance</v>
          </cell>
          <cell r="B158" t="str">
            <v>UM mlns</v>
          </cell>
        </row>
        <row r="159">
          <cell r="A159" t="str">
            <v>External finance</v>
          </cell>
          <cell r="B159" t="str">
            <v>UM mlns</v>
          </cell>
          <cell r="J159">
            <v>15490.752876073999</v>
          </cell>
          <cell r="K159">
            <v>16625</v>
          </cell>
          <cell r="L159">
            <v>17437.888000000003</v>
          </cell>
          <cell r="M159">
            <v>12490</v>
          </cell>
          <cell r="N159">
            <v>10300</v>
          </cell>
          <cell r="O159">
            <v>11330</v>
          </cell>
          <cell r="P159">
            <v>12460</v>
          </cell>
          <cell r="Q159">
            <v>13700</v>
          </cell>
          <cell r="R159">
            <v>13700</v>
          </cell>
          <cell r="S159">
            <v>13700</v>
          </cell>
          <cell r="T159">
            <v>13700</v>
          </cell>
          <cell r="U159">
            <v>13700</v>
          </cell>
          <cell r="V159">
            <v>13700</v>
          </cell>
          <cell r="W159">
            <v>13700</v>
          </cell>
          <cell r="X159">
            <v>13700</v>
          </cell>
          <cell r="Y159">
            <v>13700</v>
          </cell>
          <cell r="Z159">
            <v>13700</v>
          </cell>
        </row>
        <row r="160">
          <cell r="A160" t="str">
            <v>Execution rate on external finance</v>
          </cell>
          <cell r="J160">
            <v>0.6</v>
          </cell>
          <cell r="K160">
            <v>0.72399999999999998</v>
          </cell>
          <cell r="L160">
            <v>0.75</v>
          </cell>
          <cell r="M160">
            <v>0.7</v>
          </cell>
          <cell r="N160">
            <v>0.7</v>
          </cell>
          <cell r="O160">
            <v>0.7</v>
          </cell>
          <cell r="P160">
            <v>0.7</v>
          </cell>
          <cell r="Q160">
            <v>0.7</v>
          </cell>
          <cell r="R160">
            <v>0.7</v>
          </cell>
          <cell r="S160">
            <v>0.7</v>
          </cell>
          <cell r="T160">
            <v>0.7</v>
          </cell>
          <cell r="U160">
            <v>0.7</v>
          </cell>
          <cell r="V160">
            <v>0.7</v>
          </cell>
          <cell r="W160">
            <v>0.7</v>
          </cell>
          <cell r="X160">
            <v>0.7</v>
          </cell>
          <cell r="Y160">
            <v>0.7</v>
          </cell>
          <cell r="Z160">
            <v>0.7</v>
          </cell>
        </row>
        <row r="161">
          <cell r="A161" t="str">
            <v xml:space="preserve">Grant/Loan Shares in external finance </v>
          </cell>
        </row>
        <row r="162">
          <cell r="A162" t="str">
            <v>Total Grants</v>
          </cell>
          <cell r="B162" t="str">
            <v>% of external finance</v>
          </cell>
          <cell r="J162">
            <v>0.35000000000000009</v>
          </cell>
          <cell r="K162">
            <v>0.35</v>
          </cell>
          <cell r="L162">
            <v>0.375</v>
          </cell>
          <cell r="M162">
            <v>0.35000000000000009</v>
          </cell>
          <cell r="N162">
            <v>0.35000000000000009</v>
          </cell>
          <cell r="O162">
            <v>0.35000000000000009</v>
          </cell>
          <cell r="P162">
            <v>0.35000000000000009</v>
          </cell>
          <cell r="Q162">
            <v>0.35000000000000009</v>
          </cell>
          <cell r="R162">
            <v>0.35000000000000009</v>
          </cell>
          <cell r="S162">
            <v>0.35000000000000009</v>
          </cell>
          <cell r="T162">
            <v>0.35000000000000009</v>
          </cell>
          <cell r="U162">
            <v>0.35000000000000009</v>
          </cell>
          <cell r="V162">
            <v>0.35000000000000009</v>
          </cell>
          <cell r="W162">
            <v>0.35000000000000009</v>
          </cell>
          <cell r="X162">
            <v>0.35000000000000009</v>
          </cell>
          <cell r="Y162">
            <v>0.35000000000000009</v>
          </cell>
          <cell r="Z162">
            <v>0.35000000000000009</v>
          </cell>
        </row>
        <row r="163">
          <cell r="A163" t="str">
            <v xml:space="preserve">excl. EU &amp; France </v>
          </cell>
          <cell r="B163" t="str">
            <v>% of total grants</v>
          </cell>
          <cell r="E163">
            <v>0.19486081370449676</v>
          </cell>
          <cell r="F163">
            <v>0.20745469052775559</v>
          </cell>
          <cell r="G163">
            <v>0.28999999999999998</v>
          </cell>
          <cell r="H163">
            <v>0.21</v>
          </cell>
          <cell r="I163">
            <v>0.13300000000000001</v>
          </cell>
          <cell r="J163">
            <v>0.21000000000000005</v>
          </cell>
          <cell r="K163">
            <v>0.21</v>
          </cell>
          <cell r="L163">
            <v>0.22499999999999998</v>
          </cell>
          <cell r="M163">
            <v>0.21000000000000005</v>
          </cell>
          <cell r="N163">
            <v>0.21000000000000005</v>
          </cell>
          <cell r="O163">
            <v>0.21000000000000005</v>
          </cell>
          <cell r="P163">
            <v>0.21000000000000005</v>
          </cell>
          <cell r="Q163">
            <v>0.21000000000000005</v>
          </cell>
          <cell r="R163">
            <v>0.21000000000000005</v>
          </cell>
          <cell r="S163">
            <v>0.21000000000000005</v>
          </cell>
          <cell r="T163">
            <v>0.21000000000000005</v>
          </cell>
          <cell r="U163">
            <v>0.21000000000000005</v>
          </cell>
          <cell r="V163">
            <v>0.21000000000000005</v>
          </cell>
          <cell r="W163">
            <v>0.21000000000000005</v>
          </cell>
          <cell r="X163">
            <v>0.21000000000000005</v>
          </cell>
          <cell r="Y163">
            <v>0.21000000000000005</v>
          </cell>
          <cell r="Z163">
            <v>0.21000000000000005</v>
          </cell>
        </row>
        <row r="164">
          <cell r="A164" t="str">
            <v>EU &amp; France</v>
          </cell>
          <cell r="B164" t="str">
            <v>% of total grants</v>
          </cell>
          <cell r="E164">
            <v>8.5653104925053528E-2</v>
          </cell>
          <cell r="F164">
            <v>0.10372734526387779</v>
          </cell>
          <cell r="G164">
            <v>0.121</v>
          </cell>
          <cell r="H164">
            <v>7.0000000000000007E-2</v>
          </cell>
          <cell r="I164">
            <v>7.3999999999999996E-2</v>
          </cell>
          <cell r="J164">
            <v>0.14000000000000004</v>
          </cell>
          <cell r="K164">
            <v>0.13999999999999999</v>
          </cell>
          <cell r="L164">
            <v>0.15000000000000002</v>
          </cell>
          <cell r="M164">
            <v>0.14000000000000004</v>
          </cell>
          <cell r="N164">
            <v>0.14000000000000004</v>
          </cell>
          <cell r="O164">
            <v>0.14000000000000004</v>
          </cell>
          <cell r="P164">
            <v>0.14000000000000004</v>
          </cell>
          <cell r="Q164">
            <v>0.14000000000000004</v>
          </cell>
          <cell r="R164">
            <v>0.14000000000000004</v>
          </cell>
          <cell r="S164">
            <v>0.14000000000000004</v>
          </cell>
          <cell r="T164">
            <v>0.14000000000000004</v>
          </cell>
          <cell r="U164">
            <v>0.14000000000000004</v>
          </cell>
          <cell r="V164">
            <v>0.14000000000000004</v>
          </cell>
          <cell r="W164">
            <v>0.14000000000000004</v>
          </cell>
          <cell r="X164">
            <v>0.14000000000000004</v>
          </cell>
          <cell r="Y164">
            <v>0.14000000000000004</v>
          </cell>
          <cell r="Z164">
            <v>0.14000000000000004</v>
          </cell>
        </row>
        <row r="165">
          <cell r="A165" t="str">
            <v>Total Loans</v>
          </cell>
          <cell r="B165" t="str">
            <v>% of external finance</v>
          </cell>
          <cell r="J165">
            <v>0.64999999999999991</v>
          </cell>
          <cell r="K165">
            <v>0.65</v>
          </cell>
          <cell r="L165">
            <v>0.625</v>
          </cell>
          <cell r="M165">
            <v>0.64999999999999991</v>
          </cell>
          <cell r="N165">
            <v>0.64999999999999991</v>
          </cell>
          <cell r="O165">
            <v>0.64999999999999991</v>
          </cell>
          <cell r="P165">
            <v>0.64999999999999991</v>
          </cell>
          <cell r="Q165">
            <v>0.64999999999999991</v>
          </cell>
          <cell r="R165">
            <v>0.64999999999999991</v>
          </cell>
          <cell r="S165">
            <v>0.64999999999999991</v>
          </cell>
          <cell r="T165">
            <v>0.64999999999999991</v>
          </cell>
          <cell r="U165">
            <v>0.64999999999999991</v>
          </cell>
          <cell r="V165">
            <v>0.64999999999999991</v>
          </cell>
          <cell r="W165">
            <v>0.64999999999999991</v>
          </cell>
          <cell r="X165">
            <v>0.64999999999999991</v>
          </cell>
          <cell r="Y165">
            <v>0.64999999999999991</v>
          </cell>
          <cell r="Z165">
            <v>0.64999999999999991</v>
          </cell>
        </row>
        <row r="166">
          <cell r="A166" t="str">
            <v>Quasi loans</v>
          </cell>
          <cell r="B166" t="str">
            <v>% of total loans</v>
          </cell>
          <cell r="E166">
            <v>0.32119914346895073</v>
          </cell>
          <cell r="F166">
            <v>0.29864356548501081</v>
          </cell>
          <cell r="G166">
            <v>0.22153999999999999</v>
          </cell>
          <cell r="H166">
            <v>0.22153999999999999</v>
          </cell>
          <cell r="I166">
            <v>0.24299999999999999</v>
          </cell>
          <cell r="J166">
            <v>0.36</v>
          </cell>
          <cell r="K166">
            <v>0.55000000000000004</v>
          </cell>
          <cell r="L166">
            <v>0.375</v>
          </cell>
          <cell r="M166">
            <v>0.35</v>
          </cell>
          <cell r="N166">
            <v>0.35</v>
          </cell>
          <cell r="O166">
            <v>0.35</v>
          </cell>
          <cell r="P166">
            <v>0.35</v>
          </cell>
          <cell r="Q166">
            <v>0.35</v>
          </cell>
          <cell r="R166">
            <v>0.35</v>
          </cell>
          <cell r="S166">
            <v>0.35</v>
          </cell>
          <cell r="T166">
            <v>0.35</v>
          </cell>
          <cell r="U166">
            <v>0.35</v>
          </cell>
          <cell r="V166">
            <v>0.35</v>
          </cell>
          <cell r="W166">
            <v>0.35</v>
          </cell>
          <cell r="X166">
            <v>0.35</v>
          </cell>
          <cell r="Y166">
            <v>0.35</v>
          </cell>
          <cell r="Z166">
            <v>0.35</v>
          </cell>
        </row>
        <row r="167">
          <cell r="A167" t="str">
            <v>Loans</v>
          </cell>
          <cell r="B167" t="str">
            <v>% of total loans</v>
          </cell>
          <cell r="E167">
            <v>0.23019271948608136</v>
          </cell>
          <cell r="F167">
            <v>0.21315399521258405</v>
          </cell>
          <cell r="G167">
            <v>0.15845999999999999</v>
          </cell>
          <cell r="H167">
            <v>0.3</v>
          </cell>
          <cell r="I167">
            <v>0.32499999999999996</v>
          </cell>
          <cell r="J167">
            <v>0.28999999999999998</v>
          </cell>
          <cell r="K167">
            <v>0.1</v>
          </cell>
          <cell r="L167">
            <v>0.25</v>
          </cell>
          <cell r="M167">
            <v>0.3</v>
          </cell>
          <cell r="N167">
            <v>0.3</v>
          </cell>
          <cell r="O167">
            <v>0.3</v>
          </cell>
          <cell r="P167">
            <v>0.3</v>
          </cell>
          <cell r="Q167">
            <v>0.3</v>
          </cell>
          <cell r="R167">
            <v>0.3</v>
          </cell>
          <cell r="S167">
            <v>0.3</v>
          </cell>
          <cell r="T167">
            <v>0.3</v>
          </cell>
          <cell r="U167">
            <v>0.3</v>
          </cell>
          <cell r="V167">
            <v>0.3</v>
          </cell>
          <cell r="W167">
            <v>0.3</v>
          </cell>
          <cell r="X167">
            <v>0.3</v>
          </cell>
          <cell r="Y167">
            <v>0.3</v>
          </cell>
          <cell r="Z167">
            <v>0.3</v>
          </cell>
        </row>
        <row r="168">
          <cell r="A168" t="str">
            <v>Government/PE shares of total grants and loans</v>
          </cell>
        </row>
        <row r="169">
          <cell r="A169" t="str">
            <v>Government</v>
          </cell>
          <cell r="B169" t="str">
            <v>% of total grants and loans</v>
          </cell>
          <cell r="J169">
            <v>0.8</v>
          </cell>
          <cell r="K169">
            <v>0.8</v>
          </cell>
          <cell r="L169">
            <v>0.75</v>
          </cell>
          <cell r="M169">
            <v>0.85</v>
          </cell>
          <cell r="N169">
            <v>0.85</v>
          </cell>
          <cell r="O169">
            <v>0.85</v>
          </cell>
          <cell r="P169">
            <v>0.85</v>
          </cell>
          <cell r="Q169">
            <v>0.85</v>
          </cell>
          <cell r="R169">
            <v>0.85</v>
          </cell>
          <cell r="S169">
            <v>0.85</v>
          </cell>
          <cell r="T169">
            <v>0.85</v>
          </cell>
          <cell r="U169">
            <v>0.85</v>
          </cell>
          <cell r="V169">
            <v>0.85</v>
          </cell>
          <cell r="W169">
            <v>0.85</v>
          </cell>
          <cell r="X169">
            <v>0.85</v>
          </cell>
          <cell r="Y169">
            <v>0.85</v>
          </cell>
          <cell r="Z169">
            <v>0.85</v>
          </cell>
        </row>
        <row r="170">
          <cell r="A170" t="str">
            <v>Public enterprises excl. SNIM</v>
          </cell>
          <cell r="B170" t="str">
            <v>% of total grants and loans</v>
          </cell>
          <cell r="J170">
            <v>0.2</v>
          </cell>
          <cell r="K170">
            <v>0.2</v>
          </cell>
          <cell r="L170">
            <v>0.25</v>
          </cell>
          <cell r="M170">
            <v>0.15000000000000002</v>
          </cell>
          <cell r="N170">
            <v>0.15000000000000002</v>
          </cell>
          <cell r="O170">
            <v>0.15000000000000002</v>
          </cell>
          <cell r="P170">
            <v>0.15000000000000002</v>
          </cell>
          <cell r="Q170">
            <v>0.15000000000000002</v>
          </cell>
          <cell r="R170">
            <v>0.15000000000000002</v>
          </cell>
          <cell r="S170">
            <v>0.15000000000000002</v>
          </cell>
          <cell r="T170">
            <v>0.15000000000000002</v>
          </cell>
          <cell r="U170">
            <v>0.15000000000000002</v>
          </cell>
          <cell r="V170">
            <v>0.15000000000000002</v>
          </cell>
          <cell r="W170">
            <v>0.15000000000000002</v>
          </cell>
          <cell r="X170">
            <v>0.15000000000000002</v>
          </cell>
          <cell r="Y170">
            <v>0.15000000000000002</v>
          </cell>
          <cell r="Z170">
            <v>0.15000000000000002</v>
          </cell>
        </row>
        <row r="171">
          <cell r="A171" t="str">
            <v>Share of expenditures for grants/loans on imports of goods and services</v>
          </cell>
        </row>
        <row r="172">
          <cell r="A172" t="str">
            <v>Loans</v>
          </cell>
          <cell r="E172">
            <v>72.5</v>
          </cell>
          <cell r="F172">
            <v>72.5</v>
          </cell>
          <cell r="G172">
            <v>72.5</v>
          </cell>
          <cell r="H172">
            <v>72.5</v>
          </cell>
          <cell r="I172">
            <v>72.5</v>
          </cell>
          <cell r="J172">
            <v>84</v>
          </cell>
          <cell r="K172">
            <v>85</v>
          </cell>
          <cell r="L172">
            <v>85</v>
          </cell>
          <cell r="M172">
            <v>85</v>
          </cell>
          <cell r="N172">
            <v>85</v>
          </cell>
          <cell r="O172">
            <v>85</v>
          </cell>
          <cell r="P172">
            <v>85</v>
          </cell>
          <cell r="Q172">
            <v>85</v>
          </cell>
          <cell r="R172">
            <v>85</v>
          </cell>
          <cell r="S172">
            <v>85</v>
          </cell>
          <cell r="T172">
            <v>85</v>
          </cell>
          <cell r="U172">
            <v>85</v>
          </cell>
          <cell r="V172">
            <v>85</v>
          </cell>
          <cell r="W172">
            <v>85</v>
          </cell>
          <cell r="X172">
            <v>85</v>
          </cell>
          <cell r="Y172">
            <v>85</v>
          </cell>
          <cell r="Z172">
            <v>85</v>
          </cell>
        </row>
        <row r="173">
          <cell r="A173" t="str">
            <v>Grants, excl. EU and France</v>
          </cell>
          <cell r="E173">
            <v>55</v>
          </cell>
          <cell r="F173">
            <v>55</v>
          </cell>
          <cell r="G173">
            <v>55</v>
          </cell>
          <cell r="H173">
            <v>55</v>
          </cell>
          <cell r="I173">
            <v>55</v>
          </cell>
          <cell r="J173">
            <v>84</v>
          </cell>
          <cell r="K173">
            <v>85</v>
          </cell>
          <cell r="L173">
            <v>85</v>
          </cell>
          <cell r="M173">
            <v>85</v>
          </cell>
          <cell r="N173">
            <v>85</v>
          </cell>
          <cell r="O173">
            <v>85</v>
          </cell>
          <cell r="P173">
            <v>85</v>
          </cell>
          <cell r="Q173">
            <v>85</v>
          </cell>
          <cell r="R173">
            <v>85</v>
          </cell>
          <cell r="S173">
            <v>85</v>
          </cell>
          <cell r="T173">
            <v>85</v>
          </cell>
          <cell r="U173">
            <v>85</v>
          </cell>
          <cell r="V173">
            <v>85</v>
          </cell>
          <cell r="W173">
            <v>85</v>
          </cell>
          <cell r="X173">
            <v>85</v>
          </cell>
          <cell r="Y173">
            <v>85</v>
          </cell>
          <cell r="Z173">
            <v>85</v>
          </cell>
        </row>
        <row r="174">
          <cell r="A174" t="str">
            <v>Grants EU and France</v>
          </cell>
          <cell r="E174">
            <v>20</v>
          </cell>
          <cell r="F174">
            <v>20</v>
          </cell>
          <cell r="G174">
            <v>20</v>
          </cell>
          <cell r="H174">
            <v>55</v>
          </cell>
          <cell r="I174">
            <v>20</v>
          </cell>
          <cell r="J174">
            <v>84</v>
          </cell>
          <cell r="K174">
            <v>85</v>
          </cell>
          <cell r="L174">
            <v>85</v>
          </cell>
          <cell r="M174">
            <v>85</v>
          </cell>
          <cell r="N174">
            <v>85</v>
          </cell>
          <cell r="O174">
            <v>85</v>
          </cell>
          <cell r="P174">
            <v>85</v>
          </cell>
          <cell r="Q174">
            <v>85</v>
          </cell>
          <cell r="R174">
            <v>85</v>
          </cell>
          <cell r="S174">
            <v>85</v>
          </cell>
          <cell r="T174">
            <v>85</v>
          </cell>
          <cell r="U174">
            <v>85</v>
          </cell>
          <cell r="V174">
            <v>85</v>
          </cell>
          <cell r="W174">
            <v>85</v>
          </cell>
          <cell r="X174">
            <v>85</v>
          </cell>
          <cell r="Y174">
            <v>85</v>
          </cell>
          <cell r="Z174">
            <v>85</v>
          </cell>
        </row>
        <row r="175">
          <cell r="A175" t="str">
            <v>Goods/Services share of imports of goods and services</v>
          </cell>
          <cell r="J175">
            <v>100</v>
          </cell>
          <cell r="K175">
            <v>100</v>
          </cell>
          <cell r="L175">
            <v>100</v>
          </cell>
          <cell r="M175">
            <v>100</v>
          </cell>
          <cell r="N175">
            <v>100</v>
          </cell>
          <cell r="O175">
            <v>100</v>
          </cell>
          <cell r="P175">
            <v>100</v>
          </cell>
          <cell r="Q175">
            <v>100</v>
          </cell>
          <cell r="R175">
            <v>99.6</v>
          </cell>
          <cell r="S175">
            <v>99.201599999999999</v>
          </cell>
          <cell r="T175">
            <v>98.804793599999996</v>
          </cell>
          <cell r="U175">
            <v>98.409574425599999</v>
          </cell>
          <cell r="V175">
            <v>98.015936127897604</v>
          </cell>
          <cell r="W175">
            <v>97.623872383386015</v>
          </cell>
          <cell r="X175">
            <v>97.233376893852466</v>
          </cell>
          <cell r="Y175">
            <v>96.84444338627705</v>
          </cell>
          <cell r="Z175">
            <v>96.457065612731938</v>
          </cell>
        </row>
        <row r="176">
          <cell r="A176" t="str">
            <v>Imports</v>
          </cell>
          <cell r="E176">
            <v>58.13</v>
          </cell>
          <cell r="F176">
            <v>58.13</v>
          </cell>
          <cell r="G176">
            <v>58.13</v>
          </cell>
          <cell r="H176">
            <v>89</v>
          </cell>
          <cell r="I176">
            <v>58.13</v>
          </cell>
          <cell r="J176">
            <v>60</v>
          </cell>
          <cell r="K176">
            <v>53.4</v>
          </cell>
          <cell r="L176">
            <v>53.4</v>
          </cell>
          <cell r="M176">
            <v>53.4</v>
          </cell>
          <cell r="N176">
            <v>53.4</v>
          </cell>
          <cell r="O176">
            <v>53.4</v>
          </cell>
          <cell r="P176">
            <v>53.4</v>
          </cell>
          <cell r="Q176">
            <v>53.4</v>
          </cell>
          <cell r="R176">
            <v>53.293199999999999</v>
          </cell>
          <cell r="S176">
            <v>53.186613600000001</v>
          </cell>
          <cell r="T176">
            <v>53.080240372799999</v>
          </cell>
          <cell r="U176">
            <v>52.974079892054398</v>
          </cell>
          <cell r="V176">
            <v>52.868131732270292</v>
          </cell>
          <cell r="W176">
            <v>52.762395468805749</v>
          </cell>
          <cell r="X176">
            <v>52.656870677868135</v>
          </cell>
          <cell r="Y176">
            <v>52.551556936512398</v>
          </cell>
          <cell r="Z176">
            <v>52.44645382263937</v>
          </cell>
        </row>
        <row r="177">
          <cell r="A177" t="str">
            <v>Freight and insurance</v>
          </cell>
          <cell r="E177">
            <v>9.44</v>
          </cell>
          <cell r="F177">
            <v>9.44</v>
          </cell>
          <cell r="G177">
            <v>8.5</v>
          </cell>
          <cell r="H177">
            <v>8</v>
          </cell>
          <cell r="I177">
            <v>8.5</v>
          </cell>
          <cell r="J177">
            <v>5.2173913043478279</v>
          </cell>
          <cell r="K177">
            <v>4.2720000000000002</v>
          </cell>
          <cell r="L177">
            <v>4.2720000000000002</v>
          </cell>
          <cell r="M177">
            <v>4.2720000000000002</v>
          </cell>
          <cell r="N177">
            <v>4.2720000000000002</v>
          </cell>
          <cell r="O177">
            <v>4.2720000000000002</v>
          </cell>
          <cell r="P177">
            <v>4.2720000000000002</v>
          </cell>
          <cell r="Q177">
            <v>4.2720000000000002</v>
          </cell>
          <cell r="R177">
            <v>4.6341913043478229</v>
          </cell>
          <cell r="S177">
            <v>4.6249229217391274</v>
          </cell>
          <cell r="T177">
            <v>4.6156730758956499</v>
          </cell>
          <cell r="U177">
            <v>4.6064417297438567</v>
          </cell>
          <cell r="V177">
            <v>4.5972288462843736</v>
          </cell>
          <cell r="W177">
            <v>4.5880343885918009</v>
          </cell>
          <cell r="X177">
            <v>4.5788583198146213</v>
          </cell>
          <cell r="Y177">
            <v>4.5697006031749865</v>
          </cell>
          <cell r="Z177">
            <v>4.560561201968639</v>
          </cell>
        </row>
        <row r="178">
          <cell r="A178" t="str">
            <v>Services</v>
          </cell>
          <cell r="E178">
            <v>32.43</v>
          </cell>
          <cell r="F178">
            <v>32.43</v>
          </cell>
          <cell r="G178">
            <v>33.369999999999997</v>
          </cell>
          <cell r="H178">
            <v>3</v>
          </cell>
          <cell r="I178">
            <v>33.369999999999997</v>
          </cell>
          <cell r="J178">
            <v>34.782608695652172</v>
          </cell>
          <cell r="K178">
            <v>42.328000000000003</v>
          </cell>
          <cell r="L178">
            <v>42.328000000000003</v>
          </cell>
          <cell r="M178">
            <v>42.328000000000003</v>
          </cell>
          <cell r="N178">
            <v>42.328000000000003</v>
          </cell>
          <cell r="O178">
            <v>42.328000000000003</v>
          </cell>
          <cell r="P178">
            <v>42.328000000000003</v>
          </cell>
          <cell r="Q178">
            <v>42.328000000000003</v>
          </cell>
          <cell r="R178">
            <v>41.672608695652173</v>
          </cell>
          <cell r="S178">
            <v>41.390063478260871</v>
          </cell>
          <cell r="T178">
            <v>41.108880151304348</v>
          </cell>
          <cell r="U178">
            <v>40.829052803801744</v>
          </cell>
          <cell r="V178">
            <v>40.550575549342938</v>
          </cell>
          <cell r="W178">
            <v>40.273442525988465</v>
          </cell>
          <cell r="X178">
            <v>39.99764789616971</v>
          </cell>
          <cell r="Y178">
            <v>39.723185846589665</v>
          </cell>
          <cell r="Z178">
            <v>39.450050588123929</v>
          </cell>
        </row>
        <row r="179">
          <cell r="A179" t="str">
            <v>PIP Imports of Goods</v>
          </cell>
          <cell r="J179">
            <v>4684.4036697247766</v>
          </cell>
          <cell r="K179">
            <v>5463.3673499999995</v>
          </cell>
          <cell r="L179">
            <v>5936.2930224000011</v>
          </cell>
          <cell r="M179">
            <v>3968.4477000000002</v>
          </cell>
          <cell r="N179">
            <v>3272.6189999999997</v>
          </cell>
          <cell r="O179">
            <v>3599.8808999999992</v>
          </cell>
          <cell r="P179">
            <v>3958.9157999999998</v>
          </cell>
          <cell r="Q179">
            <v>4352.9009999999998</v>
          </cell>
          <cell r="R179">
            <v>4344.1951980000003</v>
          </cell>
          <cell r="S179">
            <v>4335.5068076040006</v>
          </cell>
          <cell r="T179">
            <v>4326.8357939887919</v>
          </cell>
          <cell r="U179">
            <v>4318.1821224008136</v>
          </cell>
          <cell r="V179">
            <v>4309.5457581560131</v>
          </cell>
          <cell r="W179">
            <v>4300.9266666397007</v>
          </cell>
          <cell r="X179">
            <v>4292.3248133064217</v>
          </cell>
          <cell r="Y179">
            <v>4283.7401636798077</v>
          </cell>
          <cell r="Z179">
            <v>4275.1726833524481</v>
          </cell>
        </row>
        <row r="180">
          <cell r="A180" t="str">
            <v>PIP Imports of Services</v>
          </cell>
          <cell r="J180">
            <v>2715.596330275233</v>
          </cell>
          <cell r="K180">
            <v>4330.5882620000002</v>
          </cell>
          <cell r="L180">
            <v>4705.4571358080011</v>
          </cell>
          <cell r="M180">
            <v>3145.6264839999999</v>
          </cell>
          <cell r="N180">
            <v>2594.0714800000001</v>
          </cell>
          <cell r="O180">
            <v>2853.4786279999994</v>
          </cell>
          <cell r="P180">
            <v>3138.0709360000001</v>
          </cell>
          <cell r="Q180">
            <v>3450.3669200000004</v>
          </cell>
          <cell r="R180">
            <v>3396.9426978260867</v>
          </cell>
          <cell r="S180">
            <v>3373.9110244304347</v>
          </cell>
          <cell r="T180">
            <v>3350.9903655335738</v>
          </cell>
          <cell r="U180">
            <v>3328.1802393018988</v>
          </cell>
          <cell r="V180">
            <v>3305.4801659046893</v>
          </cell>
          <cell r="W180">
            <v>3282.8896675059495</v>
          </cell>
          <cell r="X180">
            <v>3260.4082682562744</v>
          </cell>
          <cell r="Y180">
            <v>3238.0354942847566</v>
          </cell>
          <cell r="Z180">
            <v>3215.7708736909221</v>
          </cell>
        </row>
        <row r="182">
          <cell r="A182" t="str">
            <v>PIP, Total (executed)</v>
          </cell>
          <cell r="J182">
            <v>7400.0000000000091</v>
          </cell>
          <cell r="K182">
            <v>9793.9556119999997</v>
          </cell>
          <cell r="L182">
            <v>10641.750158208002</v>
          </cell>
          <cell r="M182">
            <v>7114.0741840000001</v>
          </cell>
          <cell r="N182">
            <v>5866.6904799999993</v>
          </cell>
          <cell r="O182">
            <v>6453.359527999999</v>
          </cell>
          <cell r="P182">
            <v>7096.9867359999998</v>
          </cell>
          <cell r="Q182">
            <v>7803.2679200000002</v>
          </cell>
          <cell r="R182">
            <v>7741.1378958260866</v>
          </cell>
          <cell r="S182">
            <v>7709.4178320344354</v>
          </cell>
          <cell r="T182">
            <v>7677.8261595223657</v>
          </cell>
          <cell r="U182">
            <v>7646.3623617027124</v>
          </cell>
          <cell r="V182">
            <v>7615.0259240607029</v>
          </cell>
          <cell r="W182">
            <v>7583.8163341456502</v>
          </cell>
          <cell r="X182">
            <v>7552.7330815626956</v>
          </cell>
          <cell r="Y182">
            <v>7521.7756579645647</v>
          </cell>
          <cell r="Z182">
            <v>7490.9435570433707</v>
          </cell>
        </row>
        <row r="184">
          <cell r="A184" t="str">
            <v xml:space="preserve">Libor </v>
          </cell>
          <cell r="E184">
            <v>5.0711416666666667</v>
          </cell>
          <cell r="F184">
            <v>6.0997808333333339</v>
          </cell>
          <cell r="G184">
            <v>5.5903591666666665</v>
          </cell>
          <cell r="H184">
            <v>5.8585224999999994</v>
          </cell>
          <cell r="I184">
            <v>5.5642283333333333</v>
          </cell>
          <cell r="J184">
            <v>5.5283730366666655</v>
          </cell>
          <cell r="K184">
            <v>6.6494861241666658</v>
          </cell>
          <cell r="L184">
            <v>3.7277225</v>
          </cell>
          <cell r="M184">
            <v>1.8747516666666668</v>
          </cell>
          <cell r="N184">
            <v>1.2297008333333335</v>
          </cell>
          <cell r="O184">
            <v>1.7918449999999999</v>
          </cell>
          <cell r="P184">
            <v>3.7630650000000001</v>
          </cell>
          <cell r="Q184">
            <v>5.0474416666666677</v>
          </cell>
          <cell r="R184">
            <v>5.1231500000000008</v>
          </cell>
          <cell r="S184">
            <v>5.1202750000000012</v>
          </cell>
          <cell r="T184">
            <v>5.1169000000000002</v>
          </cell>
          <cell r="U184">
            <v>5.1169000000000002</v>
          </cell>
          <cell r="V184">
            <v>5.1169000000000002</v>
          </cell>
          <cell r="W184">
            <v>5.1169000000000002</v>
          </cell>
          <cell r="X184">
            <v>5.1169000000000002</v>
          </cell>
          <cell r="Y184">
            <v>5.1169000000000002</v>
          </cell>
          <cell r="Z184">
            <v>5.1169000000000002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1">
          <cell r="A1" t="str">
            <v>DATED! NOT CURRENTLY USED FOR PROJECTIONS</v>
          </cell>
        </row>
        <row r="3">
          <cell r="B3" t="str">
            <v>Formulae</v>
          </cell>
          <cell r="C3">
            <v>1994</v>
          </cell>
          <cell r="D3">
            <v>1995</v>
          </cell>
          <cell r="E3">
            <v>1996</v>
          </cell>
          <cell r="F3">
            <v>1997</v>
          </cell>
          <cell r="G3">
            <v>1998</v>
          </cell>
          <cell r="H3">
            <v>1999</v>
          </cell>
          <cell r="I3">
            <v>2000</v>
          </cell>
          <cell r="J3">
            <v>2001</v>
          </cell>
          <cell r="K3">
            <v>2002</v>
          </cell>
          <cell r="L3">
            <v>2003</v>
          </cell>
          <cell r="M3">
            <v>2004</v>
          </cell>
          <cell r="N3">
            <v>2005</v>
          </cell>
          <cell r="O3">
            <v>2006</v>
          </cell>
          <cell r="P3">
            <v>2007</v>
          </cell>
          <cell r="Q3">
            <v>2008</v>
          </cell>
          <cell r="R3">
            <v>2009</v>
          </cell>
          <cell r="S3">
            <v>2010</v>
          </cell>
          <cell r="T3">
            <v>2011</v>
          </cell>
          <cell r="U3">
            <v>2012</v>
          </cell>
          <cell r="V3">
            <v>2013</v>
          </cell>
          <cell r="W3">
            <v>2014</v>
          </cell>
          <cell r="X3">
            <v>2015</v>
          </cell>
        </row>
        <row r="4">
          <cell r="A4" t="str">
            <v>VOLUME</v>
          </cell>
        </row>
        <row r="5">
          <cell r="A5" t="str">
            <v>In volume terms</v>
          </cell>
        </row>
        <row r="6">
          <cell r="A6" t="str">
            <v>Ferrous ores, mln t 1/</v>
          </cell>
          <cell r="B6" t="str">
            <v>input from assumptions</v>
          </cell>
          <cell r="C6">
            <v>10.3</v>
          </cell>
          <cell r="D6">
            <v>11.463767000000001</v>
          </cell>
          <cell r="E6">
            <v>11.157949</v>
          </cell>
          <cell r="F6">
            <v>11.688804000000001</v>
          </cell>
          <cell r="G6">
            <v>11.40161</v>
          </cell>
          <cell r="H6">
            <v>11.042</v>
          </cell>
          <cell r="I6">
            <v>11.069399000000001</v>
          </cell>
          <cell r="J6">
            <v>10.093392999999999</v>
          </cell>
          <cell r="K6">
            <v>10.485879000000001</v>
          </cell>
          <cell r="L6">
            <v>9.6273939999999989</v>
          </cell>
          <cell r="M6">
            <v>11.003187</v>
          </cell>
          <cell r="N6">
            <v>12</v>
          </cell>
          <cell r="O6">
            <v>12.542372881355933</v>
          </cell>
          <cell r="P6">
            <v>13.559322033898306</v>
          </cell>
          <cell r="Q6">
            <v>14.689265536723164</v>
          </cell>
          <cell r="R6">
            <v>15.254237288135595</v>
          </cell>
          <cell r="S6">
            <v>15.819209039548024</v>
          </cell>
          <cell r="T6">
            <v>16.949152542372882</v>
          </cell>
          <cell r="U6">
            <v>17.514124293785315</v>
          </cell>
          <cell r="V6">
            <v>18.079096045197744</v>
          </cell>
          <cell r="W6">
            <v>18.079096045197744</v>
          </cell>
          <cell r="X6">
            <v>18.079096045197744</v>
          </cell>
        </row>
        <row r="7">
          <cell r="A7" t="str">
            <v>Fish (thousands t)</v>
          </cell>
          <cell r="B7" t="str">
            <v>sum of 4 elements</v>
          </cell>
          <cell r="C7">
            <v>190.816</v>
          </cell>
          <cell r="D7">
            <v>298.10450000000003</v>
          </cell>
          <cell r="E7">
            <v>366.32900000000001</v>
          </cell>
          <cell r="F7">
            <v>203.67992375796177</v>
          </cell>
          <cell r="G7">
            <v>183.31280000000001</v>
          </cell>
          <cell r="H7">
            <v>208.16739499999997</v>
          </cell>
          <cell r="I7">
            <v>197.47080000000003</v>
          </cell>
          <cell r="J7">
            <v>153.78340000000003</v>
          </cell>
          <cell r="K7">
            <v>103.10599999999998</v>
          </cell>
          <cell r="L7">
            <v>80.123400000000004</v>
          </cell>
          <cell r="M7">
            <v>85.885000000000005</v>
          </cell>
          <cell r="N7">
            <v>117.7081924409283</v>
          </cell>
          <cell r="O7">
            <v>124.27204372904019</v>
          </cell>
          <cell r="P7">
            <v>127.9740208362888</v>
          </cell>
          <cell r="Q7">
            <v>130.70983524036797</v>
          </cell>
          <cell r="R7">
            <v>133.4779487401147</v>
          </cell>
          <cell r="S7">
            <v>136.3445223966697</v>
          </cell>
          <cell r="T7">
            <v>139.30887561503997</v>
          </cell>
          <cell r="U7">
            <v>142.59000609150161</v>
          </cell>
          <cell r="V7">
            <v>145.95160776641725</v>
          </cell>
          <cell r="W7">
            <v>149.3957355214238</v>
          </cell>
          <cell r="X7">
            <v>152.92449869952085</v>
          </cell>
        </row>
        <row r="8">
          <cell r="A8" t="str">
            <v xml:space="preserve">  Cephalophodes</v>
          </cell>
          <cell r="B8" t="str">
            <v>=volume(t-1)*assumed growth rate</v>
          </cell>
          <cell r="C8">
            <v>38</v>
          </cell>
          <cell r="D8">
            <v>33.259</v>
          </cell>
          <cell r="E8">
            <v>29.174000000000003</v>
          </cell>
          <cell r="F8">
            <v>23.507000000000001</v>
          </cell>
          <cell r="G8">
            <v>19.341000000000001</v>
          </cell>
          <cell r="H8">
            <v>26.180999999999997</v>
          </cell>
          <cell r="I8">
            <v>27.075000000000003</v>
          </cell>
          <cell r="J8">
            <v>32.61</v>
          </cell>
          <cell r="K8">
            <v>24.175999999999998</v>
          </cell>
          <cell r="L8">
            <v>19.701000000000001</v>
          </cell>
          <cell r="M8">
            <v>25.297000000000001</v>
          </cell>
          <cell r="N8">
            <v>25.999694444444444</v>
          </cell>
          <cell r="O8">
            <v>28.110434071280771</v>
          </cell>
          <cell r="P8">
            <v>29.461385534188956</v>
          </cell>
          <cell r="Q8">
            <v>30.13552939171333</v>
          </cell>
          <cell r="R8">
            <v>30.804472966948207</v>
          </cell>
          <cell r="S8">
            <v>31.51826798651242</v>
          </cell>
          <cell r="T8">
            <v>32.275734537037351</v>
          </cell>
          <cell r="U8">
            <v>33.244006573148475</v>
          </cell>
          <cell r="V8">
            <v>34.24132677034293</v>
          </cell>
          <cell r="W8">
            <v>35.268566573453221</v>
          </cell>
          <cell r="X8">
            <v>36.326623570656821</v>
          </cell>
        </row>
        <row r="9">
          <cell r="A9" t="str">
            <v xml:space="preserve">  Desmersal</v>
          </cell>
          <cell r="B9" t="str">
            <v>=volume(t-1)*assumed growth rate</v>
          </cell>
          <cell r="C9">
            <v>10.1</v>
          </cell>
          <cell r="D9">
            <v>8.4420000000000002</v>
          </cell>
          <cell r="E9">
            <v>13.066999999999998</v>
          </cell>
          <cell r="F9">
            <v>9.6379999999999999</v>
          </cell>
          <cell r="G9">
            <v>7.2349999999999994</v>
          </cell>
          <cell r="H9">
            <v>5.863999999999999</v>
          </cell>
          <cell r="I9">
            <v>8.3360000000000003</v>
          </cell>
          <cell r="J9">
            <v>10.651</v>
          </cell>
          <cell r="K9">
            <v>10.965</v>
          </cell>
          <cell r="L9">
            <v>7.4739999999999993</v>
          </cell>
          <cell r="M9">
            <v>7.9149999999999991</v>
          </cell>
          <cell r="N9">
            <v>7.1134810126582266</v>
          </cell>
          <cell r="O9">
            <v>7.6114246835443033</v>
          </cell>
          <cell r="P9">
            <v>7.9772200065540968</v>
          </cell>
          <cell r="Q9">
            <v>8.1597570383341615</v>
          </cell>
          <cell r="R9">
            <v>8.3408859966252393</v>
          </cell>
          <cell r="S9">
            <v>8.5341593205847825</v>
          </cell>
          <cell r="T9">
            <v>8.7392575266460994</v>
          </cell>
          <cell r="U9">
            <v>9.0014352524454821</v>
          </cell>
          <cell r="V9">
            <v>9.2714783100188463</v>
          </cell>
          <cell r="W9">
            <v>9.5496226593194127</v>
          </cell>
          <cell r="X9">
            <v>9.8361113390989949</v>
          </cell>
        </row>
        <row r="10">
          <cell r="A10" t="str">
            <v xml:space="preserve">  Pelagic</v>
          </cell>
          <cell r="B10" t="str">
            <v>=volume(t-1)*assumed growth rate</v>
          </cell>
          <cell r="C10">
            <v>139.4</v>
          </cell>
          <cell r="D10">
            <v>250.81799999999998</v>
          </cell>
          <cell r="E10">
            <v>321.06</v>
          </cell>
          <cell r="F10">
            <v>166.79819999999998</v>
          </cell>
          <cell r="G10">
            <v>151.82904300000001</v>
          </cell>
          <cell r="H10">
            <v>170.45657</v>
          </cell>
          <cell r="I10">
            <v>156.84900000000002</v>
          </cell>
          <cell r="J10">
            <v>105.41940000000001</v>
          </cell>
          <cell r="K10">
            <v>64.128199999999993</v>
          </cell>
          <cell r="L10">
            <v>49.022400000000005</v>
          </cell>
          <cell r="M10">
            <v>49.370000000000005</v>
          </cell>
          <cell r="N10">
            <v>76.02516431924883</v>
          </cell>
          <cell r="O10">
            <v>81.346925821596258</v>
          </cell>
          <cell r="P10">
            <v>82.973864338028179</v>
          </cell>
          <cell r="Q10">
            <v>84.633341624788741</v>
          </cell>
          <cell r="R10">
            <v>86.326008457284516</v>
          </cell>
          <cell r="S10">
            <v>88.052528626430203</v>
          </cell>
          <cell r="T10">
            <v>89.813579198958806</v>
          </cell>
          <cell r="U10">
            <v>91.609850782937983</v>
          </cell>
          <cell r="V10">
            <v>93.442047798596747</v>
          </cell>
          <cell r="W10">
            <v>95.31088875456868</v>
          </cell>
          <cell r="X10">
            <v>97.217106529660057</v>
          </cell>
        </row>
        <row r="11">
          <cell r="A11" t="str">
            <v xml:space="preserve">  Crustaces</v>
          </cell>
          <cell r="B11" t="str">
            <v>=volume(t-1)*assumed growth rate</v>
          </cell>
          <cell r="C11">
            <v>3.3159999999999998</v>
          </cell>
          <cell r="D11">
            <v>5.5854999999999997</v>
          </cell>
          <cell r="E11">
            <v>3.028</v>
          </cell>
          <cell r="F11">
            <v>3.7367237579617836</v>
          </cell>
          <cell r="G11">
            <v>0.41799999999999993</v>
          </cell>
          <cell r="H11">
            <v>0.93399999999999994</v>
          </cell>
          <cell r="I11">
            <v>1.161</v>
          </cell>
          <cell r="J11">
            <v>1.5570000000000002</v>
          </cell>
          <cell r="K11">
            <v>1.4910000000000001</v>
          </cell>
          <cell r="L11">
            <v>1.8580000000000001</v>
          </cell>
          <cell r="M11">
            <v>1.101</v>
          </cell>
          <cell r="N11">
            <v>0.90081818181818174</v>
          </cell>
          <cell r="O11">
            <v>0.96387545454545454</v>
          </cell>
          <cell r="P11">
            <v>1.0101980745404913</v>
          </cell>
          <cell r="Q11">
            <v>1.0333137160653654</v>
          </cell>
          <cell r="R11">
            <v>1.056251045706373</v>
          </cell>
          <cell r="S11">
            <v>1.0807262813854137</v>
          </cell>
          <cell r="T11">
            <v>1.1066989651881198</v>
          </cell>
          <cell r="U11">
            <v>1.1398999341437634</v>
          </cell>
          <cell r="V11">
            <v>1.1740969321680763</v>
          </cell>
          <cell r="W11">
            <v>1.2093198401331187</v>
          </cell>
          <cell r="X11">
            <v>1.2455994353371123</v>
          </cell>
        </row>
        <row r="12">
          <cell r="A12" t="str">
            <v xml:space="preserve">  Artisanal</v>
          </cell>
          <cell r="G12">
            <v>4.489757</v>
          </cell>
          <cell r="H12">
            <v>4.7318249999999997</v>
          </cell>
          <cell r="I12">
            <v>4.0498000000000003</v>
          </cell>
          <cell r="J12">
            <v>3.5459999999999998</v>
          </cell>
          <cell r="K12">
            <v>2.3458000000000001</v>
          </cell>
          <cell r="L12">
            <v>2.0680000000000001</v>
          </cell>
          <cell r="M12">
            <v>2.202</v>
          </cell>
          <cell r="N12">
            <v>7.6690344827586205</v>
          </cell>
          <cell r="O12">
            <v>6.2393836980734019</v>
          </cell>
          <cell r="P12">
            <v>6.5513528829770724</v>
          </cell>
          <cell r="Q12">
            <v>6.7478934694663844</v>
          </cell>
          <cell r="R12">
            <v>6.9503302735503762</v>
          </cell>
          <cell r="S12">
            <v>7.1588401817568874</v>
          </cell>
          <cell r="T12">
            <v>7.3736053872095946</v>
          </cell>
          <cell r="U12">
            <v>7.5948135488258828</v>
          </cell>
          <cell r="V12">
            <v>7.8226579552906594</v>
          </cell>
          <cell r="W12">
            <v>8.0573376939493802</v>
          </cell>
          <cell r="X12">
            <v>8.2990578247678624</v>
          </cell>
        </row>
        <row r="14">
          <cell r="A14" t="str">
            <v>VALUE (In mln. US$)</v>
          </cell>
          <cell r="C14">
            <v>372.68434029475446</v>
          </cell>
          <cell r="D14">
            <v>478.28801527517584</v>
          </cell>
          <cell r="E14">
            <v>474.9389741709773</v>
          </cell>
          <cell r="F14">
            <v>408.03258217644571</v>
          </cell>
          <cell r="G14">
            <v>359.75421420923135</v>
          </cell>
          <cell r="H14">
            <v>333.06237959062895</v>
          </cell>
          <cell r="I14">
            <v>344.72723227354754</v>
          </cell>
          <cell r="J14">
            <v>335.36755579929229</v>
          </cell>
          <cell r="K14">
            <v>330.26312399999995</v>
          </cell>
          <cell r="L14">
            <v>315.38392602788485</v>
          </cell>
          <cell r="M14">
            <v>425.18661684866373</v>
          </cell>
          <cell r="N14">
            <v>488.68874054684869</v>
          </cell>
          <cell r="O14">
            <v>1677.6683705215894</v>
          </cell>
          <cell r="P14">
            <v>2069.9771257757211</v>
          </cell>
          <cell r="Q14">
            <v>2188.2545845951072</v>
          </cell>
          <cell r="R14">
            <v>2247.7509037764912</v>
          </cell>
          <cell r="S14">
            <v>2317.6942502942538</v>
          </cell>
          <cell r="T14">
            <v>2252.2126313138469</v>
          </cell>
          <cell r="U14">
            <v>3253.0277141639654</v>
          </cell>
          <cell r="V14">
            <v>3153.6874655093134</v>
          </cell>
          <cell r="W14">
            <v>3036.5952496106052</v>
          </cell>
          <cell r="X14">
            <v>2591.8855600966817</v>
          </cell>
        </row>
        <row r="16">
          <cell r="A16" t="str">
            <v>Ferrous ores</v>
          </cell>
          <cell r="B16" t="str">
            <v>=volume*price</v>
          </cell>
          <cell r="C16">
            <v>163</v>
          </cell>
          <cell r="D16">
            <v>196.83059999999998</v>
          </cell>
          <cell r="E16">
            <v>198.13400000000001</v>
          </cell>
          <cell r="F16">
            <v>211.511</v>
          </cell>
          <cell r="G16">
            <v>216.99799999999999</v>
          </cell>
          <cell r="H16">
            <v>177.11367999999999</v>
          </cell>
          <cell r="I16">
            <v>194.14272200000002</v>
          </cell>
          <cell r="J16">
            <v>178.505</v>
          </cell>
          <cell r="K16">
            <v>183.809124</v>
          </cell>
          <cell r="L16">
            <v>181.24884609111237</v>
          </cell>
          <cell r="M16">
            <v>249.20148498450345</v>
          </cell>
          <cell r="N16">
            <v>350.59287709643701</v>
          </cell>
          <cell r="O16">
            <v>405.90153176223737</v>
          </cell>
          <cell r="P16">
            <v>438.81246676998637</v>
          </cell>
          <cell r="Q16">
            <v>429.16265557944268</v>
          </cell>
          <cell r="R16">
            <v>411.38668759686232</v>
          </cell>
          <cell r="S16">
            <v>355.51935965160942</v>
          </cell>
          <cell r="T16">
            <v>304.73087970137954</v>
          </cell>
          <cell r="U16">
            <v>322.76079008371119</v>
          </cell>
          <cell r="V16">
            <v>341.50173918534597</v>
          </cell>
          <cell r="W16">
            <v>350.03928266497962</v>
          </cell>
          <cell r="X16">
            <v>358.79026473160411</v>
          </cell>
        </row>
        <row r="17">
          <cell r="A17" t="str">
            <v xml:space="preserve">Fish </v>
          </cell>
          <cell r="B17" t="str">
            <v>sum of elements</v>
          </cell>
          <cell r="C17">
            <v>207.09999999999997</v>
          </cell>
          <cell r="D17">
            <v>279.55788244184254</v>
          </cell>
          <cell r="E17">
            <v>276.80497417097729</v>
          </cell>
          <cell r="F17">
            <v>196.52158217644572</v>
          </cell>
          <cell r="G17">
            <v>140.58144747255864</v>
          </cell>
          <cell r="H17">
            <v>154.79631928221704</v>
          </cell>
          <cell r="I17">
            <v>149.08610000000004</v>
          </cell>
          <cell r="J17">
            <v>156.86255579929227</v>
          </cell>
          <cell r="K17">
            <v>143.45399999999998</v>
          </cell>
          <cell r="L17">
            <v>130.9600089810867</v>
          </cell>
          <cell r="M17">
            <v>170.86544444123939</v>
          </cell>
          <cell r="N17">
            <v>132.46420728519871</v>
          </cell>
          <cell r="O17">
            <v>143.54323290918256</v>
          </cell>
          <cell r="P17">
            <v>152.95399257054859</v>
          </cell>
          <cell r="Q17">
            <v>159.67319593695976</v>
          </cell>
          <cell r="R17">
            <v>166.02102110856271</v>
          </cell>
          <cell r="S17">
            <v>172.4776497194463</v>
          </cell>
          <cell r="T17">
            <v>179.04559346157313</v>
          </cell>
          <cell r="U17">
            <v>186.42618118483296</v>
          </cell>
          <cell r="V17">
            <v>193.89240194779538</v>
          </cell>
          <cell r="W17">
            <v>201.44968410185467</v>
          </cell>
          <cell r="X17">
            <v>209.1042944107823</v>
          </cell>
        </row>
        <row r="18">
          <cell r="A18" t="str">
            <v xml:space="preserve">  Cephalophodes</v>
          </cell>
          <cell r="B18" t="str">
            <v>=volume*price</v>
          </cell>
          <cell r="C18">
            <v>139.73862395520476</v>
          </cell>
          <cell r="D18">
            <v>160.70699999999999</v>
          </cell>
          <cell r="E18">
            <v>139.77100000000002</v>
          </cell>
          <cell r="F18">
            <v>117.024</v>
          </cell>
          <cell r="G18">
            <v>72.411000000000001</v>
          </cell>
          <cell r="H18">
            <v>78.12700000000001</v>
          </cell>
          <cell r="I18">
            <v>70.752000000000024</v>
          </cell>
          <cell r="J18">
            <v>92.110000000000014</v>
          </cell>
          <cell r="K18">
            <v>95.867999999999995</v>
          </cell>
          <cell r="L18">
            <v>95.52942187417969</v>
          </cell>
          <cell r="M18">
            <v>138.82334415342655</v>
          </cell>
          <cell r="N18">
            <v>79.627151047354118</v>
          </cell>
          <cell r="O18">
            <v>88.674288004458276</v>
          </cell>
          <cell r="P18">
            <v>95.72393655045839</v>
          </cell>
          <cell r="Q18">
            <v>100.85174864098057</v>
          </cell>
          <cell r="R18">
            <v>105.87388120031694</v>
          </cell>
          <cell r="S18">
            <v>110.95951958567716</v>
          </cell>
          <cell r="T18">
            <v>116.11117181432259</v>
          </cell>
          <cell r="U18">
            <v>121.94848564941819</v>
          </cell>
          <cell r="V18">
            <v>127.83202948279651</v>
          </cell>
          <cell r="W18">
            <v>133.76618747811375</v>
          </cell>
          <cell r="X18">
            <v>139.75615364384123</v>
          </cell>
        </row>
        <row r="19">
          <cell r="A19" t="str">
            <v xml:space="preserve">  Desmersal</v>
          </cell>
          <cell r="B19" t="str">
            <v>=volume*price</v>
          </cell>
          <cell r="C19">
            <v>13.403704803147781</v>
          </cell>
          <cell r="D19">
            <v>13.304</v>
          </cell>
          <cell r="E19">
            <v>19.723999999999997</v>
          </cell>
          <cell r="F19">
            <v>13.289</v>
          </cell>
          <cell r="G19">
            <v>8.8690000000000015</v>
          </cell>
          <cell r="H19">
            <v>7.9809999999999999</v>
          </cell>
          <cell r="I19">
            <v>13.064</v>
          </cell>
          <cell r="J19">
            <v>15.644999999999998</v>
          </cell>
          <cell r="K19">
            <v>14.251999999999999</v>
          </cell>
          <cell r="L19">
            <v>8.2320890933963415</v>
          </cell>
          <cell r="M19">
            <v>7.618103551576648</v>
          </cell>
          <cell r="N19">
            <v>8.1424180675624527</v>
          </cell>
          <cell r="O19">
            <v>8.9737589522605798</v>
          </cell>
          <cell r="P19">
            <v>9.4990765787593769</v>
          </cell>
          <cell r="Q19">
            <v>9.7650193541186248</v>
          </cell>
          <cell r="R19">
            <v>9.9817816639514199</v>
          </cell>
          <cell r="S19">
            <v>10.213077490559153</v>
          </cell>
          <cell r="T19">
            <v>10.458524498634857</v>
          </cell>
          <cell r="U19">
            <v>10.7722802335939</v>
          </cell>
          <cell r="V19">
            <v>11.095448640601719</v>
          </cell>
          <cell r="W19">
            <v>11.42831209981977</v>
          </cell>
          <cell r="X19">
            <v>11.771161462814364</v>
          </cell>
        </row>
        <row r="20">
          <cell r="A20" t="str">
            <v xml:space="preserve">  Pelagic</v>
          </cell>
          <cell r="B20" t="str">
            <v>=volume*price</v>
          </cell>
          <cell r="C20">
            <v>46.212773276524345</v>
          </cell>
          <cell r="D20">
            <v>85.379499999999993</v>
          </cell>
          <cell r="E20">
            <v>109.733307</v>
          </cell>
          <cell r="F20">
            <v>57.383499999999998</v>
          </cell>
          <cell r="G20">
            <v>52.005918000000001</v>
          </cell>
          <cell r="H20">
            <v>57.065072999999991</v>
          </cell>
          <cell r="I20">
            <v>56.447000000000003</v>
          </cell>
          <cell r="J20">
            <v>37.268000000000001</v>
          </cell>
          <cell r="K20">
            <v>24.243000000000002</v>
          </cell>
          <cell r="L20">
            <v>17.805077591860893</v>
          </cell>
          <cell r="M20">
            <v>17.096963662448946</v>
          </cell>
          <cell r="N20">
            <v>27.912967816924724</v>
          </cell>
          <cell r="O20">
            <v>30.762881831032743</v>
          </cell>
          <cell r="P20">
            <v>31.69192086232993</v>
          </cell>
          <cell r="Q20">
            <v>32.487388075974401</v>
          </cell>
          <cell r="R20">
            <v>33.137135837493886</v>
          </cell>
          <cell r="S20">
            <v>33.799878554243769</v>
          </cell>
          <cell r="T20">
            <v>34.475876125328647</v>
          </cell>
          <cell r="U20">
            <v>35.165393647835216</v>
          </cell>
          <cell r="V20">
            <v>35.868701520791923</v>
          </cell>
          <cell r="W20">
            <v>36.586075551207756</v>
          </cell>
          <cell r="X20">
            <v>37.317797062231918</v>
          </cell>
        </row>
        <row r="21">
          <cell r="A21" t="str">
            <v xml:space="preserve">  Crustaces</v>
          </cell>
          <cell r="B21" t="str">
            <v>=volume*price</v>
          </cell>
          <cell r="C21">
            <v>7.8021565272054074</v>
          </cell>
          <cell r="D21">
            <v>20.167382441842548</v>
          </cell>
          <cell r="E21">
            <v>7.5766671709772799</v>
          </cell>
          <cell r="F21">
            <v>8.825082176445747</v>
          </cell>
          <cell r="G21">
            <v>1.2399999999999998</v>
          </cell>
          <cell r="H21">
            <v>2.024</v>
          </cell>
          <cell r="I21">
            <v>3.66</v>
          </cell>
          <cell r="J21">
            <v>7.0070000000000014</v>
          </cell>
          <cell r="K21">
            <v>6.4510000000000005</v>
          </cell>
          <cell r="L21">
            <v>6.5474974735289582</v>
          </cell>
          <cell r="M21">
            <v>3.8975037497713556</v>
          </cell>
          <cell r="N21">
            <v>4.0492488716772961</v>
          </cell>
          <cell r="O21">
            <v>4.4626771814755486</v>
          </cell>
          <cell r="P21">
            <v>4.7239192091781668</v>
          </cell>
          <cell r="Q21">
            <v>4.8561733472141571</v>
          </cell>
          <cell r="R21">
            <v>4.9639698925683273</v>
          </cell>
          <cell r="S21">
            <v>5.0789939993071025</v>
          </cell>
          <cell r="T21">
            <v>5.2010555309381648</v>
          </cell>
          <cell r="U21">
            <v>5.357087196866309</v>
          </cell>
          <cell r="V21">
            <v>5.5177998127722985</v>
          </cell>
          <cell r="W21">
            <v>5.6833338071554671</v>
          </cell>
          <cell r="X21">
            <v>5.8538338213701318</v>
          </cell>
        </row>
        <row r="22">
          <cell r="A22" t="str">
            <v xml:space="preserve">  Artisanal</v>
          </cell>
          <cell r="G22">
            <v>6.0555294725586082</v>
          </cell>
          <cell r="H22">
            <v>9.5992462822170666</v>
          </cell>
          <cell r="I22">
            <v>5.1631</v>
          </cell>
          <cell r="J22">
            <v>4.8325557992922503</v>
          </cell>
          <cell r="K22">
            <v>2.64</v>
          </cell>
          <cell r="L22">
            <v>2.8459229481208399</v>
          </cell>
          <cell r="M22">
            <v>3.4295293240158919</v>
          </cell>
          <cell r="N22">
            <v>12.732421481680134</v>
          </cell>
          <cell r="O22">
            <v>10.669626939955421</v>
          </cell>
          <cell r="P22">
            <v>11.315139369822724</v>
          </cell>
          <cell r="Q22">
            <v>11.712866518671992</v>
          </cell>
          <cell r="R22">
            <v>12.064252514232152</v>
          </cell>
          <cell r="S22">
            <v>12.426180089659116</v>
          </cell>
          <cell r="T22">
            <v>12.79896549234889</v>
          </cell>
          <cell r="U22">
            <v>13.182934457119359</v>
          </cell>
          <cell r="V22">
            <v>13.578422490832939</v>
          </cell>
          <cell r="W22">
            <v>13.985775165557929</v>
          </cell>
          <cell r="X22">
            <v>14.405348420524668</v>
          </cell>
        </row>
        <row r="23">
          <cell r="A23" t="str">
            <v xml:space="preserve">   Oil</v>
          </cell>
          <cell r="O23">
            <v>1119.423</v>
          </cell>
          <cell r="P23">
            <v>1468.53</v>
          </cell>
          <cell r="Q23">
            <v>1588.77</v>
          </cell>
          <cell r="R23">
            <v>1659.375</v>
          </cell>
          <cell r="S23">
            <v>1778.4</v>
          </cell>
          <cell r="T23">
            <v>1756.8</v>
          </cell>
          <cell r="U23">
            <v>2731.8555000000001</v>
          </cell>
          <cell r="V23">
            <v>2605.9485241938883</v>
          </cell>
          <cell r="W23">
            <v>2472.3911386560189</v>
          </cell>
          <cell r="X23">
            <v>2010.8944024409104</v>
          </cell>
        </row>
        <row r="26">
          <cell r="A26" t="str">
            <v>Non-traditional exports</v>
          </cell>
          <cell r="B26" t="str">
            <v>=value(t-1)*SDRPriceIndex*(1+UMPriceElasticityPartners*UMPrice indexPartners)*(1+OutputPartnersElasticity*OutputPartners)</v>
          </cell>
          <cell r="C26">
            <v>0.55877627994691625</v>
          </cell>
          <cell r="D26">
            <v>1.8995328333333332</v>
          </cell>
          <cell r="E26">
            <v>0</v>
          </cell>
          <cell r="F26">
            <v>0</v>
          </cell>
          <cell r="G26">
            <v>2.1747667366726948</v>
          </cell>
          <cell r="H26">
            <v>1.1523803084119213</v>
          </cell>
          <cell r="I26">
            <v>1.4984102735475247</v>
          </cell>
          <cell r="J26">
            <v>0</v>
          </cell>
          <cell r="K26">
            <v>3</v>
          </cell>
          <cell r="L26">
            <v>3.1750709556857695</v>
          </cell>
          <cell r="M26">
            <v>5.1196874229208849</v>
          </cell>
          <cell r="N26">
            <v>5.6316561652129735</v>
          </cell>
          <cell r="O26">
            <v>8.8006058501693616</v>
          </cell>
          <cell r="P26">
            <v>9.6806664351862981</v>
          </cell>
          <cell r="Q26">
            <v>10.648733078704929</v>
          </cell>
          <cell r="R26">
            <v>10.968195071066077</v>
          </cell>
          <cell r="S26">
            <v>11.297240923198061</v>
          </cell>
          <cell r="T26">
            <v>11.636158150894003</v>
          </cell>
          <cell r="U26">
            <v>11.985242895420823</v>
          </cell>
          <cell r="V26">
            <v>12.344800182283448</v>
          </cell>
          <cell r="W26">
            <v>12.715144187751951</v>
          </cell>
          <cell r="X26">
            <v>13.09659851338451</v>
          </cell>
        </row>
        <row r="27">
          <cell r="A27" t="str">
            <v>Other Mining</v>
          </cell>
          <cell r="B27" t="str">
            <v>input from assumptions</v>
          </cell>
          <cell r="C27">
            <v>2.0255640148075713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</row>
        <row r="29">
          <cell r="A29" t="str">
            <v>PRICES</v>
          </cell>
        </row>
        <row r="30">
          <cell r="A30" t="str">
            <v>(In US$ per unit)</v>
          </cell>
        </row>
        <row r="32">
          <cell r="A32" t="str">
            <v>Ferrous ores 1/</v>
          </cell>
          <cell r="B32" t="str">
            <v>Price(t-1)*Price IndexUS$*IndexUS$/SDR</v>
          </cell>
          <cell r="C32">
            <v>15.825242718446601</v>
          </cell>
          <cell r="D32">
            <v>17.169801165707568</v>
          </cell>
          <cell r="E32">
            <v>17.757206095851487</v>
          </cell>
          <cell r="F32">
            <v>18.095178942174066</v>
          </cell>
          <cell r="G32">
            <v>19.341000000000001</v>
          </cell>
          <cell r="H32">
            <v>16.04</v>
          </cell>
          <cell r="I32">
            <v>17.53868678868654</v>
          </cell>
          <cell r="J32">
            <v>17.685331384599809</v>
          </cell>
          <cell r="K32">
            <v>17.529205133875756</v>
          </cell>
          <cell r="L32">
            <v>18.826366313782565</v>
          </cell>
          <cell r="M32">
            <v>22.648118675480426</v>
          </cell>
          <cell r="N32">
            <v>29.216073091369751</v>
          </cell>
          <cell r="O32">
            <v>32.362419424286493</v>
          </cell>
          <cell r="P32">
            <v>32.362419424286493</v>
          </cell>
          <cell r="Q32">
            <v>29.216073091369751</v>
          </cell>
          <cell r="R32">
            <v>26.96868285357208</v>
          </cell>
          <cell r="S32">
            <v>22.473902377976735</v>
          </cell>
          <cell r="T32">
            <v>17.97912190238139</v>
          </cell>
          <cell r="U32">
            <v>18.428599949940924</v>
          </cell>
          <cell r="V32">
            <v>18.889314948689446</v>
          </cell>
          <cell r="W32">
            <v>19.361547822406681</v>
          </cell>
          <cell r="X32">
            <v>19.845586517966847</v>
          </cell>
        </row>
        <row r="33">
          <cell r="A33" t="str">
            <v>Fish  (average price)</v>
          </cell>
          <cell r="B33" t="str">
            <v>SumFishValue/SumFishVolume</v>
          </cell>
          <cell r="C33">
            <v>1085.3387556599025</v>
          </cell>
          <cell r="D33">
            <v>937.81472028912981</v>
          </cell>
          <cell r="E33">
            <v>755.61851278762356</v>
          </cell>
          <cell r="F33">
            <v>964.85494765786291</v>
          </cell>
          <cell r="G33">
            <v>766.89378740905511</v>
          </cell>
          <cell r="H33">
            <v>760.91078508157182</v>
          </cell>
          <cell r="I33">
            <v>754.97795117050225</v>
          </cell>
          <cell r="J33">
            <v>1020.0226799465496</v>
          </cell>
          <cell r="K33">
            <v>1391.3254320796075</v>
          </cell>
          <cell r="L33">
            <v>1634.4789285163474</v>
          </cell>
          <cell r="M33">
            <v>1989.4678283895835</v>
          </cell>
          <cell r="N33">
            <v>1125.3609841275552</v>
          </cell>
          <cell r="O33">
            <v>1155.0726020259297</v>
          </cell>
          <cell r="P33">
            <v>1195.1956465149713</v>
          </cell>
          <cell r="Q33">
            <v>1221.5851672013036</v>
          </cell>
          <cell r="R33">
            <v>1243.8086041598547</v>
          </cell>
          <cell r="S33">
            <v>1265.0134137230232</v>
          </cell>
          <cell r="T33">
            <v>1285.2418244788644</v>
          </cell>
          <cell r="U33">
            <v>1307.4281030972197</v>
          </cell>
          <cell r="V33">
            <v>1328.4704767220048</v>
          </cell>
          <cell r="W33">
            <v>1348.429949481163</v>
          </cell>
          <cell r="X33">
            <v>1367.3694940249459</v>
          </cell>
        </row>
        <row r="34">
          <cell r="A34" t="str">
            <v xml:space="preserve">  Cephalophodes</v>
          </cell>
          <cell r="B34" t="str">
            <v>Price(t-1)*Price IndexUS$*IndexUS$/SDR</v>
          </cell>
          <cell r="C34">
            <v>3677.332209347494</v>
          </cell>
          <cell r="D34">
            <v>4831.9853272798337</v>
          </cell>
          <cell r="E34">
            <v>4790.9439912250637</v>
          </cell>
          <cell r="F34">
            <v>4978.2617943591267</v>
          </cell>
          <cell r="G34">
            <v>3743.9118970063591</v>
          </cell>
          <cell r="H34">
            <v>2984.1106145678168</v>
          </cell>
          <cell r="I34">
            <v>2613.1855955678675</v>
          </cell>
          <cell r="J34">
            <v>2824.5936829193502</v>
          </cell>
          <cell r="K34">
            <v>3965.4202514890803</v>
          </cell>
          <cell r="L34">
            <v>4848.9630919333886</v>
          </cell>
          <cell r="M34">
            <v>5487.7394218060062</v>
          </cell>
          <cell r="N34">
            <v>3062.6187249046179</v>
          </cell>
          <cell r="O34">
            <v>3154.4972866517564</v>
          </cell>
          <cell r="P34">
            <v>3249.1322052513092</v>
          </cell>
          <cell r="Q34">
            <v>3346.6061714088487</v>
          </cell>
          <cell r="R34">
            <v>3436.9645380368875</v>
          </cell>
          <cell r="S34">
            <v>3520.4827763111839</v>
          </cell>
          <cell r="T34">
            <v>3597.4757346291099</v>
          </cell>
          <cell r="U34">
            <v>3668.2848495138142</v>
          </cell>
          <cell r="V34">
            <v>3733.2674151374963</v>
          </cell>
          <cell r="W34">
            <v>3792.7877561885389</v>
          </cell>
          <cell r="X34">
            <v>3847.2101149728269</v>
          </cell>
        </row>
        <row r="35">
          <cell r="A35" t="str">
            <v xml:space="preserve">  Demersal</v>
          </cell>
          <cell r="B35" t="str">
            <v>Price(t-1)*Price IndexUS$*IndexUS$/SDR</v>
          </cell>
          <cell r="C35">
            <v>1327.0994854601763</v>
          </cell>
          <cell r="D35">
            <v>1575.929874437337</v>
          </cell>
          <cell r="E35">
            <v>1509.4512895079206</v>
          </cell>
          <cell r="F35">
            <v>1378.8130317493255</v>
          </cell>
          <cell r="G35">
            <v>1225.8465791292333</v>
          </cell>
          <cell r="H35">
            <v>1361.0163710777626</v>
          </cell>
          <cell r="I35">
            <v>1567.1785028790787</v>
          </cell>
          <cell r="J35">
            <v>1468.8761618627359</v>
          </cell>
          <cell r="K35">
            <v>1299.7720018239852</v>
          </cell>
          <cell r="L35">
            <v>1101.4301703768185</v>
          </cell>
          <cell r="M35">
            <v>962.48939375573593</v>
          </cell>
          <cell r="N35">
            <v>1144.6460675263297</v>
          </cell>
          <cell r="O35">
            <v>1178.9854495521197</v>
          </cell>
          <cell r="P35">
            <v>1190.7753040476409</v>
          </cell>
          <cell r="Q35">
            <v>1196.729180567879</v>
          </cell>
          <cell r="R35">
            <v>1196.729180567879</v>
          </cell>
          <cell r="S35">
            <v>1196.729180567879</v>
          </cell>
          <cell r="T35">
            <v>1196.729180567879</v>
          </cell>
          <cell r="U35">
            <v>1196.729180567879</v>
          </cell>
          <cell r="V35">
            <v>1196.729180567879</v>
          </cell>
          <cell r="W35">
            <v>1196.729180567879</v>
          </cell>
          <cell r="X35">
            <v>1196.729180567879</v>
          </cell>
        </row>
        <row r="36">
          <cell r="A36" t="str">
            <v xml:space="preserve">  Pelagic</v>
          </cell>
          <cell r="B36" t="str">
            <v>Price(t-1)*Price IndexUS$*IndexUS$/SDR</v>
          </cell>
          <cell r="C36">
            <v>331.51200341839558</v>
          </cell>
          <cell r="D36">
            <v>340.40419746589163</v>
          </cell>
          <cell r="E36">
            <v>341.78442347224819</v>
          </cell>
          <cell r="F36">
            <v>344.02949192497283</v>
          </cell>
          <cell r="G36">
            <v>342.52944609550093</v>
          </cell>
          <cell r="H36">
            <v>334.77778533265098</v>
          </cell>
          <cell r="I36">
            <v>359.88115958660876</v>
          </cell>
          <cell r="J36">
            <v>353.52126838134154</v>
          </cell>
          <cell r="K36">
            <v>378.03961439741028</v>
          </cell>
          <cell r="L36">
            <v>363.20289483707228</v>
          </cell>
          <cell r="M36">
            <v>346.30268710652103</v>
          </cell>
          <cell r="N36">
            <v>367.15432405658652</v>
          </cell>
          <cell r="O36">
            <v>378.16895377828411</v>
          </cell>
          <cell r="P36">
            <v>381.95064331606693</v>
          </cell>
          <cell r="Q36">
            <v>383.8603965326472</v>
          </cell>
          <cell r="R36">
            <v>383.8603965326472</v>
          </cell>
          <cell r="S36">
            <v>383.8603965326472</v>
          </cell>
          <cell r="T36">
            <v>383.8603965326472</v>
          </cell>
          <cell r="U36">
            <v>383.8603965326472</v>
          </cell>
          <cell r="V36">
            <v>383.8603965326472</v>
          </cell>
          <cell r="W36">
            <v>383.8603965326472</v>
          </cell>
          <cell r="X36">
            <v>383.8603965326472</v>
          </cell>
        </row>
        <row r="37">
          <cell r="A37" t="str">
            <v xml:space="preserve">  Crustaces</v>
          </cell>
          <cell r="B37" t="str">
            <v>Price(t-1)*Price IndexUS$*IndexUS$/SDR</v>
          </cell>
          <cell r="C37">
            <v>2352.8819442718359</v>
          </cell>
          <cell r="D37">
            <v>3610.6673425552858</v>
          </cell>
          <cell r="E37">
            <v>2502.2018398207661</v>
          </cell>
          <cell r="F37">
            <v>2361.7165057069769</v>
          </cell>
          <cell r="G37">
            <v>2966.5071770334926</v>
          </cell>
          <cell r="H37">
            <v>2167.0235546038548</v>
          </cell>
          <cell r="I37">
            <v>3152.454780361757</v>
          </cell>
          <cell r="J37">
            <v>4500.321130378934</v>
          </cell>
          <cell r="K37">
            <v>4326.6264252179744</v>
          </cell>
          <cell r="L37">
            <v>3523.9491246119255</v>
          </cell>
          <cell r="M37">
            <v>3539.9670751783428</v>
          </cell>
          <cell r="N37">
            <v>4495.0789775406456</v>
          </cell>
          <cell r="O37">
            <v>4629.9313468668652</v>
          </cell>
          <cell r="P37">
            <v>4676.2306603355337</v>
          </cell>
          <cell r="Q37">
            <v>4699.6118136372106</v>
          </cell>
          <cell r="R37">
            <v>4699.6118136372106</v>
          </cell>
          <cell r="S37">
            <v>4699.6118136372106</v>
          </cell>
          <cell r="T37">
            <v>4699.6118136372106</v>
          </cell>
          <cell r="U37">
            <v>4699.6118136372106</v>
          </cell>
          <cell r="V37">
            <v>4699.6118136372106</v>
          </cell>
          <cell r="W37">
            <v>4699.6118136372106</v>
          </cell>
          <cell r="X37">
            <v>4699.6118136372106</v>
          </cell>
        </row>
        <row r="38">
          <cell r="A38" t="str">
            <v xml:space="preserve">  Artisanal</v>
          </cell>
          <cell r="G38">
            <v>1360.8674524381013</v>
          </cell>
          <cell r="H38">
            <v>2028.6562335287267</v>
          </cell>
          <cell r="I38">
            <v>1274.9024643192256</v>
          </cell>
          <cell r="J38">
            <v>1362.8188943294558</v>
          </cell>
          <cell r="K38">
            <v>1125.4156364566459</v>
          </cell>
          <cell r="L38">
            <v>1376.1716383563055</v>
          </cell>
          <cell r="M38">
            <v>1557.4610917420036</v>
          </cell>
          <cell r="N38">
            <v>1660.2378709216821</v>
          </cell>
          <cell r="O38">
            <v>1710.0450070493325</v>
          </cell>
          <cell r="P38">
            <v>1727.1454571198258</v>
          </cell>
          <cell r="Q38">
            <v>1735.7811844054247</v>
          </cell>
          <cell r="R38">
            <v>1735.7811844054247</v>
          </cell>
          <cell r="S38">
            <v>1735.7811844054247</v>
          </cell>
          <cell r="T38">
            <v>1735.7811844054247</v>
          </cell>
          <cell r="U38">
            <v>1735.7811844054247</v>
          </cell>
          <cell r="V38">
            <v>1735.7811844054247</v>
          </cell>
          <cell r="W38">
            <v>1735.7811844054247</v>
          </cell>
          <cell r="X38">
            <v>1735.7811844054247</v>
          </cell>
        </row>
        <row r="42">
          <cell r="A42" t="str">
            <v>VALUE</v>
          </cell>
          <cell r="C42">
            <v>261.05674831825081</v>
          </cell>
          <cell r="D42">
            <v>315.35084070992724</v>
          </cell>
          <cell r="E42">
            <v>327.14008331386856</v>
          </cell>
          <cell r="F42">
            <v>296.5108848906188</v>
          </cell>
          <cell r="G42">
            <v>265.14724623585454</v>
          </cell>
          <cell r="H42">
            <v>243.56487296214399</v>
          </cell>
          <cell r="I42">
            <v>261.34557874037705</v>
          </cell>
          <cell r="J42">
            <v>265.91989845174822</v>
          </cell>
          <cell r="K42">
            <v>254.96545191361238</v>
          </cell>
          <cell r="L42">
            <v>226.86212794854691</v>
          </cell>
          <cell r="M42">
            <v>290.60416702911851</v>
          </cell>
          <cell r="N42">
            <v>335.88835299429695</v>
          </cell>
          <cell r="O42">
            <v>1173.7722564089365</v>
          </cell>
          <cell r="P42">
            <v>1447.887675893252</v>
          </cell>
          <cell r="Q42">
            <v>527.44814021982734</v>
          </cell>
          <cell r="R42">
            <v>518.76485291010226</v>
          </cell>
          <cell r="S42">
            <v>484.11697978611915</v>
          </cell>
          <cell r="T42">
            <v>453.15744143590302</v>
          </cell>
          <cell r="U42">
            <v>470.65663166961076</v>
          </cell>
          <cell r="V42">
            <v>488.70445777053897</v>
          </cell>
          <cell r="W42">
            <v>499.78831824316671</v>
          </cell>
          <cell r="X42">
            <v>500.10529308291063</v>
          </cell>
        </row>
        <row r="44">
          <cell r="A44" t="str">
            <v>In mln. SDRs</v>
          </cell>
        </row>
        <row r="45">
          <cell r="A45" t="str">
            <v>Ferrous ores</v>
          </cell>
          <cell r="B45" t="str">
            <v>=volume*price</v>
          </cell>
          <cell r="C45">
            <v>113.81919855223842</v>
          </cell>
          <cell r="D45">
            <v>129.71584038030002</v>
          </cell>
          <cell r="E45">
            <v>136.47558274292271</v>
          </cell>
          <cell r="F45">
            <v>153.70172999316918</v>
          </cell>
          <cell r="G45">
            <v>159.93258693343634</v>
          </cell>
          <cell r="H45">
            <v>129.52129574670093</v>
          </cell>
          <cell r="I45">
            <v>147.18402635234895</v>
          </cell>
          <cell r="J45">
            <v>140.20965403484195</v>
          </cell>
          <cell r="K45">
            <v>141.9019350356088</v>
          </cell>
          <cell r="L45">
            <v>129.37974971511576</v>
          </cell>
          <cell r="M45">
            <v>168.24599753202651</v>
          </cell>
          <cell r="N45">
            <v>237.2488301507729</v>
          </cell>
          <cell r="O45">
            <v>282.3226901960453</v>
          </cell>
          <cell r="P45">
            <v>304.54478306658706</v>
          </cell>
          <cell r="Q45">
            <v>296.96141194075267</v>
          </cell>
          <cell r="R45">
            <v>284.10869736487757</v>
          </cell>
          <cell r="S45">
            <v>245.17304680577504</v>
          </cell>
          <cell r="T45">
            <v>209.85592694092625</v>
          </cell>
          <cell r="U45">
            <v>222.27240261826441</v>
          </cell>
          <cell r="V45">
            <v>235.17854212513134</v>
          </cell>
          <cell r="W45">
            <v>241.05800567825963</v>
          </cell>
          <cell r="X45">
            <v>247.08445582021614</v>
          </cell>
        </row>
        <row r="46">
          <cell r="A46" t="str">
            <v xml:space="preserve">Fish </v>
          </cell>
          <cell r="B46" t="str">
            <v>sum of elements</v>
          </cell>
          <cell r="C46">
            <v>144.6532094712579</v>
          </cell>
          <cell r="D46">
            <v>184.23500032962724</v>
          </cell>
          <cell r="E46">
            <v>190.66450057094588</v>
          </cell>
          <cell r="F46">
            <v>142.80915489744962</v>
          </cell>
          <cell r="G46">
            <v>103.61180549651748</v>
          </cell>
          <cell r="H46">
            <v>113.20085410823592</v>
          </cell>
          <cell r="I46">
            <v>113.02557337775933</v>
          </cell>
          <cell r="J46">
            <v>123.21024441690629</v>
          </cell>
          <cell r="K46">
            <v>110.74749580221179</v>
          </cell>
          <cell r="L46">
            <v>93.482378233431135</v>
          </cell>
          <cell r="M46">
            <v>115.35816949709199</v>
          </cell>
          <cell r="N46">
            <v>89.639522843524048</v>
          </cell>
          <cell r="O46">
            <v>99.840745853840033</v>
          </cell>
          <cell r="P46">
            <v>106.15318390893113</v>
          </cell>
          <cell r="Q46">
            <v>110.48672827907474</v>
          </cell>
          <cell r="R46">
            <v>114.65615554522468</v>
          </cell>
          <cell r="S46">
            <v>118.94393298034409</v>
          </cell>
          <cell r="T46">
            <v>123.3015144949768</v>
          </cell>
          <cell r="U46">
            <v>128.38422905134638</v>
          </cell>
          <cell r="V46">
            <v>133.52591564540762</v>
          </cell>
          <cell r="W46">
            <v>138.73031256490711</v>
          </cell>
          <cell r="X46">
            <v>144.00173547854729</v>
          </cell>
        </row>
        <row r="47">
          <cell r="A47" t="str">
            <v xml:space="preserve">  Cephalophodes</v>
          </cell>
          <cell r="B47" t="str">
            <v>=volume*price</v>
          </cell>
          <cell r="C47">
            <v>97.576307885730245</v>
          </cell>
          <cell r="D47">
            <v>105.90956670353532</v>
          </cell>
          <cell r="E47">
            <v>96.27488808362547</v>
          </cell>
          <cell r="F47">
            <v>85.039507404913351</v>
          </cell>
          <cell r="G47">
            <v>53.368595804740416</v>
          </cell>
          <cell r="H47">
            <v>57.133420031713563</v>
          </cell>
          <cell r="I47">
            <v>53.638705202049216</v>
          </cell>
          <cell r="J47">
            <v>72.349296844062039</v>
          </cell>
          <cell r="K47">
            <v>74.010769498002418</v>
          </cell>
          <cell r="L47">
            <v>68.191180021626252</v>
          </cell>
          <cell r="M47">
            <v>93.725252156011379</v>
          </cell>
          <cell r="N47">
            <v>53.884290492950363</v>
          </cell>
          <cell r="O47">
            <v>61.676937832553044</v>
          </cell>
          <cell r="P47">
            <v>66.434360230517115</v>
          </cell>
          <cell r="Q47">
            <v>69.78491088112763</v>
          </cell>
          <cell r="R47">
            <v>73.117802251934776</v>
          </cell>
          <cell r="S47">
            <v>76.519837106998409</v>
          </cell>
          <cell r="T47">
            <v>79.961104083609243</v>
          </cell>
          <cell r="U47">
            <v>83.981027850145523</v>
          </cell>
          <cell r="V47">
            <v>88.032788361128581</v>
          </cell>
          <cell r="W47">
            <v>92.11940481411672</v>
          </cell>
          <cell r="X47">
            <v>96.244454114290534</v>
          </cell>
        </row>
        <row r="48">
          <cell r="A48" t="str">
            <v xml:space="preserve">  Desmersal</v>
          </cell>
          <cell r="B48" t="str">
            <v>=volume*price</v>
          </cell>
          <cell r="C48">
            <v>9.3595026891108528</v>
          </cell>
          <cell r="D48">
            <v>8.7676384689144466</v>
          </cell>
          <cell r="E48">
            <v>13.585979155629053</v>
          </cell>
          <cell r="F48">
            <v>9.6569081034992266</v>
          </cell>
          <cell r="G48">
            <v>6.5366598471536479</v>
          </cell>
          <cell r="H48">
            <v>5.8364179511962044</v>
          </cell>
          <cell r="I48">
            <v>9.9041164173390257</v>
          </cell>
          <cell r="J48">
            <v>12.288619575782763</v>
          </cell>
          <cell r="K48">
            <v>11.002644124061527</v>
          </cell>
          <cell r="L48">
            <v>5.8762615570018735</v>
          </cell>
          <cell r="M48">
            <v>5.143289701572165</v>
          </cell>
          <cell r="N48">
            <v>5.5100353924085503</v>
          </cell>
          <cell r="O48">
            <v>6.2416511649359405</v>
          </cell>
          <cell r="P48">
            <v>6.5925524798901156</v>
          </cell>
          <cell r="Q48">
            <v>6.7569577579218159</v>
          </cell>
          <cell r="R48">
            <v>6.8935409711286146</v>
          </cell>
          <cell r="S48">
            <v>7.043136351498914</v>
          </cell>
          <cell r="T48">
            <v>7.2023660852690012</v>
          </cell>
          <cell r="U48">
            <v>7.4184370678270701</v>
          </cell>
          <cell r="V48">
            <v>7.6409901798618831</v>
          </cell>
          <cell r="W48">
            <v>7.8702198852577396</v>
          </cell>
          <cell r="X48">
            <v>8.1063264818154721</v>
          </cell>
        </row>
        <row r="49">
          <cell r="A49" t="str">
            <v xml:space="preserve">  Pelagic</v>
          </cell>
          <cell r="B49" t="str">
            <v>=volume*price</v>
          </cell>
          <cell r="C49">
            <v>32.269330166934367</v>
          </cell>
          <cell r="D49">
            <v>56.267031618812453</v>
          </cell>
          <cell r="E49">
            <v>75.584791197538223</v>
          </cell>
          <cell r="F49">
            <v>41.699690432474071</v>
          </cell>
          <cell r="G49">
            <v>38.329574473442904</v>
          </cell>
          <cell r="H49">
            <v>41.731063330851001</v>
          </cell>
          <cell r="I49">
            <v>42.793758374887936</v>
          </cell>
          <cell r="J49">
            <v>29.272756430186774</v>
          </cell>
          <cell r="K49">
            <v>18.715766313473452</v>
          </cell>
          <cell r="L49">
            <v>12.709689094159357</v>
          </cell>
          <cell r="M49">
            <v>11.542851385241169</v>
          </cell>
          <cell r="N49">
            <v>18.888914730517968</v>
          </cell>
          <cell r="O49">
            <v>21.396961768076316</v>
          </cell>
          <cell r="P49">
            <v>21.994838102539202</v>
          </cell>
          <cell r="Q49">
            <v>22.479823227588994</v>
          </cell>
          <cell r="R49">
            <v>22.884912859453443</v>
          </cell>
          <cell r="S49">
            <v>23.309051903473762</v>
          </cell>
          <cell r="T49">
            <v>23.742152250770534</v>
          </cell>
          <cell r="U49">
            <v>24.216995295785942</v>
          </cell>
          <cell r="V49">
            <v>24.70133520170166</v>
          </cell>
          <cell r="W49">
            <v>25.195361905735691</v>
          </cell>
          <cell r="X49">
            <v>25.699269143850408</v>
          </cell>
        </row>
        <row r="50">
          <cell r="A50" t="str">
            <v xml:space="preserve">  Crustaces</v>
          </cell>
          <cell r="B50" t="str">
            <v>=volume*price</v>
          </cell>
          <cell r="C50">
            <v>5.4480687294824248</v>
          </cell>
          <cell r="D50">
            <v>13.29076353836504</v>
          </cell>
          <cell r="E50">
            <v>5.2188421341531273</v>
          </cell>
          <cell r="F50">
            <v>6.4130489565629869</v>
          </cell>
          <cell r="G50">
            <v>0.91390891988617884</v>
          </cell>
          <cell r="H50">
            <v>1.4801290481419771</v>
          </cell>
          <cell r="I50">
            <v>2.7747294923041057</v>
          </cell>
          <cell r="J50">
            <v>5.5037620560888367</v>
          </cell>
          <cell r="K50">
            <v>4.9802173199776121</v>
          </cell>
          <cell r="L50">
            <v>4.6737598757439374</v>
          </cell>
          <cell r="M50">
            <v>2.6313623544653941</v>
          </cell>
          <cell r="N50">
            <v>2.7401570897589087</v>
          </cell>
          <cell r="O50">
            <v>3.1039918028412248</v>
          </cell>
          <cell r="P50">
            <v>3.2784960768613423</v>
          </cell>
          <cell r="Q50">
            <v>3.3602553136192426</v>
          </cell>
          <cell r="R50">
            <v>3.428178554280509</v>
          </cell>
          <cell r="S50">
            <v>3.5025727846118819</v>
          </cell>
          <cell r="T50">
            <v>3.581758207720354</v>
          </cell>
          <cell r="U50">
            <v>3.6892109539519642</v>
          </cell>
          <cell r="V50">
            <v>3.799887282570523</v>
          </cell>
          <cell r="W50">
            <v>3.9138839010476385</v>
          </cell>
          <cell r="X50">
            <v>4.0313004180790681</v>
          </cell>
        </row>
        <row r="51">
          <cell r="A51" t="str">
            <v xml:space="preserve">  Artisanal</v>
          </cell>
          <cell r="G51">
            <v>4.4630664512943232</v>
          </cell>
          <cell r="H51">
            <v>7.0198237463331807</v>
          </cell>
          <cell r="I51">
            <v>3.914263891179051</v>
          </cell>
          <cell r="J51">
            <v>3.7958095107858916</v>
          </cell>
          <cell r="K51">
            <v>2.0380985466967751</v>
          </cell>
          <cell r="L51">
            <v>2.031487684899715</v>
          </cell>
          <cell r="M51">
            <v>2.3154138998018858</v>
          </cell>
          <cell r="N51">
            <v>8.6161251378882664</v>
          </cell>
          <cell r="O51">
            <v>7.421203285433517</v>
          </cell>
          <cell r="P51">
            <v>7.852937019123349</v>
          </cell>
          <cell r="Q51">
            <v>8.1047810988170603</v>
          </cell>
          <cell r="R51">
            <v>8.3317209084273447</v>
          </cell>
          <cell r="S51">
            <v>8.5693348337611202</v>
          </cell>
          <cell r="T51">
            <v>8.8141338676076604</v>
          </cell>
          <cell r="U51">
            <v>9.0785578836358916</v>
          </cell>
          <cell r="V51">
            <v>9.3509146201449678</v>
          </cell>
          <cell r="W51">
            <v>9.6314420587493181</v>
          </cell>
          <cell r="X51">
            <v>9.920385320511798</v>
          </cell>
        </row>
        <row r="52">
          <cell r="A52" t="str">
            <v xml:space="preserve">   Oil</v>
          </cell>
          <cell r="O52">
            <v>778.60882035905115</v>
          </cell>
          <cell r="P52">
            <v>1019.1897089177337</v>
          </cell>
          <cell r="Q52">
            <v>100</v>
          </cell>
          <cell r="R52">
            <v>100</v>
          </cell>
          <cell r="S52">
            <v>100</v>
          </cell>
          <cell r="T52">
            <v>100</v>
          </cell>
          <cell r="U52">
            <v>100</v>
          </cell>
          <cell r="V52">
            <v>100</v>
          </cell>
          <cell r="W52">
            <v>100</v>
          </cell>
          <cell r="X52">
            <v>100</v>
          </cell>
        </row>
        <row r="55">
          <cell r="A55" t="str">
            <v>Non-traditional exports</v>
          </cell>
          <cell r="B55" t="str">
            <v>=value(t-1)*SDRPriceIndex*(1+UMPriceElasticityPartners*UMPrice indexPartners)*(1+OutputPartnersElasticity*OutputPartners)</v>
          </cell>
          <cell r="C55">
            <v>0.55877627994691625</v>
          </cell>
          <cell r="D55">
            <v>1.4</v>
          </cell>
          <cell r="E55">
            <v>0</v>
          </cell>
          <cell r="F55">
            <v>0</v>
          </cell>
          <cell r="G55">
            <v>1.6028538059007524</v>
          </cell>
          <cell r="H55">
            <v>0.84272310720716159</v>
          </cell>
          <cell r="I55">
            <v>1.1359790102687921</v>
          </cell>
          <cell r="J55">
            <v>2.5</v>
          </cell>
          <cell r="K55">
            <v>2.3160210757917894</v>
          </cell>
          <cell r="L55">
            <v>4</v>
          </cell>
          <cell r="M55">
            <v>7</v>
          </cell>
          <cell r="N55">
            <v>9</v>
          </cell>
          <cell r="O55">
            <v>13</v>
          </cell>
          <cell r="P55">
            <v>18</v>
          </cell>
          <cell r="Q55">
            <v>20</v>
          </cell>
          <cell r="R55">
            <v>20</v>
          </cell>
          <cell r="S55">
            <v>20</v>
          </cell>
          <cell r="T55">
            <v>20</v>
          </cell>
          <cell r="U55">
            <v>20</v>
          </cell>
          <cell r="V55">
            <v>20</v>
          </cell>
          <cell r="W55">
            <v>20</v>
          </cell>
          <cell r="X55">
            <v>9.0191017841472174</v>
          </cell>
        </row>
        <row r="56">
          <cell r="A56" t="str">
            <v>Other Mining</v>
          </cell>
          <cell r="B56" t="str">
            <v>input from assumptions</v>
          </cell>
          <cell r="C56">
            <v>2.0255640148075713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</row>
        <row r="58">
          <cell r="A58" t="str">
            <v>PRICES</v>
          </cell>
        </row>
        <row r="59">
          <cell r="A59" t="str">
            <v>(In SDRs per unit)</v>
          </cell>
        </row>
        <row r="60">
          <cell r="A60" t="str">
            <v>Ferrous ores 1/</v>
          </cell>
          <cell r="B60" t="str">
            <v>Price(t-1)*Price IndexUS$*IndexUS$/SDR</v>
          </cell>
          <cell r="C60">
            <v>11.05346281933827</v>
          </cell>
          <cell r="D60">
            <v>11.28</v>
          </cell>
          <cell r="E60">
            <v>12.846846846846846</v>
          </cell>
          <cell r="F60">
            <v>13.55</v>
          </cell>
          <cell r="G60">
            <v>14.254768080256927</v>
          </cell>
          <cell r="H60">
            <v>11.729876448714085</v>
          </cell>
          <cell r="I60">
            <v>13.29647854886692</v>
          </cell>
          <cell r="J60">
            <v>13.891231029530106</v>
          </cell>
          <cell r="K60">
            <v>13.532669510644629</v>
          </cell>
          <cell r="L60">
            <v>13.438709344929247</v>
          </cell>
          <cell r="M60">
            <v>15.290660563346464</v>
          </cell>
          <cell r="N60">
            <v>19.770735845897743</v>
          </cell>
          <cell r="O60">
            <v>22.509511785900909</v>
          </cell>
          <cell r="P60">
            <v>22.460177751160796</v>
          </cell>
          <cell r="Q60">
            <v>20.216219197505087</v>
          </cell>
          <cell r="R60">
            <v>18.624903493919749</v>
          </cell>
          <cell r="S60">
            <v>15.498439030222205</v>
          </cell>
          <cell r="T60">
            <v>12.381499689514648</v>
          </cell>
          <cell r="U60">
            <v>12.691037181752513</v>
          </cell>
          <cell r="V60">
            <v>13.008313111296326</v>
          </cell>
          <cell r="W60">
            <v>13.333520939078733</v>
          </cell>
          <cell r="X60">
            <v>13.6668589625557</v>
          </cell>
        </row>
        <row r="61">
          <cell r="A61" t="str">
            <v>Fish  (average price)</v>
          </cell>
          <cell r="B61" t="str">
            <v>SumFishValue/SumFishVolume</v>
          </cell>
          <cell r="C61">
            <v>757.86740691345904</v>
          </cell>
          <cell r="D61">
            <v>618.041222062629</v>
          </cell>
          <cell r="E61">
            <v>520.47340115291422</v>
          </cell>
          <cell r="F61">
            <v>701.14497424475428</v>
          </cell>
          <cell r="G61">
            <v>565.21860719228278</v>
          </cell>
          <cell r="H61">
            <v>556.44572927062814</v>
          </cell>
          <cell r="I61">
            <v>572.3660074186123</v>
          </cell>
          <cell r="J61">
            <v>801.19339549591348</v>
          </cell>
          <cell r="K61">
            <v>1074.1130079938298</v>
          </cell>
          <cell r="L61">
            <v>1166.7300468206683</v>
          </cell>
          <cell r="M61">
            <v>1343.1701635569889</v>
          </cell>
          <cell r="N61">
            <v>761.54022064784931</v>
          </cell>
          <cell r="O61">
            <v>803.40471483297097</v>
          </cell>
          <cell r="P61">
            <v>829.49010443868087</v>
          </cell>
          <cell r="Q61">
            <v>845.28243858540498</v>
          </cell>
          <cell r="R61">
            <v>858.98949322680573</v>
          </cell>
          <cell r="S61">
            <v>872.37778892428298</v>
          </cell>
          <cell r="T61">
            <v>885.09446329681668</v>
          </cell>
          <cell r="U61">
            <v>900.37326296880008</v>
          </cell>
          <cell r="V61">
            <v>914.86430118059502</v>
          </cell>
          <cell r="W61">
            <v>928.60958902680829</v>
          </cell>
          <cell r="X61">
            <v>941.65249324435729</v>
          </cell>
        </row>
        <row r="62">
          <cell r="A62" t="str">
            <v xml:space="preserve">  Cephalophodes</v>
          </cell>
          <cell r="B62" t="str">
            <v>Price(t-1)*Price IndexUS$*IndexUS$/SDR</v>
          </cell>
          <cell r="C62">
            <v>2567.7975759402698</v>
          </cell>
          <cell r="D62">
            <v>3184.38818676254</v>
          </cell>
          <cell r="E62">
            <v>3300.023585508517</v>
          </cell>
          <cell r="F62">
            <v>3617.6248523807099</v>
          </cell>
          <cell r="G62">
            <v>2759.3503854371752</v>
          </cell>
          <cell r="H62">
            <v>2182.2474325546605</v>
          </cell>
          <cell r="I62">
            <v>1981.1156122640521</v>
          </cell>
          <cell r="J62">
            <v>2218.6230249635705</v>
          </cell>
          <cell r="K62">
            <v>3061.3322922734296</v>
          </cell>
          <cell r="L62">
            <v>3461.3055185841454</v>
          </cell>
          <cell r="M62">
            <v>3704.9947486267688</v>
          </cell>
          <cell r="N62">
            <v>2072.4970675362779</v>
          </cell>
          <cell r="O62">
            <v>2194.0941102565803</v>
          </cell>
          <cell r="P62">
            <v>2254.9638798698811</v>
          </cell>
          <cell r="Q62">
            <v>2315.7021724767537</v>
          </cell>
          <cell r="R62">
            <v>2373.6099082229662</v>
          </cell>
          <cell r="S62">
            <v>2427.7932131214657</v>
          </cell>
          <cell r="T62">
            <v>2477.4371592334028</v>
          </cell>
          <cell r="U62">
            <v>2526.2005548385937</v>
          </cell>
          <cell r="V62">
            <v>2570.9514398073925</v>
          </cell>
          <cell r="W62">
            <v>2611.9407099310729</v>
          </cell>
          <cell r="X62">
            <v>2649.4192042673881</v>
          </cell>
        </row>
        <row r="63">
          <cell r="A63" t="str">
            <v xml:space="preserve">  Desmersal</v>
          </cell>
          <cell r="B63" t="str">
            <v>Price(t-1)*Price IndexUS$*IndexUS$/SDR</v>
          </cell>
          <cell r="C63">
            <v>926.68343456543096</v>
          </cell>
          <cell r="D63">
            <v>1038.5736163130118</v>
          </cell>
          <cell r="E63">
            <v>1039.7167793394854</v>
          </cell>
          <cell r="F63">
            <v>1001.961828543186</v>
          </cell>
          <cell r="G63">
            <v>903.47751861142353</v>
          </cell>
          <cell r="H63">
            <v>995.29637639771568</v>
          </cell>
          <cell r="I63">
            <v>1188.1137736731077</v>
          </cell>
          <cell r="J63">
            <v>1153.7526594481988</v>
          </cell>
          <cell r="K63">
            <v>1003.4331166494781</v>
          </cell>
          <cell r="L63">
            <v>786.22712831173044</v>
          </cell>
          <cell r="M63">
            <v>649.81550240962304</v>
          </cell>
          <cell r="N63">
            <v>774.59058126444802</v>
          </cell>
          <cell r="O63">
            <v>820.0371710213758</v>
          </cell>
          <cell r="P63">
            <v>826.42229679934428</v>
          </cell>
          <cell r="Q63">
            <v>828.08320470547596</v>
          </cell>
          <cell r="R63">
            <v>826.47586526392672</v>
          </cell>
          <cell r="S63">
            <v>825.2876571580457</v>
          </cell>
          <cell r="T63">
            <v>824.13935775538152</v>
          </cell>
          <cell r="U63">
            <v>824.13935775538152</v>
          </cell>
          <cell r="V63">
            <v>824.13935775538152</v>
          </cell>
          <cell r="W63">
            <v>824.13935775538152</v>
          </cell>
          <cell r="X63">
            <v>824.13935775538152</v>
          </cell>
        </row>
        <row r="64">
          <cell r="A64" t="str">
            <v xml:space="preserve">  Pelagic</v>
          </cell>
          <cell r="B64" t="str">
            <v>Price(t-1)*Price IndexUS$*IndexUS$/SDR</v>
          </cell>
          <cell r="C64">
            <v>231.48730392348901</v>
          </cell>
          <cell r="D64">
            <v>224.33410528276465</v>
          </cell>
          <cell r="E64">
            <v>235.42263501382368</v>
          </cell>
          <cell r="F64">
            <v>250.00084193039297</v>
          </cell>
          <cell r="G64">
            <v>252.45219041157293</v>
          </cell>
          <cell r="H64">
            <v>244.81933040686553</v>
          </cell>
          <cell r="I64">
            <v>272.834116729389</v>
          </cell>
          <cell r="J64">
            <v>277.67902710683961</v>
          </cell>
          <cell r="K64">
            <v>291.84923814286782</v>
          </cell>
          <cell r="L64">
            <v>259.26288990664176</v>
          </cell>
          <cell r="M64">
            <v>233.80294480942209</v>
          </cell>
          <cell r="N64">
            <v>248.45608555607527</v>
          </cell>
          <cell r="O64">
            <v>263.03344044005382</v>
          </cell>
          <cell r="P64">
            <v>265.08152028371461</v>
          </cell>
          <cell r="Q64">
            <v>265.61426969586597</v>
          </cell>
          <cell r="R64">
            <v>265.09870279450331</v>
          </cell>
          <cell r="S64">
            <v>264.71757560040385</v>
          </cell>
          <cell r="T64">
            <v>264.34924944006428</v>
          </cell>
          <cell r="U64">
            <v>264.34924944006428</v>
          </cell>
          <cell r="V64">
            <v>264.34924944006428</v>
          </cell>
          <cell r="W64">
            <v>264.34924944006428</v>
          </cell>
          <cell r="X64">
            <v>264.34924944006428</v>
          </cell>
        </row>
        <row r="65">
          <cell r="A65" t="str">
            <v xml:space="preserve">  Crustaces</v>
          </cell>
          <cell r="B65" t="str">
            <v>Price(t-1)*Price IndexUS$*IndexUS$/SDR</v>
          </cell>
          <cell r="C65">
            <v>1642.9640318101401</v>
          </cell>
          <cell r="D65">
            <v>2379.5118679375241</v>
          </cell>
          <cell r="E65">
            <v>1723.5277853874265</v>
          </cell>
          <cell r="F65">
            <v>1716.2223840868076</v>
          </cell>
          <cell r="G65">
            <v>2186.3849758042561</v>
          </cell>
          <cell r="H65">
            <v>1584.720608289055</v>
          </cell>
          <cell r="I65">
            <v>2389.9478831215379</v>
          </cell>
          <cell r="J65">
            <v>3534.8503892670747</v>
          </cell>
          <cell r="K65">
            <v>3340.1859959608391</v>
          </cell>
          <cell r="L65">
            <v>2515.4789428115914</v>
          </cell>
          <cell r="M65">
            <v>2389.9748905226102</v>
          </cell>
          <cell r="N65">
            <v>3041.8536671054594</v>
          </cell>
          <cell r="O65">
            <v>3220.3245639292768</v>
          </cell>
          <cell r="P65">
            <v>3245.3992533619025</v>
          </cell>
          <cell r="Q65">
            <v>3251.9217168764262</v>
          </cell>
          <cell r="R65">
            <v>3245.6096192434047</v>
          </cell>
          <cell r="S65">
            <v>3240.9434700910897</v>
          </cell>
          <cell r="T65">
            <v>3236.4340442945258</v>
          </cell>
          <cell r="U65">
            <v>3236.4340442945258</v>
          </cell>
          <cell r="V65">
            <v>3236.4340442945258</v>
          </cell>
          <cell r="W65">
            <v>3236.4340442945258</v>
          </cell>
          <cell r="X65">
            <v>3236.4340442945258</v>
          </cell>
        </row>
        <row r="66">
          <cell r="A66" t="str">
            <v xml:space="preserve">  Artisanal</v>
          </cell>
          <cell r="G66">
            <v>1002.991051262872</v>
          </cell>
          <cell r="H66">
            <v>1483.53410076095</v>
          </cell>
          <cell r="I66">
            <v>966.53264140921794</v>
          </cell>
          <cell r="J66">
            <v>1070.4482545927499</v>
          </cell>
          <cell r="K66">
            <v>868.82877768640753</v>
          </cell>
          <cell r="L66">
            <v>982.34414163429165</v>
          </cell>
          <cell r="M66">
            <v>1051.5049499554432</v>
          </cell>
          <cell r="N66">
            <v>1123.4954226974567</v>
          </cell>
          <cell r="O66">
            <v>1189.4128722561231</v>
          </cell>
          <cell r="P66">
            <v>1198.6740997463733</v>
          </cell>
          <cell r="Q66">
            <v>1201.0831432787834</v>
          </cell>
          <cell r="R66">
            <v>1198.7517974698094</v>
          </cell>
          <cell r="S66">
            <v>1197.0283755738315</v>
          </cell>
          <cell r="T66">
            <v>1195.362838767699</v>
          </cell>
          <cell r="U66">
            <v>1195.362838767699</v>
          </cell>
          <cell r="V66">
            <v>1195.362838767699</v>
          </cell>
          <cell r="W66">
            <v>1195.362838767699</v>
          </cell>
          <cell r="X66">
            <v>1195.362838767699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>
        <row r="8">
          <cell r="E8" t="str">
            <v>1991A1</v>
          </cell>
          <cell r="F8" t="str">
            <v>1992A1</v>
          </cell>
          <cell r="G8" t="str">
            <v>1993A1</v>
          </cell>
          <cell r="H8" t="str">
            <v>1994A1</v>
          </cell>
          <cell r="I8" t="str">
            <v>1995A1</v>
          </cell>
          <cell r="J8" t="str">
            <v>1996A1</v>
          </cell>
          <cell r="K8" t="str">
            <v>1997A1</v>
          </cell>
          <cell r="L8" t="str">
            <v>1998A1</v>
          </cell>
          <cell r="M8" t="str">
            <v>1999A1</v>
          </cell>
          <cell r="N8" t="str">
            <v>2000A1</v>
          </cell>
          <cell r="O8" t="str">
            <v>2001A1</v>
          </cell>
          <cell r="P8" t="str">
            <v>2002A1</v>
          </cell>
          <cell r="Q8" t="str">
            <v>2003A1</v>
          </cell>
          <cell r="R8" t="str">
            <v>2004A1</v>
          </cell>
          <cell r="S8" t="str">
            <v>2005A1</v>
          </cell>
          <cell r="T8" t="str">
            <v>2006A1</v>
          </cell>
          <cell r="U8" t="str">
            <v>2007A1</v>
          </cell>
          <cell r="V8" t="str">
            <v>2008A1</v>
          </cell>
          <cell r="W8" t="str">
            <v>2009A1</v>
          </cell>
          <cell r="X8" t="str">
            <v>2010A1</v>
          </cell>
        </row>
        <row r="10">
          <cell r="C10" t="str">
            <v>w001ngdp_r</v>
          </cell>
        </row>
        <row r="12">
          <cell r="C12" t="str">
            <v>w110ngdp_r</v>
          </cell>
        </row>
        <row r="14">
          <cell r="C14" t="str">
            <v>w111ngdp_r</v>
          </cell>
        </row>
        <row r="15">
          <cell r="C15" t="str">
            <v>w163ngdp_r</v>
          </cell>
        </row>
        <row r="16">
          <cell r="C16" t="str">
            <v>w134ngdp_r</v>
          </cell>
        </row>
        <row r="17">
          <cell r="C17" t="str">
            <v>w132ngdp_r</v>
          </cell>
        </row>
        <row r="18">
          <cell r="C18" t="str">
            <v>w136ngdp_r</v>
          </cell>
        </row>
        <row r="19">
          <cell r="C19" t="str">
            <v>w184ngdp_r</v>
          </cell>
        </row>
        <row r="20">
          <cell r="C20" t="str">
            <v>w158ngdp_r</v>
          </cell>
        </row>
        <row r="21">
          <cell r="C21" t="str">
            <v>w112ngdp_r</v>
          </cell>
        </row>
        <row r="22">
          <cell r="C22" t="str">
            <v>w156ngdp_r</v>
          </cell>
        </row>
        <row r="23">
          <cell r="C23" t="str">
            <v>w123ngdp_r</v>
          </cell>
        </row>
        <row r="24">
          <cell r="C24" t="str">
            <v>w203ngdp_r</v>
          </cell>
        </row>
        <row r="25">
          <cell r="C25" t="str">
            <v>w998ngdp_r</v>
          </cell>
        </row>
        <row r="28">
          <cell r="C28" t="str">
            <v>w200ngdp_r</v>
          </cell>
        </row>
        <row r="31">
          <cell r="C31" t="str">
            <v>w110ntdd_r</v>
          </cell>
        </row>
        <row r="36">
          <cell r="C36" t="str">
            <v>w001trade</v>
          </cell>
        </row>
        <row r="38">
          <cell r="C38" t="str">
            <v>w110tm_r</v>
          </cell>
        </row>
        <row r="40">
          <cell r="C40" t="str">
            <v>w200tm_r</v>
          </cell>
        </row>
        <row r="46">
          <cell r="C46" t="str">
            <v>w110ngdp_d</v>
          </cell>
        </row>
        <row r="47">
          <cell r="C47" t="str">
            <v>w110pcpi</v>
          </cell>
        </row>
        <row r="54">
          <cell r="C54" t="str">
            <v>w110txg_d</v>
          </cell>
        </row>
        <row r="55">
          <cell r="C55" t="str">
            <v>w110txgxo_d</v>
          </cell>
        </row>
        <row r="56">
          <cell r="C56" t="str">
            <v>w110txgm_d</v>
          </cell>
        </row>
        <row r="60">
          <cell r="C60" t="str">
            <v>w001pnrgw</v>
          </cell>
        </row>
        <row r="62">
          <cell r="C62" t="str">
            <v>w001poilapsp</v>
          </cell>
        </row>
        <row r="64">
          <cell r="C64" t="str">
            <v>w001pngasw</v>
          </cell>
        </row>
        <row r="65">
          <cell r="C65" t="str">
            <v>w001pcoalw</v>
          </cell>
        </row>
        <row r="67">
          <cell r="C67" t="str">
            <v>w001pnfuelw</v>
          </cell>
        </row>
        <row r="68">
          <cell r="C68" t="str">
            <v>w001pfoodw</v>
          </cell>
        </row>
        <row r="69">
          <cell r="C69" t="str">
            <v>w001pbevew</v>
          </cell>
        </row>
        <row r="70">
          <cell r="C70" t="str">
            <v>w001prawmw</v>
          </cell>
        </row>
        <row r="71">
          <cell r="C71" t="str">
            <v>w001pmetaw</v>
          </cell>
        </row>
        <row r="84">
          <cell r="C84" t="str">
            <v>w111enulc</v>
          </cell>
        </row>
        <row r="85">
          <cell r="C85" t="str">
            <v>w163enulc</v>
          </cell>
        </row>
        <row r="86">
          <cell r="C86" t="str">
            <v>w158enulc</v>
          </cell>
        </row>
        <row r="88">
          <cell r="C88" t="str">
            <v>w112enulc</v>
          </cell>
        </row>
        <row r="89">
          <cell r="C89" t="str">
            <v>w156enulc</v>
          </cell>
        </row>
        <row r="92">
          <cell r="C92" t="str">
            <v>w163edna</v>
          </cell>
        </row>
        <row r="93">
          <cell r="C93" t="str">
            <v>w158edna</v>
          </cell>
        </row>
        <row r="95">
          <cell r="C95" t="str">
            <v>w112edna</v>
          </cell>
        </row>
        <row r="96">
          <cell r="C96" t="str">
            <v>w156edna</v>
          </cell>
        </row>
        <row r="99">
          <cell r="C99" t="str">
            <v>w111esda</v>
          </cell>
        </row>
        <row r="111">
          <cell r="C111" t="str">
            <v>w111flibor</v>
          </cell>
        </row>
        <row r="112">
          <cell r="C112" t="str">
            <v>w163flibor</v>
          </cell>
        </row>
        <row r="113">
          <cell r="C113" t="str">
            <v>w158flibor</v>
          </cell>
        </row>
        <row r="114">
          <cell r="C114" t="str">
            <v>w112fpibor</v>
          </cell>
        </row>
        <row r="117">
          <cell r="C117" t="str">
            <v>w111ngdp_d</v>
          </cell>
        </row>
        <row r="118">
          <cell r="C118" t="str">
            <v>w163ngdp_d</v>
          </cell>
        </row>
        <row r="119">
          <cell r="C119" t="str">
            <v>w158ngdp_d</v>
          </cell>
        </row>
      </sheetData>
      <sheetData sheetId="72"/>
      <sheetData sheetId="73"/>
      <sheetData sheetId="74">
        <row r="4">
          <cell r="E4" t="str">
            <v>2000Q1</v>
          </cell>
          <cell r="F4" t="str">
            <v>2000Q2</v>
          </cell>
          <cell r="G4" t="str">
            <v>2000Q3</v>
          </cell>
          <cell r="H4" t="str">
            <v>2000Q4</v>
          </cell>
          <cell r="I4" t="str">
            <v>2001Q1</v>
          </cell>
          <cell r="J4" t="str">
            <v>2001Q2</v>
          </cell>
          <cell r="K4" t="str">
            <v>2001Q3</v>
          </cell>
          <cell r="L4" t="str">
            <v>2001Q4</v>
          </cell>
          <cell r="M4" t="str">
            <v>2002Q1</v>
          </cell>
          <cell r="N4" t="str">
            <v>2002Q2</v>
          </cell>
          <cell r="O4" t="str">
            <v>2002Q3</v>
          </cell>
          <cell r="P4" t="str">
            <v>2002Q4</v>
          </cell>
          <cell r="Q4" t="str">
            <v>2003Q1</v>
          </cell>
          <cell r="R4" t="str">
            <v>2003Q2</v>
          </cell>
          <cell r="S4" t="str">
            <v>2003Q3</v>
          </cell>
          <cell r="T4" t="str">
            <v>2003Q4</v>
          </cell>
          <cell r="U4" t="str">
            <v>2004Q1</v>
          </cell>
          <cell r="V4" t="str">
            <v>2004Q2</v>
          </cell>
          <cell r="W4" t="str">
            <v>2004Q3</v>
          </cell>
          <cell r="X4" t="str">
            <v>2004Q4</v>
          </cell>
          <cell r="Y4" t="str">
            <v>2005Q1</v>
          </cell>
          <cell r="Z4" t="str">
            <v>2005Q2</v>
          </cell>
          <cell r="AA4" t="str">
            <v>2005Q3</v>
          </cell>
          <cell r="AB4" t="str">
            <v>2005Q4</v>
          </cell>
          <cell r="AC4" t="str">
            <v>2006Q1</v>
          </cell>
          <cell r="AD4" t="str">
            <v>2006Q2</v>
          </cell>
          <cell r="AE4" t="str">
            <v>2006Q3</v>
          </cell>
          <cell r="AF4" t="str">
            <v>2006Q4</v>
          </cell>
          <cell r="AG4" t="str">
            <v>2007Q1</v>
          </cell>
          <cell r="AH4" t="str">
            <v>2007Q2</v>
          </cell>
          <cell r="AI4" t="str">
            <v>2007Q3</v>
          </cell>
          <cell r="AJ4" t="str">
            <v>2007Q4</v>
          </cell>
          <cell r="AK4" t="str">
            <v>2008Q1</v>
          </cell>
          <cell r="AL4" t="str">
            <v>2008Q2</v>
          </cell>
          <cell r="AM4" t="str">
            <v>2008Q3</v>
          </cell>
          <cell r="AN4" t="str">
            <v>2008Q4</v>
          </cell>
          <cell r="AO4" t="str">
            <v>2009Q1</v>
          </cell>
          <cell r="AP4" t="str">
            <v>2009Q2</v>
          </cell>
          <cell r="AQ4" t="str">
            <v>2009Q3</v>
          </cell>
          <cell r="AR4" t="str">
            <v>2009Q4</v>
          </cell>
          <cell r="AS4" t="str">
            <v>2010Q1</v>
          </cell>
          <cell r="AT4" t="str">
            <v>2010Q2</v>
          </cell>
          <cell r="AU4" t="str">
            <v>2010Q3</v>
          </cell>
          <cell r="AV4" t="str">
            <v>2010Q4</v>
          </cell>
        </row>
        <row r="8">
          <cell r="C8" t="str">
            <v>W111NGDP_R</v>
          </cell>
        </row>
        <row r="9">
          <cell r="C9" t="str">
            <v>W163NGDP_R</v>
          </cell>
        </row>
        <row r="10">
          <cell r="C10" t="str">
            <v>W134NGDP_R</v>
          </cell>
        </row>
        <row r="11">
          <cell r="C11" t="str">
            <v>W132NGDP_R</v>
          </cell>
        </row>
        <row r="12">
          <cell r="C12" t="str">
            <v>W136NGDP_R</v>
          </cell>
        </row>
        <row r="13">
          <cell r="C13" t="str">
            <v>W184NGDP_R</v>
          </cell>
        </row>
        <row r="14">
          <cell r="C14" t="str">
            <v>W158NGDP_R</v>
          </cell>
        </row>
        <row r="15">
          <cell r="C15" t="str">
            <v>W112NGDP_R</v>
          </cell>
        </row>
        <row r="16">
          <cell r="C16" t="str">
            <v>W156NGDP_R</v>
          </cell>
        </row>
        <row r="17">
          <cell r="C17" t="str">
            <v>W203NGDP_R</v>
          </cell>
        </row>
        <row r="20">
          <cell r="C20" t="str">
            <v>W111NGDP_D</v>
          </cell>
        </row>
        <row r="21">
          <cell r="C21" t="str">
            <v>W163NGDP_D</v>
          </cell>
        </row>
        <row r="22">
          <cell r="C22" t="str">
            <v>W134NGDP_D</v>
          </cell>
        </row>
        <row r="23">
          <cell r="C23" t="str">
            <v>W132NGDP_D</v>
          </cell>
        </row>
        <row r="24">
          <cell r="C24" t="str">
            <v>W136NGDP_D</v>
          </cell>
        </row>
        <row r="25">
          <cell r="C25" t="str">
            <v>W158NGDP_D</v>
          </cell>
        </row>
        <row r="26">
          <cell r="C26" t="str">
            <v>W112NGDP_D</v>
          </cell>
        </row>
        <row r="27">
          <cell r="C27" t="str">
            <v>W156NGDP_D</v>
          </cell>
        </row>
        <row r="30">
          <cell r="C30" t="str">
            <v>W110TXGM_D</v>
          </cell>
        </row>
        <row r="33">
          <cell r="C33" t="str">
            <v>W001PNRGW</v>
          </cell>
        </row>
        <row r="34">
          <cell r="C34" t="str">
            <v>W001POILAPSP</v>
          </cell>
        </row>
        <row r="35">
          <cell r="C35" t="str">
            <v>W001PNGASW</v>
          </cell>
        </row>
        <row r="36">
          <cell r="C36" t="str">
            <v>W001PCOALW</v>
          </cell>
        </row>
        <row r="37">
          <cell r="C37" t="str">
            <v>W001PNFUELW</v>
          </cell>
        </row>
        <row r="38">
          <cell r="C38" t="str">
            <v>W001PFOODW</v>
          </cell>
        </row>
        <row r="39">
          <cell r="C39" t="str">
            <v>W001PBEVEW</v>
          </cell>
        </row>
        <row r="40">
          <cell r="C40" t="str">
            <v>W001PRAWMW</v>
          </cell>
        </row>
        <row r="41">
          <cell r="C41" t="str">
            <v>W001PMETAW</v>
          </cell>
        </row>
        <row r="44">
          <cell r="C44" t="str">
            <v>W001PALUM</v>
          </cell>
        </row>
        <row r="45">
          <cell r="C45" t="str">
            <v>W001PBANSOP</v>
          </cell>
        </row>
        <row r="46">
          <cell r="C46" t="str">
            <v>W001PBEEF</v>
          </cell>
        </row>
        <row r="47">
          <cell r="C47" t="str">
            <v>W001PCOCO</v>
          </cell>
        </row>
        <row r="48">
          <cell r="C48" t="str">
            <v>W001PCOIL</v>
          </cell>
        </row>
        <row r="49">
          <cell r="C49" t="str">
            <v>W001PCOFFOTM</v>
          </cell>
        </row>
        <row r="50">
          <cell r="C50" t="str">
            <v>W001PCOFFROB</v>
          </cell>
        </row>
        <row r="51">
          <cell r="C51" t="str">
            <v>W001PCOPP</v>
          </cell>
        </row>
        <row r="52">
          <cell r="C52" t="str">
            <v>W001PCOTTIND</v>
          </cell>
        </row>
        <row r="53">
          <cell r="C53" t="str">
            <v>W001PFISH</v>
          </cell>
        </row>
        <row r="54">
          <cell r="C54" t="str">
            <v>W001PLOGSK</v>
          </cell>
        </row>
        <row r="55">
          <cell r="C55" t="str">
            <v>W001PSAWMAL</v>
          </cell>
        </row>
        <row r="56">
          <cell r="C56" t="str">
            <v>W001PHIDE</v>
          </cell>
        </row>
        <row r="57">
          <cell r="C57" t="str">
            <v>W001PGOLD</v>
          </cell>
        </row>
        <row r="58">
          <cell r="C58" t="str">
            <v>W001PIORECR</v>
          </cell>
        </row>
        <row r="59">
          <cell r="C59" t="str">
            <v>W001PLAMB</v>
          </cell>
        </row>
        <row r="60">
          <cell r="C60" t="str">
            <v>W001PLEAD</v>
          </cell>
        </row>
        <row r="61">
          <cell r="C61" t="str">
            <v>W001PMAIZMT</v>
          </cell>
        </row>
        <row r="62">
          <cell r="C62" t="str">
            <v>W001PNGASEU</v>
          </cell>
        </row>
        <row r="63">
          <cell r="C63" t="str">
            <v>W001PNICK</v>
          </cell>
        </row>
        <row r="64">
          <cell r="C64" t="str">
            <v>W001PPOIL</v>
          </cell>
        </row>
        <row r="65">
          <cell r="C65" t="str">
            <v>W001PRICENPQ</v>
          </cell>
        </row>
        <row r="66">
          <cell r="C66" t="str">
            <v>W001PRUBB</v>
          </cell>
        </row>
        <row r="67">
          <cell r="C67" t="str">
            <v>W001PLOGORE</v>
          </cell>
        </row>
        <row r="68">
          <cell r="C68" t="str">
            <v>W001PSAWORE</v>
          </cell>
        </row>
        <row r="69">
          <cell r="C69" t="str">
            <v>W001PSMEA</v>
          </cell>
        </row>
        <row r="70">
          <cell r="C70" t="str">
            <v>W001PSOIL</v>
          </cell>
        </row>
        <row r="71">
          <cell r="C71" t="str">
            <v>W001PSOYB</v>
          </cell>
        </row>
        <row r="72">
          <cell r="C72" t="str">
            <v>W001PSUGAUSA</v>
          </cell>
        </row>
        <row r="73">
          <cell r="C73" t="str">
            <v>W001PSUGAEEC</v>
          </cell>
        </row>
        <row r="74">
          <cell r="C74" t="str">
            <v>W001PSUGAISA</v>
          </cell>
        </row>
        <row r="75">
          <cell r="C75" t="str">
            <v>W001PTEA</v>
          </cell>
        </row>
        <row r="76">
          <cell r="C76" t="str">
            <v>W001PTIN</v>
          </cell>
        </row>
        <row r="77">
          <cell r="C77" t="str">
            <v>W001PWHEAMT</v>
          </cell>
        </row>
        <row r="78">
          <cell r="C78" t="str">
            <v>W001PWOOLC</v>
          </cell>
        </row>
        <row r="79">
          <cell r="C79" t="str">
            <v>W001PWOOLF</v>
          </cell>
        </row>
        <row r="80">
          <cell r="C80" t="str">
            <v>W001PZINC</v>
          </cell>
        </row>
        <row r="85">
          <cell r="C85" t="str">
            <v>W163EDNA</v>
          </cell>
        </row>
        <row r="86">
          <cell r="C86" t="str">
            <v>W134EDNA</v>
          </cell>
        </row>
        <row r="87">
          <cell r="C87" t="str">
            <v>W134EDNA_N</v>
          </cell>
        </row>
        <row r="88">
          <cell r="C88" t="str">
            <v>W132EDNA</v>
          </cell>
        </row>
        <row r="89">
          <cell r="C89" t="str">
            <v>W132EDNA_N</v>
          </cell>
        </row>
        <row r="90">
          <cell r="C90" t="str">
            <v>W136EDNA</v>
          </cell>
        </row>
        <row r="91">
          <cell r="C91" t="str">
            <v>W136EDNA_N</v>
          </cell>
        </row>
        <row r="92">
          <cell r="C92" t="str">
            <v>W158EDNA</v>
          </cell>
        </row>
        <row r="93">
          <cell r="C93" t="str">
            <v>W112EDNA</v>
          </cell>
        </row>
        <row r="94">
          <cell r="C94" t="str">
            <v>W156EDNA</v>
          </cell>
        </row>
        <row r="96">
          <cell r="C96" t="str">
            <v>W122EDNA</v>
          </cell>
        </row>
        <row r="97">
          <cell r="C97" t="str">
            <v>W122EDNA_N</v>
          </cell>
        </row>
        <row r="98">
          <cell r="C98" t="str">
            <v>W124EDNA</v>
          </cell>
        </row>
        <row r="99">
          <cell r="C99" t="str">
            <v>W124EDNA_N</v>
          </cell>
        </row>
        <row r="100">
          <cell r="C100" t="str">
            <v>W128EDNA</v>
          </cell>
        </row>
        <row r="101">
          <cell r="C101" t="str">
            <v>W137EDNA</v>
          </cell>
        </row>
        <row r="102">
          <cell r="C102" t="str">
            <v>W137EDNA_N</v>
          </cell>
        </row>
        <row r="103">
          <cell r="C103" t="str">
            <v>W138EDNA</v>
          </cell>
        </row>
        <row r="104">
          <cell r="C104" t="str">
            <v>W138EDNA_N</v>
          </cell>
        </row>
        <row r="105">
          <cell r="C105" t="str">
            <v>W142EDNA</v>
          </cell>
        </row>
        <row r="106">
          <cell r="C106" t="str">
            <v>W144EDNA</v>
          </cell>
        </row>
        <row r="107">
          <cell r="C107" t="str">
            <v>W146EDNA</v>
          </cell>
        </row>
        <row r="108">
          <cell r="C108" t="str">
            <v>W172EDNA</v>
          </cell>
        </row>
        <row r="109">
          <cell r="C109" t="str">
            <v>W172EDNA_N</v>
          </cell>
        </row>
        <row r="110">
          <cell r="C110" t="str">
            <v>W174EDNA</v>
          </cell>
        </row>
        <row r="111">
          <cell r="C111" t="str">
            <v>W174EDNA_N</v>
          </cell>
        </row>
        <row r="112">
          <cell r="C112" t="str">
            <v>W176EDNA</v>
          </cell>
        </row>
        <row r="113">
          <cell r="C113" t="str">
            <v>W178EDNA</v>
          </cell>
        </row>
        <row r="114">
          <cell r="C114" t="str">
            <v>W178EDNA_N</v>
          </cell>
        </row>
        <row r="115">
          <cell r="C115" t="str">
            <v>W182EDNA</v>
          </cell>
        </row>
        <row r="116">
          <cell r="C116" t="str">
            <v>W182EDNA_N</v>
          </cell>
        </row>
        <row r="117">
          <cell r="C117" t="str">
            <v>W184EDNA</v>
          </cell>
        </row>
        <row r="118">
          <cell r="C118" t="str">
            <v>W184EDNA_N</v>
          </cell>
        </row>
        <row r="119">
          <cell r="C119" t="str">
            <v>W193EDNA</v>
          </cell>
        </row>
        <row r="120">
          <cell r="C120" t="str">
            <v>W196EDNA</v>
          </cell>
        </row>
        <row r="121">
          <cell r="C121" t="str">
            <v>W436EDNA</v>
          </cell>
        </row>
        <row r="122">
          <cell r="C122" t="str">
            <v>W528EDNA</v>
          </cell>
        </row>
        <row r="123">
          <cell r="C123" t="str">
            <v>W532EDNA</v>
          </cell>
        </row>
        <row r="124">
          <cell r="C124" t="str">
            <v>W542EDNA</v>
          </cell>
        </row>
        <row r="125">
          <cell r="C125" t="str">
            <v>W576EDNA</v>
          </cell>
        </row>
        <row r="128">
          <cell r="C128" t="str">
            <v>W163EDNE</v>
          </cell>
        </row>
        <row r="129">
          <cell r="C129" t="str">
            <v>W134EDNE</v>
          </cell>
        </row>
        <row r="130">
          <cell r="C130" t="str">
            <v>W134EDNE_N</v>
          </cell>
        </row>
        <row r="131">
          <cell r="C131" t="str">
            <v>W132EDNE</v>
          </cell>
        </row>
        <row r="132">
          <cell r="C132" t="str">
            <v>W132EDNE_N</v>
          </cell>
        </row>
        <row r="133">
          <cell r="C133" t="str">
            <v>W158EDNE</v>
          </cell>
        </row>
        <row r="134">
          <cell r="C134" t="str">
            <v>W112EDNE</v>
          </cell>
        </row>
        <row r="135">
          <cell r="C135" t="str">
            <v>W146EDNE</v>
          </cell>
        </row>
        <row r="137">
          <cell r="C137" t="str">
            <v>W111ESDA</v>
          </cell>
        </row>
        <row r="140">
          <cell r="C140" t="str">
            <v>W111ENULC</v>
          </cell>
        </row>
        <row r="141">
          <cell r="C141" t="str">
            <v>W163ENULC</v>
          </cell>
        </row>
        <row r="142">
          <cell r="C142" t="str">
            <v>W134ENULC</v>
          </cell>
        </row>
        <row r="143">
          <cell r="C143" t="str">
            <v>W132ENULC</v>
          </cell>
        </row>
        <row r="144">
          <cell r="C144" t="str">
            <v>W136ENULC</v>
          </cell>
        </row>
        <row r="145">
          <cell r="C145" t="str">
            <v>W158ENULC</v>
          </cell>
        </row>
        <row r="146">
          <cell r="C146" t="str">
            <v>W112ENULC</v>
          </cell>
        </row>
        <row r="147">
          <cell r="C147" t="str">
            <v>W156ENULC</v>
          </cell>
        </row>
        <row r="149">
          <cell r="C149" t="str">
            <v>W122ENULC</v>
          </cell>
        </row>
        <row r="150">
          <cell r="C150" t="str">
            <v>W124ENULC</v>
          </cell>
        </row>
        <row r="151">
          <cell r="C151" t="str">
            <v>W128ENULC</v>
          </cell>
        </row>
        <row r="152">
          <cell r="C152" t="str">
            <v>W137ENULC</v>
          </cell>
        </row>
        <row r="153">
          <cell r="C153" t="str">
            <v>W138ENULC</v>
          </cell>
        </row>
        <row r="154">
          <cell r="C154" t="str">
            <v>W142ENULC</v>
          </cell>
        </row>
        <row r="155">
          <cell r="C155" t="str">
            <v>W144ENULC</v>
          </cell>
        </row>
        <row r="156">
          <cell r="C156" t="str">
            <v>W146ENULC</v>
          </cell>
        </row>
        <row r="157">
          <cell r="C157" t="str">
            <v>W172ENULC</v>
          </cell>
        </row>
        <row r="158">
          <cell r="C158" t="str">
            <v>W174ENULC</v>
          </cell>
        </row>
        <row r="159">
          <cell r="C159" t="str">
            <v>W178ENULC</v>
          </cell>
        </row>
        <row r="160">
          <cell r="C160" t="str">
            <v>W182ENULC</v>
          </cell>
        </row>
        <row r="161">
          <cell r="C161" t="str">
            <v>W184ENULC</v>
          </cell>
        </row>
        <row r="162">
          <cell r="C162" t="str">
            <v>W193ENULC</v>
          </cell>
        </row>
        <row r="163">
          <cell r="C163" t="str">
            <v>W196ENULC</v>
          </cell>
        </row>
        <row r="166">
          <cell r="C166" t="str">
            <v>W111EE</v>
          </cell>
        </row>
        <row r="167">
          <cell r="C167" t="str">
            <v>W163EE</v>
          </cell>
        </row>
        <row r="168">
          <cell r="C168" t="str">
            <v>W134EE</v>
          </cell>
        </row>
        <row r="169">
          <cell r="C169" t="str">
            <v>W132EE</v>
          </cell>
        </row>
        <row r="170">
          <cell r="C170" t="str">
            <v>W136EE</v>
          </cell>
        </row>
        <row r="171">
          <cell r="C171" t="str">
            <v>W158EE</v>
          </cell>
        </row>
        <row r="172">
          <cell r="C172" t="str">
            <v>W112EE</v>
          </cell>
        </row>
        <row r="173">
          <cell r="C173" t="str">
            <v>W156EE</v>
          </cell>
        </row>
        <row r="175">
          <cell r="C175" t="str">
            <v>W122EE</v>
          </cell>
        </row>
        <row r="176">
          <cell r="C176" t="str">
            <v>W124EE</v>
          </cell>
        </row>
        <row r="177">
          <cell r="C177" t="str">
            <v>W128EE</v>
          </cell>
        </row>
        <row r="178">
          <cell r="C178" t="str">
            <v>W137EE</v>
          </cell>
        </row>
        <row r="179">
          <cell r="C179" t="str">
            <v>W138EE</v>
          </cell>
        </row>
        <row r="180">
          <cell r="C180" t="str">
            <v>W142EE</v>
          </cell>
        </row>
        <row r="181">
          <cell r="C181" t="str">
            <v>W144EE</v>
          </cell>
        </row>
        <row r="182">
          <cell r="C182" t="str">
            <v>W146EE</v>
          </cell>
        </row>
        <row r="183">
          <cell r="C183" t="str">
            <v>W172EE</v>
          </cell>
        </row>
        <row r="184">
          <cell r="C184" t="str">
            <v>W174EE</v>
          </cell>
        </row>
        <row r="185">
          <cell r="C185" t="str">
            <v>W178EE</v>
          </cell>
        </row>
        <row r="186">
          <cell r="C186" t="str">
            <v>W182EE</v>
          </cell>
        </row>
        <row r="187">
          <cell r="C187" t="str">
            <v>W184EE</v>
          </cell>
        </row>
        <row r="188">
          <cell r="C188" t="str">
            <v>W193EE</v>
          </cell>
        </row>
        <row r="189">
          <cell r="C189" t="str">
            <v>W196EE</v>
          </cell>
        </row>
        <row r="194">
          <cell r="C194" t="str">
            <v>W111FLIBOR</v>
          </cell>
        </row>
        <row r="195">
          <cell r="C195" t="str">
            <v>W163FLIBOR</v>
          </cell>
        </row>
        <row r="196">
          <cell r="C196" t="str">
            <v>W158FLIBOR</v>
          </cell>
        </row>
      </sheetData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Input 1998"/>
      <sheetName val="Work"/>
      <sheetName val="Output"/>
      <sheetName val="SR Tab6a"/>
      <sheetName val="SR Tab6b"/>
      <sheetName val="SR Tab6c"/>
      <sheetName val="PIP"/>
      <sheetName val="RED Tab24"/>
      <sheetName val="RED Tab25"/>
      <sheetName val="RED Tab26"/>
      <sheetName val="RED Tab27"/>
      <sheetName val="RED Tab28"/>
      <sheetName val="RED Tab29"/>
      <sheetName val="RED Tab30"/>
      <sheetName val="RED Tab31"/>
      <sheetName val="RED Tab34"/>
      <sheetName val="Analysis"/>
      <sheetName val="Oil"/>
      <sheetName val="formerin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QRDT1"/>
      <sheetName val="GQRDT2"/>
      <sheetName val="GQRDT3"/>
      <sheetName val="GQRDT4"/>
      <sheetName val="GQRDT5"/>
      <sheetName val="GQRDT6"/>
      <sheetName val="GQRDT7"/>
      <sheetName val="GQRDT8"/>
      <sheetName val="GQRDT9"/>
      <sheetName val="GQRDT10"/>
      <sheetName val="GQRDT11"/>
      <sheetName val="GQRDT12"/>
      <sheetName val="GQRDT13"/>
      <sheetName val="Table 14"/>
      <sheetName val="Table 15"/>
      <sheetName val="Table 16"/>
      <sheetName val="Table 17"/>
      <sheetName val="Table 18"/>
      <sheetName val="Table 19"/>
      <sheetName val="Table 20"/>
      <sheetName val="Table 21"/>
      <sheetName val="GQRDT22"/>
      <sheetName val="GQRDT23"/>
      <sheetName val="GQRDT30"/>
      <sheetName val="GQRDT32"/>
      <sheetName val="GQRDT33"/>
      <sheetName val="GQRDT34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Tb1"/>
      <sheetName val="Q Tb2"/>
      <sheetName val="Q Tb3"/>
      <sheetName val="Q Tb4"/>
      <sheetName val="Q Tb5"/>
      <sheetName val="Q Tb6"/>
      <sheetName val="Q Tb7"/>
      <sheetName val="Q Tb8"/>
      <sheetName val="Q Tb9"/>
      <sheetName val="Q Tb10"/>
      <sheetName val="Q Tb11a"/>
      <sheetName val="Q Tb11b"/>
      <sheetName val="Q Tb12"/>
      <sheetName val="Q Tb13"/>
      <sheetName val="Q Tb14"/>
      <sheetName val="Q Tb17"/>
      <sheetName val="Q Tb18"/>
      <sheetName val="Q Tb19"/>
      <sheetName val="Q Tb20"/>
      <sheetName val="Q Tb21a"/>
      <sheetName val="Q Tb21b"/>
      <sheetName val="Q Tb21c"/>
      <sheetName val="Q Tb22"/>
      <sheetName val="Q Tb23"/>
      <sheetName val="Q Tb24"/>
      <sheetName val="Q Tb25a"/>
      <sheetName val="Q Tb25b"/>
      <sheetName val="Q Tb26"/>
      <sheetName val="Q Tb27"/>
      <sheetName val="Q Tb28"/>
      <sheetName val="Q Tb2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/>
      <sheetData sheetId="24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es"/>
      <sheetName val="Compare"/>
      <sheetName val="Annual"/>
      <sheetName val="Quarterly"/>
      <sheetName val="Weights"/>
      <sheetName val="A Current Data"/>
      <sheetName val="A Previous Data"/>
      <sheetName val="Q Current Data"/>
      <sheetName val="Q Previous Data"/>
      <sheetName val="Weights Data"/>
      <sheetName val="Compare (Non-Euro)"/>
      <sheetName val="Annual (Non-Euro)"/>
      <sheetName val="Quarterly (Non-Euro)"/>
      <sheetName val="Weights (Non-Euro)"/>
      <sheetName val="A Current Data (Non-Euro)"/>
      <sheetName val="A Previous Data (Non-Euro)"/>
      <sheetName val="Q Current Data (Non-Euro)"/>
      <sheetName val="Q Previous Data (Non-Euro)"/>
      <sheetName val="Weights Data (Non-Euro)"/>
      <sheetName val="ControlSheet"/>
    </sheetNames>
    <sheetDataSet>
      <sheetData sheetId="0"/>
      <sheetData sheetId="1"/>
      <sheetData sheetId="2"/>
      <sheetData sheetId="3"/>
      <sheetData sheetId="4"/>
      <sheetData sheetId="5">
        <row r="60">
          <cell r="D60" t="str">
            <v>W2006REV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debtservice - official"/>
      <sheetName val="Output"/>
      <sheetName val="Input &amp; Work"/>
      <sheetName val="Fund Obligations"/>
      <sheetName val="SR Tb7"/>
      <sheetName val="SR Tb8"/>
      <sheetName val="RED Tb32"/>
      <sheetName val="RED Tb33"/>
      <sheetName val="lateststock"/>
      <sheetName val="Arrea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 1"/>
      <sheetName val="Table 1"/>
      <sheetName val="Table 2"/>
      <sheetName val="Table 3"/>
      <sheetName val="Table 4"/>
      <sheetName val="Table 5"/>
      <sheetName val="Table 6"/>
      <sheetName val="Table 7"/>
      <sheetName val="Table 8"/>
      <sheetName val="Table 9"/>
      <sheetName val="Table 11"/>
      <sheetName val="Table10"/>
      <sheetName val="HIPCAss"/>
      <sheetName val="AssumpE"/>
      <sheetName val="DebtservE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aph1"/>
      <sheetName val="Données communes"/>
      <sheetName val="ZBEAC1"/>
      <sheetName val="ZBEAC2"/>
      <sheetName val="ZBEAC3"/>
      <sheetName val="Feuil2"/>
      <sheetName val="DOE3"/>
      <sheetName val="DOE2"/>
      <sheetName val="Tofe"/>
      <sheetName val="Divers soldes"/>
    </sheetNames>
    <sheetDataSet>
      <sheetData sheetId="0" refreshError="1"/>
      <sheetData sheetId="1"/>
      <sheetData sheetId="2" refreshError="1">
        <row r="2826">
          <cell r="I2826" t="e">
            <v>#N/A</v>
          </cell>
        </row>
        <row r="2827">
          <cell r="I2827" t="e">
            <v>#N/A</v>
          </cell>
        </row>
        <row r="2828">
          <cell r="I2828">
            <v>36903.755196180558</v>
          </cell>
        </row>
        <row r="2829">
          <cell r="I2829">
            <v>36903.755196180558</v>
          </cell>
        </row>
        <row r="2831">
          <cell r="A2831" t="e">
            <v>#N/A</v>
          </cell>
          <cell r="B2831" t="e">
            <v>#N/A</v>
          </cell>
          <cell r="C2831" t="e">
            <v>#N/A</v>
          </cell>
          <cell r="D2831" t="e">
            <v>#N/A</v>
          </cell>
          <cell r="E2831" t="e">
            <v>#N/A</v>
          </cell>
          <cell r="F2831" t="e">
            <v>#N/A</v>
          </cell>
          <cell r="G2831" t="e">
            <v>#N/A</v>
          </cell>
          <cell r="H2831" t="e">
            <v>#N/A</v>
          </cell>
          <cell r="I2831" t="e">
            <v>#N/A</v>
          </cell>
          <cell r="J2831" t="e">
            <v>#N/A</v>
          </cell>
          <cell r="K2831" t="e">
            <v>#N/A</v>
          </cell>
          <cell r="L2831" t="e">
            <v>#N/A</v>
          </cell>
          <cell r="M2831" t="e">
            <v>#N/A</v>
          </cell>
          <cell r="N2831" t="e">
            <v>#N/A</v>
          </cell>
          <cell r="O2831" t="e">
            <v>#N/A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Input"/>
      <sheetName val="Input -1998"/>
      <sheetName val="LRun Assn's"/>
      <sheetName val="Oil"/>
      <sheetName val="Official"/>
      <sheetName val="work"/>
      <sheetName val="Ouput"/>
      <sheetName val="Wages"/>
      <sheetName val="SR Tab2 (AM 99-1)"/>
      <sheetName val="SR Tab2 (SR M99-1)"/>
      <sheetName val="SR Tab3 (SR M99-1)"/>
      <sheetName val="RED Tab9 "/>
      <sheetName val="RED Tab14"/>
      <sheetName val="RED Tab15"/>
      <sheetName val="RED Tab16"/>
      <sheetName val="RED Tab17"/>
      <sheetName val="SR Tab2 Sp"/>
      <sheetName val="Validation"/>
      <sheetName val="old"/>
      <sheetName val="expend"/>
      <sheetName val="UDEA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2"/>
      <sheetName val="Table3"/>
      <sheetName val="Table4"/>
      <sheetName val="Table5"/>
      <sheetName val="Assistance"/>
      <sheetName val="burdensh"/>
      <sheetName val="Delivery"/>
      <sheetName val="Indic"/>
      <sheetName val="Creditors(before)"/>
      <sheetName val="Creditors(after)"/>
      <sheetName val="NEW-DEBT"/>
      <sheetName val="NEW-ALL"/>
      <sheetName val="NEW-IDA"/>
      <sheetName val="NEW-IMF"/>
      <sheetName val="NEW-ADF"/>
      <sheetName val="Topup"/>
      <sheetName val="NEW-comm"/>
      <sheetName val="New Borr-Base"/>
      <sheetName val="NEW-OTHMULT"/>
      <sheetName val="NEW-BILAT"/>
      <sheetName val="RepData"/>
      <sheetName val="RepData1(before)"/>
      <sheetName val="RepData1(after)"/>
    </sheetNames>
    <sheetDataSet>
      <sheetData sheetId="0" refreshError="1"/>
      <sheetData sheetId="1" refreshError="1">
        <row r="8">
          <cell r="F8">
            <v>1363.5852905026911</v>
          </cell>
          <cell r="G8">
            <v>1378.2796547770204</v>
          </cell>
          <cell r="H8">
            <v>1396.1436537831044</v>
          </cell>
          <cell r="I8">
            <v>1418.3671964720045</v>
          </cell>
          <cell r="J8">
            <v>1441.3145109404134</v>
          </cell>
          <cell r="K8">
            <v>1466.2170313003462</v>
          </cell>
          <cell r="L8">
            <v>1491.6328031554258</v>
          </cell>
          <cell r="M8">
            <v>1516.4648113450721</v>
          </cell>
          <cell r="N8">
            <v>1538.6180623358205</v>
          </cell>
          <cell r="O8">
            <v>1558.6809702632027</v>
          </cell>
          <cell r="P8">
            <v>1576.4440752219007</v>
          </cell>
          <cell r="Q8">
            <v>1591.5304086205406</v>
          </cell>
          <cell r="R8">
            <v>1603.6686370333723</v>
          </cell>
          <cell r="S8">
            <v>1614.9262750367679</v>
          </cell>
          <cell r="T8">
            <v>1624.2740263480116</v>
          </cell>
          <cell r="U8">
            <v>1630.7984153003722</v>
          </cell>
          <cell r="V8">
            <v>1634.1243962733927</v>
          </cell>
          <cell r="W8">
            <v>81.232058383595756</v>
          </cell>
          <cell r="X8">
            <v>85.954032411718018</v>
          </cell>
          <cell r="Y8">
            <v>75.809263950996808</v>
          </cell>
          <cell r="Z8">
            <v>0</v>
          </cell>
          <cell r="AA8">
            <v>0</v>
          </cell>
          <cell r="AB8">
            <v>0</v>
          </cell>
        </row>
        <row r="9">
          <cell r="F9">
            <v>1037.6241811400077</v>
          </cell>
          <cell r="G9">
            <v>1036.894046117518</v>
          </cell>
          <cell r="H9">
            <v>1040.4425037413025</v>
          </cell>
          <cell r="I9">
            <v>1049.5036743233359</v>
          </cell>
          <cell r="J9">
            <v>1061.4723970951072</v>
          </cell>
          <cell r="K9">
            <v>1076.5178359288363</v>
          </cell>
          <cell r="L9">
            <v>1093.3518731977285</v>
          </cell>
          <cell r="M9">
            <v>1110.1239839095974</v>
          </cell>
          <cell r="N9">
            <v>1124.8116680029011</v>
          </cell>
          <cell r="O9">
            <v>1127.4612408615685</v>
          </cell>
          <cell r="P9">
            <v>1128.5336053108394</v>
          </cell>
          <cell r="Q9">
            <v>1128.9515393559632</v>
          </cell>
          <cell r="R9">
            <v>1129.47126666432</v>
          </cell>
          <cell r="S9">
            <v>1131.5235089721477</v>
          </cell>
          <cell r="T9">
            <v>1134.6962353965173</v>
          </cell>
          <cell r="U9">
            <v>1137.6176643704248</v>
          </cell>
          <cell r="V9">
            <v>1140.7682092613759</v>
          </cell>
          <cell r="W9">
            <v>766.67038829648675</v>
          </cell>
          <cell r="X9">
            <v>798.56418395422065</v>
          </cell>
          <cell r="Y9">
            <v>788.00466269968388</v>
          </cell>
          <cell r="Z9">
            <v>0</v>
          </cell>
          <cell r="AA9">
            <v>0</v>
          </cell>
          <cell r="AB9">
            <v>0</v>
          </cell>
        </row>
        <row r="10">
          <cell r="F10">
            <v>325.96110936268371</v>
          </cell>
          <cell r="G10">
            <v>341.38560865950228</v>
          </cell>
          <cell r="H10">
            <v>355.70115004180178</v>
          </cell>
          <cell r="I10">
            <v>368.86352214866827</v>
          </cell>
          <cell r="J10">
            <v>379.84211384530619</v>
          </cell>
          <cell r="K10">
            <v>389.69919537150969</v>
          </cell>
          <cell r="L10">
            <v>398.28092995769748</v>
          </cell>
          <cell r="M10">
            <v>406.34082743547515</v>
          </cell>
          <cell r="N10">
            <v>413.8063943329193</v>
          </cell>
          <cell r="O10">
            <v>419.73390376695988</v>
          </cell>
          <cell r="P10">
            <v>424.72640902999285</v>
          </cell>
          <cell r="Q10">
            <v>428.5218480270596</v>
          </cell>
          <cell r="R10">
            <v>430.10527149435575</v>
          </cell>
          <cell r="S10">
            <v>430.12644068938431</v>
          </cell>
          <cell r="T10">
            <v>427.98143101863877</v>
          </cell>
          <cell r="U10">
            <v>424.14227379727993</v>
          </cell>
          <cell r="V10">
            <v>417.76763271463346</v>
          </cell>
          <cell r="W10">
            <v>332.38458765500098</v>
          </cell>
          <cell r="X10">
            <v>341.35090225209558</v>
          </cell>
          <cell r="Y10">
            <v>321.64134399280192</v>
          </cell>
          <cell r="Z10">
            <v>0</v>
          </cell>
          <cell r="AA10">
            <v>0</v>
          </cell>
          <cell r="AB10">
            <v>0</v>
          </cell>
        </row>
        <row r="11">
          <cell r="F11">
            <v>263.42008484380949</v>
          </cell>
          <cell r="G11">
            <v>280.0882976778978</v>
          </cell>
          <cell r="H11">
            <v>296.62190978937315</v>
          </cell>
          <cell r="I11">
            <v>312.02306085133546</v>
          </cell>
          <cell r="J11">
            <v>325.24342906511492</v>
          </cell>
          <cell r="K11">
            <v>337.36805839159149</v>
          </cell>
          <cell r="L11">
            <v>348.24535304232575</v>
          </cell>
          <cell r="M11">
            <v>358.63218432063616</v>
          </cell>
          <cell r="N11">
            <v>368.46054071688297</v>
          </cell>
          <cell r="O11">
            <v>376.79005681970898</v>
          </cell>
          <cell r="P11">
            <v>383.625428827576</v>
          </cell>
          <cell r="Q11">
            <v>388.83482148321241</v>
          </cell>
          <cell r="R11">
            <v>392.2509949715888</v>
          </cell>
          <cell r="S11">
            <v>393.72536094772403</v>
          </cell>
          <cell r="T11">
            <v>393.14615120251165</v>
          </cell>
          <cell r="U11">
            <v>390.36958084176808</v>
          </cell>
          <cell r="V11">
            <v>385.19577033885554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</row>
        <row r="12">
          <cell r="F12">
            <v>84.218855878169563</v>
          </cell>
          <cell r="G12">
            <v>103.1521325571087</v>
          </cell>
          <cell r="H12">
            <v>122.2835364845925</v>
          </cell>
          <cell r="I12">
            <v>140.6711064491106</v>
          </cell>
          <cell r="J12">
            <v>158.95041482229752</v>
          </cell>
          <cell r="K12">
            <v>176.6142471896114</v>
          </cell>
          <cell r="L12">
            <v>193.57232257011304</v>
          </cell>
          <cell r="M12">
            <v>209.8071465349916</v>
          </cell>
          <cell r="N12">
            <v>225.31285480769668</v>
          </cell>
          <cell r="O12">
            <v>240.08239473492242</v>
          </cell>
          <cell r="P12">
            <v>254.19985376877463</v>
          </cell>
          <cell r="Q12">
            <v>267.65785563679452</v>
          </cell>
          <cell r="R12">
            <v>280.35755587474188</v>
          </cell>
          <cell r="S12">
            <v>292.29123671741382</v>
          </cell>
          <cell r="T12">
            <v>303.47825327101094</v>
          </cell>
          <cell r="U12">
            <v>313.91052722317812</v>
          </cell>
          <cell r="V12">
            <v>323.5525417653098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</row>
        <row r="13">
          <cell r="F13">
            <v>83.111460954564507</v>
          </cell>
          <cell r="G13">
            <v>102.41386927470533</v>
          </cell>
          <cell r="H13">
            <v>121.91440484339081</v>
          </cell>
          <cell r="I13">
            <v>140.6711064491106</v>
          </cell>
          <cell r="J13">
            <v>158.95041482229752</v>
          </cell>
          <cell r="K13">
            <v>176.6142471896114</v>
          </cell>
          <cell r="L13">
            <v>193.57232257011304</v>
          </cell>
          <cell r="M13">
            <v>209.8071465349916</v>
          </cell>
          <cell r="N13">
            <v>225.31285480769668</v>
          </cell>
          <cell r="O13">
            <v>240.08239473492242</v>
          </cell>
          <cell r="P13">
            <v>254.19985376877463</v>
          </cell>
          <cell r="Q13">
            <v>267.65785563679452</v>
          </cell>
          <cell r="R13">
            <v>280.35755587474188</v>
          </cell>
          <cell r="S13">
            <v>292.29123671741382</v>
          </cell>
          <cell r="T13">
            <v>303.47825327101094</v>
          </cell>
          <cell r="U13">
            <v>313.91052722317812</v>
          </cell>
          <cell r="V13">
            <v>323.5525417653098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11.485825634673922</v>
          </cell>
          <cell r="P14">
            <v>23.18406088106838</v>
          </cell>
          <cell r="Q14">
            <v>34.057021237517773</v>
          </cell>
          <cell r="R14">
            <v>44.092098874696944</v>
          </cell>
          <cell r="S14">
            <v>53.276325375236063</v>
          </cell>
          <cell r="T14">
            <v>61.596359932855492</v>
          </cell>
          <cell r="U14">
            <v>69.038477132667566</v>
          </cell>
          <cell r="V14">
            <v>75.588554297383496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</row>
        <row r="15">
          <cell r="F15">
            <v>1419.0393035308559</v>
          </cell>
          <cell r="G15">
            <v>1429.9847790429658</v>
          </cell>
          <cell r="H15">
            <v>1444.1644723752072</v>
          </cell>
          <cell r="I15">
            <v>1463.6271384039937</v>
          </cell>
          <cell r="J15">
            <v>1483.8943050727589</v>
          </cell>
          <cell r="K15">
            <v>1506.2020166036145</v>
          </cell>
          <cell r="L15">
            <v>1529.7640883289414</v>
          </cell>
          <cell r="M15">
            <v>1553.4383374916326</v>
          </cell>
          <cell r="N15">
            <v>1574.7409554195156</v>
          </cell>
          <cell r="O15">
            <v>1594.4329872137691</v>
          </cell>
          <cell r="P15">
            <v>1611.971675322329</v>
          </cell>
          <cell r="Q15">
            <v>1627.7964768584814</v>
          </cell>
          <cell r="R15">
            <v>1641.7482411589913</v>
          </cell>
          <cell r="S15">
            <v>1655.0522004035486</v>
          </cell>
          <cell r="T15">
            <v>1666.7046687972258</v>
          </cell>
          <cell r="U15">
            <v>1675.9112640999779</v>
          </cell>
          <cell r="V15">
            <v>1682.2343122150578</v>
          </cell>
          <cell r="W15">
            <v>1180.2870343350835</v>
          </cell>
          <cell r="X15">
            <v>1225.8691186180342</v>
          </cell>
          <cell r="Y15">
            <v>1185.4552706434827</v>
          </cell>
          <cell r="Z15">
            <v>0</v>
          </cell>
          <cell r="AA15">
            <v>0</v>
          </cell>
          <cell r="AB15">
            <v>0</v>
          </cell>
        </row>
        <row r="17">
          <cell r="F17">
            <v>831.7693031994977</v>
          </cell>
          <cell r="G17">
            <v>836.73227912245716</v>
          </cell>
          <cell r="H17">
            <v>844.79412739869781</v>
          </cell>
          <cell r="I17">
            <v>857.25024657175629</v>
          </cell>
          <cell r="J17">
            <v>870.63548610013231</v>
          </cell>
          <cell r="K17">
            <v>886.26745073644167</v>
          </cell>
          <cell r="L17">
            <v>902.81586577149778</v>
          </cell>
          <cell r="M17">
            <v>919.22131764100163</v>
          </cell>
          <cell r="N17">
            <v>933.33984585044243</v>
          </cell>
          <cell r="O17">
            <v>953.14136271494363</v>
          </cell>
          <cell r="P17">
            <v>970.82180860748883</v>
          </cell>
          <cell r="Q17">
            <v>985.96297284008949</v>
          </cell>
          <cell r="R17">
            <v>998.25620875491632</v>
          </cell>
          <cell r="S17">
            <v>1009.7138517527266</v>
          </cell>
          <cell r="T17">
            <v>1019.3280563192552</v>
          </cell>
          <cell r="U17">
            <v>1026.1434427580994</v>
          </cell>
          <cell r="V17">
            <v>1029.7556201388006</v>
          </cell>
          <cell r="W17">
            <v>695.0571660247308</v>
          </cell>
          <cell r="X17">
            <v>726.93968400806409</v>
          </cell>
          <cell r="Y17">
            <v>711.18557645474129</v>
          </cell>
          <cell r="Z17">
            <v>0</v>
          </cell>
          <cell r="AA17">
            <v>0</v>
          </cell>
          <cell r="AB17">
            <v>0</v>
          </cell>
        </row>
        <row r="18">
          <cell r="F18">
            <v>584.44588012198096</v>
          </cell>
          <cell r="G18">
            <v>578.23265049173972</v>
          </cell>
          <cell r="H18">
            <v>575.86301459480705</v>
          </cell>
          <cell r="I18">
            <v>578.69669038399559</v>
          </cell>
          <cell r="J18">
            <v>584.31818924229356</v>
          </cell>
          <cell r="K18">
            <v>593.00532151511493</v>
          </cell>
          <cell r="L18">
            <v>603.5888561232432</v>
          </cell>
          <cell r="M18">
            <v>614.27481595962297</v>
          </cell>
          <cell r="N18">
            <v>623.02576051216624</v>
          </cell>
          <cell r="O18">
            <v>627.25189642977455</v>
          </cell>
          <cell r="P18">
            <v>629.88609867909054</v>
          </cell>
          <cell r="Q18">
            <v>631.76121221788753</v>
          </cell>
          <cell r="R18">
            <v>633.57870027095521</v>
          </cell>
          <cell r="S18">
            <v>636.74261635269363</v>
          </cell>
          <cell r="T18">
            <v>640.85204481754272</v>
          </cell>
          <cell r="U18">
            <v>644.51191580765067</v>
          </cell>
          <cell r="V18">
            <v>648.1640589424569</v>
          </cell>
          <cell r="W18">
            <v>372.752890029144</v>
          </cell>
          <cell r="X18">
            <v>392.98733531668194</v>
          </cell>
          <cell r="Y18">
            <v>398.29087522641015</v>
          </cell>
          <cell r="Z18">
            <v>0</v>
          </cell>
          <cell r="AA18">
            <v>0</v>
          </cell>
          <cell r="AB18">
            <v>0</v>
          </cell>
        </row>
        <row r="19">
          <cell r="F19">
            <v>247.32342307751685</v>
          </cell>
          <cell r="G19">
            <v>258.49962863071767</v>
          </cell>
          <cell r="H19">
            <v>268.93111280389087</v>
          </cell>
          <cell r="I19">
            <v>278.55355618776065</v>
          </cell>
          <cell r="J19">
            <v>286.31729685783841</v>
          </cell>
          <cell r="K19">
            <v>293.26212922132697</v>
          </cell>
          <cell r="L19">
            <v>299.22700964825475</v>
          </cell>
          <cell r="M19">
            <v>304.94650168137895</v>
          </cell>
          <cell r="N19">
            <v>310.31408533827607</v>
          </cell>
          <cell r="O19">
            <v>314.40060190026099</v>
          </cell>
          <cell r="P19">
            <v>317.79356650418754</v>
          </cell>
          <cell r="Q19">
            <v>320.24876997900435</v>
          </cell>
          <cell r="R19">
            <v>320.76566916416243</v>
          </cell>
          <cell r="S19">
            <v>319.96221119007993</v>
          </cell>
          <cell r="T19">
            <v>317.24122324456999</v>
          </cell>
          <cell r="U19">
            <v>313.05223684043727</v>
          </cell>
          <cell r="V19">
            <v>306.55894868444784</v>
          </cell>
          <cell r="W19">
            <v>241.71950436502826</v>
          </cell>
          <cell r="X19">
            <v>248.72662129022578</v>
          </cell>
          <cell r="Y19">
            <v>237.88280907486421</v>
          </cell>
          <cell r="Z19">
            <v>0</v>
          </cell>
          <cell r="AA19">
            <v>0</v>
          </cell>
          <cell r="AB19">
            <v>0</v>
          </cell>
        </row>
        <row r="20">
          <cell r="F20">
            <v>211.38265905742932</v>
          </cell>
          <cell r="G20">
            <v>222.60382551288578</v>
          </cell>
          <cell r="H20">
            <v>234.04381507840858</v>
          </cell>
          <cell r="I20">
            <v>244.73467205022993</v>
          </cell>
          <cell r="J20">
            <v>253.61153536555696</v>
          </cell>
          <cell r="K20">
            <v>261.73857040958814</v>
          </cell>
          <cell r="L20">
            <v>268.95979021237429</v>
          </cell>
          <cell r="M20">
            <v>276.01612483326574</v>
          </cell>
          <cell r="N20">
            <v>282.80876747012712</v>
          </cell>
          <cell r="O20">
            <v>288.4154466821571</v>
          </cell>
          <cell r="P20">
            <v>292.82908757716052</v>
          </cell>
          <cell r="Q20">
            <v>295.90811842411989</v>
          </cell>
          <cell r="R20">
            <v>297.47576930454562</v>
          </cell>
          <cell r="S20">
            <v>297.37000984046102</v>
          </cell>
          <cell r="T20">
            <v>295.46501502832609</v>
          </cell>
          <cell r="U20">
            <v>291.60285766123093</v>
          </cell>
          <cell r="V20">
            <v>285.56796885363622</v>
          </cell>
          <cell r="W20">
            <v>241.71950436502826</v>
          </cell>
          <cell r="X20">
            <v>248.72662129022578</v>
          </cell>
          <cell r="Y20">
            <v>237.88280907486421</v>
          </cell>
          <cell r="Z20">
            <v>0</v>
          </cell>
          <cell r="AA20">
            <v>0</v>
          </cell>
          <cell r="AB20">
            <v>0</v>
          </cell>
        </row>
        <row r="21">
          <cell r="F21">
            <v>57.101721186739837</v>
          </cell>
          <cell r="G21">
            <v>69.909117226589089</v>
          </cell>
          <cell r="H21">
            <v>83.24740049067583</v>
          </cell>
          <cell r="I21">
            <v>96.201761974798359</v>
          </cell>
          <cell r="J21">
            <v>109.38419711922177</v>
          </cell>
          <cell r="K21">
            <v>122.28718353937289</v>
          </cell>
          <cell r="L21">
            <v>134.81226783769873</v>
          </cell>
          <cell r="M21">
            <v>146.92859649587197</v>
          </cell>
          <cell r="N21">
            <v>158.61512222813201</v>
          </cell>
          <cell r="O21">
            <v>169.84828725056246</v>
          </cell>
          <cell r="P21">
            <v>180.69420396158287</v>
          </cell>
          <cell r="Q21">
            <v>191.1282554717375</v>
          </cell>
          <cell r="R21">
            <v>201.03431771510429</v>
          </cell>
          <cell r="S21">
            <v>210.38197568102211</v>
          </cell>
          <cell r="T21">
            <v>219.16597936581618</v>
          </cell>
          <cell r="U21">
            <v>227.3523178763275</v>
          </cell>
          <cell r="V21">
            <v>234.87643477287281</v>
          </cell>
          <cell r="W21">
            <v>241.71950436502826</v>
          </cell>
          <cell r="X21">
            <v>248.72662129022578</v>
          </cell>
          <cell r="Y21">
            <v>237.88280907486421</v>
          </cell>
          <cell r="Z21">
            <v>0</v>
          </cell>
          <cell r="AA21">
            <v>0</v>
          </cell>
          <cell r="AB21">
            <v>0</v>
          </cell>
        </row>
        <row r="22">
          <cell r="F22">
            <v>55.964848573230192</v>
          </cell>
          <cell r="G22">
            <v>69.161816931395137</v>
          </cell>
          <cell r="H22">
            <v>82.879243884353997</v>
          </cell>
          <cell r="I22">
            <v>96.201761974798359</v>
          </cell>
          <cell r="J22">
            <v>109.38419711922177</v>
          </cell>
          <cell r="K22">
            <v>122.28718353937289</v>
          </cell>
          <cell r="L22">
            <v>134.81226783769873</v>
          </cell>
          <cell r="M22">
            <v>146.92859649587197</v>
          </cell>
          <cell r="N22">
            <v>158.61512222813201</v>
          </cell>
          <cell r="O22">
            <v>169.84828725056246</v>
          </cell>
          <cell r="P22">
            <v>180.69420396158287</v>
          </cell>
          <cell r="Q22">
            <v>191.1282554717375</v>
          </cell>
          <cell r="R22">
            <v>201.03431771510429</v>
          </cell>
          <cell r="S22">
            <v>210.38197568102211</v>
          </cell>
          <cell r="T22">
            <v>219.16597936581618</v>
          </cell>
          <cell r="U22">
            <v>227.3523178763275</v>
          </cell>
          <cell r="V22">
            <v>234.87643477287281</v>
          </cell>
          <cell r="W22">
            <v>241.71950436502826</v>
          </cell>
          <cell r="X22">
            <v>248.72662129022578</v>
          </cell>
          <cell r="Y22">
            <v>237.88280907486421</v>
          </cell>
          <cell r="Z22">
            <v>0</v>
          </cell>
          <cell r="AA22">
            <v>0</v>
          </cell>
          <cell r="AB22">
            <v>0</v>
          </cell>
        </row>
        <row r="23"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11.488864384907931</v>
          </cell>
          <cell r="P23">
            <v>23.142143424210587</v>
          </cell>
          <cell r="Q23">
            <v>33.95299064319785</v>
          </cell>
          <cell r="R23">
            <v>43.911839319798673</v>
          </cell>
          <cell r="S23">
            <v>53.009024209952962</v>
          </cell>
          <cell r="T23">
            <v>61.234788257142824</v>
          </cell>
          <cell r="U23">
            <v>68.579290110011343</v>
          </cell>
          <cell r="V23">
            <v>75.032612511895636</v>
          </cell>
          <cell r="W23">
            <v>80.584771630558606</v>
          </cell>
          <cell r="X23">
            <v>85.225727401156334</v>
          </cell>
          <cell r="Y23">
            <v>75.011892153466917</v>
          </cell>
          <cell r="Z23">
            <v>0</v>
          </cell>
          <cell r="AA23">
            <v>0</v>
          </cell>
          <cell r="AB23">
            <v>0</v>
          </cell>
        </row>
        <row r="24">
          <cell r="F24">
            <v>930.5819459975778</v>
          </cell>
          <cell r="G24">
            <v>931.33472017192821</v>
          </cell>
          <cell r="H24">
            <v>935.1149317096465</v>
          </cell>
          <cell r="I24">
            <v>944.07220937522789</v>
          </cell>
          <cell r="J24">
            <v>953.92846452059575</v>
          </cell>
          <cell r="K24">
            <v>966.00264381257375</v>
          </cell>
          <cell r="L24">
            <v>979.59696101582426</v>
          </cell>
          <cell r="M24">
            <v>993.6099057066491</v>
          </cell>
          <cell r="N24">
            <v>1005.5122892978229</v>
          </cell>
          <cell r="O24">
            <v>1023.4479503275535</v>
          </cell>
          <cell r="P24">
            <v>1039.2952602011146</v>
          </cell>
          <cell r="Q24">
            <v>1053.4512543469702</v>
          </cell>
          <cell r="R24">
            <v>1065.7562473309997</v>
          </cell>
          <cell r="S24">
            <v>1077.4218086019255</v>
          </cell>
          <cell r="T24">
            <v>1087.4716669427585</v>
          </cell>
          <cell r="U24">
            <v>1095.0769736371328</v>
          </cell>
          <cell r="V24">
            <v>1099.7825215743449</v>
          </cell>
          <cell r="W24">
            <v>695.0571660247308</v>
          </cell>
          <cell r="X24">
            <v>726.93968400806409</v>
          </cell>
          <cell r="Y24">
            <v>711.18557645474129</v>
          </cell>
          <cell r="Z24">
            <v>0</v>
          </cell>
          <cell r="AA24">
            <v>0</v>
          </cell>
          <cell r="AB24">
            <v>0</v>
          </cell>
        </row>
        <row r="27">
          <cell r="F27">
            <v>200.71826511968203</v>
          </cell>
          <cell r="G27">
            <v>182.57486468743869</v>
          </cell>
          <cell r="H27">
            <v>168.30950472304659</v>
          </cell>
          <cell r="I27">
            <v>156.84796638230392</v>
          </cell>
          <cell r="J27">
            <v>147.38603418830488</v>
          </cell>
          <cell r="K27">
            <v>139.47281769837861</v>
          </cell>
          <cell r="L27">
            <v>132.24050579656895</v>
          </cell>
          <cell r="M27">
            <v>125.17537536551329</v>
          </cell>
          <cell r="N27">
            <v>118.00767034288464</v>
          </cell>
          <cell r="O27">
            <v>111.73186473910808</v>
          </cell>
          <cell r="P27">
            <v>105.34647014219706</v>
          </cell>
          <cell r="Q27">
            <v>98.864653278672051</v>
          </cell>
          <cell r="R27">
            <v>92.317399827778218</v>
          </cell>
          <cell r="S27">
            <v>85.936608829741672</v>
          </cell>
          <cell r="T27">
            <v>79.656319462235444</v>
          </cell>
          <cell r="U27">
            <v>73.936411830072345</v>
          </cell>
          <cell r="V27">
            <v>68.715886591242068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</row>
        <row r="28">
          <cell r="F28">
            <v>141.03545618140396</v>
          </cell>
          <cell r="G28">
            <v>126.17028236571468</v>
          </cell>
          <cell r="H28">
            <v>114.72998643257604</v>
          </cell>
          <cell r="I28">
            <v>105.88203316579832</v>
          </cell>
          <cell r="J28">
            <v>98.916644211545858</v>
          </cell>
          <cell r="K28">
            <v>93.321855646531887</v>
          </cell>
          <cell r="L28">
            <v>88.411046652022705</v>
          </cell>
          <cell r="M28">
            <v>83.649148675811404</v>
          </cell>
          <cell r="N28">
            <v>78.772827377420015</v>
          </cell>
          <cell r="O28">
            <v>73.52951701687995</v>
          </cell>
          <cell r="P28">
            <v>68.350624696679219</v>
          </cell>
          <cell r="Q28">
            <v>63.348071805293884</v>
          </cell>
          <cell r="R28">
            <v>58.59251130351636</v>
          </cell>
          <cell r="S28">
            <v>54.193077624657782</v>
          </cell>
          <cell r="T28">
            <v>50.079966791402356</v>
          </cell>
          <cell r="U28">
            <v>46.438827605291202</v>
          </cell>
          <cell r="V28">
            <v>43.252172744447449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</row>
        <row r="29">
          <cell r="F29">
            <v>14.942617080129539</v>
          </cell>
          <cell r="G29">
            <v>13.124484989993851</v>
          </cell>
          <cell r="H29">
            <v>11.621742112945947</v>
          </cell>
          <cell r="I29">
            <v>10.195778491464344</v>
          </cell>
          <cell r="J29">
            <v>9.5600347823437026</v>
          </cell>
          <cell r="K29">
            <v>8.7770512445807363</v>
          </cell>
          <cell r="L29">
            <v>8.246887874531998</v>
          </cell>
          <cell r="M29">
            <v>7.8803089488844043</v>
          </cell>
          <cell r="N29">
            <v>7.7665888787813611</v>
          </cell>
          <cell r="O29">
            <v>7.6239998116447456</v>
          </cell>
          <cell r="P29">
            <v>7.4685770311488726</v>
          </cell>
          <cell r="Q29">
            <v>7.3088007237404744</v>
          </cell>
          <cell r="R29">
            <v>7.1292856878000856</v>
          </cell>
          <cell r="S29">
            <v>6.7469842796090456</v>
          </cell>
          <cell r="T29">
            <v>6.4329388896379829</v>
          </cell>
          <cell r="U29">
            <v>6.279972636603202</v>
          </cell>
          <cell r="V29">
            <v>6.1328493340204409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</row>
        <row r="30">
          <cell r="F30">
            <v>10.87380787746674</v>
          </cell>
          <cell r="G30">
            <v>10.167914080427462</v>
          </cell>
          <cell r="H30">
            <v>8.6084854846625358</v>
          </cell>
          <cell r="I30">
            <v>7.1181141387609612</v>
          </cell>
          <cell r="J30">
            <v>6.264597811900499</v>
          </cell>
          <cell r="K30">
            <v>5.4707237010134611</v>
          </cell>
          <cell r="L30">
            <v>4.9343653243617096</v>
          </cell>
          <cell r="M30">
            <v>4.682497360937667</v>
          </cell>
          <cell r="N30">
            <v>4.6771238549136704</v>
          </cell>
          <cell r="O30">
            <v>4.4663556155328941</v>
          </cell>
          <cell r="P30">
            <v>4.33988301192666</v>
          </cell>
          <cell r="Q30">
            <v>4.1145371191629687</v>
          </cell>
          <cell r="R30">
            <v>3.8272104667429403</v>
          </cell>
          <cell r="S30">
            <v>3.4416351614685494</v>
          </cell>
          <cell r="T30">
            <v>3.120046494562644</v>
          </cell>
          <cell r="U30">
            <v>2.9708278785348159</v>
          </cell>
          <cell r="V30">
            <v>2.7985607730123845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</row>
        <row r="33">
          <cell r="F33">
            <v>150.56977272943297</v>
          </cell>
          <cell r="G33">
            <v>138.2949679519989</v>
          </cell>
          <cell r="H33">
            <v>127.35245197193466</v>
          </cell>
          <cell r="I33">
            <v>118.99069264392912</v>
          </cell>
          <cell r="J33">
            <v>111.24011527769886</v>
          </cell>
          <cell r="K33">
            <v>104.20292639555922</v>
          </cell>
          <cell r="L33">
            <v>97.650480557582625</v>
          </cell>
          <cell r="M33">
            <v>91.437670096042041</v>
          </cell>
          <cell r="N33">
            <v>85.358015655339045</v>
          </cell>
          <cell r="O33">
            <v>80.118111412301189</v>
          </cell>
          <cell r="P33">
            <v>74.98098941036487</v>
          </cell>
          <cell r="Q33">
            <v>69.948736064185468</v>
          </cell>
          <cell r="R33">
            <v>65.033680317515774</v>
          </cell>
          <cell r="S33">
            <v>60.386688710570368</v>
          </cell>
          <cell r="T33">
            <v>55.946535421955623</v>
          </cell>
          <cell r="U33">
            <v>51.671799446188558</v>
          </cell>
          <cell r="V33">
            <v>47.534625057323176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</row>
        <row r="34">
          <cell r="F34">
            <v>29.155934888704188</v>
          </cell>
          <cell r="G34">
            <v>26.872567903460659</v>
          </cell>
          <cell r="H34">
            <v>24.916118569570372</v>
          </cell>
          <cell r="I34">
            <v>23.439990235190749</v>
          </cell>
          <cell r="J34">
            <v>22.063691194048964</v>
          </cell>
          <cell r="K34">
            <v>20.809890345603943</v>
          </cell>
          <cell r="L34">
            <v>19.635325447164682</v>
          </cell>
          <cell r="M34">
            <v>18.512424334035014</v>
          </cell>
          <cell r="N34">
            <v>17.400324170889629</v>
          </cell>
          <cell r="O34">
            <v>16.444434672223263</v>
          </cell>
          <cell r="P34">
            <v>15.495829590349347</v>
          </cell>
          <cell r="Q34">
            <v>14.555228712709237</v>
          </cell>
          <cell r="R34">
            <v>13.625515501764843</v>
          </cell>
          <cell r="S34">
            <v>12.738875592613674</v>
          </cell>
          <cell r="T34">
            <v>11.883326875792042</v>
          </cell>
          <cell r="U34">
            <v>11.050780859173305</v>
          </cell>
          <cell r="V34">
            <v>10.241171012771279</v>
          </cell>
          <cell r="W34">
            <v>6.3817017318830382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tab 1"/>
      <sheetName val="tab 2"/>
      <sheetName val="tab 3"/>
      <sheetName val="tab 4"/>
      <sheetName val="tab 5"/>
      <sheetName val="tab 6"/>
      <sheetName val="tab 7"/>
      <sheetName val="tab 8"/>
      <sheetName val="tab 9"/>
      <sheetName val="tab 10"/>
      <sheetName val="tab 11"/>
      <sheetName val="tab 12"/>
      <sheetName val="tab 13"/>
      <sheetName val="tab old 14"/>
      <sheetName val="tab 14"/>
      <sheetName val="tmoverpt"/>
      <sheetName val="tab 15"/>
      <sheetName val="tab 16"/>
      <sheetName val="Fig 1"/>
      <sheetName val="Fig 2"/>
      <sheetName val="Fig 3"/>
      <sheetName val="Fig 4"/>
    </sheetNames>
    <sheetDataSet>
      <sheetData sheetId="0" refreshError="1"/>
      <sheetData sheetId="1" refreshError="1"/>
      <sheetData sheetId="2" refreshError="1"/>
      <sheetData sheetId="3" refreshError="1">
        <row r="63">
          <cell r="F63">
            <v>398.92469362284851</v>
          </cell>
          <cell r="G63">
            <v>390.3445880054187</v>
          </cell>
          <cell r="H63">
            <v>369.94483896491067</v>
          </cell>
          <cell r="I63">
            <v>416.18840851382629</v>
          </cell>
          <cell r="J63">
            <v>457.05600991675692</v>
          </cell>
          <cell r="K63">
            <v>501.64190103334414</v>
          </cell>
          <cell r="L63">
            <v>547.08893475800187</v>
          </cell>
          <cell r="M63">
            <v>590.91473885820994</v>
          </cell>
          <cell r="N63">
            <v>634.1496193907401</v>
          </cell>
          <cell r="O63">
            <v>681.25860567022914</v>
          </cell>
          <cell r="P63">
            <v>732.71430819749457</v>
          </cell>
          <cell r="Q63">
            <v>789.06737650136802</v>
          </cell>
          <cell r="R63">
            <v>850.96199324643817</v>
          </cell>
          <cell r="S63">
            <v>919.15470439392197</v>
          </cell>
          <cell r="T63">
            <v>994.53732625926273</v>
          </cell>
          <cell r="U63">
            <v>1078.1648367176033</v>
          </cell>
          <cell r="V63">
            <v>1171.2893617536934</v>
          </cell>
          <cell r="W63">
            <v>1275.401618517642</v>
          </cell>
          <cell r="X63">
            <v>1392.2814824314346</v>
          </cell>
          <cell r="Y63">
            <v>1495.9356791310786</v>
          </cell>
          <cell r="Z63">
            <v>1607.4926570315072</v>
          </cell>
        </row>
        <row r="64">
          <cell r="F64">
            <v>388.70685103639443</v>
          </cell>
          <cell r="G64">
            <v>378.08559173457797</v>
          </cell>
          <cell r="H64">
            <v>386.40470686439267</v>
          </cell>
          <cell r="I64">
            <v>392.15927849471854</v>
          </cell>
          <cell r="J64">
            <v>414.39641913183124</v>
          </cell>
          <cell r="K64">
            <v>458.29543982130912</v>
          </cell>
          <cell r="L64">
            <v>501.92894856936761</v>
          </cell>
          <cell r="M64">
            <v>546.54852488318522</v>
          </cell>
          <cell r="N64">
            <v>590.71776433565071</v>
          </cell>
          <cell r="O64">
            <v>635.4409879730598</v>
          </cell>
          <cell r="P64">
            <v>682.70751108615457</v>
          </cell>
          <cell r="Q64">
            <v>734.34676345636399</v>
          </cell>
          <cell r="R64">
            <v>790.91455931510029</v>
          </cell>
          <cell r="S64">
            <v>853.06135804724272</v>
          </cell>
          <cell r="T64">
            <v>921.55134129987437</v>
          </cell>
          <cell r="U64">
            <v>997.28562245692922</v>
          </cell>
          <cell r="V64">
            <v>1081.3305082435197</v>
          </cell>
          <cell r="W64">
            <v>1174.9519389963129</v>
          </cell>
          <cell r="X64">
            <v>1279.6574875675899</v>
          </cell>
          <cell r="Y64">
            <v>1387.8729266933851</v>
          </cell>
          <cell r="Z64">
            <v>1498.5699395313402</v>
          </cell>
        </row>
        <row r="65">
          <cell r="F65">
            <v>375.67465338515461</v>
          </cell>
          <cell r="G65">
            <v>369.74278459770113</v>
          </cell>
          <cell r="H65">
            <v>414.54759116296265</v>
          </cell>
          <cell r="I65">
            <v>502.14824780430001</v>
          </cell>
          <cell r="J65">
            <v>552.41453056726687</v>
          </cell>
          <cell r="K65">
            <v>605.03450813400559</v>
          </cell>
          <cell r="L65">
            <v>663.35128559980114</v>
          </cell>
          <cell r="M65">
            <v>720.43470587822742</v>
          </cell>
          <cell r="N65">
            <v>782.66323612366398</v>
          </cell>
          <cell r="O65">
            <v>850.5206920697492</v>
          </cell>
          <cell r="P65">
            <v>924.5380674180343</v>
          </cell>
          <cell r="Q65">
            <v>1005.298272227948</v>
          </cell>
          <cell r="R65">
            <v>1093.4413583594865</v>
          </cell>
          <cell r="S65">
            <v>1189.670282927563</v>
          </cell>
          <cell r="T65">
            <v>1294.757266130832</v>
          </cell>
          <cell r="U65">
            <v>1409.5508058006405</v>
          </cell>
          <cell r="V65">
            <v>1534.9834176400625</v>
          </cell>
          <cell r="W65">
            <v>1672.0801774580191</v>
          </cell>
          <cell r="X65">
            <v>1821.9681498261834</v>
          </cell>
          <cell r="Y65">
            <v>1985.8867965818254</v>
          </cell>
          <cell r="Z65">
            <v>2166.3274274215751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6">
          <cell r="B6">
            <v>9.7895239624497723</v>
          </cell>
          <cell r="C6">
            <v>10.536580419328409</v>
          </cell>
          <cell r="D6">
            <v>12.322014895338034</v>
          </cell>
          <cell r="E6">
            <v>13.931538384991702</v>
          </cell>
          <cell r="F6">
            <v>14.951369510916095</v>
          </cell>
          <cell r="G6">
            <v>15.80741952254721</v>
          </cell>
          <cell r="H6">
            <v>16.824232097421074</v>
          </cell>
          <cell r="I6">
            <v>16.940962529254382</v>
          </cell>
          <cell r="J6">
            <v>17.651757257403741</v>
          </cell>
          <cell r="K6">
            <v>18.0825900496698</v>
          </cell>
          <cell r="L6">
            <v>19.163894967224586</v>
          </cell>
          <cell r="M6">
            <v>19.719354958531532</v>
          </cell>
          <cell r="N6">
            <v>20.406499556282899</v>
          </cell>
          <cell r="O6">
            <v>21.473736747677414</v>
          </cell>
          <cell r="P6">
            <v>21.735440614596104</v>
          </cell>
          <cell r="Q6">
            <v>21.861286384274504</v>
          </cell>
          <cell r="R6">
            <v>22.023679406049009</v>
          </cell>
          <cell r="S6">
            <v>22.093449810988211</v>
          </cell>
          <cell r="T6">
            <v>22.09040657523715</v>
          </cell>
          <cell r="U6">
            <v>21.941000813779468</v>
          </cell>
        </row>
        <row r="7">
          <cell r="B7">
            <v>0</v>
          </cell>
        </row>
        <row r="8">
          <cell r="B8">
            <v>5.7197956309893003</v>
          </cell>
          <cell r="C8">
            <v>6.3459703190224372</v>
          </cell>
          <cell r="D8">
            <v>8.183251093027085</v>
          </cell>
          <cell r="E8">
            <v>9.8573178090795608</v>
          </cell>
          <cell r="F8">
            <v>10.953956577798291</v>
          </cell>
          <cell r="G8">
            <v>11.895350559923006</v>
          </cell>
          <cell r="H8">
            <v>13.002897573446859</v>
          </cell>
          <cell r="I8">
            <v>13.219785008545541</v>
          </cell>
          <cell r="J8">
            <v>14.031852184421894</v>
          </cell>
          <cell r="K8">
            <v>14.571273332766769</v>
          </cell>
          <cell r="L8">
            <v>15.764243565242634</v>
          </cell>
          <cell r="M8">
            <v>16.440573920215503</v>
          </cell>
          <cell r="N8">
            <v>17.25438267586685</v>
          </cell>
          <cell r="O8">
            <v>18.45289360312438</v>
          </cell>
          <cell r="P8">
            <v>18.854611088061823</v>
          </cell>
          <cell r="Q8">
            <v>19.123555347028557</v>
          </cell>
          <cell r="R8">
            <v>19.430894343356339</v>
          </cell>
          <cell r="S8">
            <v>19.64778177845503</v>
          </cell>
          <cell r="T8">
            <v>19.793209551552135</v>
          </cell>
          <cell r="U8">
            <v>19.793209551552131</v>
          </cell>
        </row>
        <row r="9">
          <cell r="B9">
            <v>4.0697283314604711</v>
          </cell>
          <cell r="C9">
            <v>4.1906101003059719</v>
          </cell>
          <cell r="D9">
            <v>4.1387638023109483</v>
          </cell>
          <cell r="E9">
            <v>4.0742205759121415</v>
          </cell>
          <cell r="F9">
            <v>3.9974129331178037</v>
          </cell>
          <cell r="G9">
            <v>3.912068962624204</v>
          </cell>
          <cell r="H9">
            <v>3.8213345239742158</v>
          </cell>
          <cell r="I9">
            <v>3.72117752070884</v>
          </cell>
          <cell r="J9">
            <v>3.6199050729818465</v>
          </cell>
          <cell r="K9">
            <v>3.5113167169030328</v>
          </cell>
          <cell r="L9">
            <v>3.3996514019819526</v>
          </cell>
          <cell r="M9">
            <v>3.2787810383160307</v>
          </cell>
          <cell r="N9">
            <v>3.1521168804160498</v>
          </cell>
          <cell r="O9">
            <v>3.0208431445530355</v>
          </cell>
          <cell r="P9">
            <v>2.8808295265342831</v>
          </cell>
          <cell r="Q9">
            <v>2.7377310372459482</v>
          </cell>
          <cell r="R9">
            <v>2.5927850626926685</v>
          </cell>
          <cell r="S9">
            <v>2.4456680325331823</v>
          </cell>
          <cell r="T9">
            <v>2.2971970236850145</v>
          </cell>
          <cell r="U9">
            <v>2.1477912622273365</v>
          </cell>
        </row>
        <row r="11">
          <cell r="B11">
            <v>9.7895239624497705</v>
          </cell>
          <cell r="C11">
            <v>6.5509060187601946</v>
          </cell>
          <cell r="D11">
            <v>6.1129759254928917</v>
          </cell>
          <cell r="E11">
            <v>6.9114637075106451</v>
          </cell>
          <cell r="F11">
            <v>7.4174039432429346</v>
          </cell>
          <cell r="G11">
            <v>7.8420920447074769</v>
          </cell>
          <cell r="H11">
            <v>8.3465347713019789</v>
          </cell>
          <cell r="I11">
            <v>8.4044449690764811</v>
          </cell>
          <cell r="J11">
            <v>8.7570716375272895</v>
          </cell>
          <cell r="K11">
            <v>8.9708086366630191</v>
          </cell>
          <cell r="L11">
            <v>9.5072461418335674</v>
          </cell>
          <cell r="M11">
            <v>9.7828109405515544</v>
          </cell>
          <cell r="N11">
            <v>10.123704732603034</v>
          </cell>
          <cell r="O11">
            <v>10.653163211041788</v>
          </cell>
          <cell r="P11">
            <v>10.782995016283934</v>
          </cell>
          <cell r="Q11">
            <v>17.472441170832887</v>
          </cell>
          <cell r="R11">
            <v>22.023679406049009</v>
          </cell>
          <cell r="S11">
            <v>22.093449810988211</v>
          </cell>
          <cell r="T11">
            <v>22.09040657523715</v>
          </cell>
          <cell r="U11">
            <v>21.941000813779468</v>
          </cell>
        </row>
        <row r="12">
          <cell r="B12">
            <v>0</v>
          </cell>
        </row>
        <row r="13">
          <cell r="B13">
            <v>5.7197956309893003</v>
          </cell>
          <cell r="C13">
            <v>3.94547884639098</v>
          </cell>
          <cell r="D13">
            <v>4.0597270291293244</v>
          </cell>
          <cell r="E13">
            <v>4.8902348332360646</v>
          </cell>
          <cell r="F13">
            <v>5.4342794922533226</v>
          </cell>
          <cell r="G13">
            <v>5.9013069060336401</v>
          </cell>
          <cell r="H13">
            <v>6.4507631668424477</v>
          </cell>
          <cell r="I13">
            <v>6.5583614517464666</v>
          </cell>
          <cell r="J13">
            <v>6.9612295815271974</v>
          </cell>
          <cell r="K13">
            <v>7.228837478575068</v>
          </cell>
          <cell r="L13">
            <v>7.8206723670163845</v>
          </cell>
          <cell r="M13">
            <v>8.1562011918673782</v>
          </cell>
          <cell r="N13">
            <v>8.5599333228140946</v>
          </cell>
          <cell r="O13">
            <v>9.1545169608794392</v>
          </cell>
          <cell r="P13">
            <v>9.3538097985468589</v>
          </cell>
          <cell r="Q13">
            <v>15.284333680312468</v>
          </cell>
          <cell r="R13">
            <v>19.430894343356339</v>
          </cell>
          <cell r="S13">
            <v>19.64778177845503</v>
          </cell>
          <cell r="T13">
            <v>19.793209551552135</v>
          </cell>
          <cell r="U13">
            <v>19.793209551552131</v>
          </cell>
        </row>
        <row r="14">
          <cell r="B14">
            <v>4.0697283314604711</v>
          </cell>
          <cell r="C14">
            <v>2.6054271723692151</v>
          </cell>
          <cell r="D14">
            <v>2.0532488963635669</v>
          </cell>
          <cell r="E14">
            <v>2.0212288742745801</v>
          </cell>
          <cell r="F14">
            <v>1.983124450989612</v>
          </cell>
          <cell r="G14">
            <v>1.9407851386738368</v>
          </cell>
          <cell r="H14">
            <v>1.8957716044595307</v>
          </cell>
          <cell r="I14">
            <v>1.8460835173300143</v>
          </cell>
          <cell r="J14">
            <v>1.7958420560000923</v>
          </cell>
          <cell r="K14">
            <v>1.7419711580879511</v>
          </cell>
          <cell r="L14">
            <v>1.6865737748171836</v>
          </cell>
          <cell r="M14">
            <v>1.6266097486841768</v>
          </cell>
          <cell r="N14">
            <v>1.5637714097889395</v>
          </cell>
          <cell r="O14">
            <v>1.4986462501623485</v>
          </cell>
          <cell r="P14">
            <v>1.4291852177370741</v>
          </cell>
          <cell r="Q14">
            <v>2.1881074905204212</v>
          </cell>
          <cell r="R14">
            <v>2.5927850626926685</v>
          </cell>
          <cell r="S14">
            <v>2.4456680325331823</v>
          </cell>
          <cell r="T14">
            <v>2.2971970236850145</v>
          </cell>
          <cell r="U14">
            <v>2.1477912622273365</v>
          </cell>
        </row>
        <row r="16">
          <cell r="B16">
            <v>0</v>
          </cell>
          <cell r="C16">
            <v>3.9856744005682141</v>
          </cell>
          <cell r="D16">
            <v>6.2090389698451425</v>
          </cell>
          <cell r="E16">
            <v>7.0200746774810572</v>
          </cell>
          <cell r="F16">
            <v>7.5339655676731603</v>
          </cell>
          <cell r="G16">
            <v>7.9653274778397334</v>
          </cell>
          <cell r="H16">
            <v>8.4776973261190953</v>
          </cell>
          <cell r="I16">
            <v>8.5365175601779004</v>
          </cell>
          <cell r="J16">
            <v>8.8946856198764497</v>
          </cell>
          <cell r="K16">
            <v>9.1117814130067813</v>
          </cell>
          <cell r="L16">
            <v>9.6566488253910183</v>
          </cell>
          <cell r="M16">
            <v>9.936544017979978</v>
          </cell>
          <cell r="N16">
            <v>10.282794823679867</v>
          </cell>
          <cell r="O16">
            <v>10.820573536635628</v>
          </cell>
          <cell r="P16">
            <v>10.952445598312174</v>
          </cell>
          <cell r="Q16">
            <v>4.3888452134416163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</row>
        <row r="17">
          <cell r="B17">
            <v>0</v>
          </cell>
          <cell r="C17">
            <v>2.4004914726314572</v>
          </cell>
          <cell r="D17">
            <v>4.1235240638977606</v>
          </cell>
          <cell r="E17">
            <v>4.9670829758434962</v>
          </cell>
          <cell r="F17">
            <v>5.5196770855449682</v>
          </cell>
          <cell r="G17">
            <v>5.9940436538893662</v>
          </cell>
          <cell r="H17">
            <v>6.5521344066044112</v>
          </cell>
          <cell r="I17">
            <v>6.6614235567990745</v>
          </cell>
          <cell r="J17">
            <v>7.0706226028946961</v>
          </cell>
          <cell r="K17">
            <v>7.3424358541917005</v>
          </cell>
          <cell r="L17">
            <v>7.9435711982262491</v>
          </cell>
          <cell r="M17">
            <v>8.2843727283481243</v>
          </cell>
          <cell r="N17">
            <v>8.6944493530527556</v>
          </cell>
          <cell r="O17">
            <v>9.298376642244941</v>
          </cell>
          <cell r="P17">
            <v>9.5008012895149641</v>
          </cell>
          <cell r="Q17">
            <v>3.8392216667160888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B18">
            <v>0</v>
          </cell>
          <cell r="C18">
            <v>1.5851829279367569</v>
          </cell>
          <cell r="D18">
            <v>2.0855149059473814</v>
          </cell>
          <cell r="E18">
            <v>2.0529917016375614</v>
          </cell>
          <cell r="F18">
            <v>2.0142884821281917</v>
          </cell>
          <cell r="G18">
            <v>1.9712838239503672</v>
          </cell>
          <cell r="H18">
            <v>1.9255629195146851</v>
          </cell>
          <cell r="I18">
            <v>1.8750940033788257</v>
          </cell>
          <cell r="J18">
            <v>1.8240630169817542</v>
          </cell>
          <cell r="K18">
            <v>1.7693455588150817</v>
          </cell>
          <cell r="L18">
            <v>1.713077627164769</v>
          </cell>
          <cell r="M18">
            <v>1.6521712896318539</v>
          </cell>
          <cell r="N18">
            <v>1.5883454706271103</v>
          </cell>
          <cell r="O18">
            <v>1.5221968943906869</v>
          </cell>
          <cell r="P18">
            <v>1.4516443087972091</v>
          </cell>
          <cell r="Q18">
            <v>0.54962354672552705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</row>
        <row r="22">
          <cell r="B22">
            <v>0</v>
          </cell>
          <cell r="C22">
            <v>37.827020171144447</v>
          </cell>
          <cell r="D22">
            <v>50.389802500517163</v>
          </cell>
          <cell r="E22">
            <v>50.389802500517163</v>
          </cell>
          <cell r="F22">
            <v>50.389802500517163</v>
          </cell>
          <cell r="G22">
            <v>50.389802500517163</v>
          </cell>
          <cell r="H22">
            <v>50.389802500517163</v>
          </cell>
          <cell r="I22">
            <v>50.389802500517163</v>
          </cell>
          <cell r="J22">
            <v>50.389802500517163</v>
          </cell>
          <cell r="K22">
            <v>50.389802500517163</v>
          </cell>
          <cell r="L22">
            <v>50.389802500517163</v>
          </cell>
          <cell r="M22">
            <v>50.389802500517163</v>
          </cell>
          <cell r="N22">
            <v>50.389802500517163</v>
          </cell>
          <cell r="O22">
            <v>50.389802500517163</v>
          </cell>
          <cell r="P22">
            <v>50.389802500517163</v>
          </cell>
          <cell r="Q22">
            <v>20.075878135875143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4">
          <cell r="C24">
            <v>5.6218892883624401</v>
          </cell>
        </row>
        <row r="25">
          <cell r="C25">
            <v>6.6599015428275399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In"/>
      <sheetName val="Out ($US)"/>
      <sheetName val="Out to MRshare"/>
      <sheetName val=" DSA"/>
      <sheetName val="BOPreport (A) Oct 14"/>
      <sheetName val="assmpts"/>
      <sheetName val="exports ($US)"/>
      <sheetName val="Gold Tasiast"/>
      <sheetName val="Copper_gold project"/>
      <sheetName val="services ($US)"/>
      <sheetName val="Food products"/>
      <sheetName val="Food products (2)"/>
      <sheetName val="OUTREO"/>
      <sheetName val="Grants and Loans"/>
      <sheetName val="fishiron $US)"/>
      <sheetName val="imp-customs ($US)"/>
      <sheetName val="capital ($US)"/>
      <sheetName val="Summary"/>
      <sheetName val="transfers ($US)"/>
      <sheetName val="Debt os"/>
      <sheetName val="debt"/>
      <sheetName val="Etrgl"/>
      <sheetName val="income ($US)"/>
      <sheetName val="PIP-decaissement BCI"/>
      <sheetName val="BCMProjProg"/>
      <sheetName val="Table43"/>
      <sheetName val="customs"/>
      <sheetName val="TRE"/>
      <sheetName val="horizdebt"/>
      <sheetName val="exports"/>
      <sheetName val="BCMCash"/>
      <sheetName val="tab 12 DSA"/>
      <sheetName val="HIPC CP resources 2002-3"/>
      <sheetName val="DS Proj"/>
      <sheetName val="Triangles"/>
      <sheetName val="Triangles4"/>
      <sheetName val="GAS Table"/>
      <sheetName val="Source Data (Current)"/>
      <sheetName val="Source Data (Previous)"/>
      <sheetName val="Complete Data Set (Annual)"/>
      <sheetName val="Complete Data Set (Quarterly)"/>
      <sheetName val="REER_CPI partners"/>
      <sheetName val="REER_weights "/>
      <sheetName val="REER"/>
      <sheetName val="print"/>
      <sheetName val="gap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ULT-Ass."/>
      <sheetName val="modalities"/>
      <sheetName val="Tab1"/>
      <sheetName val="Tab2"/>
      <sheetName val="Tab3"/>
      <sheetName val="Tab 4"/>
      <sheetName val="Tab5"/>
      <sheetName val="Tab6"/>
      <sheetName val="Tab7"/>
      <sheetName val="macro"/>
      <sheetName val="arrears-tab"/>
      <sheetName val="by creditor-after"/>
      <sheetName val="by creditor-before"/>
      <sheetName val="tab8"/>
      <sheetName val="fiscal-tab"/>
      <sheetName val="Bilateral Assistance"/>
      <sheetName val="Delivery"/>
      <sheetName val="by type of debt-after"/>
      <sheetName val="by type of debt-before"/>
      <sheetName val="A"/>
      <sheetName val="contents"/>
      <sheetName val="B"/>
      <sheetName val="C"/>
      <sheetName val="D"/>
      <sheetName val="E"/>
      <sheetName val="large projects"/>
      <sheetName val="F"/>
      <sheetName val="BoP OUT Medium"/>
      <sheetName val="BoP OUT Long"/>
      <sheetName val="IMF Assistance"/>
      <sheetName val="Terms of Trade"/>
      <sheetName val="Exports"/>
      <sheetName val="Services"/>
      <sheetName val="Key Ratios"/>
      <sheetName val="Debt Service  Long"/>
      <sheetName val="DebtService to budget"/>
      <sheetName val="Workspace contents"/>
      <sheetName val="OUT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>
        <row r="1">
          <cell r="O1" t="str">
            <v>Naples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macro"/>
      <sheetName val="macro"/>
      <sheetName val="imp_tableaux "/>
      <sheetName val="PIP_BCI"/>
      <sheetName val="Dette"/>
      <sheetName val="GEMAK_SNIM"/>
      <sheetName val="Pauvreté"/>
      <sheetName val="data"/>
      <sheetName val="Tabelle16"/>
      <sheetName val="boite1"/>
      <sheetName val="TEMPO"/>
      <sheetName val="TEMPO2"/>
      <sheetName val="Vieux chiffres importations"/>
    </sheetNames>
    <sheetDataSet>
      <sheetData sheetId="0"/>
      <sheetData sheetId="1">
        <row r="308">
          <cell r="B308" t="str">
            <v>PIBfTTcnT</v>
          </cell>
          <cell r="C308" t="str">
            <v>PIB Transport, télécomm. (aux prix de 1985)</v>
          </cell>
          <cell r="D308" t="str">
            <v>PIBfTTcn</v>
          </cell>
          <cell r="E308">
            <v>3480.8030419186489</v>
          </cell>
          <cell r="F308">
            <v>3399.3897695608666</v>
          </cell>
          <cell r="G308">
            <v>3662.9385718182562</v>
          </cell>
          <cell r="H308">
            <v>3415.2591855641958</v>
          </cell>
          <cell r="I308">
            <v>3270.0131926121371</v>
          </cell>
          <cell r="J308">
            <v>3237</v>
          </cell>
          <cell r="K308">
            <v>3035</v>
          </cell>
          <cell r="L308">
            <v>3157</v>
          </cell>
          <cell r="M308">
            <v>3287</v>
          </cell>
          <cell r="N308">
            <v>3475</v>
          </cell>
          <cell r="O308">
            <v>3596</v>
          </cell>
          <cell r="P308">
            <v>3783</v>
          </cell>
          <cell r="Q308">
            <v>4078</v>
          </cell>
          <cell r="R308">
            <v>4150</v>
          </cell>
          <cell r="S308">
            <v>4300</v>
          </cell>
          <cell r="T308">
            <v>4493</v>
          </cell>
          <cell r="U308">
            <v>4962</v>
          </cell>
          <cell r="V308">
            <v>5886</v>
          </cell>
          <cell r="W308">
            <v>6526</v>
          </cell>
          <cell r="X308">
            <v>7545</v>
          </cell>
          <cell r="Y308">
            <v>8433.5</v>
          </cell>
          <cell r="Z308">
            <v>10152</v>
          </cell>
          <cell r="AA308">
            <v>11156.113249515292</v>
          </cell>
          <cell r="AB308">
            <v>12218.530662374882</v>
          </cell>
          <cell r="AC308">
            <v>14359.213667824914</v>
          </cell>
          <cell r="AD308">
            <v>14269.258341094155</v>
          </cell>
          <cell r="AE308">
            <v>16360.185162447859</v>
          </cell>
          <cell r="AF308">
            <v>18768.29713005789</v>
          </cell>
          <cell r="AG308">
            <v>21662.130794940767</v>
          </cell>
          <cell r="AH308">
            <v>25014.037384816787</v>
          </cell>
          <cell r="AI308">
            <v>28898.312946654489</v>
          </cell>
          <cell r="AJ308">
            <v>33401.58435390488</v>
          </cell>
          <cell r="AK308">
            <v>38624.901592123875</v>
          </cell>
          <cell r="AL308">
            <v>44686.192781220969</v>
          </cell>
          <cell r="AM308">
            <v>51723.146166946615</v>
          </cell>
          <cell r="AN308">
            <v>59896.594930654421</v>
          </cell>
          <cell r="AO308">
            <v>69394.494428610327</v>
          </cell>
          <cell r="AP308">
            <v>80436.597785122911</v>
          </cell>
          <cell r="AQ308">
            <v>93279.95511058181</v>
          </cell>
          <cell r="AR308">
            <v>108225.38457262746</v>
          </cell>
          <cell r="AS308">
            <v>125625.09080460374</v>
          </cell>
        </row>
      </sheetData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Sheet"/>
      <sheetName val="Data"/>
      <sheetName val="chart 1"/>
      <sheetName val="Basket tables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contents"/>
      <sheetName val="B"/>
      <sheetName val="C"/>
      <sheetName val="D"/>
    </sheetNames>
    <sheetDataSet>
      <sheetData sheetId="0" refreshError="1"/>
      <sheetData sheetId="1" refreshError="1"/>
      <sheetData sheetId="2" refreshError="1"/>
      <sheetData sheetId="3" refreshError="1">
        <row r="747">
          <cell r="A747" t="str">
            <v>Revenues</v>
          </cell>
          <cell r="B747">
            <v>1093</v>
          </cell>
          <cell r="C747">
            <v>1525.739</v>
          </cell>
          <cell r="D747">
            <v>2412.8190000000004</v>
          </cell>
          <cell r="E747">
            <v>3478.5820000000003</v>
          </cell>
          <cell r="F747">
            <v>4622.8869999999997</v>
          </cell>
          <cell r="G747">
            <v>5310.7539999999999</v>
          </cell>
          <cell r="H747">
            <v>6261.8</v>
          </cell>
          <cell r="I747">
            <v>7524</v>
          </cell>
          <cell r="J747">
            <v>8799.5982845464187</v>
          </cell>
          <cell r="K747">
            <v>10361.581657193819</v>
          </cell>
          <cell r="L747">
            <v>11978.915103029802</v>
          </cell>
          <cell r="M747">
            <v>13633.590990449175</v>
          </cell>
          <cell r="N747">
            <v>15385.071791045571</v>
          </cell>
          <cell r="O747">
            <v>17396.566824153724</v>
          </cell>
          <cell r="P747">
            <v>19662.777585677104</v>
          </cell>
          <cell r="Q747">
            <v>22280.660763938788</v>
          </cell>
          <cell r="R747">
            <v>24944.869458979287</v>
          </cell>
          <cell r="S747">
            <v>27919.905405046018</v>
          </cell>
          <cell r="T747">
            <v>31251.58997754431</v>
          </cell>
          <cell r="U747">
            <v>34906.269956849777</v>
          </cell>
          <cell r="V747">
            <v>38991.000271730183</v>
          </cell>
          <cell r="W747">
            <v>43556.782157687507</v>
          </cell>
          <cell r="X747">
            <v>48660.727362510224</v>
          </cell>
          <cell r="Y747">
            <v>53526.800098761254</v>
          </cell>
          <cell r="Z747">
            <v>58879.480108637385</v>
          </cell>
          <cell r="AA747">
            <v>64767.428119501128</v>
          </cell>
          <cell r="AB747">
            <v>71244.170931451241</v>
          </cell>
          <cell r="AC747">
            <v>78368.588024596378</v>
          </cell>
          <cell r="AD747">
            <v>86205.446827056017</v>
          </cell>
          <cell r="AE747">
            <v>94825.991509761632</v>
          </cell>
          <cell r="AF747">
            <v>104308.5906607378</v>
          </cell>
          <cell r="AG747">
            <v>114739.44972681158</v>
          </cell>
          <cell r="AH747">
            <v>126213.39469949275</v>
          </cell>
          <cell r="AI747">
            <v>138834.73416944203</v>
          </cell>
          <cell r="AJ747">
            <v>152718.20758638624</v>
          </cell>
          <cell r="AK747">
            <v>167990.02834502488</v>
          </cell>
          <cell r="AL747">
            <v>184789.03117952737</v>
          </cell>
          <cell r="AM747">
            <v>203267.93429748013</v>
          </cell>
          <cell r="AN747">
            <v>223594.72772722816</v>
          </cell>
          <cell r="AO747">
            <v>245954.200499951</v>
          </cell>
          <cell r="AP747">
            <v>270549.62054994609</v>
          </cell>
          <cell r="AQ747">
            <v>297604.58260494075</v>
          </cell>
          <cell r="AR747">
            <v>327365.04086543486</v>
          </cell>
          <cell r="AS747">
            <v>360101.54495197837</v>
          </cell>
          <cell r="AT747">
            <v>396111.69944717624</v>
          </cell>
          <cell r="AU747">
            <v>435722.86939189391</v>
          </cell>
          <cell r="AV747">
            <v>479295.15633108333</v>
          </cell>
          <cell r="AW747">
            <v>527224.67196419172</v>
          </cell>
          <cell r="AX747">
            <v>579947.13916061097</v>
          </cell>
          <cell r="AY747">
            <v>637941.85307667207</v>
          </cell>
          <cell r="AZ747">
            <v>701736.03838433931</v>
          </cell>
          <cell r="BA747">
            <v>771909.64222277328</v>
          </cell>
          <cell r="BB747">
            <v>849100.60644505068</v>
          </cell>
          <cell r="BC747">
            <v>934010.66708955588</v>
          </cell>
          <cell r="BD747">
            <v>1027411.7337985116</v>
          </cell>
          <cell r="BE747">
            <v>1130152.9071783628</v>
          </cell>
          <cell r="BF747">
            <v>1243168.1978961993</v>
          </cell>
          <cell r="BG747">
            <v>1367485.0176858194</v>
          </cell>
          <cell r="BH747">
            <v>1504233.5194544015</v>
          </cell>
        </row>
      </sheetData>
      <sheetData sheetId="4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1"/>
      <sheetName val="Table2"/>
      <sheetName val="Table3"/>
      <sheetName val="Table4"/>
      <sheetName val="Table5"/>
      <sheetName val="Before"/>
      <sheetName val="After"/>
      <sheetName val="NEW-ALL"/>
      <sheetName val="old-ida"/>
      <sheetName val="NEW-IDA"/>
      <sheetName val="gap-ida"/>
      <sheetName val="NEW-IMF"/>
      <sheetName val="old-fad"/>
      <sheetName val="NEW-FAD"/>
      <sheetName val="old-othmult"/>
      <sheetName val="NEW-OTHMULT"/>
      <sheetName val="old-bil"/>
      <sheetName val="NEW-B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Table 5.  Discount Rate and Exchange Rate Assumptions 1/</v>
          </cell>
        </row>
        <row r="4">
          <cell r="C4" t="str">
            <v>Discount Rates 2/</v>
          </cell>
          <cell r="E4" t="str">
            <v>Exchange Rates 3/</v>
          </cell>
        </row>
        <row r="5">
          <cell r="C5" t="str">
            <v>(in percent)</v>
          </cell>
          <cell r="E5" t="str">
            <v>(per U.S. dollar)</v>
          </cell>
        </row>
        <row r="8">
          <cell r="A8" t="str">
            <v>Currency</v>
          </cell>
        </row>
        <row r="9">
          <cell r="B9" t="str">
            <v>United States Dollar</v>
          </cell>
          <cell r="C9">
            <v>6.23</v>
          </cell>
          <cell r="E9">
            <v>1</v>
          </cell>
        </row>
        <row r="10">
          <cell r="B10" t="str">
            <v>Special Drawing Rights</v>
          </cell>
          <cell r="C10">
            <v>5.2500833333333334</v>
          </cell>
          <cell r="E10">
            <v>0.71021214036632752</v>
          </cell>
        </row>
        <row r="11">
          <cell r="B11" t="str">
            <v>CFA Franc</v>
          </cell>
          <cell r="C11">
            <v>5.3550000000000004</v>
          </cell>
          <cell r="E11">
            <v>562.20960231348158</v>
          </cell>
        </row>
        <row r="12">
          <cell r="B12" t="str">
            <v>European Currency Unit</v>
          </cell>
          <cell r="C12">
            <v>4.9950000000000001</v>
          </cell>
          <cell r="E12">
            <v>0.85708163702592677</v>
          </cell>
        </row>
        <row r="13">
          <cell r="B13" t="str">
            <v>African Development Fund</v>
          </cell>
          <cell r="C13">
            <v>5.2500833333333334</v>
          </cell>
          <cell r="E13">
            <v>0.71021214036632752</v>
          </cell>
        </row>
        <row r="14">
          <cell r="B14" t="str">
            <v>Algerian Dinar</v>
          </cell>
          <cell r="C14">
            <v>5.2500833333333334</v>
          </cell>
          <cell r="E14">
            <v>60.353100000000005</v>
          </cell>
        </row>
        <row r="15">
          <cell r="B15" t="str">
            <v>Austrian Shillings</v>
          </cell>
          <cell r="C15">
            <v>5.2766666666666664</v>
          </cell>
          <cell r="E15">
            <v>11.747000000000002</v>
          </cell>
        </row>
        <row r="16">
          <cell r="B16" t="str">
            <v>Belgian Franc</v>
          </cell>
          <cell r="C16">
            <v>5.59</v>
          </cell>
          <cell r="E16">
            <v>34.5745</v>
          </cell>
        </row>
        <row r="17">
          <cell r="B17" t="str">
            <v>Canadian Dollar</v>
          </cell>
          <cell r="C17">
            <v>6.248333333333334</v>
          </cell>
          <cell r="E17">
            <v>1.5305000000000002</v>
          </cell>
        </row>
        <row r="18">
          <cell r="B18" t="str">
            <v>Swiss Franc</v>
          </cell>
          <cell r="C18">
            <v>4.05</v>
          </cell>
          <cell r="E18">
            <v>1.3765000000000003</v>
          </cell>
        </row>
        <row r="19">
          <cell r="B19" t="str">
            <v>Chinese Yuan</v>
          </cell>
          <cell r="C19">
            <v>5.2500833333333334</v>
          </cell>
          <cell r="E19">
            <v>8.2787000000000006</v>
          </cell>
        </row>
        <row r="20">
          <cell r="B20" t="str">
            <v>Deutsche Mark</v>
          </cell>
          <cell r="C20">
            <v>5.16</v>
          </cell>
          <cell r="E20">
            <v>1.6730000000000003</v>
          </cell>
        </row>
        <row r="21">
          <cell r="B21" t="str">
            <v>Danish Kroner</v>
          </cell>
          <cell r="C21">
            <v>5.6349999999999998</v>
          </cell>
          <cell r="E21">
            <v>6.3865000000000007</v>
          </cell>
        </row>
        <row r="22">
          <cell r="B22" t="str">
            <v>Spanish Peseta</v>
          </cell>
          <cell r="C22">
            <v>5.3083333333333336</v>
          </cell>
          <cell r="E22">
            <v>142.60699000000002</v>
          </cell>
        </row>
        <row r="23">
          <cell r="B23" t="str">
            <v>Finnish Markaa</v>
          </cell>
          <cell r="C23">
            <v>5.3449999999999998</v>
          </cell>
          <cell r="E23">
            <v>5.0960000000000001</v>
          </cell>
        </row>
        <row r="24">
          <cell r="B24" t="str">
            <v>French Franc</v>
          </cell>
          <cell r="C24">
            <v>5.3550000000000004</v>
          </cell>
          <cell r="E24">
            <v>5.6221000000000005</v>
          </cell>
        </row>
        <row r="25">
          <cell r="B25" t="str">
            <v>Great Britain Sterling</v>
          </cell>
          <cell r="C25">
            <v>6.8066666666666658</v>
          </cell>
          <cell r="E25">
            <v>0.60114217012323412</v>
          </cell>
        </row>
        <row r="26">
          <cell r="B26" t="str">
            <v>Irish Punt</v>
          </cell>
          <cell r="C26">
            <v>5.33</v>
          </cell>
          <cell r="E26">
            <v>0.67235930881463046</v>
          </cell>
        </row>
        <row r="27">
          <cell r="B27" t="str">
            <v>Italian Lira</v>
          </cell>
          <cell r="C27">
            <v>5.5766666666666653</v>
          </cell>
          <cell r="E27">
            <v>1653.1</v>
          </cell>
        </row>
        <row r="28">
          <cell r="B28" t="str">
            <v>Japanese Yen</v>
          </cell>
          <cell r="C28">
            <v>2.2166666666666663</v>
          </cell>
          <cell r="E28">
            <v>115.6</v>
          </cell>
        </row>
        <row r="29">
          <cell r="B29" t="str">
            <v>Kuwaiti Dinar</v>
          </cell>
          <cell r="C29">
            <v>5.25</v>
          </cell>
          <cell r="E29">
            <v>0.30155996972337906</v>
          </cell>
        </row>
        <row r="30">
          <cell r="B30" t="str">
            <v>Luxembourg Franc</v>
          </cell>
          <cell r="C30">
            <v>5.59</v>
          </cell>
          <cell r="E30">
            <v>34.5745</v>
          </cell>
        </row>
        <row r="31">
          <cell r="B31" t="str">
            <v>Norwegian Kroner</v>
          </cell>
          <cell r="C31">
            <v>6.5383333333333331</v>
          </cell>
          <cell r="E31">
            <v>7.6</v>
          </cell>
        </row>
        <row r="32">
          <cell r="B32" t="str">
            <v>Netherland Guilders</v>
          </cell>
          <cell r="C32">
            <v>5.7833333333333341</v>
          </cell>
          <cell r="E32">
            <v>1.8888000000000005</v>
          </cell>
        </row>
        <row r="33">
          <cell r="B33" t="str">
            <v>Portugese Peseta</v>
          </cell>
          <cell r="C33">
            <v>5.25</v>
          </cell>
          <cell r="E33">
            <v>171.82899</v>
          </cell>
        </row>
        <row r="34">
          <cell r="B34" t="str">
            <v>Saudi Arabian Rial</v>
          </cell>
          <cell r="C34">
            <v>5.2500833333333334</v>
          </cell>
          <cell r="E34">
            <v>3.7450000000000001</v>
          </cell>
        </row>
        <row r="35">
          <cell r="B35" t="str">
            <v>Swedish Kroner</v>
          </cell>
          <cell r="C35">
            <v>5.6566666666666663</v>
          </cell>
          <cell r="E35">
            <v>8.0609999999999999</v>
          </cell>
        </row>
        <row r="36">
          <cell r="B36" t="str">
            <v>Russian Rubble</v>
          </cell>
          <cell r="C36">
            <v>6.23</v>
          </cell>
          <cell r="E36">
            <v>0.6</v>
          </cell>
        </row>
        <row r="41">
          <cell r="A41" t="str">
            <v>1/ Latest actual data available are those for end-1998</v>
          </cell>
        </row>
        <row r="42">
          <cell r="A42" t="str">
            <v>and the country is reporting data on a calendar-year basis.</v>
          </cell>
        </row>
        <row r="43">
          <cell r="A43" t="str">
            <v>2/ The discount rates used are the average Commercial Interest</v>
          </cell>
        </row>
        <row r="44">
          <cell r="A44" t="str">
            <v>Reference Rates for the respective currencies over the six-month period</v>
          </cell>
        </row>
        <row r="45">
          <cell r="A45" t="str">
            <v>prior to the base date (i.e., the end of the period for which actual debt</v>
          </cell>
        </row>
        <row r="46">
          <cell r="A46" t="str">
            <v>and export data are available).</v>
          </cell>
        </row>
        <row r="47">
          <cell r="A47" t="str">
            <v>3/  The exchange rates are those at the base date (i.e., at the end of the</v>
          </cell>
        </row>
        <row r="48">
          <cell r="A48" t="str">
            <v>period for which actual debt and export data are available).</v>
          </cell>
        </row>
        <row r="50">
          <cell r="B50" t="str">
            <v>C:\My Documents\Temp\BurkinaFaso\premission\[DSARept2_kk.xls]Table5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Source Imp. &amp; Exp."/>
      <sheetName val="Input"/>
      <sheetName val="Assumptions"/>
      <sheetName val="BoP with oil"/>
      <sheetName val="OLD Work"/>
      <sheetName val="PR SR-bop"/>
      <sheetName val="oil res chart"/>
      <sheetName val="Fin. Req."/>
      <sheetName val="output"/>
      <sheetName val="PR Med Term"/>
      <sheetName val="PR Med Term Oil"/>
      <sheetName val="DSA"/>
      <sheetName val="Medium-Term"/>
      <sheetName val="PR REDt22"/>
      <sheetName val="RED tab. 23"/>
      <sheetName val="RED tab. 24"/>
      <sheetName val="PDR -HIPC Tb1"/>
      <sheetName val="PDR -HIPC Tb2"/>
      <sheetName val="noteblok dsa"/>
      <sheetName val="Exch rates, prices"/>
      <sheetName val="Charts - gap"/>
      <sheetName val="Exchrate, from cb"/>
      <sheetName val="Fin. Req. (fre)"/>
      <sheetName val="exp growth"/>
      <sheetName val="ADM-res. pay."/>
      <sheetName val="BoP for DSA (previous)"/>
      <sheetName val="BoP using DEBTPRO"/>
      <sheetName val="PR SR-bop old"/>
      <sheetName val="BOP in dobr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"/>
      <sheetName val="tofe"/>
      <sheetName val="tfm "/>
      <sheetName val="rec"/>
      <sheetName val="RECGRAPH1"/>
      <sheetName val="reca"/>
      <sheetName val="dép"/>
      <sheetName val="fin"/>
      <sheetName val="A"/>
      <sheetName val="I"/>
      <sheetName val="G"/>
      <sheetName val="F"/>
      <sheetName val="beac"/>
      <sheetName val="DISPONIBILITE"/>
      <sheetName val="DISPO-DEC-0"/>
      <sheetName val="DISPONIBILITE-CAA"/>
      <sheetName val="PC-COMPENS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ières premières"/>
      <sheetName val="Conjoncture internationale"/>
    </sheetNames>
    <sheetDataSet>
      <sheetData sheetId="0">
        <row r="3">
          <cell r="B3">
            <v>34335</v>
          </cell>
        </row>
      </sheetData>
      <sheetData sheetId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OUTREO"/>
      <sheetName val="In-sys"/>
      <sheetName val="Out-sys"/>
      <sheetName val="Out to MRTshare"/>
      <sheetName val="rev"/>
      <sheetName val="exp"/>
      <sheetName val="fin"/>
      <sheetName val="pro-fin"/>
      <sheetName val="debt-pay"/>
      <sheetName val="bud"/>
      <sheetName val="mtm"/>
      <sheetName val="Tab 2 SR Art IV 2005"/>
      <sheetName val="Social"/>
      <sheetName val="Ex-bud"/>
      <sheetName val="RS-French (2)"/>
      <sheetName val="RS-Post HIPC"/>
      <sheetName val="TOFE 2004"/>
      <sheetName val="RS-French"/>
      <sheetName val="Report Sheet (outdated)"/>
      <sheetName val="rev_h"/>
      <sheetName val="exp_h"/>
      <sheetName val="fin_h"/>
      <sheetName val="bud_h"/>
      <sheetName val="Outlook"/>
      <sheetName val="HIPC-impact"/>
      <sheetName val="Mauritel"/>
      <sheetName val="wages"/>
      <sheetName val="FCP"/>
      <sheetName val="pet-products"/>
      <sheetName val="prog-ass"/>
      <sheetName val="In"/>
      <sheetName val="Out"/>
      <sheetName val="Fig15(data)"/>
      <sheetName val="TOFE annuel"/>
      <sheetName val="Fiscal Table - bn ouguiya"/>
      <sheetName val="Fin i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LOI Bench"/>
      <sheetName val="Work"/>
      <sheetName val="SR Tb1"/>
      <sheetName val="RED"/>
      <sheetName val="PIN"/>
      <sheetName val="AM (2)"/>
      <sheetName val="Annual Meetings"/>
      <sheetName val="BP Table"/>
      <sheetName val="Basic Data - Ol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incPub Recettes 1995-2005"/>
      <sheetName val="Liquidations 1995-2005"/>
      <sheetName val="Dépenses 1995-2005 "/>
      <sheetName val="TOFE 1995-2005"/>
    </sheetNames>
    <sheetDataSet>
      <sheetData sheetId="0"/>
      <sheetData sheetId="1"/>
      <sheetData sheetId="2"/>
      <sheetData sheetId="3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Input"/>
      <sheetName val="PV calcu"/>
      <sheetName val="Debt service"/>
      <sheetName val="Print DS"/>
      <sheetName val="Print PV"/>
      <sheetName val="print Debt stock"/>
      <sheetName val="old Disbursed 96"/>
      <sheetName val="old adb p 98"/>
      <sheetName val="old Pmt Sched. 9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PVAssistance"/>
      <sheetName val="Prp$"/>
      <sheetName val="int$"/>
      <sheetName val="debt Service"/>
      <sheetName val="Debt_Details"/>
      <sheetName val="CIRRs"/>
      <sheetName val="Modality"/>
      <sheetName val="IDA_Summary"/>
      <sheetName val="IMF detail"/>
      <sheetName val="T4"/>
      <sheetName val="Scenario"/>
      <sheetName val="WB-results"/>
      <sheetName val="T1"/>
      <sheetName val="Graph-mu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59">
          <cell r="C59">
            <v>4.6040363843444024E-2</v>
          </cell>
        </row>
        <row r="60">
          <cell r="C60">
            <v>5.4123279308905134E-2</v>
          </cell>
        </row>
        <row r="61">
          <cell r="C61">
            <v>5.0408734278118296E-2</v>
          </cell>
        </row>
        <row r="62">
          <cell r="C62">
            <v>4.6120000000000008E-2</v>
          </cell>
        </row>
        <row r="63">
          <cell r="C63">
            <v>5.9950000000000003E-2</v>
          </cell>
        </row>
        <row r="64">
          <cell r="C64">
            <v>5.1588915167871709E-2</v>
          </cell>
        </row>
        <row r="65">
          <cell r="C65">
            <v>4.8712733333333327E-2</v>
          </cell>
        </row>
        <row r="66">
          <cell r="C66">
            <v>5.9950000000000003E-2</v>
          </cell>
        </row>
        <row r="67">
          <cell r="C67">
            <v>5.9950000000000003E-2</v>
          </cell>
        </row>
        <row r="68">
          <cell r="C68">
            <v>4.8712733333333327E-2</v>
          </cell>
        </row>
        <row r="69">
          <cell r="C69">
            <v>4.6120000000000001E-2</v>
          </cell>
        </row>
        <row r="70">
          <cell r="C70">
            <v>4.6120000000000001E-2</v>
          </cell>
        </row>
        <row r="77">
          <cell r="C77">
            <v>4.6120000000000001E-2</v>
          </cell>
        </row>
        <row r="79">
          <cell r="C79">
            <v>4.6120000000000001E-2</v>
          </cell>
        </row>
        <row r="80">
          <cell r="C80">
            <v>6.0199999999999997E-2</v>
          </cell>
        </row>
        <row r="81">
          <cell r="C81">
            <v>4.6120000000000001E-2</v>
          </cell>
        </row>
        <row r="82">
          <cell r="C82">
            <v>3.7350000000000001E-2</v>
          </cell>
        </row>
        <row r="84">
          <cell r="C84">
            <v>4.6120000000000001E-2</v>
          </cell>
        </row>
        <row r="87">
          <cell r="C87">
            <v>4.6120000000000001E-2</v>
          </cell>
        </row>
        <row r="90">
          <cell r="C90">
            <v>4.6120000000000001E-2</v>
          </cell>
        </row>
        <row r="91">
          <cell r="C91">
            <v>5.8216666666666667E-2</v>
          </cell>
        </row>
        <row r="94">
          <cell r="C94">
            <v>4.6120000000000001E-2</v>
          </cell>
        </row>
        <row r="95">
          <cell r="C95">
            <v>2.3166666666666669E-2</v>
          </cell>
        </row>
        <row r="99">
          <cell r="C99">
            <v>4.6120000000000001E-2</v>
          </cell>
        </row>
        <row r="100">
          <cell r="C100">
            <v>6.0149999999999995E-2</v>
          </cell>
        </row>
        <row r="103">
          <cell r="C103">
            <v>4.8712733333333327E-2</v>
          </cell>
        </row>
        <row r="105">
          <cell r="C105">
            <v>5.9950000000000003E-2</v>
          </cell>
        </row>
        <row r="109">
          <cell r="C109">
            <v>1.3359000000000001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Terms"/>
      <sheetName val="Int"/>
      <sheetName val="info"/>
      <sheetName val="Amort"/>
      <sheetName val="Relief"/>
      <sheetName val="Summary"/>
    </sheetNames>
    <sheetDataSet>
      <sheetData sheetId="0" refreshError="1"/>
      <sheetData sheetId="1" refreshError="1"/>
      <sheetData sheetId="2" refreshError="1"/>
      <sheetData sheetId="3" refreshError="1">
        <row r="5">
          <cell r="A5" t="str">
            <v>IDA40</v>
          </cell>
          <cell r="B5">
            <v>0.02</v>
          </cell>
          <cell r="C5">
            <v>0.02</v>
          </cell>
          <cell r="D5">
            <v>0.02</v>
          </cell>
          <cell r="E5">
            <v>0.02</v>
          </cell>
          <cell r="F5">
            <v>0.02</v>
          </cell>
          <cell r="G5">
            <v>0.02</v>
          </cell>
          <cell r="H5">
            <v>0.02</v>
          </cell>
          <cell r="I5">
            <v>0.02</v>
          </cell>
          <cell r="J5">
            <v>0.02</v>
          </cell>
          <cell r="K5">
            <v>0.02</v>
          </cell>
          <cell r="L5">
            <v>0.04</v>
          </cell>
          <cell r="M5">
            <v>0.04</v>
          </cell>
          <cell r="N5">
            <v>0.04</v>
          </cell>
          <cell r="O5">
            <v>0.04</v>
          </cell>
          <cell r="P5">
            <v>0.04</v>
          </cell>
          <cell r="Q5">
            <v>0.04</v>
          </cell>
          <cell r="R5">
            <v>0.04</v>
          </cell>
          <cell r="S5">
            <v>0.04</v>
          </cell>
          <cell r="T5">
            <v>0.04</v>
          </cell>
          <cell r="U5">
            <v>0.04</v>
          </cell>
          <cell r="V5">
            <v>0.04</v>
          </cell>
          <cell r="W5">
            <v>0.04</v>
          </cell>
          <cell r="X5">
            <v>0.04</v>
          </cell>
          <cell r="Y5">
            <v>0.04</v>
          </cell>
          <cell r="Z5">
            <v>0.04</v>
          </cell>
          <cell r="AA5">
            <v>0.04</v>
          </cell>
          <cell r="AB5">
            <v>0.04</v>
          </cell>
          <cell r="AC5">
            <v>0.04</v>
          </cell>
          <cell r="AD5">
            <v>0.04</v>
          </cell>
          <cell r="AE5">
            <v>0.04</v>
          </cell>
        </row>
        <row r="6">
          <cell r="A6" t="str">
            <v>IDA40a</v>
          </cell>
          <cell r="B6">
            <v>0.01</v>
          </cell>
          <cell r="C6">
            <v>0.02</v>
          </cell>
          <cell r="D6">
            <v>0.02</v>
          </cell>
          <cell r="E6">
            <v>0.02</v>
          </cell>
          <cell r="F6">
            <v>0.02</v>
          </cell>
          <cell r="G6">
            <v>0.02</v>
          </cell>
          <cell r="H6">
            <v>0.02</v>
          </cell>
          <cell r="I6">
            <v>0.02</v>
          </cell>
          <cell r="J6">
            <v>0.02</v>
          </cell>
          <cell r="K6">
            <v>0.02</v>
          </cell>
          <cell r="L6">
            <v>0.03</v>
          </cell>
          <cell r="M6">
            <v>0.04</v>
          </cell>
          <cell r="N6">
            <v>0.04</v>
          </cell>
          <cell r="O6">
            <v>0.04</v>
          </cell>
          <cell r="P6">
            <v>0.04</v>
          </cell>
          <cell r="Q6">
            <v>0.04</v>
          </cell>
          <cell r="R6">
            <v>0.04</v>
          </cell>
          <cell r="S6">
            <v>0.04</v>
          </cell>
          <cell r="T6">
            <v>0.04</v>
          </cell>
          <cell r="U6">
            <v>0.04</v>
          </cell>
          <cell r="V6">
            <v>0.04</v>
          </cell>
          <cell r="W6">
            <v>0.04</v>
          </cell>
          <cell r="X6">
            <v>0.04</v>
          </cell>
          <cell r="Y6">
            <v>0.04</v>
          </cell>
          <cell r="Z6">
            <v>0.04</v>
          </cell>
          <cell r="AA6">
            <v>0.04</v>
          </cell>
          <cell r="AB6">
            <v>0.04</v>
          </cell>
          <cell r="AC6">
            <v>0.04</v>
          </cell>
          <cell r="AD6">
            <v>0.04</v>
          </cell>
          <cell r="AE6">
            <v>0.04</v>
          </cell>
          <cell r="AF6">
            <v>0.02</v>
          </cell>
        </row>
        <row r="7">
          <cell r="A7" t="str">
            <v>IDA50</v>
          </cell>
          <cell r="B7">
            <v>0.01</v>
          </cell>
          <cell r="C7">
            <v>0.01</v>
          </cell>
          <cell r="D7">
            <v>0.01</v>
          </cell>
          <cell r="E7">
            <v>0.01</v>
          </cell>
          <cell r="F7">
            <v>0.01</v>
          </cell>
          <cell r="G7">
            <v>0.01</v>
          </cell>
          <cell r="H7">
            <v>0.01</v>
          </cell>
          <cell r="I7">
            <v>0.01</v>
          </cell>
          <cell r="J7">
            <v>0.01</v>
          </cell>
          <cell r="K7">
            <v>0.01</v>
          </cell>
          <cell r="L7">
            <v>0.03</v>
          </cell>
          <cell r="M7">
            <v>0.03</v>
          </cell>
          <cell r="N7">
            <v>0.03</v>
          </cell>
          <cell r="O7">
            <v>0.03</v>
          </cell>
          <cell r="P7">
            <v>0.03</v>
          </cell>
          <cell r="Q7">
            <v>0.03</v>
          </cell>
          <cell r="R7">
            <v>0.03</v>
          </cell>
          <cell r="S7">
            <v>0.03</v>
          </cell>
          <cell r="T7">
            <v>0.03</v>
          </cell>
          <cell r="U7">
            <v>0.03</v>
          </cell>
          <cell r="V7">
            <v>0.03</v>
          </cell>
          <cell r="W7">
            <v>0.03</v>
          </cell>
          <cell r="X7">
            <v>0.03</v>
          </cell>
          <cell r="Y7">
            <v>0.03</v>
          </cell>
          <cell r="Z7">
            <v>0.03</v>
          </cell>
          <cell r="AA7">
            <v>0.03</v>
          </cell>
          <cell r="AB7">
            <v>0.03</v>
          </cell>
          <cell r="AC7">
            <v>0.03</v>
          </cell>
          <cell r="AD7">
            <v>0.03</v>
          </cell>
          <cell r="AE7">
            <v>0.03</v>
          </cell>
          <cell r="AF7">
            <v>0.03</v>
          </cell>
          <cell r="AG7">
            <v>0.03</v>
          </cell>
          <cell r="AH7">
            <v>0.03</v>
          </cell>
          <cell r="AI7">
            <v>0.03</v>
          </cell>
          <cell r="AJ7">
            <v>0.03</v>
          </cell>
          <cell r="AK7">
            <v>0.03</v>
          </cell>
          <cell r="AL7">
            <v>0.03</v>
          </cell>
          <cell r="AM7">
            <v>0.03</v>
          </cell>
          <cell r="AN7">
            <v>0.03</v>
          </cell>
          <cell r="AO7">
            <v>0.03</v>
          </cell>
        </row>
        <row r="8">
          <cell r="A8" t="str">
            <v>IDA50a</v>
          </cell>
          <cell r="B8">
            <v>5.0000000000000001E-3</v>
          </cell>
          <cell r="C8">
            <v>0.01</v>
          </cell>
          <cell r="D8">
            <v>0.01</v>
          </cell>
          <cell r="E8">
            <v>0.01</v>
          </cell>
          <cell r="F8">
            <v>0.01</v>
          </cell>
          <cell r="G8">
            <v>0.01</v>
          </cell>
          <cell r="H8">
            <v>0.01</v>
          </cell>
          <cell r="I8">
            <v>0.01</v>
          </cell>
          <cell r="J8">
            <v>0.01</v>
          </cell>
          <cell r="K8">
            <v>0.01</v>
          </cell>
          <cell r="L8">
            <v>0.02</v>
          </cell>
          <cell r="M8">
            <v>0.03</v>
          </cell>
          <cell r="N8">
            <v>0.03</v>
          </cell>
          <cell r="O8">
            <v>0.03</v>
          </cell>
          <cell r="P8">
            <v>0.03</v>
          </cell>
          <cell r="Q8">
            <v>0.03</v>
          </cell>
          <cell r="R8">
            <v>0.03</v>
          </cell>
          <cell r="S8">
            <v>0.03</v>
          </cell>
          <cell r="T8">
            <v>0.03</v>
          </cell>
          <cell r="U8">
            <v>0.03</v>
          </cell>
          <cell r="V8">
            <v>0.03</v>
          </cell>
          <cell r="W8">
            <v>0.03</v>
          </cell>
          <cell r="X8">
            <v>0.03</v>
          </cell>
          <cell r="Y8">
            <v>0.03</v>
          </cell>
          <cell r="Z8">
            <v>0.03</v>
          </cell>
          <cell r="AA8">
            <v>0.03</v>
          </cell>
          <cell r="AB8">
            <v>0.03</v>
          </cell>
          <cell r="AC8">
            <v>0.03</v>
          </cell>
          <cell r="AD8">
            <v>0.03</v>
          </cell>
          <cell r="AE8">
            <v>0.03</v>
          </cell>
          <cell r="AF8">
            <v>0.03</v>
          </cell>
          <cell r="AG8">
            <v>0.03</v>
          </cell>
          <cell r="AH8">
            <v>0.03</v>
          </cell>
          <cell r="AI8">
            <v>0.03</v>
          </cell>
          <cell r="AJ8">
            <v>0.03</v>
          </cell>
          <cell r="AK8">
            <v>0.03</v>
          </cell>
          <cell r="AL8">
            <v>0.03</v>
          </cell>
          <cell r="AM8">
            <v>0.03</v>
          </cell>
          <cell r="AN8">
            <v>0.03</v>
          </cell>
          <cell r="AO8">
            <v>0.03</v>
          </cell>
          <cell r="AP8">
            <v>1.4999999999999999E-2</v>
          </cell>
        </row>
        <row r="9">
          <cell r="A9" t="str">
            <v>Naples DRa</v>
          </cell>
          <cell r="B9">
            <v>1.1999999999999999E-3</v>
          </cell>
          <cell r="C9">
            <v>4.7999999999999996E-3</v>
          </cell>
          <cell r="D9">
            <v>8.6E-3</v>
          </cell>
          <cell r="E9">
            <v>1.2800000000000001E-2</v>
          </cell>
          <cell r="F9">
            <v>1.7600000000000001E-2</v>
          </cell>
          <cell r="G9">
            <v>2.3E-2</v>
          </cell>
          <cell r="H9">
            <v>2.8799999999999999E-2</v>
          </cell>
          <cell r="I9">
            <v>3.56E-2</v>
          </cell>
          <cell r="J9">
            <v>4.3200000000000002E-2</v>
          </cell>
          <cell r="K9">
            <v>5.1399999999999994E-2</v>
          </cell>
          <cell r="L9">
            <v>6.0999999999999999E-2</v>
          </cell>
          <cell r="M9">
            <v>7.1399999999999991E-2</v>
          </cell>
          <cell r="N9">
            <v>8.3000000000000004E-2</v>
          </cell>
          <cell r="O9">
            <v>9.6199999999999994E-2</v>
          </cell>
          <cell r="P9">
            <v>0.1106</v>
          </cell>
          <cell r="Q9">
            <v>0.12659999999999999</v>
          </cell>
          <cell r="R9">
            <v>0.14460000000000001</v>
          </cell>
          <cell r="S9">
            <v>7.9600000000000004E-2</v>
          </cell>
        </row>
        <row r="10">
          <cell r="A10" t="str">
            <v>Naples DSR</v>
          </cell>
          <cell r="B10">
            <v>3.3E-3</v>
          </cell>
          <cell r="C10">
            <v>3.9000000000000003E-3</v>
          </cell>
          <cell r="D10">
            <v>4.3E-3</v>
          </cell>
          <cell r="E10">
            <v>4.8999999999999998E-3</v>
          </cell>
          <cell r="F10">
            <v>5.5000000000000005E-3</v>
          </cell>
          <cell r="G10">
            <v>6.1999999999999998E-3</v>
          </cell>
          <cell r="H10">
            <v>6.8000000000000005E-3</v>
          </cell>
          <cell r="I10">
            <v>7.7000000000000002E-3</v>
          </cell>
          <cell r="J10">
            <v>8.6E-3</v>
          </cell>
          <cell r="K10">
            <v>9.5999999999999992E-3</v>
          </cell>
          <cell r="L10">
            <v>1.0700000000000001E-2</v>
          </cell>
          <cell r="M10">
            <v>1.1899999999999999E-2</v>
          </cell>
          <cell r="N10">
            <v>1.32E-2</v>
          </cell>
          <cell r="O10">
            <v>1.46E-2</v>
          </cell>
          <cell r="P10">
            <v>1.6200000000000003E-2</v>
          </cell>
          <cell r="Q10">
            <v>1.8000000000000002E-2</v>
          </cell>
          <cell r="R10">
            <v>1.9900000000000001E-2</v>
          </cell>
          <cell r="S10">
            <v>2.2099999999999998E-2</v>
          </cell>
          <cell r="T10">
            <v>2.4500000000000001E-2</v>
          </cell>
          <cell r="U10">
            <v>2.7099999999999999E-2</v>
          </cell>
          <cell r="V10">
            <v>0.03</v>
          </cell>
          <cell r="W10">
            <v>3.32E-2</v>
          </cell>
          <cell r="X10">
            <v>3.6699999999999997E-2</v>
          </cell>
          <cell r="Y10">
            <v>4.0599999999999997E-2</v>
          </cell>
          <cell r="Z10">
            <v>4.4900000000000002E-2</v>
          </cell>
          <cell r="AA10">
            <v>4.9599999999999998E-2</v>
          </cell>
          <cell r="AB10">
            <v>5.4800000000000001E-2</v>
          </cell>
          <cell r="AC10">
            <v>6.0499999999999998E-2</v>
          </cell>
          <cell r="AD10">
            <v>6.6799999999999998E-2</v>
          </cell>
          <cell r="AE10">
            <v>7.3700000000000002E-2</v>
          </cell>
          <cell r="AF10">
            <v>8.14E-2</v>
          </cell>
          <cell r="AG10">
            <v>8.9800000000000005E-2</v>
          </cell>
          <cell r="AH10">
            <v>9.9000000000000005E-2</v>
          </cell>
        </row>
        <row r="11">
          <cell r="A11" t="str">
            <v>Naples ODAa</v>
          </cell>
          <cell r="B11">
            <v>5.3E-3</v>
          </cell>
          <cell r="C11">
            <v>1.15E-2</v>
          </cell>
          <cell r="D11">
            <v>1.2699999999999999E-2</v>
          </cell>
          <cell r="E11">
            <v>1.3899999999999999E-2</v>
          </cell>
          <cell r="F11">
            <v>1.54E-2</v>
          </cell>
          <cell r="G11">
            <v>1.7000000000000001E-2</v>
          </cell>
          <cell r="H11">
            <v>1.8700000000000001E-2</v>
          </cell>
          <cell r="I11">
            <v>2.0499999999999997E-2</v>
          </cell>
          <cell r="J11">
            <v>2.2700000000000001E-2</v>
          </cell>
          <cell r="K11">
            <v>2.5000000000000001E-2</v>
          </cell>
          <cell r="L11">
            <v>2.75E-2</v>
          </cell>
          <cell r="M11">
            <v>3.04E-2</v>
          </cell>
          <cell r="N11">
            <v>3.3500000000000002E-2</v>
          </cell>
          <cell r="O11">
            <v>3.6900000000000002E-2</v>
          </cell>
          <cell r="P11">
            <v>4.07E-2</v>
          </cell>
          <cell r="Q11">
            <v>4.4900000000000002E-2</v>
          </cell>
          <cell r="R11">
            <v>4.9400000000000006E-2</v>
          </cell>
          <cell r="S11">
            <v>5.45E-2</v>
          </cell>
          <cell r="T11">
            <v>6.0100000000000001E-2</v>
          </cell>
          <cell r="U11">
            <v>6.6299999999999998E-2</v>
          </cell>
          <cell r="V11">
            <v>7.3099999999999998E-2</v>
          </cell>
          <cell r="W11">
            <v>8.0600000000000005E-2</v>
          </cell>
          <cell r="X11">
            <v>8.8800000000000004E-2</v>
          </cell>
          <cell r="Y11">
            <v>9.8000000000000004E-2</v>
          </cell>
          <cell r="Z11">
            <v>5.2600000000000001E-2</v>
          </cell>
        </row>
        <row r="12">
          <cell r="A12" t="str">
            <v>Naples ODA</v>
          </cell>
          <cell r="B12">
            <v>1.09E-2</v>
          </cell>
          <cell r="C12">
            <v>1.21E-2</v>
          </cell>
          <cell r="D12">
            <v>1.3300000000000001E-2</v>
          </cell>
          <cell r="E12">
            <v>1.46E-2</v>
          </cell>
          <cell r="F12">
            <v>1.6200000000000003E-2</v>
          </cell>
          <cell r="G12">
            <v>1.78E-2</v>
          </cell>
          <cell r="H12">
            <v>1.9599999999999999E-2</v>
          </cell>
          <cell r="I12">
            <v>2.1600000000000001E-2</v>
          </cell>
          <cell r="J12">
            <v>2.3799999999999998E-2</v>
          </cell>
          <cell r="K12">
            <v>2.6200000000000001E-2</v>
          </cell>
          <cell r="L12">
            <v>2.8900000000000002E-2</v>
          </cell>
          <cell r="M12">
            <v>3.1899999999999998E-2</v>
          </cell>
          <cell r="N12">
            <v>3.5200000000000002E-2</v>
          </cell>
          <cell r="O12">
            <v>3.8800000000000001E-2</v>
          </cell>
          <cell r="P12">
            <v>4.2699999999999995E-2</v>
          </cell>
          <cell r="Q12">
            <v>4.7100000000000003E-2</v>
          </cell>
          <cell r="R12">
            <v>5.1900000000000002E-2</v>
          </cell>
          <cell r="S12">
            <v>5.7200000000000001E-2</v>
          </cell>
          <cell r="T12">
            <v>6.3099999999999989E-2</v>
          </cell>
          <cell r="U12">
            <v>6.9699999999999998E-2</v>
          </cell>
          <cell r="V12">
            <v>7.6700000000000004E-2</v>
          </cell>
          <cell r="W12">
            <v>8.4600000000000009E-2</v>
          </cell>
          <cell r="X12">
            <v>9.3299999999999994E-2</v>
          </cell>
          <cell r="Y12">
            <v>0.10279999999999999</v>
          </cell>
        </row>
        <row r="13">
          <cell r="A13" t="str">
            <v>Naples DR</v>
          </cell>
          <cell r="B13">
            <v>3.2000000000000002E-3</v>
          </cell>
          <cell r="C13">
            <v>6.6E-3</v>
          </cell>
          <cell r="D13">
            <v>1.06E-2</v>
          </cell>
          <cell r="E13">
            <v>1.52E-2</v>
          </cell>
          <cell r="F13">
            <v>2.0199999999999999E-2</v>
          </cell>
          <cell r="G13">
            <v>2.58E-2</v>
          </cell>
          <cell r="H13">
            <v>3.2199999999999999E-2</v>
          </cell>
          <cell r="I13">
            <v>3.9199999999999999E-2</v>
          </cell>
          <cell r="J13">
            <v>4.7199999999999999E-2</v>
          </cell>
          <cell r="K13">
            <v>5.5999999999999994E-2</v>
          </cell>
          <cell r="L13">
            <v>6.6199999999999995E-2</v>
          </cell>
          <cell r="M13">
            <v>7.6999999999999999E-2</v>
          </cell>
          <cell r="N13">
            <v>8.9399999999999993E-2</v>
          </cell>
          <cell r="O13">
            <v>0.1032</v>
          </cell>
          <cell r="P13">
            <v>0.11840000000000001</v>
          </cell>
          <cell r="Q13">
            <v>0.13539999999999999</v>
          </cell>
          <cell r="R13">
            <v>0.1542</v>
          </cell>
        </row>
        <row r="14">
          <cell r="A14" t="str">
            <v>Naples DSRa</v>
          </cell>
          <cell r="B14">
            <v>0.02</v>
          </cell>
          <cell r="C14">
            <v>0.04</v>
          </cell>
          <cell r="D14">
            <v>0.06</v>
          </cell>
          <cell r="E14">
            <v>0.08</v>
          </cell>
          <cell r="F14">
            <v>0.1</v>
          </cell>
          <cell r="G14">
            <v>0.12</v>
          </cell>
          <cell r="H14">
            <v>0.14000000000000001</v>
          </cell>
          <cell r="I14">
            <v>0.16</v>
          </cell>
          <cell r="J14">
            <v>0.18</v>
          </cell>
          <cell r="K14">
            <v>0.1</v>
          </cell>
        </row>
        <row r="15">
          <cell r="A15" t="str">
            <v>PR02</v>
          </cell>
          <cell r="B15">
            <v>5.0000000000000001E-3</v>
          </cell>
          <cell r="C15">
            <v>0.01</v>
          </cell>
          <cell r="D15">
            <v>0.03</v>
          </cell>
          <cell r="E15">
            <v>0.05</v>
          </cell>
          <cell r="F15">
            <v>7.0000000000000007E-2</v>
          </cell>
          <cell r="G15">
            <v>0.09</v>
          </cell>
          <cell r="H15">
            <v>0.11</v>
          </cell>
          <cell r="I15">
            <v>0.13</v>
          </cell>
          <cell r="J15">
            <v>0.15</v>
          </cell>
          <cell r="K15">
            <v>0.17</v>
          </cell>
          <cell r="L15">
            <v>0.185</v>
          </cell>
        </row>
        <row r="16">
          <cell r="A16" t="str">
            <v>PR03</v>
          </cell>
          <cell r="B16">
            <v>0.1</v>
          </cell>
          <cell r="C16">
            <v>0.1</v>
          </cell>
          <cell r="D16">
            <v>0.1</v>
          </cell>
          <cell r="E16">
            <v>0.1</v>
          </cell>
          <cell r="F16">
            <v>0.1</v>
          </cell>
          <cell r="G16">
            <v>0.1</v>
          </cell>
          <cell r="H16">
            <v>0.1</v>
          </cell>
          <cell r="I16">
            <v>0.1</v>
          </cell>
          <cell r="J16">
            <v>0.1</v>
          </cell>
          <cell r="K16">
            <v>0.1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bt"/>
      <sheetName val="amort"/>
      <sheetName val="terms"/>
      <sheetName val="int"/>
      <sheetName val="dod"/>
      <sheetName val="arr"/>
      <sheetName val="ds"/>
      <sheetName val="npv"/>
      <sheetName val="int$"/>
      <sheetName val="amort$"/>
      <sheetName val="dod$"/>
      <sheetName val="arr$"/>
      <sheetName val="ds$"/>
      <sheetName val="npv$"/>
      <sheetName val="ir"/>
      <sheetName val="er"/>
      <sheetName val="cirr_all"/>
      <sheetName val="cirr"/>
      <sheetName val="info"/>
      <sheetName val="pvtReport"/>
      <sheetName val="pvtSour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ULT-Ass."/>
      <sheetName val="modalities"/>
      <sheetName val="Tab1"/>
      <sheetName val="Tab2"/>
      <sheetName val="Tab3"/>
      <sheetName val="Tab 4"/>
      <sheetName val="Tab5"/>
      <sheetName val="Tab6"/>
      <sheetName val="Tab7"/>
      <sheetName val="macro"/>
      <sheetName val="arrears-tab"/>
      <sheetName val="by creditor-after"/>
      <sheetName val="by creditor-before"/>
      <sheetName val="tab8"/>
      <sheetName val="fiscal-tab"/>
      <sheetName val="Bilateral Assistance"/>
      <sheetName val="Delivery"/>
      <sheetName val="by type of debt-after"/>
      <sheetName val="by type of debt-before"/>
      <sheetName val="Table 4"/>
      <sheetName val="Table 5"/>
      <sheetName val="Table 6"/>
      <sheetName val="Table 7"/>
      <sheetName val="Table 8"/>
      <sheetName val="Table 9"/>
      <sheetName val="Table 11"/>
      <sheetName val="Table 9x"/>
      <sheetName val="App. VII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oadmap"/>
      <sheetName val="Input"/>
      <sheetName val="AssBOP"/>
      <sheetName val="C"/>
      <sheetName val="WEO-TRE"/>
      <sheetName val="Exp"/>
      <sheetName val="Imp"/>
      <sheetName val="ToT"/>
      <sheetName val="BOP"/>
      <sheetName val="SRBOP"/>
      <sheetName val="SRBOP GDP"/>
      <sheetName val="E"/>
      <sheetName val="F"/>
      <sheetName val="G"/>
      <sheetName val="WETA"/>
      <sheetName val="I"/>
      <sheetName val="Fin Needs"/>
      <sheetName val="An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ench - 00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LOI Bench"/>
      <sheetName val="Work"/>
      <sheetName val="SR Tb1"/>
      <sheetName val="RED"/>
      <sheetName val="PIN"/>
      <sheetName val="AM (2)"/>
      <sheetName val="Annual Meetings"/>
      <sheetName val="BP Table"/>
      <sheetName val="Basic Data - Ol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pv"/>
      <sheetName val="dod"/>
      <sheetName val="ds"/>
      <sheetName val="arr"/>
      <sheetName val="#REF"/>
      <sheetName val="NPV1"/>
      <sheetName val="ds-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 1"/>
      <sheetName val="Table 1"/>
      <sheetName val="Table 2"/>
      <sheetName val="Table 3"/>
      <sheetName val="Table 4"/>
      <sheetName val="Table 5"/>
      <sheetName val="Table 6"/>
      <sheetName val="Table 7"/>
      <sheetName val="Table 8"/>
      <sheetName val="Table 9"/>
      <sheetName val="Table 11"/>
      <sheetName val="Table10"/>
      <sheetName val="HIPCAss"/>
      <sheetName val="AssumpE"/>
      <sheetName val="DebtservE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nnées Base"/>
    </sheetNames>
    <sheetDataSet>
      <sheetData sheetId="0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2"/>
      <sheetName val="Table3"/>
      <sheetName val="Table4"/>
      <sheetName val="Table5"/>
      <sheetName val="Assistance"/>
      <sheetName val="burdensh"/>
      <sheetName val="Delivery"/>
      <sheetName val="Indic"/>
      <sheetName val="Creditors(before)"/>
      <sheetName val="Creditors(after)"/>
      <sheetName val="NEW-DEBT"/>
      <sheetName val="NEW-ALL"/>
      <sheetName val="NEW-IDA"/>
      <sheetName val="NEW-IMF"/>
      <sheetName val="NEW-ADF"/>
      <sheetName val="Topup"/>
      <sheetName val="NEW-comm"/>
      <sheetName val="New Borr-Base"/>
      <sheetName val="NEW-OTHMULT"/>
      <sheetName val="NEW-BILAT"/>
      <sheetName val="RepData"/>
      <sheetName val="RepData1(before)"/>
      <sheetName val="RepData1(after)"/>
    </sheetNames>
    <sheetDataSet>
      <sheetData sheetId="0" refreshError="1"/>
      <sheetData sheetId="1" refreshError="1">
        <row r="8">
          <cell r="F8">
            <v>1363.5852905026911</v>
          </cell>
          <cell r="G8">
            <v>1378.2796547770204</v>
          </cell>
          <cell r="H8">
            <v>1396.1436537831044</v>
          </cell>
          <cell r="I8">
            <v>1418.3671964720045</v>
          </cell>
          <cell r="J8">
            <v>1441.3145109404134</v>
          </cell>
          <cell r="K8">
            <v>1466.2170313003462</v>
          </cell>
          <cell r="L8">
            <v>1491.6328031554258</v>
          </cell>
          <cell r="M8">
            <v>1516.4648113450721</v>
          </cell>
          <cell r="N8">
            <v>1538.6180623358205</v>
          </cell>
          <cell r="O8">
            <v>1558.6809702632027</v>
          </cell>
          <cell r="P8">
            <v>1576.4440752219007</v>
          </cell>
          <cell r="Q8">
            <v>1591.5304086205406</v>
          </cell>
          <cell r="R8">
            <v>1603.6686370333723</v>
          </cell>
          <cell r="S8">
            <v>1614.9262750367679</v>
          </cell>
          <cell r="T8">
            <v>1624.2740263480116</v>
          </cell>
          <cell r="U8">
            <v>1630.7984153003722</v>
          </cell>
          <cell r="V8">
            <v>1634.1243962733927</v>
          </cell>
          <cell r="W8">
            <v>81.232058383595756</v>
          </cell>
          <cell r="X8">
            <v>85.954032411718018</v>
          </cell>
          <cell r="Y8">
            <v>75.809263950996808</v>
          </cell>
          <cell r="Z8">
            <v>0</v>
          </cell>
          <cell r="AA8">
            <v>0</v>
          </cell>
          <cell r="AB8">
            <v>0</v>
          </cell>
        </row>
        <row r="9">
          <cell r="F9">
            <v>1037.6241811400077</v>
          </cell>
          <cell r="G9">
            <v>1036.894046117518</v>
          </cell>
          <cell r="H9">
            <v>1040.4425037413025</v>
          </cell>
          <cell r="I9">
            <v>1049.5036743233359</v>
          </cell>
          <cell r="J9">
            <v>1061.4723970951072</v>
          </cell>
          <cell r="K9">
            <v>1076.5178359288363</v>
          </cell>
          <cell r="L9">
            <v>1093.3518731977285</v>
          </cell>
          <cell r="M9">
            <v>1110.1239839095974</v>
          </cell>
          <cell r="N9">
            <v>1124.8116680029011</v>
          </cell>
          <cell r="O9">
            <v>1127.4612408615685</v>
          </cell>
          <cell r="P9">
            <v>1128.5336053108394</v>
          </cell>
          <cell r="Q9">
            <v>1128.9515393559632</v>
          </cell>
          <cell r="R9">
            <v>1129.47126666432</v>
          </cell>
          <cell r="S9">
            <v>1131.5235089721477</v>
          </cell>
          <cell r="T9">
            <v>1134.6962353965173</v>
          </cell>
          <cell r="U9">
            <v>1137.6176643704248</v>
          </cell>
          <cell r="V9">
            <v>1140.7682092613759</v>
          </cell>
          <cell r="W9">
            <v>766.67038829648675</v>
          </cell>
          <cell r="X9">
            <v>798.56418395422065</v>
          </cell>
          <cell r="Y9">
            <v>788.00466269968388</v>
          </cell>
          <cell r="Z9">
            <v>0</v>
          </cell>
          <cell r="AA9">
            <v>0</v>
          </cell>
          <cell r="AB9">
            <v>0</v>
          </cell>
        </row>
        <row r="10">
          <cell r="F10">
            <v>325.96110936268371</v>
          </cell>
          <cell r="G10">
            <v>341.38560865950228</v>
          </cell>
          <cell r="H10">
            <v>355.70115004180178</v>
          </cell>
          <cell r="I10">
            <v>368.86352214866827</v>
          </cell>
          <cell r="J10">
            <v>379.84211384530619</v>
          </cell>
          <cell r="K10">
            <v>389.69919537150969</v>
          </cell>
          <cell r="L10">
            <v>398.28092995769748</v>
          </cell>
          <cell r="M10">
            <v>406.34082743547515</v>
          </cell>
          <cell r="N10">
            <v>413.8063943329193</v>
          </cell>
          <cell r="O10">
            <v>419.73390376695988</v>
          </cell>
          <cell r="P10">
            <v>424.72640902999285</v>
          </cell>
          <cell r="Q10">
            <v>428.5218480270596</v>
          </cell>
          <cell r="R10">
            <v>430.10527149435575</v>
          </cell>
          <cell r="S10">
            <v>430.12644068938431</v>
          </cell>
          <cell r="T10">
            <v>427.98143101863877</v>
          </cell>
          <cell r="U10">
            <v>424.14227379727993</v>
          </cell>
          <cell r="V10">
            <v>417.76763271463346</v>
          </cell>
          <cell r="W10">
            <v>332.38458765500098</v>
          </cell>
          <cell r="X10">
            <v>341.35090225209558</v>
          </cell>
          <cell r="Y10">
            <v>321.64134399280192</v>
          </cell>
          <cell r="Z10">
            <v>0</v>
          </cell>
          <cell r="AA10">
            <v>0</v>
          </cell>
          <cell r="AB10">
            <v>0</v>
          </cell>
        </row>
        <row r="11">
          <cell r="F11">
            <v>263.42008484380949</v>
          </cell>
          <cell r="G11">
            <v>280.0882976778978</v>
          </cell>
          <cell r="H11">
            <v>296.62190978937315</v>
          </cell>
          <cell r="I11">
            <v>312.02306085133546</v>
          </cell>
          <cell r="J11">
            <v>325.24342906511492</v>
          </cell>
          <cell r="K11">
            <v>337.36805839159149</v>
          </cell>
          <cell r="L11">
            <v>348.24535304232575</v>
          </cell>
          <cell r="M11">
            <v>358.63218432063616</v>
          </cell>
          <cell r="N11">
            <v>368.46054071688297</v>
          </cell>
          <cell r="O11">
            <v>376.79005681970898</v>
          </cell>
          <cell r="P11">
            <v>383.625428827576</v>
          </cell>
          <cell r="Q11">
            <v>388.83482148321241</v>
          </cell>
          <cell r="R11">
            <v>392.2509949715888</v>
          </cell>
          <cell r="S11">
            <v>393.72536094772403</v>
          </cell>
          <cell r="T11">
            <v>393.14615120251165</v>
          </cell>
          <cell r="U11">
            <v>390.36958084176808</v>
          </cell>
          <cell r="V11">
            <v>385.19577033885554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</row>
        <row r="12">
          <cell r="F12">
            <v>84.218855878169563</v>
          </cell>
          <cell r="G12">
            <v>103.1521325571087</v>
          </cell>
          <cell r="H12">
            <v>122.2835364845925</v>
          </cell>
          <cell r="I12">
            <v>140.6711064491106</v>
          </cell>
          <cell r="J12">
            <v>158.95041482229752</v>
          </cell>
          <cell r="K12">
            <v>176.6142471896114</v>
          </cell>
          <cell r="L12">
            <v>193.57232257011304</v>
          </cell>
          <cell r="M12">
            <v>209.8071465349916</v>
          </cell>
          <cell r="N12">
            <v>225.31285480769668</v>
          </cell>
          <cell r="O12">
            <v>240.08239473492242</v>
          </cell>
          <cell r="P12">
            <v>254.19985376877463</v>
          </cell>
          <cell r="Q12">
            <v>267.65785563679452</v>
          </cell>
          <cell r="R12">
            <v>280.35755587474188</v>
          </cell>
          <cell r="S12">
            <v>292.29123671741382</v>
          </cell>
          <cell r="T12">
            <v>303.47825327101094</v>
          </cell>
          <cell r="U12">
            <v>313.91052722317812</v>
          </cell>
          <cell r="V12">
            <v>323.5525417653098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</row>
        <row r="13">
          <cell r="F13">
            <v>83.111460954564507</v>
          </cell>
          <cell r="G13">
            <v>102.41386927470533</v>
          </cell>
          <cell r="H13">
            <v>121.91440484339081</v>
          </cell>
          <cell r="I13">
            <v>140.6711064491106</v>
          </cell>
          <cell r="J13">
            <v>158.95041482229752</v>
          </cell>
          <cell r="K13">
            <v>176.6142471896114</v>
          </cell>
          <cell r="L13">
            <v>193.57232257011304</v>
          </cell>
          <cell r="M13">
            <v>209.8071465349916</v>
          </cell>
          <cell r="N13">
            <v>225.31285480769668</v>
          </cell>
          <cell r="O13">
            <v>240.08239473492242</v>
          </cell>
          <cell r="P13">
            <v>254.19985376877463</v>
          </cell>
          <cell r="Q13">
            <v>267.65785563679452</v>
          </cell>
          <cell r="R13">
            <v>280.35755587474188</v>
          </cell>
          <cell r="S13">
            <v>292.29123671741382</v>
          </cell>
          <cell r="T13">
            <v>303.47825327101094</v>
          </cell>
          <cell r="U13">
            <v>313.91052722317812</v>
          </cell>
          <cell r="V13">
            <v>323.5525417653098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11.485825634673922</v>
          </cell>
          <cell r="P14">
            <v>23.18406088106838</v>
          </cell>
          <cell r="Q14">
            <v>34.057021237517773</v>
          </cell>
          <cell r="R14">
            <v>44.092098874696944</v>
          </cell>
          <cell r="S14">
            <v>53.276325375236063</v>
          </cell>
          <cell r="T14">
            <v>61.596359932855492</v>
          </cell>
          <cell r="U14">
            <v>69.038477132667566</v>
          </cell>
          <cell r="V14">
            <v>75.588554297383496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</row>
        <row r="15">
          <cell r="F15">
            <v>1419.0393035308559</v>
          </cell>
          <cell r="G15">
            <v>1429.9847790429658</v>
          </cell>
          <cell r="H15">
            <v>1444.1644723752072</v>
          </cell>
          <cell r="I15">
            <v>1463.6271384039937</v>
          </cell>
          <cell r="J15">
            <v>1483.8943050727589</v>
          </cell>
          <cell r="K15">
            <v>1506.2020166036145</v>
          </cell>
          <cell r="L15">
            <v>1529.7640883289414</v>
          </cell>
          <cell r="M15">
            <v>1553.4383374916326</v>
          </cell>
          <cell r="N15">
            <v>1574.7409554195156</v>
          </cell>
          <cell r="O15">
            <v>1594.4329872137691</v>
          </cell>
          <cell r="P15">
            <v>1611.971675322329</v>
          </cell>
          <cell r="Q15">
            <v>1627.7964768584814</v>
          </cell>
          <cell r="R15">
            <v>1641.7482411589913</v>
          </cell>
          <cell r="S15">
            <v>1655.0522004035486</v>
          </cell>
          <cell r="T15">
            <v>1666.7046687972258</v>
          </cell>
          <cell r="U15">
            <v>1675.9112640999779</v>
          </cell>
          <cell r="V15">
            <v>1682.2343122150578</v>
          </cell>
          <cell r="W15">
            <v>1180.2870343350835</v>
          </cell>
          <cell r="X15">
            <v>1225.8691186180342</v>
          </cell>
          <cell r="Y15">
            <v>1185.4552706434827</v>
          </cell>
          <cell r="Z15">
            <v>0</v>
          </cell>
          <cell r="AA15">
            <v>0</v>
          </cell>
          <cell r="AB15">
            <v>0</v>
          </cell>
        </row>
        <row r="17">
          <cell r="F17">
            <v>831.7693031994977</v>
          </cell>
          <cell r="G17">
            <v>836.73227912245716</v>
          </cell>
          <cell r="H17">
            <v>844.79412739869781</v>
          </cell>
          <cell r="I17">
            <v>857.25024657175629</v>
          </cell>
          <cell r="J17">
            <v>870.63548610013231</v>
          </cell>
          <cell r="K17">
            <v>886.26745073644167</v>
          </cell>
          <cell r="L17">
            <v>902.81586577149778</v>
          </cell>
          <cell r="M17">
            <v>919.22131764100163</v>
          </cell>
          <cell r="N17">
            <v>933.33984585044243</v>
          </cell>
          <cell r="O17">
            <v>953.14136271494363</v>
          </cell>
          <cell r="P17">
            <v>970.82180860748883</v>
          </cell>
          <cell r="Q17">
            <v>985.96297284008949</v>
          </cell>
          <cell r="R17">
            <v>998.25620875491632</v>
          </cell>
          <cell r="S17">
            <v>1009.7138517527266</v>
          </cell>
          <cell r="T17">
            <v>1019.3280563192552</v>
          </cell>
          <cell r="U17">
            <v>1026.1434427580994</v>
          </cell>
          <cell r="V17">
            <v>1029.7556201388006</v>
          </cell>
          <cell r="W17">
            <v>695.0571660247308</v>
          </cell>
          <cell r="X17">
            <v>726.93968400806409</v>
          </cell>
          <cell r="Y17">
            <v>711.18557645474129</v>
          </cell>
          <cell r="Z17">
            <v>0</v>
          </cell>
          <cell r="AA17">
            <v>0</v>
          </cell>
          <cell r="AB17">
            <v>0</v>
          </cell>
        </row>
        <row r="18">
          <cell r="F18">
            <v>584.44588012198096</v>
          </cell>
          <cell r="G18">
            <v>578.23265049173972</v>
          </cell>
          <cell r="H18">
            <v>575.86301459480705</v>
          </cell>
          <cell r="I18">
            <v>578.69669038399559</v>
          </cell>
          <cell r="J18">
            <v>584.31818924229356</v>
          </cell>
          <cell r="K18">
            <v>593.00532151511493</v>
          </cell>
          <cell r="L18">
            <v>603.5888561232432</v>
          </cell>
          <cell r="M18">
            <v>614.27481595962297</v>
          </cell>
          <cell r="N18">
            <v>623.02576051216624</v>
          </cell>
          <cell r="O18">
            <v>627.25189642977455</v>
          </cell>
          <cell r="P18">
            <v>629.88609867909054</v>
          </cell>
          <cell r="Q18">
            <v>631.76121221788753</v>
          </cell>
          <cell r="R18">
            <v>633.57870027095521</v>
          </cell>
          <cell r="S18">
            <v>636.74261635269363</v>
          </cell>
          <cell r="T18">
            <v>640.85204481754272</v>
          </cell>
          <cell r="U18">
            <v>644.51191580765067</v>
          </cell>
          <cell r="V18">
            <v>648.1640589424569</v>
          </cell>
          <cell r="W18">
            <v>372.752890029144</v>
          </cell>
          <cell r="X18">
            <v>392.98733531668194</v>
          </cell>
          <cell r="Y18">
            <v>398.29087522641015</v>
          </cell>
          <cell r="Z18">
            <v>0</v>
          </cell>
          <cell r="AA18">
            <v>0</v>
          </cell>
          <cell r="AB18">
            <v>0</v>
          </cell>
        </row>
        <row r="19">
          <cell r="F19">
            <v>247.32342307751685</v>
          </cell>
          <cell r="G19">
            <v>258.49962863071767</v>
          </cell>
          <cell r="H19">
            <v>268.93111280389087</v>
          </cell>
          <cell r="I19">
            <v>278.55355618776065</v>
          </cell>
          <cell r="J19">
            <v>286.31729685783841</v>
          </cell>
          <cell r="K19">
            <v>293.26212922132697</v>
          </cell>
          <cell r="L19">
            <v>299.22700964825475</v>
          </cell>
          <cell r="M19">
            <v>304.94650168137895</v>
          </cell>
          <cell r="N19">
            <v>310.31408533827607</v>
          </cell>
          <cell r="O19">
            <v>314.40060190026099</v>
          </cell>
          <cell r="P19">
            <v>317.79356650418754</v>
          </cell>
          <cell r="Q19">
            <v>320.24876997900435</v>
          </cell>
          <cell r="R19">
            <v>320.76566916416243</v>
          </cell>
          <cell r="S19">
            <v>319.96221119007993</v>
          </cell>
          <cell r="T19">
            <v>317.24122324456999</v>
          </cell>
          <cell r="U19">
            <v>313.05223684043727</v>
          </cell>
          <cell r="V19">
            <v>306.55894868444784</v>
          </cell>
          <cell r="W19">
            <v>241.71950436502826</v>
          </cell>
          <cell r="X19">
            <v>248.72662129022578</v>
          </cell>
          <cell r="Y19">
            <v>237.88280907486421</v>
          </cell>
          <cell r="Z19">
            <v>0</v>
          </cell>
          <cell r="AA19">
            <v>0</v>
          </cell>
          <cell r="AB19">
            <v>0</v>
          </cell>
        </row>
        <row r="20">
          <cell r="F20">
            <v>211.38265905742932</v>
          </cell>
          <cell r="G20">
            <v>222.60382551288578</v>
          </cell>
          <cell r="H20">
            <v>234.04381507840858</v>
          </cell>
          <cell r="I20">
            <v>244.73467205022993</v>
          </cell>
          <cell r="J20">
            <v>253.61153536555696</v>
          </cell>
          <cell r="K20">
            <v>261.73857040958814</v>
          </cell>
          <cell r="L20">
            <v>268.95979021237429</v>
          </cell>
          <cell r="M20">
            <v>276.01612483326574</v>
          </cell>
          <cell r="N20">
            <v>282.80876747012712</v>
          </cell>
          <cell r="O20">
            <v>288.4154466821571</v>
          </cell>
          <cell r="P20">
            <v>292.82908757716052</v>
          </cell>
          <cell r="Q20">
            <v>295.90811842411989</v>
          </cell>
          <cell r="R20">
            <v>297.47576930454562</v>
          </cell>
          <cell r="S20">
            <v>297.37000984046102</v>
          </cell>
          <cell r="T20">
            <v>295.46501502832609</v>
          </cell>
          <cell r="U20">
            <v>291.60285766123093</v>
          </cell>
          <cell r="V20">
            <v>285.56796885363622</v>
          </cell>
          <cell r="W20">
            <v>241.71950436502826</v>
          </cell>
          <cell r="X20">
            <v>248.72662129022578</v>
          </cell>
          <cell r="Y20">
            <v>237.88280907486421</v>
          </cell>
          <cell r="Z20">
            <v>0</v>
          </cell>
          <cell r="AA20">
            <v>0</v>
          </cell>
          <cell r="AB20">
            <v>0</v>
          </cell>
        </row>
        <row r="21">
          <cell r="F21">
            <v>57.101721186739837</v>
          </cell>
          <cell r="G21">
            <v>69.909117226589089</v>
          </cell>
          <cell r="H21">
            <v>83.24740049067583</v>
          </cell>
          <cell r="I21">
            <v>96.201761974798359</v>
          </cell>
          <cell r="J21">
            <v>109.38419711922177</v>
          </cell>
          <cell r="K21">
            <v>122.28718353937289</v>
          </cell>
          <cell r="L21">
            <v>134.81226783769873</v>
          </cell>
          <cell r="M21">
            <v>146.92859649587197</v>
          </cell>
          <cell r="N21">
            <v>158.61512222813201</v>
          </cell>
          <cell r="O21">
            <v>169.84828725056246</v>
          </cell>
          <cell r="P21">
            <v>180.69420396158287</v>
          </cell>
          <cell r="Q21">
            <v>191.1282554717375</v>
          </cell>
          <cell r="R21">
            <v>201.03431771510429</v>
          </cell>
          <cell r="S21">
            <v>210.38197568102211</v>
          </cell>
          <cell r="T21">
            <v>219.16597936581618</v>
          </cell>
          <cell r="U21">
            <v>227.3523178763275</v>
          </cell>
          <cell r="V21">
            <v>234.87643477287281</v>
          </cell>
          <cell r="W21">
            <v>241.71950436502826</v>
          </cell>
          <cell r="X21">
            <v>248.72662129022578</v>
          </cell>
          <cell r="Y21">
            <v>237.88280907486421</v>
          </cell>
          <cell r="Z21">
            <v>0</v>
          </cell>
          <cell r="AA21">
            <v>0</v>
          </cell>
          <cell r="AB21">
            <v>0</v>
          </cell>
        </row>
        <row r="22">
          <cell r="F22">
            <v>55.964848573230192</v>
          </cell>
          <cell r="G22">
            <v>69.161816931395137</v>
          </cell>
          <cell r="H22">
            <v>82.879243884353997</v>
          </cell>
          <cell r="I22">
            <v>96.201761974798359</v>
          </cell>
          <cell r="J22">
            <v>109.38419711922177</v>
          </cell>
          <cell r="K22">
            <v>122.28718353937289</v>
          </cell>
          <cell r="L22">
            <v>134.81226783769873</v>
          </cell>
          <cell r="M22">
            <v>146.92859649587197</v>
          </cell>
          <cell r="N22">
            <v>158.61512222813201</v>
          </cell>
          <cell r="O22">
            <v>169.84828725056246</v>
          </cell>
          <cell r="P22">
            <v>180.69420396158287</v>
          </cell>
          <cell r="Q22">
            <v>191.1282554717375</v>
          </cell>
          <cell r="R22">
            <v>201.03431771510429</v>
          </cell>
          <cell r="S22">
            <v>210.38197568102211</v>
          </cell>
          <cell r="T22">
            <v>219.16597936581618</v>
          </cell>
          <cell r="U22">
            <v>227.3523178763275</v>
          </cell>
          <cell r="V22">
            <v>234.87643477287281</v>
          </cell>
          <cell r="W22">
            <v>241.71950436502826</v>
          </cell>
          <cell r="X22">
            <v>248.72662129022578</v>
          </cell>
          <cell r="Y22">
            <v>237.88280907486421</v>
          </cell>
          <cell r="Z22">
            <v>0</v>
          </cell>
          <cell r="AA22">
            <v>0</v>
          </cell>
          <cell r="AB22">
            <v>0</v>
          </cell>
        </row>
        <row r="23"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11.488864384907931</v>
          </cell>
          <cell r="P23">
            <v>23.142143424210587</v>
          </cell>
          <cell r="Q23">
            <v>33.95299064319785</v>
          </cell>
          <cell r="R23">
            <v>43.911839319798673</v>
          </cell>
          <cell r="S23">
            <v>53.009024209952962</v>
          </cell>
          <cell r="T23">
            <v>61.234788257142824</v>
          </cell>
          <cell r="U23">
            <v>68.579290110011343</v>
          </cell>
          <cell r="V23">
            <v>75.032612511895636</v>
          </cell>
          <cell r="W23">
            <v>80.584771630558606</v>
          </cell>
          <cell r="X23">
            <v>85.225727401156334</v>
          </cell>
          <cell r="Y23">
            <v>75.011892153466917</v>
          </cell>
          <cell r="Z23">
            <v>0</v>
          </cell>
          <cell r="AA23">
            <v>0</v>
          </cell>
          <cell r="AB23">
            <v>0</v>
          </cell>
        </row>
        <row r="24">
          <cell r="F24">
            <v>930.5819459975778</v>
          </cell>
          <cell r="G24">
            <v>931.33472017192821</v>
          </cell>
          <cell r="H24">
            <v>935.1149317096465</v>
          </cell>
          <cell r="I24">
            <v>944.07220937522789</v>
          </cell>
          <cell r="J24">
            <v>953.92846452059575</v>
          </cell>
          <cell r="K24">
            <v>966.00264381257375</v>
          </cell>
          <cell r="L24">
            <v>979.59696101582426</v>
          </cell>
          <cell r="M24">
            <v>993.6099057066491</v>
          </cell>
          <cell r="N24">
            <v>1005.5122892978229</v>
          </cell>
          <cell r="O24">
            <v>1023.4479503275535</v>
          </cell>
          <cell r="P24">
            <v>1039.2952602011146</v>
          </cell>
          <cell r="Q24">
            <v>1053.4512543469702</v>
          </cell>
          <cell r="R24">
            <v>1065.7562473309997</v>
          </cell>
          <cell r="S24">
            <v>1077.4218086019255</v>
          </cell>
          <cell r="T24">
            <v>1087.4716669427585</v>
          </cell>
          <cell r="U24">
            <v>1095.0769736371328</v>
          </cell>
          <cell r="V24">
            <v>1099.7825215743449</v>
          </cell>
          <cell r="W24">
            <v>695.0571660247308</v>
          </cell>
          <cell r="X24">
            <v>726.93968400806409</v>
          </cell>
          <cell r="Y24">
            <v>711.18557645474129</v>
          </cell>
          <cell r="Z24">
            <v>0</v>
          </cell>
          <cell r="AA24">
            <v>0</v>
          </cell>
          <cell r="AB24">
            <v>0</v>
          </cell>
        </row>
        <row r="27">
          <cell r="F27">
            <v>200.71826511968203</v>
          </cell>
          <cell r="G27">
            <v>182.57486468743869</v>
          </cell>
          <cell r="H27">
            <v>168.30950472304659</v>
          </cell>
          <cell r="I27">
            <v>156.84796638230392</v>
          </cell>
          <cell r="J27">
            <v>147.38603418830488</v>
          </cell>
          <cell r="K27">
            <v>139.47281769837861</v>
          </cell>
          <cell r="L27">
            <v>132.24050579656895</v>
          </cell>
          <cell r="M27">
            <v>125.17537536551329</v>
          </cell>
          <cell r="N27">
            <v>118.00767034288464</v>
          </cell>
          <cell r="O27">
            <v>111.73186473910808</v>
          </cell>
          <cell r="P27">
            <v>105.34647014219706</v>
          </cell>
          <cell r="Q27">
            <v>98.864653278672051</v>
          </cell>
          <cell r="R27">
            <v>92.317399827778218</v>
          </cell>
          <cell r="S27">
            <v>85.936608829741672</v>
          </cell>
          <cell r="T27">
            <v>79.656319462235444</v>
          </cell>
          <cell r="U27">
            <v>73.936411830072345</v>
          </cell>
          <cell r="V27">
            <v>68.715886591242068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</row>
        <row r="28">
          <cell r="F28">
            <v>141.03545618140396</v>
          </cell>
          <cell r="G28">
            <v>126.17028236571468</v>
          </cell>
          <cell r="H28">
            <v>114.72998643257604</v>
          </cell>
          <cell r="I28">
            <v>105.88203316579832</v>
          </cell>
          <cell r="J28">
            <v>98.916644211545858</v>
          </cell>
          <cell r="K28">
            <v>93.321855646531887</v>
          </cell>
          <cell r="L28">
            <v>88.411046652022705</v>
          </cell>
          <cell r="M28">
            <v>83.649148675811404</v>
          </cell>
          <cell r="N28">
            <v>78.772827377420015</v>
          </cell>
          <cell r="O28">
            <v>73.52951701687995</v>
          </cell>
          <cell r="P28">
            <v>68.350624696679219</v>
          </cell>
          <cell r="Q28">
            <v>63.348071805293884</v>
          </cell>
          <cell r="R28">
            <v>58.59251130351636</v>
          </cell>
          <cell r="S28">
            <v>54.193077624657782</v>
          </cell>
          <cell r="T28">
            <v>50.079966791402356</v>
          </cell>
          <cell r="U28">
            <v>46.438827605291202</v>
          </cell>
          <cell r="V28">
            <v>43.252172744447449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</row>
        <row r="29">
          <cell r="F29">
            <v>14.942617080129539</v>
          </cell>
          <cell r="G29">
            <v>13.124484989993851</v>
          </cell>
          <cell r="H29">
            <v>11.621742112945947</v>
          </cell>
          <cell r="I29">
            <v>10.195778491464344</v>
          </cell>
          <cell r="J29">
            <v>9.5600347823437026</v>
          </cell>
          <cell r="K29">
            <v>8.7770512445807363</v>
          </cell>
          <cell r="L29">
            <v>8.246887874531998</v>
          </cell>
          <cell r="M29">
            <v>7.8803089488844043</v>
          </cell>
          <cell r="N29">
            <v>7.7665888787813611</v>
          </cell>
          <cell r="O29">
            <v>7.6239998116447456</v>
          </cell>
          <cell r="P29">
            <v>7.4685770311488726</v>
          </cell>
          <cell r="Q29">
            <v>7.3088007237404744</v>
          </cell>
          <cell r="R29">
            <v>7.1292856878000856</v>
          </cell>
          <cell r="S29">
            <v>6.7469842796090456</v>
          </cell>
          <cell r="T29">
            <v>6.4329388896379829</v>
          </cell>
          <cell r="U29">
            <v>6.279972636603202</v>
          </cell>
          <cell r="V29">
            <v>6.1328493340204409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</row>
        <row r="30">
          <cell r="F30">
            <v>10.87380787746674</v>
          </cell>
          <cell r="G30">
            <v>10.167914080427462</v>
          </cell>
          <cell r="H30">
            <v>8.6084854846625358</v>
          </cell>
          <cell r="I30">
            <v>7.1181141387609612</v>
          </cell>
          <cell r="J30">
            <v>6.264597811900499</v>
          </cell>
          <cell r="K30">
            <v>5.4707237010134611</v>
          </cell>
          <cell r="L30">
            <v>4.9343653243617096</v>
          </cell>
          <cell r="M30">
            <v>4.682497360937667</v>
          </cell>
          <cell r="N30">
            <v>4.6771238549136704</v>
          </cell>
          <cell r="O30">
            <v>4.4663556155328941</v>
          </cell>
          <cell r="P30">
            <v>4.33988301192666</v>
          </cell>
          <cell r="Q30">
            <v>4.1145371191629687</v>
          </cell>
          <cell r="R30">
            <v>3.8272104667429403</v>
          </cell>
          <cell r="S30">
            <v>3.4416351614685494</v>
          </cell>
          <cell r="T30">
            <v>3.120046494562644</v>
          </cell>
          <cell r="U30">
            <v>2.9708278785348159</v>
          </cell>
          <cell r="V30">
            <v>2.7985607730123845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</row>
        <row r="33">
          <cell r="F33">
            <v>150.56977272943297</v>
          </cell>
          <cell r="G33">
            <v>138.2949679519989</v>
          </cell>
          <cell r="H33">
            <v>127.35245197193466</v>
          </cell>
          <cell r="I33">
            <v>118.99069264392912</v>
          </cell>
          <cell r="J33">
            <v>111.24011527769886</v>
          </cell>
          <cell r="K33">
            <v>104.20292639555922</v>
          </cell>
          <cell r="L33">
            <v>97.650480557582625</v>
          </cell>
          <cell r="M33">
            <v>91.437670096042041</v>
          </cell>
          <cell r="N33">
            <v>85.358015655339045</v>
          </cell>
          <cell r="O33">
            <v>80.118111412301189</v>
          </cell>
          <cell r="P33">
            <v>74.98098941036487</v>
          </cell>
          <cell r="Q33">
            <v>69.948736064185468</v>
          </cell>
          <cell r="R33">
            <v>65.033680317515774</v>
          </cell>
          <cell r="S33">
            <v>60.386688710570368</v>
          </cell>
          <cell r="T33">
            <v>55.946535421955623</v>
          </cell>
          <cell r="U33">
            <v>51.671799446188558</v>
          </cell>
          <cell r="V33">
            <v>47.534625057323176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</row>
        <row r="34">
          <cell r="F34">
            <v>29.155934888704188</v>
          </cell>
          <cell r="G34">
            <v>26.872567903460659</v>
          </cell>
          <cell r="H34">
            <v>24.916118569570372</v>
          </cell>
          <cell r="I34">
            <v>23.439990235190749</v>
          </cell>
          <cell r="J34">
            <v>22.063691194048964</v>
          </cell>
          <cell r="K34">
            <v>20.809890345603943</v>
          </cell>
          <cell r="L34">
            <v>19.635325447164682</v>
          </cell>
          <cell r="M34">
            <v>18.512424334035014</v>
          </cell>
          <cell r="N34">
            <v>17.400324170889629</v>
          </cell>
          <cell r="O34">
            <v>16.444434672223263</v>
          </cell>
          <cell r="P34">
            <v>15.495829590349347</v>
          </cell>
          <cell r="Q34">
            <v>14.555228712709237</v>
          </cell>
          <cell r="R34">
            <v>13.625515501764843</v>
          </cell>
          <cell r="S34">
            <v>12.738875592613674</v>
          </cell>
          <cell r="T34">
            <v>11.883326875792042</v>
          </cell>
          <cell r="U34">
            <v>11.050780859173305</v>
          </cell>
          <cell r="V34">
            <v>10.241171012771279</v>
          </cell>
          <cell r="W34">
            <v>6.3817017318830382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tab 1"/>
      <sheetName val="tab 2"/>
      <sheetName val="tab 3"/>
      <sheetName val="tab 4"/>
      <sheetName val="tab 5"/>
      <sheetName val="tab 6"/>
      <sheetName val="tab 7"/>
      <sheetName val="tab 8"/>
      <sheetName val="tab 9"/>
      <sheetName val="tab 10"/>
      <sheetName val="tab 11"/>
      <sheetName val="tab 12"/>
      <sheetName val="tab 13"/>
      <sheetName val="tab old 14"/>
      <sheetName val="tab 14"/>
      <sheetName val="tmoverpt"/>
      <sheetName val="tab 15"/>
      <sheetName val="tab 16"/>
      <sheetName val="Fig 1"/>
      <sheetName val="Fig 2"/>
      <sheetName val="Fig 3"/>
      <sheetName val="Fig 4"/>
    </sheetNames>
    <sheetDataSet>
      <sheetData sheetId="0" refreshError="1"/>
      <sheetData sheetId="1" refreshError="1"/>
      <sheetData sheetId="2" refreshError="1"/>
      <sheetData sheetId="3" refreshError="1">
        <row r="63">
          <cell r="F63">
            <v>398.92469362284851</v>
          </cell>
          <cell r="G63">
            <v>390.3445880054187</v>
          </cell>
          <cell r="H63">
            <v>369.94483896491067</v>
          </cell>
          <cell r="I63">
            <v>416.18840851382629</v>
          </cell>
          <cell r="J63">
            <v>457.05600991675692</v>
          </cell>
          <cell r="K63">
            <v>501.64190103334414</v>
          </cell>
          <cell r="L63">
            <v>547.08893475800187</v>
          </cell>
          <cell r="M63">
            <v>590.91473885820994</v>
          </cell>
          <cell r="N63">
            <v>634.1496193907401</v>
          </cell>
          <cell r="O63">
            <v>681.25860567022914</v>
          </cell>
          <cell r="P63">
            <v>732.71430819749457</v>
          </cell>
          <cell r="Q63">
            <v>789.06737650136802</v>
          </cell>
          <cell r="R63">
            <v>850.96199324643817</v>
          </cell>
          <cell r="S63">
            <v>919.15470439392197</v>
          </cell>
          <cell r="T63">
            <v>994.53732625926273</v>
          </cell>
          <cell r="U63">
            <v>1078.1648367176033</v>
          </cell>
          <cell r="V63">
            <v>1171.2893617536934</v>
          </cell>
          <cell r="W63">
            <v>1275.401618517642</v>
          </cell>
          <cell r="X63">
            <v>1392.2814824314346</v>
          </cell>
          <cell r="Y63">
            <v>1495.9356791310786</v>
          </cell>
          <cell r="Z63">
            <v>1607.4926570315072</v>
          </cell>
        </row>
        <row r="64">
          <cell r="F64">
            <v>388.70685103639443</v>
          </cell>
          <cell r="G64">
            <v>378.08559173457797</v>
          </cell>
          <cell r="H64">
            <v>386.40470686439267</v>
          </cell>
          <cell r="I64">
            <v>392.15927849471854</v>
          </cell>
          <cell r="J64">
            <v>414.39641913183124</v>
          </cell>
          <cell r="K64">
            <v>458.29543982130912</v>
          </cell>
          <cell r="L64">
            <v>501.92894856936761</v>
          </cell>
          <cell r="M64">
            <v>546.54852488318522</v>
          </cell>
          <cell r="N64">
            <v>590.71776433565071</v>
          </cell>
          <cell r="O64">
            <v>635.4409879730598</v>
          </cell>
          <cell r="P64">
            <v>682.70751108615457</v>
          </cell>
          <cell r="Q64">
            <v>734.34676345636399</v>
          </cell>
          <cell r="R64">
            <v>790.91455931510029</v>
          </cell>
          <cell r="S64">
            <v>853.06135804724272</v>
          </cell>
          <cell r="T64">
            <v>921.55134129987437</v>
          </cell>
          <cell r="U64">
            <v>997.28562245692922</v>
          </cell>
          <cell r="V64">
            <v>1081.3305082435197</v>
          </cell>
          <cell r="W64">
            <v>1174.9519389963129</v>
          </cell>
          <cell r="X64">
            <v>1279.6574875675899</v>
          </cell>
          <cell r="Y64">
            <v>1387.8729266933851</v>
          </cell>
          <cell r="Z64">
            <v>1498.5699395313402</v>
          </cell>
        </row>
        <row r="65">
          <cell r="F65">
            <v>375.67465338515461</v>
          </cell>
          <cell r="G65">
            <v>369.74278459770113</v>
          </cell>
          <cell r="H65">
            <v>414.54759116296265</v>
          </cell>
          <cell r="I65">
            <v>502.14824780430001</v>
          </cell>
          <cell r="J65">
            <v>552.41453056726687</v>
          </cell>
          <cell r="K65">
            <v>605.03450813400559</v>
          </cell>
          <cell r="L65">
            <v>663.35128559980114</v>
          </cell>
          <cell r="M65">
            <v>720.43470587822742</v>
          </cell>
          <cell r="N65">
            <v>782.66323612366398</v>
          </cell>
          <cell r="O65">
            <v>850.5206920697492</v>
          </cell>
          <cell r="P65">
            <v>924.5380674180343</v>
          </cell>
          <cell r="Q65">
            <v>1005.298272227948</v>
          </cell>
          <cell r="R65">
            <v>1093.4413583594865</v>
          </cell>
          <cell r="S65">
            <v>1189.670282927563</v>
          </cell>
          <cell r="T65">
            <v>1294.757266130832</v>
          </cell>
          <cell r="U65">
            <v>1409.5508058006405</v>
          </cell>
          <cell r="V65">
            <v>1534.9834176400625</v>
          </cell>
          <cell r="W65">
            <v>1672.0801774580191</v>
          </cell>
          <cell r="X65">
            <v>1821.9681498261834</v>
          </cell>
          <cell r="Y65">
            <v>1985.8867965818254</v>
          </cell>
          <cell r="Z65">
            <v>2166.3274274215751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6">
          <cell r="B6">
            <v>9.7895239624497723</v>
          </cell>
          <cell r="C6">
            <v>10.536580419328409</v>
          </cell>
          <cell r="D6">
            <v>12.322014895338034</v>
          </cell>
          <cell r="E6">
            <v>13.931538384991702</v>
          </cell>
          <cell r="F6">
            <v>14.951369510916095</v>
          </cell>
          <cell r="G6">
            <v>15.80741952254721</v>
          </cell>
          <cell r="H6">
            <v>16.824232097421074</v>
          </cell>
          <cell r="I6">
            <v>16.940962529254382</v>
          </cell>
          <cell r="J6">
            <v>17.651757257403741</v>
          </cell>
          <cell r="K6">
            <v>18.0825900496698</v>
          </cell>
          <cell r="L6">
            <v>19.163894967224586</v>
          </cell>
          <cell r="M6">
            <v>19.719354958531532</v>
          </cell>
          <cell r="N6">
            <v>20.406499556282899</v>
          </cell>
          <cell r="O6">
            <v>21.473736747677414</v>
          </cell>
          <cell r="P6">
            <v>21.735440614596104</v>
          </cell>
          <cell r="Q6">
            <v>21.861286384274504</v>
          </cell>
          <cell r="R6">
            <v>22.023679406049009</v>
          </cell>
          <cell r="S6">
            <v>22.093449810988211</v>
          </cell>
          <cell r="T6">
            <v>22.09040657523715</v>
          </cell>
          <cell r="U6">
            <v>21.941000813779468</v>
          </cell>
        </row>
        <row r="7">
          <cell r="B7">
            <v>0</v>
          </cell>
        </row>
        <row r="8">
          <cell r="B8">
            <v>5.7197956309893003</v>
          </cell>
          <cell r="C8">
            <v>6.3459703190224372</v>
          </cell>
          <cell r="D8">
            <v>8.183251093027085</v>
          </cell>
          <cell r="E8">
            <v>9.8573178090795608</v>
          </cell>
          <cell r="F8">
            <v>10.953956577798291</v>
          </cell>
          <cell r="G8">
            <v>11.895350559923006</v>
          </cell>
          <cell r="H8">
            <v>13.002897573446859</v>
          </cell>
          <cell r="I8">
            <v>13.219785008545541</v>
          </cell>
          <cell r="J8">
            <v>14.031852184421894</v>
          </cell>
          <cell r="K8">
            <v>14.571273332766769</v>
          </cell>
          <cell r="L8">
            <v>15.764243565242634</v>
          </cell>
          <cell r="M8">
            <v>16.440573920215503</v>
          </cell>
          <cell r="N8">
            <v>17.25438267586685</v>
          </cell>
          <cell r="O8">
            <v>18.45289360312438</v>
          </cell>
          <cell r="P8">
            <v>18.854611088061823</v>
          </cell>
          <cell r="Q8">
            <v>19.123555347028557</v>
          </cell>
          <cell r="R8">
            <v>19.430894343356339</v>
          </cell>
          <cell r="S8">
            <v>19.64778177845503</v>
          </cell>
          <cell r="T8">
            <v>19.793209551552135</v>
          </cell>
          <cell r="U8">
            <v>19.793209551552131</v>
          </cell>
        </row>
        <row r="9">
          <cell r="B9">
            <v>4.0697283314604711</v>
          </cell>
          <cell r="C9">
            <v>4.1906101003059719</v>
          </cell>
          <cell r="D9">
            <v>4.1387638023109483</v>
          </cell>
          <cell r="E9">
            <v>4.0742205759121415</v>
          </cell>
          <cell r="F9">
            <v>3.9974129331178037</v>
          </cell>
          <cell r="G9">
            <v>3.912068962624204</v>
          </cell>
          <cell r="H9">
            <v>3.8213345239742158</v>
          </cell>
          <cell r="I9">
            <v>3.72117752070884</v>
          </cell>
          <cell r="J9">
            <v>3.6199050729818465</v>
          </cell>
          <cell r="K9">
            <v>3.5113167169030328</v>
          </cell>
          <cell r="L9">
            <v>3.3996514019819526</v>
          </cell>
          <cell r="M9">
            <v>3.2787810383160307</v>
          </cell>
          <cell r="N9">
            <v>3.1521168804160498</v>
          </cell>
          <cell r="O9">
            <v>3.0208431445530355</v>
          </cell>
          <cell r="P9">
            <v>2.8808295265342831</v>
          </cell>
          <cell r="Q9">
            <v>2.7377310372459482</v>
          </cell>
          <cell r="R9">
            <v>2.5927850626926685</v>
          </cell>
          <cell r="S9">
            <v>2.4456680325331823</v>
          </cell>
          <cell r="T9">
            <v>2.2971970236850145</v>
          </cell>
          <cell r="U9">
            <v>2.1477912622273365</v>
          </cell>
        </row>
        <row r="11">
          <cell r="B11">
            <v>9.7895239624497705</v>
          </cell>
          <cell r="C11">
            <v>6.5509060187601946</v>
          </cell>
          <cell r="D11">
            <v>6.1129759254928917</v>
          </cell>
          <cell r="E11">
            <v>6.9114637075106451</v>
          </cell>
          <cell r="F11">
            <v>7.4174039432429346</v>
          </cell>
          <cell r="G11">
            <v>7.8420920447074769</v>
          </cell>
          <cell r="H11">
            <v>8.3465347713019789</v>
          </cell>
          <cell r="I11">
            <v>8.4044449690764811</v>
          </cell>
          <cell r="J11">
            <v>8.7570716375272895</v>
          </cell>
          <cell r="K11">
            <v>8.9708086366630191</v>
          </cell>
          <cell r="L11">
            <v>9.5072461418335674</v>
          </cell>
          <cell r="M11">
            <v>9.7828109405515544</v>
          </cell>
          <cell r="N11">
            <v>10.123704732603034</v>
          </cell>
          <cell r="O11">
            <v>10.653163211041788</v>
          </cell>
          <cell r="P11">
            <v>10.782995016283934</v>
          </cell>
          <cell r="Q11">
            <v>17.472441170832887</v>
          </cell>
          <cell r="R11">
            <v>22.023679406049009</v>
          </cell>
          <cell r="S11">
            <v>22.093449810988211</v>
          </cell>
          <cell r="T11">
            <v>22.09040657523715</v>
          </cell>
          <cell r="U11">
            <v>21.941000813779468</v>
          </cell>
        </row>
        <row r="12">
          <cell r="B12">
            <v>0</v>
          </cell>
        </row>
        <row r="13">
          <cell r="B13">
            <v>5.7197956309893003</v>
          </cell>
          <cell r="C13">
            <v>3.94547884639098</v>
          </cell>
          <cell r="D13">
            <v>4.0597270291293244</v>
          </cell>
          <cell r="E13">
            <v>4.8902348332360646</v>
          </cell>
          <cell r="F13">
            <v>5.4342794922533226</v>
          </cell>
          <cell r="G13">
            <v>5.9013069060336401</v>
          </cell>
          <cell r="H13">
            <v>6.4507631668424477</v>
          </cell>
          <cell r="I13">
            <v>6.5583614517464666</v>
          </cell>
          <cell r="J13">
            <v>6.9612295815271974</v>
          </cell>
          <cell r="K13">
            <v>7.228837478575068</v>
          </cell>
          <cell r="L13">
            <v>7.8206723670163845</v>
          </cell>
          <cell r="M13">
            <v>8.1562011918673782</v>
          </cell>
          <cell r="N13">
            <v>8.5599333228140946</v>
          </cell>
          <cell r="O13">
            <v>9.1545169608794392</v>
          </cell>
          <cell r="P13">
            <v>9.3538097985468589</v>
          </cell>
          <cell r="Q13">
            <v>15.284333680312468</v>
          </cell>
          <cell r="R13">
            <v>19.430894343356339</v>
          </cell>
          <cell r="S13">
            <v>19.64778177845503</v>
          </cell>
          <cell r="T13">
            <v>19.793209551552135</v>
          </cell>
          <cell r="U13">
            <v>19.793209551552131</v>
          </cell>
        </row>
        <row r="14">
          <cell r="B14">
            <v>4.0697283314604711</v>
          </cell>
          <cell r="C14">
            <v>2.6054271723692151</v>
          </cell>
          <cell r="D14">
            <v>2.0532488963635669</v>
          </cell>
          <cell r="E14">
            <v>2.0212288742745801</v>
          </cell>
          <cell r="F14">
            <v>1.983124450989612</v>
          </cell>
          <cell r="G14">
            <v>1.9407851386738368</v>
          </cell>
          <cell r="H14">
            <v>1.8957716044595307</v>
          </cell>
          <cell r="I14">
            <v>1.8460835173300143</v>
          </cell>
          <cell r="J14">
            <v>1.7958420560000923</v>
          </cell>
          <cell r="K14">
            <v>1.7419711580879511</v>
          </cell>
          <cell r="L14">
            <v>1.6865737748171836</v>
          </cell>
          <cell r="M14">
            <v>1.6266097486841768</v>
          </cell>
          <cell r="N14">
            <v>1.5637714097889395</v>
          </cell>
          <cell r="O14">
            <v>1.4986462501623485</v>
          </cell>
          <cell r="P14">
            <v>1.4291852177370741</v>
          </cell>
          <cell r="Q14">
            <v>2.1881074905204212</v>
          </cell>
          <cell r="R14">
            <v>2.5927850626926685</v>
          </cell>
          <cell r="S14">
            <v>2.4456680325331823</v>
          </cell>
          <cell r="T14">
            <v>2.2971970236850145</v>
          </cell>
          <cell r="U14">
            <v>2.1477912622273365</v>
          </cell>
        </row>
        <row r="16">
          <cell r="B16">
            <v>0</v>
          </cell>
          <cell r="C16">
            <v>3.9856744005682141</v>
          </cell>
          <cell r="D16">
            <v>6.2090389698451425</v>
          </cell>
          <cell r="E16">
            <v>7.0200746774810572</v>
          </cell>
          <cell r="F16">
            <v>7.5339655676731603</v>
          </cell>
          <cell r="G16">
            <v>7.9653274778397334</v>
          </cell>
          <cell r="H16">
            <v>8.4776973261190953</v>
          </cell>
          <cell r="I16">
            <v>8.5365175601779004</v>
          </cell>
          <cell r="J16">
            <v>8.8946856198764497</v>
          </cell>
          <cell r="K16">
            <v>9.1117814130067813</v>
          </cell>
          <cell r="L16">
            <v>9.6566488253910183</v>
          </cell>
          <cell r="M16">
            <v>9.936544017979978</v>
          </cell>
          <cell r="N16">
            <v>10.282794823679867</v>
          </cell>
          <cell r="O16">
            <v>10.820573536635628</v>
          </cell>
          <cell r="P16">
            <v>10.952445598312174</v>
          </cell>
          <cell r="Q16">
            <v>4.3888452134416163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</row>
        <row r="17">
          <cell r="B17">
            <v>0</v>
          </cell>
          <cell r="C17">
            <v>2.4004914726314572</v>
          </cell>
          <cell r="D17">
            <v>4.1235240638977606</v>
          </cell>
          <cell r="E17">
            <v>4.9670829758434962</v>
          </cell>
          <cell r="F17">
            <v>5.5196770855449682</v>
          </cell>
          <cell r="G17">
            <v>5.9940436538893662</v>
          </cell>
          <cell r="H17">
            <v>6.5521344066044112</v>
          </cell>
          <cell r="I17">
            <v>6.6614235567990745</v>
          </cell>
          <cell r="J17">
            <v>7.0706226028946961</v>
          </cell>
          <cell r="K17">
            <v>7.3424358541917005</v>
          </cell>
          <cell r="L17">
            <v>7.9435711982262491</v>
          </cell>
          <cell r="M17">
            <v>8.2843727283481243</v>
          </cell>
          <cell r="N17">
            <v>8.6944493530527556</v>
          </cell>
          <cell r="O17">
            <v>9.298376642244941</v>
          </cell>
          <cell r="P17">
            <v>9.5008012895149641</v>
          </cell>
          <cell r="Q17">
            <v>3.8392216667160888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B18">
            <v>0</v>
          </cell>
          <cell r="C18">
            <v>1.5851829279367569</v>
          </cell>
          <cell r="D18">
            <v>2.0855149059473814</v>
          </cell>
          <cell r="E18">
            <v>2.0529917016375614</v>
          </cell>
          <cell r="F18">
            <v>2.0142884821281917</v>
          </cell>
          <cell r="G18">
            <v>1.9712838239503672</v>
          </cell>
          <cell r="H18">
            <v>1.9255629195146851</v>
          </cell>
          <cell r="I18">
            <v>1.8750940033788257</v>
          </cell>
          <cell r="J18">
            <v>1.8240630169817542</v>
          </cell>
          <cell r="K18">
            <v>1.7693455588150817</v>
          </cell>
          <cell r="L18">
            <v>1.713077627164769</v>
          </cell>
          <cell r="M18">
            <v>1.6521712896318539</v>
          </cell>
          <cell r="N18">
            <v>1.5883454706271103</v>
          </cell>
          <cell r="O18">
            <v>1.5221968943906869</v>
          </cell>
          <cell r="P18">
            <v>1.4516443087972091</v>
          </cell>
          <cell r="Q18">
            <v>0.54962354672552705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</row>
        <row r="22">
          <cell r="B22">
            <v>0</v>
          </cell>
          <cell r="C22">
            <v>37.827020171144447</v>
          </cell>
          <cell r="D22">
            <v>50.389802500517163</v>
          </cell>
          <cell r="E22">
            <v>50.389802500517163</v>
          </cell>
          <cell r="F22">
            <v>50.389802500517163</v>
          </cell>
          <cell r="G22">
            <v>50.389802500517163</v>
          </cell>
          <cell r="H22">
            <v>50.389802500517163</v>
          </cell>
          <cell r="I22">
            <v>50.389802500517163</v>
          </cell>
          <cell r="J22">
            <v>50.389802500517163</v>
          </cell>
          <cell r="K22">
            <v>50.389802500517163</v>
          </cell>
          <cell r="L22">
            <v>50.389802500517163</v>
          </cell>
          <cell r="M22">
            <v>50.389802500517163</v>
          </cell>
          <cell r="N22">
            <v>50.389802500517163</v>
          </cell>
          <cell r="O22">
            <v>50.389802500517163</v>
          </cell>
          <cell r="P22">
            <v>50.389802500517163</v>
          </cell>
          <cell r="Q22">
            <v>20.075878135875143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4">
          <cell r="C24">
            <v>5.6218892883624401</v>
          </cell>
        </row>
        <row r="25">
          <cell r="C25">
            <v>6.6599015428275399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ULT-Ass."/>
      <sheetName val="modalities"/>
      <sheetName val="Tab1"/>
      <sheetName val="Tab2"/>
      <sheetName val="Tab3"/>
      <sheetName val="Tab 4"/>
      <sheetName val="Tab5"/>
      <sheetName val="Tab6"/>
      <sheetName val="Tab7"/>
      <sheetName val="macro"/>
      <sheetName val="arrears-tab"/>
      <sheetName val="by creditor-after"/>
      <sheetName val="by creditor-before"/>
      <sheetName val="tab8"/>
      <sheetName val="fiscal-tab"/>
      <sheetName val="Bilateral Assistance"/>
      <sheetName val="Delivery"/>
      <sheetName val="by type of debt-after"/>
      <sheetName val="by type of debt-before"/>
      <sheetName val="A"/>
      <sheetName val="contents"/>
      <sheetName val="B"/>
      <sheetName val="C"/>
      <sheetName val="D"/>
      <sheetName val="E"/>
      <sheetName val="large projects"/>
      <sheetName val="F"/>
      <sheetName val="BoP OUT Medium"/>
      <sheetName val="BoP OUT Long"/>
      <sheetName val="IMF Assistance"/>
      <sheetName val="Terms of Trade"/>
      <sheetName val="Exports"/>
      <sheetName val="Services"/>
      <sheetName val="Key Ratios"/>
      <sheetName val="Debt Service  Long"/>
      <sheetName val="DebtService to budget"/>
      <sheetName val="Workspace contents"/>
      <sheetName val="OUT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>
        <row r="1">
          <cell r="O1" t="str">
            <v>Naples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input"/>
      <sheetName val="Prod'n - Agric"/>
      <sheetName val="Prod'n - Energy"/>
      <sheetName val="PIP"/>
      <sheetName val="Assumptions"/>
      <sheetName val="GDP-supply"/>
      <sheetName val="GDP-Exp"/>
      <sheetName val="RED T1"/>
      <sheetName val="RED T2"/>
      <sheetName val="RED T3"/>
      <sheetName val="WETA"/>
      <sheetName val="Natacc"/>
      <sheetName val="output"/>
      <sheetName val="PIP OIL"/>
      <sheetName val="Stproj"/>
      <sheetName val="#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ières premières"/>
      <sheetName val="Conjoncture internationale"/>
    </sheetNames>
    <sheetDataSet>
      <sheetData sheetId="0">
        <row r="3">
          <cell r="B3">
            <v>34335</v>
          </cell>
        </row>
      </sheetData>
      <sheetData sheetId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contents"/>
      <sheetName val="B"/>
      <sheetName val="C"/>
      <sheetName val="D"/>
    </sheetNames>
    <sheetDataSet>
      <sheetData sheetId="0" refreshError="1"/>
      <sheetData sheetId="1" refreshError="1"/>
      <sheetData sheetId="2" refreshError="1"/>
      <sheetData sheetId="3" refreshError="1">
        <row r="747">
          <cell r="A747" t="str">
            <v>Revenues</v>
          </cell>
          <cell r="B747">
            <v>1093</v>
          </cell>
          <cell r="C747">
            <v>1525.739</v>
          </cell>
          <cell r="D747">
            <v>2412.8190000000004</v>
          </cell>
          <cell r="E747">
            <v>3478.5820000000003</v>
          </cell>
          <cell r="F747">
            <v>4622.8869999999997</v>
          </cell>
          <cell r="G747">
            <v>5310.7539999999999</v>
          </cell>
          <cell r="H747">
            <v>6261.8</v>
          </cell>
          <cell r="I747">
            <v>7524</v>
          </cell>
          <cell r="J747">
            <v>8799.5982845464187</v>
          </cell>
          <cell r="K747">
            <v>10361.581657193819</v>
          </cell>
          <cell r="L747">
            <v>11978.915103029802</v>
          </cell>
          <cell r="M747">
            <v>13633.590990449175</v>
          </cell>
          <cell r="N747">
            <v>15385.071791045571</v>
          </cell>
          <cell r="O747">
            <v>17396.566824153724</v>
          </cell>
          <cell r="P747">
            <v>19662.777585677104</v>
          </cell>
          <cell r="Q747">
            <v>22280.660763938788</v>
          </cell>
          <cell r="R747">
            <v>24944.869458979287</v>
          </cell>
          <cell r="S747">
            <v>27919.905405046018</v>
          </cell>
          <cell r="T747">
            <v>31251.58997754431</v>
          </cell>
          <cell r="U747">
            <v>34906.269956849777</v>
          </cell>
          <cell r="V747">
            <v>38991.000271730183</v>
          </cell>
          <cell r="W747">
            <v>43556.782157687507</v>
          </cell>
          <cell r="X747">
            <v>48660.727362510224</v>
          </cell>
          <cell r="Y747">
            <v>53526.800098761254</v>
          </cell>
          <cell r="Z747">
            <v>58879.480108637385</v>
          </cell>
          <cell r="AA747">
            <v>64767.428119501128</v>
          </cell>
          <cell r="AB747">
            <v>71244.170931451241</v>
          </cell>
          <cell r="AC747">
            <v>78368.588024596378</v>
          </cell>
          <cell r="AD747">
            <v>86205.446827056017</v>
          </cell>
          <cell r="AE747">
            <v>94825.991509761632</v>
          </cell>
          <cell r="AF747">
            <v>104308.5906607378</v>
          </cell>
          <cell r="AG747">
            <v>114739.44972681158</v>
          </cell>
          <cell r="AH747">
            <v>126213.39469949275</v>
          </cell>
          <cell r="AI747">
            <v>138834.73416944203</v>
          </cell>
          <cell r="AJ747">
            <v>152718.20758638624</v>
          </cell>
          <cell r="AK747">
            <v>167990.02834502488</v>
          </cell>
          <cell r="AL747">
            <v>184789.03117952737</v>
          </cell>
          <cell r="AM747">
            <v>203267.93429748013</v>
          </cell>
          <cell r="AN747">
            <v>223594.72772722816</v>
          </cell>
          <cell r="AO747">
            <v>245954.200499951</v>
          </cell>
          <cell r="AP747">
            <v>270549.62054994609</v>
          </cell>
          <cell r="AQ747">
            <v>297604.58260494075</v>
          </cell>
          <cell r="AR747">
            <v>327365.04086543486</v>
          </cell>
          <cell r="AS747">
            <v>360101.54495197837</v>
          </cell>
          <cell r="AT747">
            <v>396111.69944717624</v>
          </cell>
          <cell r="AU747">
            <v>435722.86939189391</v>
          </cell>
          <cell r="AV747">
            <v>479295.15633108333</v>
          </cell>
          <cell r="AW747">
            <v>527224.67196419172</v>
          </cell>
          <cell r="AX747">
            <v>579947.13916061097</v>
          </cell>
          <cell r="AY747">
            <v>637941.85307667207</v>
          </cell>
          <cell r="AZ747">
            <v>701736.03838433931</v>
          </cell>
          <cell r="BA747">
            <v>771909.64222277328</v>
          </cell>
          <cell r="BB747">
            <v>849100.60644505068</v>
          </cell>
          <cell r="BC747">
            <v>934010.66708955588</v>
          </cell>
          <cell r="BD747">
            <v>1027411.7337985116</v>
          </cell>
          <cell r="BE747">
            <v>1130152.9071783628</v>
          </cell>
          <cell r="BF747">
            <v>1243168.1978961993</v>
          </cell>
          <cell r="BG747">
            <v>1367485.0176858194</v>
          </cell>
          <cell r="BH747">
            <v>1504233.5194544015</v>
          </cell>
        </row>
      </sheetData>
      <sheetData sheetId="4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1"/>
      <sheetName val="Table2"/>
      <sheetName val="Table3"/>
      <sheetName val="Table4"/>
      <sheetName val="Table5"/>
      <sheetName val="Before"/>
      <sheetName val="After"/>
      <sheetName val="NEW-ALL"/>
      <sheetName val="old-ida"/>
      <sheetName val="NEW-IDA"/>
      <sheetName val="gap-ida"/>
      <sheetName val="NEW-IMF"/>
      <sheetName val="old-fad"/>
      <sheetName val="NEW-FAD"/>
      <sheetName val="old-othmult"/>
      <sheetName val="NEW-OTHMULT"/>
      <sheetName val="old-bil"/>
      <sheetName val="NEW-B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Table 5.  Discount Rate and Exchange Rate Assumptions 1/</v>
          </cell>
        </row>
        <row r="4">
          <cell r="C4" t="str">
            <v>Discount Rates 2/</v>
          </cell>
          <cell r="E4" t="str">
            <v>Exchange Rates 3/</v>
          </cell>
        </row>
        <row r="5">
          <cell r="C5" t="str">
            <v>(in percent)</v>
          </cell>
          <cell r="E5" t="str">
            <v>(per U.S. dollar)</v>
          </cell>
        </row>
        <row r="8">
          <cell r="A8" t="str">
            <v>Currency</v>
          </cell>
        </row>
        <row r="9">
          <cell r="B9" t="str">
            <v>United States Dollar</v>
          </cell>
          <cell r="C9">
            <v>6.23</v>
          </cell>
          <cell r="E9">
            <v>1</v>
          </cell>
        </row>
        <row r="10">
          <cell r="B10" t="str">
            <v>Special Drawing Rights</v>
          </cell>
          <cell r="C10">
            <v>5.2500833333333334</v>
          </cell>
          <cell r="E10">
            <v>0.71021214036632752</v>
          </cell>
        </row>
        <row r="11">
          <cell r="B11" t="str">
            <v>CFA Franc</v>
          </cell>
          <cell r="C11">
            <v>5.3550000000000004</v>
          </cell>
          <cell r="E11">
            <v>562.20960231348158</v>
          </cell>
        </row>
        <row r="12">
          <cell r="B12" t="str">
            <v>European Currency Unit</v>
          </cell>
          <cell r="C12">
            <v>4.9950000000000001</v>
          </cell>
          <cell r="E12">
            <v>0.85708163702592677</v>
          </cell>
        </row>
        <row r="13">
          <cell r="B13" t="str">
            <v>African Development Fund</v>
          </cell>
          <cell r="C13">
            <v>5.2500833333333334</v>
          </cell>
          <cell r="E13">
            <v>0.71021214036632752</v>
          </cell>
        </row>
        <row r="14">
          <cell r="B14" t="str">
            <v>Algerian Dinar</v>
          </cell>
          <cell r="C14">
            <v>5.2500833333333334</v>
          </cell>
          <cell r="E14">
            <v>60.353100000000005</v>
          </cell>
        </row>
        <row r="15">
          <cell r="B15" t="str">
            <v>Austrian Shillings</v>
          </cell>
          <cell r="C15">
            <v>5.2766666666666664</v>
          </cell>
          <cell r="E15">
            <v>11.747000000000002</v>
          </cell>
        </row>
        <row r="16">
          <cell r="B16" t="str">
            <v>Belgian Franc</v>
          </cell>
          <cell r="C16">
            <v>5.59</v>
          </cell>
          <cell r="E16">
            <v>34.5745</v>
          </cell>
        </row>
        <row r="17">
          <cell r="B17" t="str">
            <v>Canadian Dollar</v>
          </cell>
          <cell r="C17">
            <v>6.248333333333334</v>
          </cell>
          <cell r="E17">
            <v>1.5305000000000002</v>
          </cell>
        </row>
        <row r="18">
          <cell r="B18" t="str">
            <v>Swiss Franc</v>
          </cell>
          <cell r="C18">
            <v>4.05</v>
          </cell>
          <cell r="E18">
            <v>1.3765000000000003</v>
          </cell>
        </row>
        <row r="19">
          <cell r="B19" t="str">
            <v>Chinese Yuan</v>
          </cell>
          <cell r="C19">
            <v>5.2500833333333334</v>
          </cell>
          <cell r="E19">
            <v>8.2787000000000006</v>
          </cell>
        </row>
        <row r="20">
          <cell r="B20" t="str">
            <v>Deutsche Mark</v>
          </cell>
          <cell r="C20">
            <v>5.16</v>
          </cell>
          <cell r="E20">
            <v>1.6730000000000003</v>
          </cell>
        </row>
        <row r="21">
          <cell r="B21" t="str">
            <v>Danish Kroner</v>
          </cell>
          <cell r="C21">
            <v>5.6349999999999998</v>
          </cell>
          <cell r="E21">
            <v>6.3865000000000007</v>
          </cell>
        </row>
        <row r="22">
          <cell r="B22" t="str">
            <v>Spanish Peseta</v>
          </cell>
          <cell r="C22">
            <v>5.3083333333333336</v>
          </cell>
          <cell r="E22">
            <v>142.60699000000002</v>
          </cell>
        </row>
        <row r="23">
          <cell r="B23" t="str">
            <v>Finnish Markaa</v>
          </cell>
          <cell r="C23">
            <v>5.3449999999999998</v>
          </cell>
          <cell r="E23">
            <v>5.0960000000000001</v>
          </cell>
        </row>
        <row r="24">
          <cell r="B24" t="str">
            <v>French Franc</v>
          </cell>
          <cell r="C24">
            <v>5.3550000000000004</v>
          </cell>
          <cell r="E24">
            <v>5.6221000000000005</v>
          </cell>
        </row>
        <row r="25">
          <cell r="B25" t="str">
            <v>Great Britain Sterling</v>
          </cell>
          <cell r="C25">
            <v>6.8066666666666658</v>
          </cell>
          <cell r="E25">
            <v>0.60114217012323412</v>
          </cell>
        </row>
        <row r="26">
          <cell r="B26" t="str">
            <v>Irish Punt</v>
          </cell>
          <cell r="C26">
            <v>5.33</v>
          </cell>
          <cell r="E26">
            <v>0.67235930881463046</v>
          </cell>
        </row>
        <row r="27">
          <cell r="B27" t="str">
            <v>Italian Lira</v>
          </cell>
          <cell r="C27">
            <v>5.5766666666666653</v>
          </cell>
          <cell r="E27">
            <v>1653.1</v>
          </cell>
        </row>
        <row r="28">
          <cell r="B28" t="str">
            <v>Japanese Yen</v>
          </cell>
          <cell r="C28">
            <v>2.2166666666666663</v>
          </cell>
          <cell r="E28">
            <v>115.6</v>
          </cell>
        </row>
        <row r="29">
          <cell r="B29" t="str">
            <v>Kuwaiti Dinar</v>
          </cell>
          <cell r="C29">
            <v>5.25</v>
          </cell>
          <cell r="E29">
            <v>0.30155996972337906</v>
          </cell>
        </row>
        <row r="30">
          <cell r="B30" t="str">
            <v>Luxembourg Franc</v>
          </cell>
          <cell r="C30">
            <v>5.59</v>
          </cell>
          <cell r="E30">
            <v>34.5745</v>
          </cell>
        </row>
        <row r="31">
          <cell r="B31" t="str">
            <v>Norwegian Kroner</v>
          </cell>
          <cell r="C31">
            <v>6.5383333333333331</v>
          </cell>
          <cell r="E31">
            <v>7.6</v>
          </cell>
        </row>
        <row r="32">
          <cell r="B32" t="str">
            <v>Netherland Guilders</v>
          </cell>
          <cell r="C32">
            <v>5.7833333333333341</v>
          </cell>
          <cell r="E32">
            <v>1.8888000000000005</v>
          </cell>
        </row>
        <row r="33">
          <cell r="B33" t="str">
            <v>Portugese Peseta</v>
          </cell>
          <cell r="C33">
            <v>5.25</v>
          </cell>
          <cell r="E33">
            <v>171.82899</v>
          </cell>
        </row>
        <row r="34">
          <cell r="B34" t="str">
            <v>Saudi Arabian Rial</v>
          </cell>
          <cell r="C34">
            <v>5.2500833333333334</v>
          </cell>
          <cell r="E34">
            <v>3.7450000000000001</v>
          </cell>
        </row>
        <row r="35">
          <cell r="B35" t="str">
            <v>Swedish Kroner</v>
          </cell>
          <cell r="C35">
            <v>5.6566666666666663</v>
          </cell>
          <cell r="E35">
            <v>8.0609999999999999</v>
          </cell>
        </row>
        <row r="36">
          <cell r="B36" t="str">
            <v>Russian Rubble</v>
          </cell>
          <cell r="C36">
            <v>6.23</v>
          </cell>
          <cell r="E36">
            <v>0.6</v>
          </cell>
        </row>
        <row r="41">
          <cell r="A41" t="str">
            <v>1/ Latest actual data available are those for end-1998</v>
          </cell>
        </row>
        <row r="42">
          <cell r="A42" t="str">
            <v>and the country is reporting data on a calendar-year basis.</v>
          </cell>
        </row>
        <row r="43">
          <cell r="A43" t="str">
            <v>2/ The discount rates used are the average Commercial Interest</v>
          </cell>
        </row>
        <row r="44">
          <cell r="A44" t="str">
            <v>Reference Rates for the respective currencies over the six-month period</v>
          </cell>
        </row>
        <row r="45">
          <cell r="A45" t="str">
            <v>prior to the base date (i.e., the end of the period for which actual debt</v>
          </cell>
        </row>
        <row r="46">
          <cell r="A46" t="str">
            <v>and export data are available).</v>
          </cell>
        </row>
        <row r="47">
          <cell r="A47" t="str">
            <v>3/  The exchange rates are those at the base date (i.e., at the end of the</v>
          </cell>
        </row>
        <row r="48">
          <cell r="A48" t="str">
            <v>period for which actual debt and export data are available).</v>
          </cell>
        </row>
        <row r="50">
          <cell r="B50" t="str">
            <v>C:\My Documents\Temp\BurkinaFaso\premission\[DSARept2_kk.xls]Table5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ières premières"/>
      <sheetName val="Conjoncture internationale"/>
    </sheetNames>
    <sheetDataSet>
      <sheetData sheetId="0">
        <row r="3">
          <cell r="B3">
            <v>34335</v>
          </cell>
          <cell r="C3">
            <v>34366</v>
          </cell>
          <cell r="D3">
            <v>34396</v>
          </cell>
          <cell r="E3">
            <v>34426</v>
          </cell>
          <cell r="F3">
            <v>34456</v>
          </cell>
          <cell r="G3">
            <v>34486</v>
          </cell>
          <cell r="H3">
            <v>34516</v>
          </cell>
          <cell r="I3">
            <v>34547</v>
          </cell>
          <cell r="J3">
            <v>34578</v>
          </cell>
          <cell r="K3">
            <v>34608</v>
          </cell>
          <cell r="L3">
            <v>34639</v>
          </cell>
          <cell r="M3">
            <v>34669</v>
          </cell>
          <cell r="N3">
            <v>34700</v>
          </cell>
          <cell r="O3">
            <v>34731</v>
          </cell>
          <cell r="P3">
            <v>34761</v>
          </cell>
          <cell r="Q3">
            <v>34791</v>
          </cell>
          <cell r="R3">
            <v>34821</v>
          </cell>
          <cell r="S3">
            <v>34851</v>
          </cell>
          <cell r="T3">
            <v>34881</v>
          </cell>
          <cell r="U3">
            <v>34912</v>
          </cell>
          <cell r="V3">
            <v>34943</v>
          </cell>
          <cell r="W3">
            <v>34974</v>
          </cell>
          <cell r="X3">
            <v>35005</v>
          </cell>
          <cell r="Y3">
            <v>35036</v>
          </cell>
          <cell r="Z3">
            <v>35067</v>
          </cell>
          <cell r="AA3">
            <v>35098</v>
          </cell>
          <cell r="AB3">
            <v>35129</v>
          </cell>
          <cell r="AC3">
            <v>35160</v>
          </cell>
          <cell r="AD3">
            <v>35191</v>
          </cell>
          <cell r="AE3">
            <v>35222</v>
          </cell>
          <cell r="AF3">
            <v>35253</v>
          </cell>
          <cell r="AG3">
            <v>35284</v>
          </cell>
          <cell r="AH3">
            <v>35315</v>
          </cell>
          <cell r="AI3">
            <v>35346</v>
          </cell>
          <cell r="AJ3">
            <v>35377</v>
          </cell>
          <cell r="AK3">
            <v>35408</v>
          </cell>
          <cell r="AL3">
            <v>35439</v>
          </cell>
          <cell r="AM3">
            <v>35470</v>
          </cell>
          <cell r="AN3">
            <v>35501</v>
          </cell>
          <cell r="AO3">
            <v>35532</v>
          </cell>
          <cell r="AP3">
            <v>35563</v>
          </cell>
          <cell r="AQ3">
            <v>35594</v>
          </cell>
          <cell r="AR3">
            <v>35625</v>
          </cell>
          <cell r="AS3">
            <v>35656</v>
          </cell>
          <cell r="AT3">
            <v>35687</v>
          </cell>
          <cell r="AU3">
            <v>35718</v>
          </cell>
          <cell r="AV3">
            <v>35749</v>
          </cell>
          <cell r="AW3">
            <v>35780</v>
          </cell>
          <cell r="AX3">
            <v>35811</v>
          </cell>
          <cell r="AY3">
            <v>35842</v>
          </cell>
          <cell r="AZ3">
            <v>35873</v>
          </cell>
          <cell r="BA3">
            <v>35904</v>
          </cell>
          <cell r="BB3">
            <v>35935</v>
          </cell>
          <cell r="BC3">
            <v>35966</v>
          </cell>
          <cell r="BD3">
            <v>35997</v>
          </cell>
          <cell r="BE3">
            <v>36028</v>
          </cell>
          <cell r="BF3">
            <v>36059</v>
          </cell>
          <cell r="BG3">
            <v>36090</v>
          </cell>
          <cell r="BH3">
            <v>36121</v>
          </cell>
          <cell r="BI3">
            <v>36152</v>
          </cell>
          <cell r="BJ3">
            <v>36183</v>
          </cell>
          <cell r="BK3">
            <v>36214</v>
          </cell>
          <cell r="BL3">
            <v>36245</v>
          </cell>
          <cell r="BM3">
            <v>36276</v>
          </cell>
          <cell r="BN3">
            <v>36307</v>
          </cell>
          <cell r="BO3">
            <v>36338</v>
          </cell>
          <cell r="BP3">
            <v>36369</v>
          </cell>
          <cell r="BQ3">
            <v>36400</v>
          </cell>
          <cell r="BR3">
            <v>36431</v>
          </cell>
          <cell r="BS3">
            <v>36462</v>
          </cell>
          <cell r="BT3">
            <v>36493</v>
          </cell>
          <cell r="BU3">
            <v>36524</v>
          </cell>
          <cell r="BV3">
            <v>36555</v>
          </cell>
          <cell r="BW3">
            <v>36570</v>
          </cell>
          <cell r="BX3">
            <v>36601</v>
          </cell>
          <cell r="BY3">
            <v>36632</v>
          </cell>
          <cell r="BZ3">
            <v>36663</v>
          </cell>
          <cell r="CA3">
            <v>36694</v>
          </cell>
          <cell r="CB3">
            <v>36725</v>
          </cell>
          <cell r="CC3">
            <v>36756</v>
          </cell>
          <cell r="CD3">
            <v>36787</v>
          </cell>
          <cell r="CE3">
            <v>36818</v>
          </cell>
          <cell r="CF3">
            <v>36849</v>
          </cell>
          <cell r="CG3">
            <v>36880</v>
          </cell>
          <cell r="CH3">
            <v>36911</v>
          </cell>
          <cell r="CI3">
            <v>36942</v>
          </cell>
          <cell r="CJ3">
            <v>36973</v>
          </cell>
          <cell r="CK3">
            <v>37004</v>
          </cell>
          <cell r="CL3">
            <v>37035</v>
          </cell>
          <cell r="CM3">
            <v>37066</v>
          </cell>
          <cell r="CN3">
            <v>37097</v>
          </cell>
          <cell r="CO3">
            <v>37128</v>
          </cell>
          <cell r="CP3">
            <v>37159</v>
          </cell>
          <cell r="CQ3">
            <v>37190</v>
          </cell>
          <cell r="CR3">
            <v>37221</v>
          </cell>
          <cell r="CS3">
            <v>37252</v>
          </cell>
          <cell r="CT3">
            <v>37283</v>
          </cell>
          <cell r="CU3">
            <v>37314</v>
          </cell>
          <cell r="CV3">
            <v>37345</v>
          </cell>
          <cell r="CW3">
            <v>37376</v>
          </cell>
          <cell r="CX3">
            <v>37377</v>
          </cell>
          <cell r="CY3">
            <v>37408</v>
          </cell>
          <cell r="CZ3">
            <v>37438</v>
          </cell>
          <cell r="DA3" t="str">
            <v>Aout-02</v>
          </cell>
          <cell r="DB3">
            <v>37500</v>
          </cell>
          <cell r="DC3">
            <v>37530</v>
          </cell>
          <cell r="DD3">
            <v>37561</v>
          </cell>
          <cell r="DE3">
            <v>37591</v>
          </cell>
          <cell r="DF3">
            <v>37622</v>
          </cell>
          <cell r="DG3">
            <v>37653</v>
          </cell>
          <cell r="DH3">
            <v>37681</v>
          </cell>
          <cell r="DI3">
            <v>37712</v>
          </cell>
          <cell r="DJ3">
            <v>37742</v>
          </cell>
          <cell r="DK3">
            <v>37773</v>
          </cell>
          <cell r="DL3">
            <v>37803</v>
          </cell>
          <cell r="DM3">
            <v>37834</v>
          </cell>
          <cell r="DN3">
            <v>37865</v>
          </cell>
          <cell r="DO3">
            <v>37895</v>
          </cell>
          <cell r="DP3">
            <v>37926</v>
          </cell>
          <cell r="DQ3">
            <v>37956</v>
          </cell>
        </row>
      </sheetData>
      <sheetData sheetId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Source Imp. &amp; Exp."/>
      <sheetName val="Input"/>
      <sheetName val="Assumptions"/>
      <sheetName val="BoP with oil"/>
      <sheetName val="OLD Work"/>
      <sheetName val="PR SR-bop"/>
      <sheetName val="oil res chart"/>
      <sheetName val="Fin. Req."/>
      <sheetName val="output"/>
      <sheetName val="PR Med Term"/>
      <sheetName val="PR Med Term Oil"/>
      <sheetName val="DSA"/>
      <sheetName val="Medium-Term"/>
      <sheetName val="PR REDt22"/>
      <sheetName val="RED tab. 23"/>
      <sheetName val="RED tab. 24"/>
      <sheetName val="PDR -HIPC Tb1"/>
      <sheetName val="PDR -HIPC Tb2"/>
      <sheetName val="noteblok dsa"/>
      <sheetName val="Exch rates, prices"/>
      <sheetName val="Charts - gap"/>
      <sheetName val="Exchrate, from cb"/>
      <sheetName val="Fin. Req. (fre)"/>
      <sheetName val="exp growth"/>
      <sheetName val="ADM-res. pay."/>
      <sheetName val="BoP for DSA (previous)"/>
      <sheetName val="BoP using DEBTPRO"/>
      <sheetName val="PR SR-bop old"/>
      <sheetName val="BOP in dobr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r"/>
      <sheetName val="codes"/>
      <sheetName val="template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LOI Bench"/>
      <sheetName val="Work"/>
      <sheetName val="SR Tb1"/>
      <sheetName val="RED"/>
      <sheetName val="PIN"/>
      <sheetName val="AM (2)"/>
      <sheetName val="Annual Meetings"/>
      <sheetName val="BP Table"/>
      <sheetName val="Basic Data - Ol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incPub Recettes 2006-2010"/>
      <sheetName val="Dépenses 2006-2010"/>
      <sheetName val="TOFE 2006-2010"/>
    </sheetNames>
    <sheetDataSet>
      <sheetData sheetId="0"/>
      <sheetData sheetId="1"/>
      <sheetData sheetId="2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nnées Base"/>
    </sheetNames>
    <sheetDataSet>
      <sheetData sheetId="0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Input"/>
      <sheetName val="PV calcu"/>
      <sheetName val="Debt service"/>
      <sheetName val="Print DS"/>
      <sheetName val="Print PV"/>
      <sheetName val="print Debt stock"/>
      <sheetName val="old Disbursed 96"/>
      <sheetName val="old adb p 98"/>
      <sheetName val="old Pmt Sched. 9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PVAssistance"/>
      <sheetName val="Prp$"/>
      <sheetName val="int$"/>
      <sheetName val="debt Service"/>
      <sheetName val="Debt_Details"/>
      <sheetName val="CIRRs"/>
      <sheetName val="Modality"/>
      <sheetName val="IDA_Summary"/>
      <sheetName val="IMF detail"/>
      <sheetName val="T4"/>
      <sheetName val="Scenario"/>
      <sheetName val="WB-results"/>
      <sheetName val="T1"/>
      <sheetName val="Graph-mu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59">
          <cell r="C59">
            <v>4.6040363843444024E-2</v>
          </cell>
        </row>
        <row r="60">
          <cell r="C60">
            <v>5.4123279308905134E-2</v>
          </cell>
        </row>
        <row r="61">
          <cell r="C61">
            <v>5.0408734278118296E-2</v>
          </cell>
        </row>
        <row r="62">
          <cell r="C62">
            <v>4.6120000000000008E-2</v>
          </cell>
        </row>
        <row r="63">
          <cell r="C63">
            <v>5.9950000000000003E-2</v>
          </cell>
        </row>
        <row r="64">
          <cell r="C64">
            <v>5.1588915167871709E-2</v>
          </cell>
        </row>
        <row r="65">
          <cell r="C65">
            <v>4.8712733333333327E-2</v>
          </cell>
        </row>
        <row r="66">
          <cell r="C66">
            <v>5.9950000000000003E-2</v>
          </cell>
        </row>
        <row r="67">
          <cell r="C67">
            <v>5.9950000000000003E-2</v>
          </cell>
        </row>
        <row r="68">
          <cell r="C68">
            <v>4.8712733333333327E-2</v>
          </cell>
        </row>
        <row r="69">
          <cell r="C69">
            <v>4.6120000000000001E-2</v>
          </cell>
        </row>
        <row r="70">
          <cell r="C70">
            <v>4.6120000000000001E-2</v>
          </cell>
        </row>
        <row r="77">
          <cell r="C77">
            <v>4.6120000000000001E-2</v>
          </cell>
        </row>
        <row r="79">
          <cell r="C79">
            <v>4.6120000000000001E-2</v>
          </cell>
        </row>
        <row r="80">
          <cell r="C80">
            <v>6.0199999999999997E-2</v>
          </cell>
        </row>
        <row r="81">
          <cell r="C81">
            <v>4.6120000000000001E-2</v>
          </cell>
        </row>
        <row r="82">
          <cell r="C82">
            <v>3.7350000000000001E-2</v>
          </cell>
        </row>
        <row r="84">
          <cell r="C84">
            <v>4.6120000000000001E-2</v>
          </cell>
        </row>
        <row r="87">
          <cell r="C87">
            <v>4.6120000000000001E-2</v>
          </cell>
        </row>
        <row r="90">
          <cell r="C90">
            <v>4.6120000000000001E-2</v>
          </cell>
        </row>
        <row r="91">
          <cell r="C91">
            <v>5.8216666666666667E-2</v>
          </cell>
        </row>
        <row r="94">
          <cell r="C94">
            <v>4.6120000000000001E-2</v>
          </cell>
        </row>
        <row r="95">
          <cell r="C95">
            <v>2.3166666666666669E-2</v>
          </cell>
        </row>
        <row r="99">
          <cell r="C99">
            <v>4.6120000000000001E-2</v>
          </cell>
        </row>
        <row r="100">
          <cell r="C100">
            <v>6.0149999999999995E-2</v>
          </cell>
        </row>
        <row r="103">
          <cell r="C103">
            <v>4.8712733333333327E-2</v>
          </cell>
        </row>
        <row r="105">
          <cell r="C105">
            <v>5.9950000000000003E-2</v>
          </cell>
        </row>
        <row r="109">
          <cell r="C109">
            <v>1.3359000000000001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ières premières"/>
      <sheetName val="Conjoncture internationale"/>
    </sheetNames>
    <sheetDataSet>
      <sheetData sheetId="0">
        <row r="3">
          <cell r="B3">
            <v>34335</v>
          </cell>
          <cell r="C3">
            <v>34366</v>
          </cell>
          <cell r="D3">
            <v>34396</v>
          </cell>
          <cell r="E3">
            <v>34426</v>
          </cell>
          <cell r="F3">
            <v>34456</v>
          </cell>
          <cell r="G3">
            <v>34486</v>
          </cell>
          <cell r="H3">
            <v>34516</v>
          </cell>
          <cell r="I3">
            <v>34547</v>
          </cell>
          <cell r="J3">
            <v>34578</v>
          </cell>
          <cell r="K3">
            <v>34608</v>
          </cell>
          <cell r="L3">
            <v>34639</v>
          </cell>
          <cell r="M3">
            <v>34669</v>
          </cell>
          <cell r="N3">
            <v>34700</v>
          </cell>
          <cell r="O3">
            <v>34731</v>
          </cell>
          <cell r="P3">
            <v>34761</v>
          </cell>
          <cell r="Q3">
            <v>34791</v>
          </cell>
          <cell r="R3">
            <v>34821</v>
          </cell>
          <cell r="S3">
            <v>34851</v>
          </cell>
          <cell r="T3">
            <v>34881</v>
          </cell>
          <cell r="U3">
            <v>34912</v>
          </cell>
          <cell r="V3">
            <v>34943</v>
          </cell>
          <cell r="W3">
            <v>34974</v>
          </cell>
          <cell r="X3">
            <v>35005</v>
          </cell>
          <cell r="Y3">
            <v>35036</v>
          </cell>
          <cell r="Z3">
            <v>35067</v>
          </cell>
          <cell r="AA3">
            <v>35098</v>
          </cell>
          <cell r="AB3">
            <v>35129</v>
          </cell>
          <cell r="AC3">
            <v>35160</v>
          </cell>
          <cell r="AD3">
            <v>35191</v>
          </cell>
          <cell r="AE3">
            <v>35222</v>
          </cell>
          <cell r="AF3">
            <v>35253</v>
          </cell>
          <cell r="AG3">
            <v>35284</v>
          </cell>
          <cell r="AH3">
            <v>35315</v>
          </cell>
          <cell r="AI3">
            <v>35346</v>
          </cell>
          <cell r="AJ3">
            <v>35377</v>
          </cell>
          <cell r="AK3">
            <v>35408</v>
          </cell>
          <cell r="AL3">
            <v>35439</v>
          </cell>
          <cell r="AM3">
            <v>35470</v>
          </cell>
          <cell r="AN3">
            <v>35501</v>
          </cell>
          <cell r="AO3">
            <v>35532</v>
          </cell>
          <cell r="AP3">
            <v>35563</v>
          </cell>
          <cell r="AQ3">
            <v>35594</v>
          </cell>
          <cell r="AR3">
            <v>35625</v>
          </cell>
          <cell r="AS3">
            <v>35656</v>
          </cell>
          <cell r="AT3">
            <v>35687</v>
          </cell>
          <cell r="AU3">
            <v>35718</v>
          </cell>
          <cell r="AV3">
            <v>35749</v>
          </cell>
          <cell r="AW3">
            <v>35780</v>
          </cell>
          <cell r="AX3">
            <v>35811</v>
          </cell>
          <cell r="AY3">
            <v>35842</v>
          </cell>
          <cell r="AZ3">
            <v>35873</v>
          </cell>
          <cell r="BA3">
            <v>35904</v>
          </cell>
          <cell r="BB3">
            <v>35935</v>
          </cell>
          <cell r="BC3">
            <v>35966</v>
          </cell>
          <cell r="BD3">
            <v>35997</v>
          </cell>
          <cell r="BE3">
            <v>36028</v>
          </cell>
          <cell r="BF3">
            <v>36059</v>
          </cell>
          <cell r="BG3">
            <v>36090</v>
          </cell>
          <cell r="BH3">
            <v>36121</v>
          </cell>
          <cell r="BI3">
            <v>36152</v>
          </cell>
          <cell r="BJ3">
            <v>36183</v>
          </cell>
          <cell r="BK3">
            <v>36214</v>
          </cell>
          <cell r="BL3">
            <v>36245</v>
          </cell>
          <cell r="BM3">
            <v>36276</v>
          </cell>
          <cell r="BN3">
            <v>36307</v>
          </cell>
          <cell r="BO3">
            <v>36338</v>
          </cell>
          <cell r="BP3">
            <v>36369</v>
          </cell>
          <cell r="BQ3">
            <v>36400</v>
          </cell>
          <cell r="BR3">
            <v>36431</v>
          </cell>
          <cell r="BS3">
            <v>36462</v>
          </cell>
          <cell r="BT3">
            <v>36493</v>
          </cell>
          <cell r="BU3">
            <v>36524</v>
          </cell>
          <cell r="BV3">
            <v>36555</v>
          </cell>
          <cell r="BW3">
            <v>36570</v>
          </cell>
          <cell r="BX3">
            <v>36601</v>
          </cell>
          <cell r="BY3">
            <v>36632</v>
          </cell>
          <cell r="BZ3">
            <v>36663</v>
          </cell>
          <cell r="CA3">
            <v>36694</v>
          </cell>
          <cell r="CB3">
            <v>36725</v>
          </cell>
          <cell r="CC3">
            <v>36756</v>
          </cell>
          <cell r="CD3">
            <v>36787</v>
          </cell>
          <cell r="CE3">
            <v>36818</v>
          </cell>
          <cell r="CF3">
            <v>36849</v>
          </cell>
          <cell r="CG3">
            <v>36880</v>
          </cell>
          <cell r="CH3">
            <v>36911</v>
          </cell>
          <cell r="CI3">
            <v>36942</v>
          </cell>
          <cell r="CJ3">
            <v>36973</v>
          </cell>
          <cell r="CK3">
            <v>37004</v>
          </cell>
          <cell r="CL3">
            <v>37035</v>
          </cell>
          <cell r="CM3">
            <v>37066</v>
          </cell>
          <cell r="CN3">
            <v>37097</v>
          </cell>
          <cell r="CO3">
            <v>37128</v>
          </cell>
          <cell r="CP3">
            <v>37159</v>
          </cell>
          <cell r="CQ3">
            <v>37190</v>
          </cell>
          <cell r="CR3">
            <v>37221</v>
          </cell>
          <cell r="CS3">
            <v>37252</v>
          </cell>
          <cell r="CT3">
            <v>37283</v>
          </cell>
          <cell r="CU3">
            <v>37314</v>
          </cell>
          <cell r="CV3">
            <v>37345</v>
          </cell>
          <cell r="CW3">
            <v>37376</v>
          </cell>
          <cell r="CX3">
            <v>37377</v>
          </cell>
          <cell r="CY3">
            <v>37408</v>
          </cell>
          <cell r="CZ3">
            <v>37438</v>
          </cell>
          <cell r="DA3" t="str">
            <v>Aout-02</v>
          </cell>
          <cell r="DB3">
            <v>37500</v>
          </cell>
          <cell r="DC3">
            <v>37530</v>
          </cell>
          <cell r="DD3">
            <v>37561</v>
          </cell>
          <cell r="DE3">
            <v>37591</v>
          </cell>
          <cell r="DF3">
            <v>37622</v>
          </cell>
          <cell r="DG3">
            <v>37653</v>
          </cell>
          <cell r="DH3">
            <v>37681</v>
          </cell>
          <cell r="DI3">
            <v>37712</v>
          </cell>
          <cell r="DJ3">
            <v>37742</v>
          </cell>
          <cell r="DK3">
            <v>37773</v>
          </cell>
          <cell r="DL3">
            <v>37803</v>
          </cell>
          <cell r="DM3">
            <v>37834</v>
          </cell>
          <cell r="DN3">
            <v>37865</v>
          </cell>
          <cell r="DO3">
            <v>37895</v>
          </cell>
          <cell r="DP3">
            <v>37926</v>
          </cell>
          <cell r="DQ3">
            <v>37956</v>
          </cell>
        </row>
      </sheetData>
      <sheetData sheetId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Terms"/>
      <sheetName val="Int"/>
      <sheetName val="info"/>
      <sheetName val="Amort"/>
      <sheetName val="Relief"/>
      <sheetName val="Summary"/>
    </sheetNames>
    <sheetDataSet>
      <sheetData sheetId="0" refreshError="1"/>
      <sheetData sheetId="1" refreshError="1"/>
      <sheetData sheetId="2" refreshError="1"/>
      <sheetData sheetId="3" refreshError="1">
        <row r="5">
          <cell r="A5" t="str">
            <v>IDA40</v>
          </cell>
          <cell r="B5">
            <v>0.02</v>
          </cell>
          <cell r="C5">
            <v>0.02</v>
          </cell>
          <cell r="D5">
            <v>0.02</v>
          </cell>
          <cell r="E5">
            <v>0.02</v>
          </cell>
          <cell r="F5">
            <v>0.02</v>
          </cell>
          <cell r="G5">
            <v>0.02</v>
          </cell>
          <cell r="H5">
            <v>0.02</v>
          </cell>
          <cell r="I5">
            <v>0.02</v>
          </cell>
          <cell r="J5">
            <v>0.02</v>
          </cell>
          <cell r="K5">
            <v>0.02</v>
          </cell>
          <cell r="L5">
            <v>0.04</v>
          </cell>
          <cell r="M5">
            <v>0.04</v>
          </cell>
          <cell r="N5">
            <v>0.04</v>
          </cell>
          <cell r="O5">
            <v>0.04</v>
          </cell>
          <cell r="P5">
            <v>0.04</v>
          </cell>
          <cell r="Q5">
            <v>0.04</v>
          </cell>
          <cell r="R5">
            <v>0.04</v>
          </cell>
          <cell r="S5">
            <v>0.04</v>
          </cell>
          <cell r="T5">
            <v>0.04</v>
          </cell>
          <cell r="U5">
            <v>0.04</v>
          </cell>
          <cell r="V5">
            <v>0.04</v>
          </cell>
          <cell r="W5">
            <v>0.04</v>
          </cell>
          <cell r="X5">
            <v>0.04</v>
          </cell>
          <cell r="Y5">
            <v>0.04</v>
          </cell>
          <cell r="Z5">
            <v>0.04</v>
          </cell>
          <cell r="AA5">
            <v>0.04</v>
          </cell>
          <cell r="AB5">
            <v>0.04</v>
          </cell>
          <cell r="AC5">
            <v>0.04</v>
          </cell>
          <cell r="AD5">
            <v>0.04</v>
          </cell>
          <cell r="AE5">
            <v>0.04</v>
          </cell>
        </row>
        <row r="6">
          <cell r="A6" t="str">
            <v>IDA40a</v>
          </cell>
          <cell r="B6">
            <v>0.01</v>
          </cell>
          <cell r="C6">
            <v>0.02</v>
          </cell>
          <cell r="D6">
            <v>0.02</v>
          </cell>
          <cell r="E6">
            <v>0.02</v>
          </cell>
          <cell r="F6">
            <v>0.02</v>
          </cell>
          <cell r="G6">
            <v>0.02</v>
          </cell>
          <cell r="H6">
            <v>0.02</v>
          </cell>
          <cell r="I6">
            <v>0.02</v>
          </cell>
          <cell r="J6">
            <v>0.02</v>
          </cell>
          <cell r="K6">
            <v>0.02</v>
          </cell>
          <cell r="L6">
            <v>0.03</v>
          </cell>
          <cell r="M6">
            <v>0.04</v>
          </cell>
          <cell r="N6">
            <v>0.04</v>
          </cell>
          <cell r="O6">
            <v>0.04</v>
          </cell>
          <cell r="P6">
            <v>0.04</v>
          </cell>
          <cell r="Q6">
            <v>0.04</v>
          </cell>
          <cell r="R6">
            <v>0.04</v>
          </cell>
          <cell r="S6">
            <v>0.04</v>
          </cell>
          <cell r="T6">
            <v>0.04</v>
          </cell>
          <cell r="U6">
            <v>0.04</v>
          </cell>
          <cell r="V6">
            <v>0.04</v>
          </cell>
          <cell r="W6">
            <v>0.04</v>
          </cell>
          <cell r="X6">
            <v>0.04</v>
          </cell>
          <cell r="Y6">
            <v>0.04</v>
          </cell>
          <cell r="Z6">
            <v>0.04</v>
          </cell>
          <cell r="AA6">
            <v>0.04</v>
          </cell>
          <cell r="AB6">
            <v>0.04</v>
          </cell>
          <cell r="AC6">
            <v>0.04</v>
          </cell>
          <cell r="AD6">
            <v>0.04</v>
          </cell>
          <cell r="AE6">
            <v>0.04</v>
          </cell>
          <cell r="AF6">
            <v>0.02</v>
          </cell>
        </row>
        <row r="7">
          <cell r="A7" t="str">
            <v>IDA50</v>
          </cell>
          <cell r="B7">
            <v>0.01</v>
          </cell>
          <cell r="C7">
            <v>0.01</v>
          </cell>
          <cell r="D7">
            <v>0.01</v>
          </cell>
          <cell r="E7">
            <v>0.01</v>
          </cell>
          <cell r="F7">
            <v>0.01</v>
          </cell>
          <cell r="G7">
            <v>0.01</v>
          </cell>
          <cell r="H7">
            <v>0.01</v>
          </cell>
          <cell r="I7">
            <v>0.01</v>
          </cell>
          <cell r="J7">
            <v>0.01</v>
          </cell>
          <cell r="K7">
            <v>0.01</v>
          </cell>
          <cell r="L7">
            <v>0.03</v>
          </cell>
          <cell r="M7">
            <v>0.03</v>
          </cell>
          <cell r="N7">
            <v>0.03</v>
          </cell>
          <cell r="O7">
            <v>0.03</v>
          </cell>
          <cell r="P7">
            <v>0.03</v>
          </cell>
          <cell r="Q7">
            <v>0.03</v>
          </cell>
          <cell r="R7">
            <v>0.03</v>
          </cell>
          <cell r="S7">
            <v>0.03</v>
          </cell>
          <cell r="T7">
            <v>0.03</v>
          </cell>
          <cell r="U7">
            <v>0.03</v>
          </cell>
          <cell r="V7">
            <v>0.03</v>
          </cell>
          <cell r="W7">
            <v>0.03</v>
          </cell>
          <cell r="X7">
            <v>0.03</v>
          </cell>
          <cell r="Y7">
            <v>0.03</v>
          </cell>
          <cell r="Z7">
            <v>0.03</v>
          </cell>
          <cell r="AA7">
            <v>0.03</v>
          </cell>
          <cell r="AB7">
            <v>0.03</v>
          </cell>
          <cell r="AC7">
            <v>0.03</v>
          </cell>
          <cell r="AD7">
            <v>0.03</v>
          </cell>
          <cell r="AE7">
            <v>0.03</v>
          </cell>
          <cell r="AF7">
            <v>0.03</v>
          </cell>
          <cell r="AG7">
            <v>0.03</v>
          </cell>
          <cell r="AH7">
            <v>0.03</v>
          </cell>
          <cell r="AI7">
            <v>0.03</v>
          </cell>
          <cell r="AJ7">
            <v>0.03</v>
          </cell>
          <cell r="AK7">
            <v>0.03</v>
          </cell>
          <cell r="AL7">
            <v>0.03</v>
          </cell>
          <cell r="AM7">
            <v>0.03</v>
          </cell>
          <cell r="AN7">
            <v>0.03</v>
          </cell>
          <cell r="AO7">
            <v>0.03</v>
          </cell>
        </row>
        <row r="8">
          <cell r="A8" t="str">
            <v>IDA50a</v>
          </cell>
          <cell r="B8">
            <v>5.0000000000000001E-3</v>
          </cell>
          <cell r="C8">
            <v>0.01</v>
          </cell>
          <cell r="D8">
            <v>0.01</v>
          </cell>
          <cell r="E8">
            <v>0.01</v>
          </cell>
          <cell r="F8">
            <v>0.01</v>
          </cell>
          <cell r="G8">
            <v>0.01</v>
          </cell>
          <cell r="H8">
            <v>0.01</v>
          </cell>
          <cell r="I8">
            <v>0.01</v>
          </cell>
          <cell r="J8">
            <v>0.01</v>
          </cell>
          <cell r="K8">
            <v>0.01</v>
          </cell>
          <cell r="L8">
            <v>0.02</v>
          </cell>
          <cell r="M8">
            <v>0.03</v>
          </cell>
          <cell r="N8">
            <v>0.03</v>
          </cell>
          <cell r="O8">
            <v>0.03</v>
          </cell>
          <cell r="P8">
            <v>0.03</v>
          </cell>
          <cell r="Q8">
            <v>0.03</v>
          </cell>
          <cell r="R8">
            <v>0.03</v>
          </cell>
          <cell r="S8">
            <v>0.03</v>
          </cell>
          <cell r="T8">
            <v>0.03</v>
          </cell>
          <cell r="U8">
            <v>0.03</v>
          </cell>
          <cell r="V8">
            <v>0.03</v>
          </cell>
          <cell r="W8">
            <v>0.03</v>
          </cell>
          <cell r="X8">
            <v>0.03</v>
          </cell>
          <cell r="Y8">
            <v>0.03</v>
          </cell>
          <cell r="Z8">
            <v>0.03</v>
          </cell>
          <cell r="AA8">
            <v>0.03</v>
          </cell>
          <cell r="AB8">
            <v>0.03</v>
          </cell>
          <cell r="AC8">
            <v>0.03</v>
          </cell>
          <cell r="AD8">
            <v>0.03</v>
          </cell>
          <cell r="AE8">
            <v>0.03</v>
          </cell>
          <cell r="AF8">
            <v>0.03</v>
          </cell>
          <cell r="AG8">
            <v>0.03</v>
          </cell>
          <cell r="AH8">
            <v>0.03</v>
          </cell>
          <cell r="AI8">
            <v>0.03</v>
          </cell>
          <cell r="AJ8">
            <v>0.03</v>
          </cell>
          <cell r="AK8">
            <v>0.03</v>
          </cell>
          <cell r="AL8">
            <v>0.03</v>
          </cell>
          <cell r="AM8">
            <v>0.03</v>
          </cell>
          <cell r="AN8">
            <v>0.03</v>
          </cell>
          <cell r="AO8">
            <v>0.03</v>
          </cell>
          <cell r="AP8">
            <v>1.4999999999999999E-2</v>
          </cell>
        </row>
        <row r="9">
          <cell r="A9" t="str">
            <v>Naples DRa</v>
          </cell>
          <cell r="B9">
            <v>1.1999999999999999E-3</v>
          </cell>
          <cell r="C9">
            <v>4.7999999999999996E-3</v>
          </cell>
          <cell r="D9">
            <v>8.6E-3</v>
          </cell>
          <cell r="E9">
            <v>1.2800000000000001E-2</v>
          </cell>
          <cell r="F9">
            <v>1.7600000000000001E-2</v>
          </cell>
          <cell r="G9">
            <v>2.3E-2</v>
          </cell>
          <cell r="H9">
            <v>2.8799999999999999E-2</v>
          </cell>
          <cell r="I9">
            <v>3.56E-2</v>
          </cell>
          <cell r="J9">
            <v>4.3200000000000002E-2</v>
          </cell>
          <cell r="K9">
            <v>5.1399999999999994E-2</v>
          </cell>
          <cell r="L9">
            <v>6.0999999999999999E-2</v>
          </cell>
          <cell r="M9">
            <v>7.1399999999999991E-2</v>
          </cell>
          <cell r="N9">
            <v>8.3000000000000004E-2</v>
          </cell>
          <cell r="O9">
            <v>9.6199999999999994E-2</v>
          </cell>
          <cell r="P9">
            <v>0.1106</v>
          </cell>
          <cell r="Q9">
            <v>0.12659999999999999</v>
          </cell>
          <cell r="R9">
            <v>0.14460000000000001</v>
          </cell>
          <cell r="S9">
            <v>7.9600000000000004E-2</v>
          </cell>
        </row>
        <row r="10">
          <cell r="A10" t="str">
            <v>Naples DSR</v>
          </cell>
          <cell r="B10">
            <v>3.3E-3</v>
          </cell>
          <cell r="C10">
            <v>3.9000000000000003E-3</v>
          </cell>
          <cell r="D10">
            <v>4.3E-3</v>
          </cell>
          <cell r="E10">
            <v>4.8999999999999998E-3</v>
          </cell>
          <cell r="F10">
            <v>5.5000000000000005E-3</v>
          </cell>
          <cell r="G10">
            <v>6.1999999999999998E-3</v>
          </cell>
          <cell r="H10">
            <v>6.8000000000000005E-3</v>
          </cell>
          <cell r="I10">
            <v>7.7000000000000002E-3</v>
          </cell>
          <cell r="J10">
            <v>8.6E-3</v>
          </cell>
          <cell r="K10">
            <v>9.5999999999999992E-3</v>
          </cell>
          <cell r="L10">
            <v>1.0700000000000001E-2</v>
          </cell>
          <cell r="M10">
            <v>1.1899999999999999E-2</v>
          </cell>
          <cell r="N10">
            <v>1.32E-2</v>
          </cell>
          <cell r="O10">
            <v>1.46E-2</v>
          </cell>
          <cell r="P10">
            <v>1.6200000000000003E-2</v>
          </cell>
          <cell r="Q10">
            <v>1.8000000000000002E-2</v>
          </cell>
          <cell r="R10">
            <v>1.9900000000000001E-2</v>
          </cell>
          <cell r="S10">
            <v>2.2099999999999998E-2</v>
          </cell>
          <cell r="T10">
            <v>2.4500000000000001E-2</v>
          </cell>
          <cell r="U10">
            <v>2.7099999999999999E-2</v>
          </cell>
          <cell r="V10">
            <v>0.03</v>
          </cell>
          <cell r="W10">
            <v>3.32E-2</v>
          </cell>
          <cell r="X10">
            <v>3.6699999999999997E-2</v>
          </cell>
          <cell r="Y10">
            <v>4.0599999999999997E-2</v>
          </cell>
          <cell r="Z10">
            <v>4.4900000000000002E-2</v>
          </cell>
          <cell r="AA10">
            <v>4.9599999999999998E-2</v>
          </cell>
          <cell r="AB10">
            <v>5.4800000000000001E-2</v>
          </cell>
          <cell r="AC10">
            <v>6.0499999999999998E-2</v>
          </cell>
          <cell r="AD10">
            <v>6.6799999999999998E-2</v>
          </cell>
          <cell r="AE10">
            <v>7.3700000000000002E-2</v>
          </cell>
          <cell r="AF10">
            <v>8.14E-2</v>
          </cell>
          <cell r="AG10">
            <v>8.9800000000000005E-2</v>
          </cell>
          <cell r="AH10">
            <v>9.9000000000000005E-2</v>
          </cell>
        </row>
        <row r="11">
          <cell r="A11" t="str">
            <v>Naples ODAa</v>
          </cell>
          <cell r="B11">
            <v>5.3E-3</v>
          </cell>
          <cell r="C11">
            <v>1.15E-2</v>
          </cell>
          <cell r="D11">
            <v>1.2699999999999999E-2</v>
          </cell>
          <cell r="E11">
            <v>1.3899999999999999E-2</v>
          </cell>
          <cell r="F11">
            <v>1.54E-2</v>
          </cell>
          <cell r="G11">
            <v>1.7000000000000001E-2</v>
          </cell>
          <cell r="H11">
            <v>1.8700000000000001E-2</v>
          </cell>
          <cell r="I11">
            <v>2.0499999999999997E-2</v>
          </cell>
          <cell r="J11">
            <v>2.2700000000000001E-2</v>
          </cell>
          <cell r="K11">
            <v>2.5000000000000001E-2</v>
          </cell>
          <cell r="L11">
            <v>2.75E-2</v>
          </cell>
          <cell r="M11">
            <v>3.04E-2</v>
          </cell>
          <cell r="N11">
            <v>3.3500000000000002E-2</v>
          </cell>
          <cell r="O11">
            <v>3.6900000000000002E-2</v>
          </cell>
          <cell r="P11">
            <v>4.07E-2</v>
          </cell>
          <cell r="Q11">
            <v>4.4900000000000002E-2</v>
          </cell>
          <cell r="R11">
            <v>4.9400000000000006E-2</v>
          </cell>
          <cell r="S11">
            <v>5.45E-2</v>
          </cell>
          <cell r="T11">
            <v>6.0100000000000001E-2</v>
          </cell>
          <cell r="U11">
            <v>6.6299999999999998E-2</v>
          </cell>
          <cell r="V11">
            <v>7.3099999999999998E-2</v>
          </cell>
          <cell r="W11">
            <v>8.0600000000000005E-2</v>
          </cell>
          <cell r="X11">
            <v>8.8800000000000004E-2</v>
          </cell>
          <cell r="Y11">
            <v>9.8000000000000004E-2</v>
          </cell>
          <cell r="Z11">
            <v>5.2600000000000001E-2</v>
          </cell>
        </row>
        <row r="12">
          <cell r="A12" t="str">
            <v>Naples ODA</v>
          </cell>
          <cell r="B12">
            <v>1.09E-2</v>
          </cell>
          <cell r="C12">
            <v>1.21E-2</v>
          </cell>
          <cell r="D12">
            <v>1.3300000000000001E-2</v>
          </cell>
          <cell r="E12">
            <v>1.46E-2</v>
          </cell>
          <cell r="F12">
            <v>1.6200000000000003E-2</v>
          </cell>
          <cell r="G12">
            <v>1.78E-2</v>
          </cell>
          <cell r="H12">
            <v>1.9599999999999999E-2</v>
          </cell>
          <cell r="I12">
            <v>2.1600000000000001E-2</v>
          </cell>
          <cell r="J12">
            <v>2.3799999999999998E-2</v>
          </cell>
          <cell r="K12">
            <v>2.6200000000000001E-2</v>
          </cell>
          <cell r="L12">
            <v>2.8900000000000002E-2</v>
          </cell>
          <cell r="M12">
            <v>3.1899999999999998E-2</v>
          </cell>
          <cell r="N12">
            <v>3.5200000000000002E-2</v>
          </cell>
          <cell r="O12">
            <v>3.8800000000000001E-2</v>
          </cell>
          <cell r="P12">
            <v>4.2699999999999995E-2</v>
          </cell>
          <cell r="Q12">
            <v>4.7100000000000003E-2</v>
          </cell>
          <cell r="R12">
            <v>5.1900000000000002E-2</v>
          </cell>
          <cell r="S12">
            <v>5.7200000000000001E-2</v>
          </cell>
          <cell r="T12">
            <v>6.3099999999999989E-2</v>
          </cell>
          <cell r="U12">
            <v>6.9699999999999998E-2</v>
          </cell>
          <cell r="V12">
            <v>7.6700000000000004E-2</v>
          </cell>
          <cell r="W12">
            <v>8.4600000000000009E-2</v>
          </cell>
          <cell r="X12">
            <v>9.3299999999999994E-2</v>
          </cell>
          <cell r="Y12">
            <v>0.10279999999999999</v>
          </cell>
        </row>
        <row r="13">
          <cell r="A13" t="str">
            <v>Naples DR</v>
          </cell>
          <cell r="B13">
            <v>3.2000000000000002E-3</v>
          </cell>
          <cell r="C13">
            <v>6.6E-3</v>
          </cell>
          <cell r="D13">
            <v>1.06E-2</v>
          </cell>
          <cell r="E13">
            <v>1.52E-2</v>
          </cell>
          <cell r="F13">
            <v>2.0199999999999999E-2</v>
          </cell>
          <cell r="G13">
            <v>2.58E-2</v>
          </cell>
          <cell r="H13">
            <v>3.2199999999999999E-2</v>
          </cell>
          <cell r="I13">
            <v>3.9199999999999999E-2</v>
          </cell>
          <cell r="J13">
            <v>4.7199999999999999E-2</v>
          </cell>
          <cell r="K13">
            <v>5.5999999999999994E-2</v>
          </cell>
          <cell r="L13">
            <v>6.6199999999999995E-2</v>
          </cell>
          <cell r="M13">
            <v>7.6999999999999999E-2</v>
          </cell>
          <cell r="N13">
            <v>8.9399999999999993E-2</v>
          </cell>
          <cell r="O13">
            <v>0.1032</v>
          </cell>
          <cell r="P13">
            <v>0.11840000000000001</v>
          </cell>
          <cell r="Q13">
            <v>0.13539999999999999</v>
          </cell>
          <cell r="R13">
            <v>0.1542</v>
          </cell>
        </row>
        <row r="14">
          <cell r="A14" t="str">
            <v>Naples DSRa</v>
          </cell>
          <cell r="B14">
            <v>0.02</v>
          </cell>
          <cell r="C14">
            <v>0.04</v>
          </cell>
          <cell r="D14">
            <v>0.06</v>
          </cell>
          <cell r="E14">
            <v>0.08</v>
          </cell>
          <cell r="F14">
            <v>0.1</v>
          </cell>
          <cell r="G14">
            <v>0.12</v>
          </cell>
          <cell r="H14">
            <v>0.14000000000000001</v>
          </cell>
          <cell r="I14">
            <v>0.16</v>
          </cell>
          <cell r="J14">
            <v>0.18</v>
          </cell>
          <cell r="K14">
            <v>0.1</v>
          </cell>
        </row>
        <row r="15">
          <cell r="A15" t="str">
            <v>PR02</v>
          </cell>
          <cell r="B15">
            <v>5.0000000000000001E-3</v>
          </cell>
          <cell r="C15">
            <v>0.01</v>
          </cell>
          <cell r="D15">
            <v>0.03</v>
          </cell>
          <cell r="E15">
            <v>0.05</v>
          </cell>
          <cell r="F15">
            <v>7.0000000000000007E-2</v>
          </cell>
          <cell r="G15">
            <v>0.09</v>
          </cell>
          <cell r="H15">
            <v>0.11</v>
          </cell>
          <cell r="I15">
            <v>0.13</v>
          </cell>
          <cell r="J15">
            <v>0.15</v>
          </cell>
          <cell r="K15">
            <v>0.17</v>
          </cell>
          <cell r="L15">
            <v>0.185</v>
          </cell>
        </row>
        <row r="16">
          <cell r="A16" t="str">
            <v>PR03</v>
          </cell>
          <cell r="B16">
            <v>0.1</v>
          </cell>
          <cell r="C16">
            <v>0.1</v>
          </cell>
          <cell r="D16">
            <v>0.1</v>
          </cell>
          <cell r="E16">
            <v>0.1</v>
          </cell>
          <cell r="F16">
            <v>0.1</v>
          </cell>
          <cell r="G16">
            <v>0.1</v>
          </cell>
          <cell r="H16">
            <v>0.1</v>
          </cell>
          <cell r="I16">
            <v>0.1</v>
          </cell>
          <cell r="J16">
            <v>0.1</v>
          </cell>
          <cell r="K16">
            <v>0.1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bt"/>
      <sheetName val="amort"/>
      <sheetName val="terms"/>
      <sheetName val="int"/>
      <sheetName val="dod"/>
      <sheetName val="arr"/>
      <sheetName val="ds"/>
      <sheetName val="npv"/>
      <sheetName val="int$"/>
      <sheetName val="amort$"/>
      <sheetName val="dod$"/>
      <sheetName val="arr$"/>
      <sheetName val="ds$"/>
      <sheetName val="npv$"/>
      <sheetName val="ir"/>
      <sheetName val="er"/>
      <sheetName val="cirr_all"/>
      <sheetName val="cirr"/>
      <sheetName val="info"/>
      <sheetName val="pvtReport"/>
      <sheetName val="pvtSour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Input"/>
      <sheetName val="PV calcu"/>
      <sheetName val="Debt service"/>
      <sheetName val="Print DS"/>
      <sheetName val="Print PV"/>
      <sheetName val="print Debt stock"/>
      <sheetName val="old Disbursed 96"/>
      <sheetName val="old adb p 98"/>
      <sheetName val="old Pmt Sched. 9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ULT-Ass."/>
      <sheetName val="modalities"/>
      <sheetName val="Tab1"/>
      <sheetName val="Tab2"/>
      <sheetName val="Tab3"/>
      <sheetName val="Tab 4"/>
      <sheetName val="Tab5"/>
      <sheetName val="Tab6"/>
      <sheetName val="Tab7"/>
      <sheetName val="macro"/>
      <sheetName val="arrears-tab"/>
      <sheetName val="by creditor-after"/>
      <sheetName val="by creditor-before"/>
      <sheetName val="tab8"/>
      <sheetName val="fiscal-tab"/>
      <sheetName val="Bilateral Assistance"/>
      <sheetName val="Delivery"/>
      <sheetName val="by type of debt-after"/>
      <sheetName val="by type of debt-before"/>
      <sheetName val="Table 4"/>
      <sheetName val="Table 5"/>
      <sheetName val="Table 6"/>
      <sheetName val="Table 7"/>
      <sheetName val="Table 8"/>
      <sheetName val="Table 9"/>
      <sheetName val="Table 11"/>
      <sheetName val="Table 9x"/>
      <sheetName val="App. VII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oadmap"/>
      <sheetName val="Input"/>
      <sheetName val="AssBOP"/>
      <sheetName val="C"/>
      <sheetName val="WEO-TRE"/>
      <sheetName val="Exp"/>
      <sheetName val="Imp"/>
      <sheetName val="ToT"/>
      <sheetName val="BOP"/>
      <sheetName val="SRBOP"/>
      <sheetName val="SRBOP GDP"/>
      <sheetName val="E"/>
      <sheetName val="F"/>
      <sheetName val="G"/>
      <sheetName val="WETA"/>
      <sheetName val="I"/>
      <sheetName val="Fin Needs"/>
      <sheetName val="An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ench - 00"/>
    </sheetNames>
    <sheetDataSet>
      <sheetData sheetId="0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pv"/>
      <sheetName val="dod"/>
      <sheetName val="ds"/>
      <sheetName val="arr"/>
      <sheetName val="#REF"/>
      <sheetName val="NPV1"/>
      <sheetName val="ds-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 1"/>
      <sheetName val="Table 1"/>
      <sheetName val="Table 2"/>
      <sheetName val="Table 3"/>
      <sheetName val="Table 4"/>
      <sheetName val="Table 5"/>
      <sheetName val="Table 6"/>
      <sheetName val="Table 7"/>
      <sheetName val="Table 8"/>
      <sheetName val="Table 9"/>
      <sheetName val="Table 11"/>
      <sheetName val="Table10"/>
      <sheetName val="HIPCAss"/>
      <sheetName val="AssumpE"/>
      <sheetName val="DebtservE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2"/>
      <sheetName val="Table3"/>
      <sheetName val="Table4"/>
      <sheetName val="Table5"/>
      <sheetName val="Assistance"/>
      <sheetName val="burdensh"/>
      <sheetName val="Delivery"/>
      <sheetName val="Indic"/>
      <sheetName val="Creditors(before)"/>
      <sheetName val="Creditors(after)"/>
      <sheetName val="NEW-DEBT"/>
      <sheetName val="NEW-ALL"/>
      <sheetName val="NEW-IDA"/>
      <sheetName val="NEW-IMF"/>
      <sheetName val="NEW-ADF"/>
      <sheetName val="Topup"/>
      <sheetName val="NEW-comm"/>
      <sheetName val="New Borr-Base"/>
      <sheetName val="NEW-OTHMULT"/>
      <sheetName val="NEW-BILAT"/>
      <sheetName val="RepData"/>
      <sheetName val="RepData1(before)"/>
      <sheetName val="RepData1(after)"/>
    </sheetNames>
    <sheetDataSet>
      <sheetData sheetId="0" refreshError="1"/>
      <sheetData sheetId="1" refreshError="1">
        <row r="8">
          <cell r="F8">
            <v>1363.5852905026911</v>
          </cell>
          <cell r="G8">
            <v>1378.2796547770204</v>
          </cell>
          <cell r="H8">
            <v>1396.1436537831044</v>
          </cell>
          <cell r="I8">
            <v>1418.3671964720045</v>
          </cell>
          <cell r="J8">
            <v>1441.3145109404134</v>
          </cell>
          <cell r="K8">
            <v>1466.2170313003462</v>
          </cell>
          <cell r="L8">
            <v>1491.6328031554258</v>
          </cell>
          <cell r="M8">
            <v>1516.4648113450721</v>
          </cell>
          <cell r="N8">
            <v>1538.6180623358205</v>
          </cell>
          <cell r="O8">
            <v>1558.6809702632027</v>
          </cell>
          <cell r="P8">
            <v>1576.4440752219007</v>
          </cell>
          <cell r="Q8">
            <v>1591.5304086205406</v>
          </cell>
          <cell r="R8">
            <v>1603.6686370333723</v>
          </cell>
          <cell r="S8">
            <v>1614.9262750367679</v>
          </cell>
          <cell r="T8">
            <v>1624.2740263480116</v>
          </cell>
          <cell r="U8">
            <v>1630.7984153003722</v>
          </cell>
          <cell r="V8">
            <v>1634.1243962733927</v>
          </cell>
          <cell r="W8">
            <v>81.232058383595756</v>
          </cell>
          <cell r="X8">
            <v>85.954032411718018</v>
          </cell>
          <cell r="Y8">
            <v>75.809263950996808</v>
          </cell>
          <cell r="Z8">
            <v>0</v>
          </cell>
          <cell r="AA8">
            <v>0</v>
          </cell>
          <cell r="AB8">
            <v>0</v>
          </cell>
        </row>
        <row r="9">
          <cell r="F9">
            <v>1037.6241811400077</v>
          </cell>
          <cell r="G9">
            <v>1036.894046117518</v>
          </cell>
          <cell r="H9">
            <v>1040.4425037413025</v>
          </cell>
          <cell r="I9">
            <v>1049.5036743233359</v>
          </cell>
          <cell r="J9">
            <v>1061.4723970951072</v>
          </cell>
          <cell r="K9">
            <v>1076.5178359288363</v>
          </cell>
          <cell r="L9">
            <v>1093.3518731977285</v>
          </cell>
          <cell r="M9">
            <v>1110.1239839095974</v>
          </cell>
          <cell r="N9">
            <v>1124.8116680029011</v>
          </cell>
          <cell r="O9">
            <v>1127.4612408615685</v>
          </cell>
          <cell r="P9">
            <v>1128.5336053108394</v>
          </cell>
          <cell r="Q9">
            <v>1128.9515393559632</v>
          </cell>
          <cell r="R9">
            <v>1129.47126666432</v>
          </cell>
          <cell r="S9">
            <v>1131.5235089721477</v>
          </cell>
          <cell r="T9">
            <v>1134.6962353965173</v>
          </cell>
          <cell r="U9">
            <v>1137.6176643704248</v>
          </cell>
          <cell r="V9">
            <v>1140.7682092613759</v>
          </cell>
          <cell r="W9">
            <v>766.67038829648675</v>
          </cell>
          <cell r="X9">
            <v>798.56418395422065</v>
          </cell>
          <cell r="Y9">
            <v>788.00466269968388</v>
          </cell>
          <cell r="Z9">
            <v>0</v>
          </cell>
          <cell r="AA9">
            <v>0</v>
          </cell>
          <cell r="AB9">
            <v>0</v>
          </cell>
        </row>
        <row r="10">
          <cell r="F10">
            <v>325.96110936268371</v>
          </cell>
          <cell r="G10">
            <v>341.38560865950228</v>
          </cell>
          <cell r="H10">
            <v>355.70115004180178</v>
          </cell>
          <cell r="I10">
            <v>368.86352214866827</v>
          </cell>
          <cell r="J10">
            <v>379.84211384530619</v>
          </cell>
          <cell r="K10">
            <v>389.69919537150969</v>
          </cell>
          <cell r="L10">
            <v>398.28092995769748</v>
          </cell>
          <cell r="M10">
            <v>406.34082743547515</v>
          </cell>
          <cell r="N10">
            <v>413.8063943329193</v>
          </cell>
          <cell r="O10">
            <v>419.73390376695988</v>
          </cell>
          <cell r="P10">
            <v>424.72640902999285</v>
          </cell>
          <cell r="Q10">
            <v>428.5218480270596</v>
          </cell>
          <cell r="R10">
            <v>430.10527149435575</v>
          </cell>
          <cell r="S10">
            <v>430.12644068938431</v>
          </cell>
          <cell r="T10">
            <v>427.98143101863877</v>
          </cell>
          <cell r="U10">
            <v>424.14227379727993</v>
          </cell>
          <cell r="V10">
            <v>417.76763271463346</v>
          </cell>
          <cell r="W10">
            <v>332.38458765500098</v>
          </cell>
          <cell r="X10">
            <v>341.35090225209558</v>
          </cell>
          <cell r="Y10">
            <v>321.64134399280192</v>
          </cell>
          <cell r="Z10">
            <v>0</v>
          </cell>
          <cell r="AA10">
            <v>0</v>
          </cell>
          <cell r="AB10">
            <v>0</v>
          </cell>
        </row>
        <row r="11">
          <cell r="F11">
            <v>263.42008484380949</v>
          </cell>
          <cell r="G11">
            <v>280.0882976778978</v>
          </cell>
          <cell r="H11">
            <v>296.62190978937315</v>
          </cell>
          <cell r="I11">
            <v>312.02306085133546</v>
          </cell>
          <cell r="J11">
            <v>325.24342906511492</v>
          </cell>
          <cell r="K11">
            <v>337.36805839159149</v>
          </cell>
          <cell r="L11">
            <v>348.24535304232575</v>
          </cell>
          <cell r="M11">
            <v>358.63218432063616</v>
          </cell>
          <cell r="N11">
            <v>368.46054071688297</v>
          </cell>
          <cell r="O11">
            <v>376.79005681970898</v>
          </cell>
          <cell r="P11">
            <v>383.625428827576</v>
          </cell>
          <cell r="Q11">
            <v>388.83482148321241</v>
          </cell>
          <cell r="R11">
            <v>392.2509949715888</v>
          </cell>
          <cell r="S11">
            <v>393.72536094772403</v>
          </cell>
          <cell r="T11">
            <v>393.14615120251165</v>
          </cell>
          <cell r="U11">
            <v>390.36958084176808</v>
          </cell>
          <cell r="V11">
            <v>385.19577033885554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</row>
        <row r="12">
          <cell r="F12">
            <v>84.218855878169563</v>
          </cell>
          <cell r="G12">
            <v>103.1521325571087</v>
          </cell>
          <cell r="H12">
            <v>122.2835364845925</v>
          </cell>
          <cell r="I12">
            <v>140.6711064491106</v>
          </cell>
          <cell r="J12">
            <v>158.95041482229752</v>
          </cell>
          <cell r="K12">
            <v>176.6142471896114</v>
          </cell>
          <cell r="L12">
            <v>193.57232257011304</v>
          </cell>
          <cell r="M12">
            <v>209.8071465349916</v>
          </cell>
          <cell r="N12">
            <v>225.31285480769668</v>
          </cell>
          <cell r="O12">
            <v>240.08239473492242</v>
          </cell>
          <cell r="P12">
            <v>254.19985376877463</v>
          </cell>
          <cell r="Q12">
            <v>267.65785563679452</v>
          </cell>
          <cell r="R12">
            <v>280.35755587474188</v>
          </cell>
          <cell r="S12">
            <v>292.29123671741382</v>
          </cell>
          <cell r="T12">
            <v>303.47825327101094</v>
          </cell>
          <cell r="U12">
            <v>313.91052722317812</v>
          </cell>
          <cell r="V12">
            <v>323.5525417653098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</row>
        <row r="13">
          <cell r="F13">
            <v>83.111460954564507</v>
          </cell>
          <cell r="G13">
            <v>102.41386927470533</v>
          </cell>
          <cell r="H13">
            <v>121.91440484339081</v>
          </cell>
          <cell r="I13">
            <v>140.6711064491106</v>
          </cell>
          <cell r="J13">
            <v>158.95041482229752</v>
          </cell>
          <cell r="K13">
            <v>176.6142471896114</v>
          </cell>
          <cell r="L13">
            <v>193.57232257011304</v>
          </cell>
          <cell r="M13">
            <v>209.8071465349916</v>
          </cell>
          <cell r="N13">
            <v>225.31285480769668</v>
          </cell>
          <cell r="O13">
            <v>240.08239473492242</v>
          </cell>
          <cell r="P13">
            <v>254.19985376877463</v>
          </cell>
          <cell r="Q13">
            <v>267.65785563679452</v>
          </cell>
          <cell r="R13">
            <v>280.35755587474188</v>
          </cell>
          <cell r="S13">
            <v>292.29123671741382</v>
          </cell>
          <cell r="T13">
            <v>303.47825327101094</v>
          </cell>
          <cell r="U13">
            <v>313.91052722317812</v>
          </cell>
          <cell r="V13">
            <v>323.5525417653098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11.485825634673922</v>
          </cell>
          <cell r="P14">
            <v>23.18406088106838</v>
          </cell>
          <cell r="Q14">
            <v>34.057021237517773</v>
          </cell>
          <cell r="R14">
            <v>44.092098874696944</v>
          </cell>
          <cell r="S14">
            <v>53.276325375236063</v>
          </cell>
          <cell r="T14">
            <v>61.596359932855492</v>
          </cell>
          <cell r="U14">
            <v>69.038477132667566</v>
          </cell>
          <cell r="V14">
            <v>75.588554297383496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</row>
        <row r="15">
          <cell r="F15">
            <v>1419.0393035308559</v>
          </cell>
          <cell r="G15">
            <v>1429.9847790429658</v>
          </cell>
          <cell r="H15">
            <v>1444.1644723752072</v>
          </cell>
          <cell r="I15">
            <v>1463.6271384039937</v>
          </cell>
          <cell r="J15">
            <v>1483.8943050727589</v>
          </cell>
          <cell r="K15">
            <v>1506.2020166036145</v>
          </cell>
          <cell r="L15">
            <v>1529.7640883289414</v>
          </cell>
          <cell r="M15">
            <v>1553.4383374916326</v>
          </cell>
          <cell r="N15">
            <v>1574.7409554195156</v>
          </cell>
          <cell r="O15">
            <v>1594.4329872137691</v>
          </cell>
          <cell r="P15">
            <v>1611.971675322329</v>
          </cell>
          <cell r="Q15">
            <v>1627.7964768584814</v>
          </cell>
          <cell r="R15">
            <v>1641.7482411589913</v>
          </cell>
          <cell r="S15">
            <v>1655.0522004035486</v>
          </cell>
          <cell r="T15">
            <v>1666.7046687972258</v>
          </cell>
          <cell r="U15">
            <v>1675.9112640999779</v>
          </cell>
          <cell r="V15">
            <v>1682.2343122150578</v>
          </cell>
          <cell r="W15">
            <v>1180.2870343350835</v>
          </cell>
          <cell r="X15">
            <v>1225.8691186180342</v>
          </cell>
          <cell r="Y15">
            <v>1185.4552706434827</v>
          </cell>
          <cell r="Z15">
            <v>0</v>
          </cell>
          <cell r="AA15">
            <v>0</v>
          </cell>
          <cell r="AB15">
            <v>0</v>
          </cell>
        </row>
        <row r="17">
          <cell r="F17">
            <v>831.7693031994977</v>
          </cell>
          <cell r="G17">
            <v>836.73227912245716</v>
          </cell>
          <cell r="H17">
            <v>844.79412739869781</v>
          </cell>
          <cell r="I17">
            <v>857.25024657175629</v>
          </cell>
          <cell r="J17">
            <v>870.63548610013231</v>
          </cell>
          <cell r="K17">
            <v>886.26745073644167</v>
          </cell>
          <cell r="L17">
            <v>902.81586577149778</v>
          </cell>
          <cell r="M17">
            <v>919.22131764100163</v>
          </cell>
          <cell r="N17">
            <v>933.33984585044243</v>
          </cell>
          <cell r="O17">
            <v>953.14136271494363</v>
          </cell>
          <cell r="P17">
            <v>970.82180860748883</v>
          </cell>
          <cell r="Q17">
            <v>985.96297284008949</v>
          </cell>
          <cell r="R17">
            <v>998.25620875491632</v>
          </cell>
          <cell r="S17">
            <v>1009.7138517527266</v>
          </cell>
          <cell r="T17">
            <v>1019.3280563192552</v>
          </cell>
          <cell r="U17">
            <v>1026.1434427580994</v>
          </cell>
          <cell r="V17">
            <v>1029.7556201388006</v>
          </cell>
          <cell r="W17">
            <v>695.0571660247308</v>
          </cell>
          <cell r="X17">
            <v>726.93968400806409</v>
          </cell>
          <cell r="Y17">
            <v>711.18557645474129</v>
          </cell>
          <cell r="Z17">
            <v>0</v>
          </cell>
          <cell r="AA17">
            <v>0</v>
          </cell>
          <cell r="AB17">
            <v>0</v>
          </cell>
        </row>
        <row r="18">
          <cell r="F18">
            <v>584.44588012198096</v>
          </cell>
          <cell r="G18">
            <v>578.23265049173972</v>
          </cell>
          <cell r="H18">
            <v>575.86301459480705</v>
          </cell>
          <cell r="I18">
            <v>578.69669038399559</v>
          </cell>
          <cell r="J18">
            <v>584.31818924229356</v>
          </cell>
          <cell r="K18">
            <v>593.00532151511493</v>
          </cell>
          <cell r="L18">
            <v>603.5888561232432</v>
          </cell>
          <cell r="M18">
            <v>614.27481595962297</v>
          </cell>
          <cell r="N18">
            <v>623.02576051216624</v>
          </cell>
          <cell r="O18">
            <v>627.25189642977455</v>
          </cell>
          <cell r="P18">
            <v>629.88609867909054</v>
          </cell>
          <cell r="Q18">
            <v>631.76121221788753</v>
          </cell>
          <cell r="R18">
            <v>633.57870027095521</v>
          </cell>
          <cell r="S18">
            <v>636.74261635269363</v>
          </cell>
          <cell r="T18">
            <v>640.85204481754272</v>
          </cell>
          <cell r="U18">
            <v>644.51191580765067</v>
          </cell>
          <cell r="V18">
            <v>648.1640589424569</v>
          </cell>
          <cell r="W18">
            <v>372.752890029144</v>
          </cell>
          <cell r="X18">
            <v>392.98733531668194</v>
          </cell>
          <cell r="Y18">
            <v>398.29087522641015</v>
          </cell>
          <cell r="Z18">
            <v>0</v>
          </cell>
          <cell r="AA18">
            <v>0</v>
          </cell>
          <cell r="AB18">
            <v>0</v>
          </cell>
        </row>
        <row r="19">
          <cell r="F19">
            <v>247.32342307751685</v>
          </cell>
          <cell r="G19">
            <v>258.49962863071767</v>
          </cell>
          <cell r="H19">
            <v>268.93111280389087</v>
          </cell>
          <cell r="I19">
            <v>278.55355618776065</v>
          </cell>
          <cell r="J19">
            <v>286.31729685783841</v>
          </cell>
          <cell r="K19">
            <v>293.26212922132697</v>
          </cell>
          <cell r="L19">
            <v>299.22700964825475</v>
          </cell>
          <cell r="M19">
            <v>304.94650168137895</v>
          </cell>
          <cell r="N19">
            <v>310.31408533827607</v>
          </cell>
          <cell r="O19">
            <v>314.40060190026099</v>
          </cell>
          <cell r="P19">
            <v>317.79356650418754</v>
          </cell>
          <cell r="Q19">
            <v>320.24876997900435</v>
          </cell>
          <cell r="R19">
            <v>320.76566916416243</v>
          </cell>
          <cell r="S19">
            <v>319.96221119007993</v>
          </cell>
          <cell r="T19">
            <v>317.24122324456999</v>
          </cell>
          <cell r="U19">
            <v>313.05223684043727</v>
          </cell>
          <cell r="V19">
            <v>306.55894868444784</v>
          </cell>
          <cell r="W19">
            <v>241.71950436502826</v>
          </cell>
          <cell r="X19">
            <v>248.72662129022578</v>
          </cell>
          <cell r="Y19">
            <v>237.88280907486421</v>
          </cell>
          <cell r="Z19">
            <v>0</v>
          </cell>
          <cell r="AA19">
            <v>0</v>
          </cell>
          <cell r="AB19">
            <v>0</v>
          </cell>
        </row>
        <row r="20">
          <cell r="F20">
            <v>211.38265905742932</v>
          </cell>
          <cell r="G20">
            <v>222.60382551288578</v>
          </cell>
          <cell r="H20">
            <v>234.04381507840858</v>
          </cell>
          <cell r="I20">
            <v>244.73467205022993</v>
          </cell>
          <cell r="J20">
            <v>253.61153536555696</v>
          </cell>
          <cell r="K20">
            <v>261.73857040958814</v>
          </cell>
          <cell r="L20">
            <v>268.95979021237429</v>
          </cell>
          <cell r="M20">
            <v>276.01612483326574</v>
          </cell>
          <cell r="N20">
            <v>282.80876747012712</v>
          </cell>
          <cell r="O20">
            <v>288.4154466821571</v>
          </cell>
          <cell r="P20">
            <v>292.82908757716052</v>
          </cell>
          <cell r="Q20">
            <v>295.90811842411989</v>
          </cell>
          <cell r="R20">
            <v>297.47576930454562</v>
          </cell>
          <cell r="S20">
            <v>297.37000984046102</v>
          </cell>
          <cell r="T20">
            <v>295.46501502832609</v>
          </cell>
          <cell r="U20">
            <v>291.60285766123093</v>
          </cell>
          <cell r="V20">
            <v>285.56796885363622</v>
          </cell>
          <cell r="W20">
            <v>241.71950436502826</v>
          </cell>
          <cell r="X20">
            <v>248.72662129022578</v>
          </cell>
          <cell r="Y20">
            <v>237.88280907486421</v>
          </cell>
          <cell r="Z20">
            <v>0</v>
          </cell>
          <cell r="AA20">
            <v>0</v>
          </cell>
          <cell r="AB20">
            <v>0</v>
          </cell>
        </row>
        <row r="21">
          <cell r="F21">
            <v>57.101721186739837</v>
          </cell>
          <cell r="G21">
            <v>69.909117226589089</v>
          </cell>
          <cell r="H21">
            <v>83.24740049067583</v>
          </cell>
          <cell r="I21">
            <v>96.201761974798359</v>
          </cell>
          <cell r="J21">
            <v>109.38419711922177</v>
          </cell>
          <cell r="K21">
            <v>122.28718353937289</v>
          </cell>
          <cell r="L21">
            <v>134.81226783769873</v>
          </cell>
          <cell r="M21">
            <v>146.92859649587197</v>
          </cell>
          <cell r="N21">
            <v>158.61512222813201</v>
          </cell>
          <cell r="O21">
            <v>169.84828725056246</v>
          </cell>
          <cell r="P21">
            <v>180.69420396158287</v>
          </cell>
          <cell r="Q21">
            <v>191.1282554717375</v>
          </cell>
          <cell r="R21">
            <v>201.03431771510429</v>
          </cell>
          <cell r="S21">
            <v>210.38197568102211</v>
          </cell>
          <cell r="T21">
            <v>219.16597936581618</v>
          </cell>
          <cell r="U21">
            <v>227.3523178763275</v>
          </cell>
          <cell r="V21">
            <v>234.87643477287281</v>
          </cell>
          <cell r="W21">
            <v>241.71950436502826</v>
          </cell>
          <cell r="X21">
            <v>248.72662129022578</v>
          </cell>
          <cell r="Y21">
            <v>237.88280907486421</v>
          </cell>
          <cell r="Z21">
            <v>0</v>
          </cell>
          <cell r="AA21">
            <v>0</v>
          </cell>
          <cell r="AB21">
            <v>0</v>
          </cell>
        </row>
        <row r="22">
          <cell r="F22">
            <v>55.964848573230192</v>
          </cell>
          <cell r="G22">
            <v>69.161816931395137</v>
          </cell>
          <cell r="H22">
            <v>82.879243884353997</v>
          </cell>
          <cell r="I22">
            <v>96.201761974798359</v>
          </cell>
          <cell r="J22">
            <v>109.38419711922177</v>
          </cell>
          <cell r="K22">
            <v>122.28718353937289</v>
          </cell>
          <cell r="L22">
            <v>134.81226783769873</v>
          </cell>
          <cell r="M22">
            <v>146.92859649587197</v>
          </cell>
          <cell r="N22">
            <v>158.61512222813201</v>
          </cell>
          <cell r="O22">
            <v>169.84828725056246</v>
          </cell>
          <cell r="P22">
            <v>180.69420396158287</v>
          </cell>
          <cell r="Q22">
            <v>191.1282554717375</v>
          </cell>
          <cell r="R22">
            <v>201.03431771510429</v>
          </cell>
          <cell r="S22">
            <v>210.38197568102211</v>
          </cell>
          <cell r="T22">
            <v>219.16597936581618</v>
          </cell>
          <cell r="U22">
            <v>227.3523178763275</v>
          </cell>
          <cell r="V22">
            <v>234.87643477287281</v>
          </cell>
          <cell r="W22">
            <v>241.71950436502826</v>
          </cell>
          <cell r="X22">
            <v>248.72662129022578</v>
          </cell>
          <cell r="Y22">
            <v>237.88280907486421</v>
          </cell>
          <cell r="Z22">
            <v>0</v>
          </cell>
          <cell r="AA22">
            <v>0</v>
          </cell>
          <cell r="AB22">
            <v>0</v>
          </cell>
        </row>
        <row r="23"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11.488864384907931</v>
          </cell>
          <cell r="P23">
            <v>23.142143424210587</v>
          </cell>
          <cell r="Q23">
            <v>33.95299064319785</v>
          </cell>
          <cell r="R23">
            <v>43.911839319798673</v>
          </cell>
          <cell r="S23">
            <v>53.009024209952962</v>
          </cell>
          <cell r="T23">
            <v>61.234788257142824</v>
          </cell>
          <cell r="U23">
            <v>68.579290110011343</v>
          </cell>
          <cell r="V23">
            <v>75.032612511895636</v>
          </cell>
          <cell r="W23">
            <v>80.584771630558606</v>
          </cell>
          <cell r="X23">
            <v>85.225727401156334</v>
          </cell>
          <cell r="Y23">
            <v>75.011892153466917</v>
          </cell>
          <cell r="Z23">
            <v>0</v>
          </cell>
          <cell r="AA23">
            <v>0</v>
          </cell>
          <cell r="AB23">
            <v>0</v>
          </cell>
        </row>
        <row r="24">
          <cell r="F24">
            <v>930.5819459975778</v>
          </cell>
          <cell r="G24">
            <v>931.33472017192821</v>
          </cell>
          <cell r="H24">
            <v>935.1149317096465</v>
          </cell>
          <cell r="I24">
            <v>944.07220937522789</v>
          </cell>
          <cell r="J24">
            <v>953.92846452059575</v>
          </cell>
          <cell r="K24">
            <v>966.00264381257375</v>
          </cell>
          <cell r="L24">
            <v>979.59696101582426</v>
          </cell>
          <cell r="M24">
            <v>993.6099057066491</v>
          </cell>
          <cell r="N24">
            <v>1005.5122892978229</v>
          </cell>
          <cell r="O24">
            <v>1023.4479503275535</v>
          </cell>
          <cell r="P24">
            <v>1039.2952602011146</v>
          </cell>
          <cell r="Q24">
            <v>1053.4512543469702</v>
          </cell>
          <cell r="R24">
            <v>1065.7562473309997</v>
          </cell>
          <cell r="S24">
            <v>1077.4218086019255</v>
          </cell>
          <cell r="T24">
            <v>1087.4716669427585</v>
          </cell>
          <cell r="U24">
            <v>1095.0769736371328</v>
          </cell>
          <cell r="V24">
            <v>1099.7825215743449</v>
          </cell>
          <cell r="W24">
            <v>695.0571660247308</v>
          </cell>
          <cell r="X24">
            <v>726.93968400806409</v>
          </cell>
          <cell r="Y24">
            <v>711.18557645474129</v>
          </cell>
          <cell r="Z24">
            <v>0</v>
          </cell>
          <cell r="AA24">
            <v>0</v>
          </cell>
          <cell r="AB24">
            <v>0</v>
          </cell>
        </row>
        <row r="27">
          <cell r="F27">
            <v>200.71826511968203</v>
          </cell>
          <cell r="G27">
            <v>182.57486468743869</v>
          </cell>
          <cell r="H27">
            <v>168.30950472304659</v>
          </cell>
          <cell r="I27">
            <v>156.84796638230392</v>
          </cell>
          <cell r="J27">
            <v>147.38603418830488</v>
          </cell>
          <cell r="K27">
            <v>139.47281769837861</v>
          </cell>
          <cell r="L27">
            <v>132.24050579656895</v>
          </cell>
          <cell r="M27">
            <v>125.17537536551329</v>
          </cell>
          <cell r="N27">
            <v>118.00767034288464</v>
          </cell>
          <cell r="O27">
            <v>111.73186473910808</v>
          </cell>
          <cell r="P27">
            <v>105.34647014219706</v>
          </cell>
          <cell r="Q27">
            <v>98.864653278672051</v>
          </cell>
          <cell r="R27">
            <v>92.317399827778218</v>
          </cell>
          <cell r="S27">
            <v>85.936608829741672</v>
          </cell>
          <cell r="T27">
            <v>79.656319462235444</v>
          </cell>
          <cell r="U27">
            <v>73.936411830072345</v>
          </cell>
          <cell r="V27">
            <v>68.715886591242068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</row>
        <row r="28">
          <cell r="F28">
            <v>141.03545618140396</v>
          </cell>
          <cell r="G28">
            <v>126.17028236571468</v>
          </cell>
          <cell r="H28">
            <v>114.72998643257604</v>
          </cell>
          <cell r="I28">
            <v>105.88203316579832</v>
          </cell>
          <cell r="J28">
            <v>98.916644211545858</v>
          </cell>
          <cell r="K28">
            <v>93.321855646531887</v>
          </cell>
          <cell r="L28">
            <v>88.411046652022705</v>
          </cell>
          <cell r="M28">
            <v>83.649148675811404</v>
          </cell>
          <cell r="N28">
            <v>78.772827377420015</v>
          </cell>
          <cell r="O28">
            <v>73.52951701687995</v>
          </cell>
          <cell r="P28">
            <v>68.350624696679219</v>
          </cell>
          <cell r="Q28">
            <v>63.348071805293884</v>
          </cell>
          <cell r="R28">
            <v>58.59251130351636</v>
          </cell>
          <cell r="S28">
            <v>54.193077624657782</v>
          </cell>
          <cell r="T28">
            <v>50.079966791402356</v>
          </cell>
          <cell r="U28">
            <v>46.438827605291202</v>
          </cell>
          <cell r="V28">
            <v>43.252172744447449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</row>
        <row r="29">
          <cell r="F29">
            <v>14.942617080129539</v>
          </cell>
          <cell r="G29">
            <v>13.124484989993851</v>
          </cell>
          <cell r="H29">
            <v>11.621742112945947</v>
          </cell>
          <cell r="I29">
            <v>10.195778491464344</v>
          </cell>
          <cell r="J29">
            <v>9.5600347823437026</v>
          </cell>
          <cell r="K29">
            <v>8.7770512445807363</v>
          </cell>
          <cell r="L29">
            <v>8.246887874531998</v>
          </cell>
          <cell r="M29">
            <v>7.8803089488844043</v>
          </cell>
          <cell r="N29">
            <v>7.7665888787813611</v>
          </cell>
          <cell r="O29">
            <v>7.6239998116447456</v>
          </cell>
          <cell r="P29">
            <v>7.4685770311488726</v>
          </cell>
          <cell r="Q29">
            <v>7.3088007237404744</v>
          </cell>
          <cell r="R29">
            <v>7.1292856878000856</v>
          </cell>
          <cell r="S29">
            <v>6.7469842796090456</v>
          </cell>
          <cell r="T29">
            <v>6.4329388896379829</v>
          </cell>
          <cell r="U29">
            <v>6.279972636603202</v>
          </cell>
          <cell r="V29">
            <v>6.1328493340204409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</row>
        <row r="30">
          <cell r="F30">
            <v>10.87380787746674</v>
          </cell>
          <cell r="G30">
            <v>10.167914080427462</v>
          </cell>
          <cell r="H30">
            <v>8.6084854846625358</v>
          </cell>
          <cell r="I30">
            <v>7.1181141387609612</v>
          </cell>
          <cell r="J30">
            <v>6.264597811900499</v>
          </cell>
          <cell r="K30">
            <v>5.4707237010134611</v>
          </cell>
          <cell r="L30">
            <v>4.9343653243617096</v>
          </cell>
          <cell r="M30">
            <v>4.682497360937667</v>
          </cell>
          <cell r="N30">
            <v>4.6771238549136704</v>
          </cell>
          <cell r="O30">
            <v>4.4663556155328941</v>
          </cell>
          <cell r="P30">
            <v>4.33988301192666</v>
          </cell>
          <cell r="Q30">
            <v>4.1145371191629687</v>
          </cell>
          <cell r="R30">
            <v>3.8272104667429403</v>
          </cell>
          <cell r="S30">
            <v>3.4416351614685494</v>
          </cell>
          <cell r="T30">
            <v>3.120046494562644</v>
          </cell>
          <cell r="U30">
            <v>2.9708278785348159</v>
          </cell>
          <cell r="V30">
            <v>2.7985607730123845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</row>
        <row r="33">
          <cell r="F33">
            <v>150.56977272943297</v>
          </cell>
          <cell r="G33">
            <v>138.2949679519989</v>
          </cell>
          <cell r="H33">
            <v>127.35245197193466</v>
          </cell>
          <cell r="I33">
            <v>118.99069264392912</v>
          </cell>
          <cell r="J33">
            <v>111.24011527769886</v>
          </cell>
          <cell r="K33">
            <v>104.20292639555922</v>
          </cell>
          <cell r="L33">
            <v>97.650480557582625</v>
          </cell>
          <cell r="M33">
            <v>91.437670096042041</v>
          </cell>
          <cell r="N33">
            <v>85.358015655339045</v>
          </cell>
          <cell r="O33">
            <v>80.118111412301189</v>
          </cell>
          <cell r="P33">
            <v>74.98098941036487</v>
          </cell>
          <cell r="Q33">
            <v>69.948736064185468</v>
          </cell>
          <cell r="R33">
            <v>65.033680317515774</v>
          </cell>
          <cell r="S33">
            <v>60.386688710570368</v>
          </cell>
          <cell r="T33">
            <v>55.946535421955623</v>
          </cell>
          <cell r="U33">
            <v>51.671799446188558</v>
          </cell>
          <cell r="V33">
            <v>47.534625057323176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</row>
        <row r="34">
          <cell r="F34">
            <v>29.155934888704188</v>
          </cell>
          <cell r="G34">
            <v>26.872567903460659</v>
          </cell>
          <cell r="H34">
            <v>24.916118569570372</v>
          </cell>
          <cell r="I34">
            <v>23.439990235190749</v>
          </cell>
          <cell r="J34">
            <v>22.063691194048964</v>
          </cell>
          <cell r="K34">
            <v>20.809890345603943</v>
          </cell>
          <cell r="L34">
            <v>19.635325447164682</v>
          </cell>
          <cell r="M34">
            <v>18.512424334035014</v>
          </cell>
          <cell r="N34">
            <v>17.400324170889629</v>
          </cell>
          <cell r="O34">
            <v>16.444434672223263</v>
          </cell>
          <cell r="P34">
            <v>15.495829590349347</v>
          </cell>
          <cell r="Q34">
            <v>14.555228712709237</v>
          </cell>
          <cell r="R34">
            <v>13.625515501764843</v>
          </cell>
          <cell r="S34">
            <v>12.738875592613674</v>
          </cell>
          <cell r="T34">
            <v>11.883326875792042</v>
          </cell>
          <cell r="U34">
            <v>11.050780859173305</v>
          </cell>
          <cell r="V34">
            <v>10.241171012771279</v>
          </cell>
          <cell r="W34">
            <v>6.3817017318830382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tab 1"/>
      <sheetName val="tab 2"/>
      <sheetName val="tab 3"/>
      <sheetName val="tab 4"/>
      <sheetName val="tab 5"/>
      <sheetName val="tab 6"/>
      <sheetName val="tab 7"/>
      <sheetName val="tab 8"/>
      <sheetName val="tab 9"/>
      <sheetName val="tab 10"/>
      <sheetName val="tab 11"/>
      <sheetName val="tab 12"/>
      <sheetName val="tab 13"/>
      <sheetName val="tab old 14"/>
      <sheetName val="tab 14"/>
      <sheetName val="tmoverpt"/>
      <sheetName val="tab 15"/>
      <sheetName val="tab 16"/>
      <sheetName val="Fig 1"/>
      <sheetName val="Fig 2"/>
      <sheetName val="Fig 3"/>
      <sheetName val="Fig 4"/>
    </sheetNames>
    <sheetDataSet>
      <sheetData sheetId="0" refreshError="1"/>
      <sheetData sheetId="1" refreshError="1"/>
      <sheetData sheetId="2" refreshError="1"/>
      <sheetData sheetId="3" refreshError="1">
        <row r="63">
          <cell r="F63">
            <v>398.92469362284851</v>
          </cell>
          <cell r="G63">
            <v>390.3445880054187</v>
          </cell>
          <cell r="H63">
            <v>369.94483896491067</v>
          </cell>
          <cell r="I63">
            <v>416.18840851382629</v>
          </cell>
          <cell r="J63">
            <v>457.05600991675692</v>
          </cell>
          <cell r="K63">
            <v>501.64190103334414</v>
          </cell>
          <cell r="L63">
            <v>547.08893475800187</v>
          </cell>
          <cell r="M63">
            <v>590.91473885820994</v>
          </cell>
          <cell r="N63">
            <v>634.1496193907401</v>
          </cell>
          <cell r="O63">
            <v>681.25860567022914</v>
          </cell>
          <cell r="P63">
            <v>732.71430819749457</v>
          </cell>
          <cell r="Q63">
            <v>789.06737650136802</v>
          </cell>
          <cell r="R63">
            <v>850.96199324643817</v>
          </cell>
          <cell r="S63">
            <v>919.15470439392197</v>
          </cell>
          <cell r="T63">
            <v>994.53732625926273</v>
          </cell>
          <cell r="U63">
            <v>1078.1648367176033</v>
          </cell>
          <cell r="V63">
            <v>1171.2893617536934</v>
          </cell>
          <cell r="W63">
            <v>1275.401618517642</v>
          </cell>
          <cell r="X63">
            <v>1392.2814824314346</v>
          </cell>
          <cell r="Y63">
            <v>1495.9356791310786</v>
          </cell>
          <cell r="Z63">
            <v>1607.4926570315072</v>
          </cell>
        </row>
        <row r="64">
          <cell r="F64">
            <v>388.70685103639443</v>
          </cell>
          <cell r="G64">
            <v>378.08559173457797</v>
          </cell>
          <cell r="H64">
            <v>386.40470686439267</v>
          </cell>
          <cell r="I64">
            <v>392.15927849471854</v>
          </cell>
          <cell r="J64">
            <v>414.39641913183124</v>
          </cell>
          <cell r="K64">
            <v>458.29543982130912</v>
          </cell>
          <cell r="L64">
            <v>501.92894856936761</v>
          </cell>
          <cell r="M64">
            <v>546.54852488318522</v>
          </cell>
          <cell r="N64">
            <v>590.71776433565071</v>
          </cell>
          <cell r="O64">
            <v>635.4409879730598</v>
          </cell>
          <cell r="P64">
            <v>682.70751108615457</v>
          </cell>
          <cell r="Q64">
            <v>734.34676345636399</v>
          </cell>
          <cell r="R64">
            <v>790.91455931510029</v>
          </cell>
          <cell r="S64">
            <v>853.06135804724272</v>
          </cell>
          <cell r="T64">
            <v>921.55134129987437</v>
          </cell>
          <cell r="U64">
            <v>997.28562245692922</v>
          </cell>
          <cell r="V64">
            <v>1081.3305082435197</v>
          </cell>
          <cell r="W64">
            <v>1174.9519389963129</v>
          </cell>
          <cell r="X64">
            <v>1279.6574875675899</v>
          </cell>
          <cell r="Y64">
            <v>1387.8729266933851</v>
          </cell>
          <cell r="Z64">
            <v>1498.5699395313402</v>
          </cell>
        </row>
        <row r="65">
          <cell r="F65">
            <v>375.67465338515461</v>
          </cell>
          <cell r="G65">
            <v>369.74278459770113</v>
          </cell>
          <cell r="H65">
            <v>414.54759116296265</v>
          </cell>
          <cell r="I65">
            <v>502.14824780430001</v>
          </cell>
          <cell r="J65">
            <v>552.41453056726687</v>
          </cell>
          <cell r="K65">
            <v>605.03450813400559</v>
          </cell>
          <cell r="L65">
            <v>663.35128559980114</v>
          </cell>
          <cell r="M65">
            <v>720.43470587822742</v>
          </cell>
          <cell r="N65">
            <v>782.66323612366398</v>
          </cell>
          <cell r="O65">
            <v>850.5206920697492</v>
          </cell>
          <cell r="P65">
            <v>924.5380674180343</v>
          </cell>
          <cell r="Q65">
            <v>1005.298272227948</v>
          </cell>
          <cell r="R65">
            <v>1093.4413583594865</v>
          </cell>
          <cell r="S65">
            <v>1189.670282927563</v>
          </cell>
          <cell r="T65">
            <v>1294.757266130832</v>
          </cell>
          <cell r="U65">
            <v>1409.5508058006405</v>
          </cell>
          <cell r="V65">
            <v>1534.9834176400625</v>
          </cell>
          <cell r="W65">
            <v>1672.0801774580191</v>
          </cell>
          <cell r="X65">
            <v>1821.9681498261834</v>
          </cell>
          <cell r="Y65">
            <v>1985.8867965818254</v>
          </cell>
          <cell r="Z65">
            <v>2166.3274274215751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6">
          <cell r="B6">
            <v>9.7895239624497723</v>
          </cell>
          <cell r="C6">
            <v>10.536580419328409</v>
          </cell>
          <cell r="D6">
            <v>12.322014895338034</v>
          </cell>
          <cell r="E6">
            <v>13.931538384991702</v>
          </cell>
          <cell r="F6">
            <v>14.951369510916095</v>
          </cell>
          <cell r="G6">
            <v>15.80741952254721</v>
          </cell>
          <cell r="H6">
            <v>16.824232097421074</v>
          </cell>
          <cell r="I6">
            <v>16.940962529254382</v>
          </cell>
          <cell r="J6">
            <v>17.651757257403741</v>
          </cell>
          <cell r="K6">
            <v>18.0825900496698</v>
          </cell>
          <cell r="L6">
            <v>19.163894967224586</v>
          </cell>
          <cell r="M6">
            <v>19.719354958531532</v>
          </cell>
          <cell r="N6">
            <v>20.406499556282899</v>
          </cell>
          <cell r="O6">
            <v>21.473736747677414</v>
          </cell>
          <cell r="P6">
            <v>21.735440614596104</v>
          </cell>
          <cell r="Q6">
            <v>21.861286384274504</v>
          </cell>
          <cell r="R6">
            <v>22.023679406049009</v>
          </cell>
          <cell r="S6">
            <v>22.093449810988211</v>
          </cell>
          <cell r="T6">
            <v>22.09040657523715</v>
          </cell>
          <cell r="U6">
            <v>21.941000813779468</v>
          </cell>
        </row>
        <row r="7">
          <cell r="B7">
            <v>0</v>
          </cell>
        </row>
        <row r="8">
          <cell r="B8">
            <v>5.7197956309893003</v>
          </cell>
          <cell r="C8">
            <v>6.3459703190224372</v>
          </cell>
          <cell r="D8">
            <v>8.183251093027085</v>
          </cell>
          <cell r="E8">
            <v>9.8573178090795608</v>
          </cell>
          <cell r="F8">
            <v>10.953956577798291</v>
          </cell>
          <cell r="G8">
            <v>11.895350559923006</v>
          </cell>
          <cell r="H8">
            <v>13.002897573446859</v>
          </cell>
          <cell r="I8">
            <v>13.219785008545541</v>
          </cell>
          <cell r="J8">
            <v>14.031852184421894</v>
          </cell>
          <cell r="K8">
            <v>14.571273332766769</v>
          </cell>
          <cell r="L8">
            <v>15.764243565242634</v>
          </cell>
          <cell r="M8">
            <v>16.440573920215503</v>
          </cell>
          <cell r="N8">
            <v>17.25438267586685</v>
          </cell>
          <cell r="O8">
            <v>18.45289360312438</v>
          </cell>
          <cell r="P8">
            <v>18.854611088061823</v>
          </cell>
          <cell r="Q8">
            <v>19.123555347028557</v>
          </cell>
          <cell r="R8">
            <v>19.430894343356339</v>
          </cell>
          <cell r="S8">
            <v>19.64778177845503</v>
          </cell>
          <cell r="T8">
            <v>19.793209551552135</v>
          </cell>
          <cell r="U8">
            <v>19.793209551552131</v>
          </cell>
        </row>
        <row r="9">
          <cell r="B9">
            <v>4.0697283314604711</v>
          </cell>
          <cell r="C9">
            <v>4.1906101003059719</v>
          </cell>
          <cell r="D9">
            <v>4.1387638023109483</v>
          </cell>
          <cell r="E9">
            <v>4.0742205759121415</v>
          </cell>
          <cell r="F9">
            <v>3.9974129331178037</v>
          </cell>
          <cell r="G9">
            <v>3.912068962624204</v>
          </cell>
          <cell r="H9">
            <v>3.8213345239742158</v>
          </cell>
          <cell r="I9">
            <v>3.72117752070884</v>
          </cell>
          <cell r="J9">
            <v>3.6199050729818465</v>
          </cell>
          <cell r="K9">
            <v>3.5113167169030328</v>
          </cell>
          <cell r="L9">
            <v>3.3996514019819526</v>
          </cell>
          <cell r="M9">
            <v>3.2787810383160307</v>
          </cell>
          <cell r="N9">
            <v>3.1521168804160498</v>
          </cell>
          <cell r="O9">
            <v>3.0208431445530355</v>
          </cell>
          <cell r="P9">
            <v>2.8808295265342831</v>
          </cell>
          <cell r="Q9">
            <v>2.7377310372459482</v>
          </cell>
          <cell r="R9">
            <v>2.5927850626926685</v>
          </cell>
          <cell r="S9">
            <v>2.4456680325331823</v>
          </cell>
          <cell r="T9">
            <v>2.2971970236850145</v>
          </cell>
          <cell r="U9">
            <v>2.1477912622273365</v>
          </cell>
        </row>
        <row r="11">
          <cell r="B11">
            <v>9.7895239624497705</v>
          </cell>
          <cell r="C11">
            <v>6.5509060187601946</v>
          </cell>
          <cell r="D11">
            <v>6.1129759254928917</v>
          </cell>
          <cell r="E11">
            <v>6.9114637075106451</v>
          </cell>
          <cell r="F11">
            <v>7.4174039432429346</v>
          </cell>
          <cell r="G11">
            <v>7.8420920447074769</v>
          </cell>
          <cell r="H11">
            <v>8.3465347713019789</v>
          </cell>
          <cell r="I11">
            <v>8.4044449690764811</v>
          </cell>
          <cell r="J11">
            <v>8.7570716375272895</v>
          </cell>
          <cell r="K11">
            <v>8.9708086366630191</v>
          </cell>
          <cell r="L11">
            <v>9.5072461418335674</v>
          </cell>
          <cell r="M11">
            <v>9.7828109405515544</v>
          </cell>
          <cell r="N11">
            <v>10.123704732603034</v>
          </cell>
          <cell r="O11">
            <v>10.653163211041788</v>
          </cell>
          <cell r="P11">
            <v>10.782995016283934</v>
          </cell>
          <cell r="Q11">
            <v>17.472441170832887</v>
          </cell>
          <cell r="R11">
            <v>22.023679406049009</v>
          </cell>
          <cell r="S11">
            <v>22.093449810988211</v>
          </cell>
          <cell r="T11">
            <v>22.09040657523715</v>
          </cell>
          <cell r="U11">
            <v>21.941000813779468</v>
          </cell>
        </row>
        <row r="12">
          <cell r="B12">
            <v>0</v>
          </cell>
        </row>
        <row r="13">
          <cell r="B13">
            <v>5.7197956309893003</v>
          </cell>
          <cell r="C13">
            <v>3.94547884639098</v>
          </cell>
          <cell r="D13">
            <v>4.0597270291293244</v>
          </cell>
          <cell r="E13">
            <v>4.8902348332360646</v>
          </cell>
          <cell r="F13">
            <v>5.4342794922533226</v>
          </cell>
          <cell r="G13">
            <v>5.9013069060336401</v>
          </cell>
          <cell r="H13">
            <v>6.4507631668424477</v>
          </cell>
          <cell r="I13">
            <v>6.5583614517464666</v>
          </cell>
          <cell r="J13">
            <v>6.9612295815271974</v>
          </cell>
          <cell r="K13">
            <v>7.228837478575068</v>
          </cell>
          <cell r="L13">
            <v>7.8206723670163845</v>
          </cell>
          <cell r="M13">
            <v>8.1562011918673782</v>
          </cell>
          <cell r="N13">
            <v>8.5599333228140946</v>
          </cell>
          <cell r="O13">
            <v>9.1545169608794392</v>
          </cell>
          <cell r="P13">
            <v>9.3538097985468589</v>
          </cell>
          <cell r="Q13">
            <v>15.284333680312468</v>
          </cell>
          <cell r="R13">
            <v>19.430894343356339</v>
          </cell>
          <cell r="S13">
            <v>19.64778177845503</v>
          </cell>
          <cell r="T13">
            <v>19.793209551552135</v>
          </cell>
          <cell r="U13">
            <v>19.793209551552131</v>
          </cell>
        </row>
        <row r="14">
          <cell r="B14">
            <v>4.0697283314604711</v>
          </cell>
          <cell r="C14">
            <v>2.6054271723692151</v>
          </cell>
          <cell r="D14">
            <v>2.0532488963635669</v>
          </cell>
          <cell r="E14">
            <v>2.0212288742745801</v>
          </cell>
          <cell r="F14">
            <v>1.983124450989612</v>
          </cell>
          <cell r="G14">
            <v>1.9407851386738368</v>
          </cell>
          <cell r="H14">
            <v>1.8957716044595307</v>
          </cell>
          <cell r="I14">
            <v>1.8460835173300143</v>
          </cell>
          <cell r="J14">
            <v>1.7958420560000923</v>
          </cell>
          <cell r="K14">
            <v>1.7419711580879511</v>
          </cell>
          <cell r="L14">
            <v>1.6865737748171836</v>
          </cell>
          <cell r="M14">
            <v>1.6266097486841768</v>
          </cell>
          <cell r="N14">
            <v>1.5637714097889395</v>
          </cell>
          <cell r="O14">
            <v>1.4986462501623485</v>
          </cell>
          <cell r="P14">
            <v>1.4291852177370741</v>
          </cell>
          <cell r="Q14">
            <v>2.1881074905204212</v>
          </cell>
          <cell r="R14">
            <v>2.5927850626926685</v>
          </cell>
          <cell r="S14">
            <v>2.4456680325331823</v>
          </cell>
          <cell r="T14">
            <v>2.2971970236850145</v>
          </cell>
          <cell r="U14">
            <v>2.1477912622273365</v>
          </cell>
        </row>
        <row r="16">
          <cell r="B16">
            <v>0</v>
          </cell>
          <cell r="C16">
            <v>3.9856744005682141</v>
          </cell>
          <cell r="D16">
            <v>6.2090389698451425</v>
          </cell>
          <cell r="E16">
            <v>7.0200746774810572</v>
          </cell>
          <cell r="F16">
            <v>7.5339655676731603</v>
          </cell>
          <cell r="G16">
            <v>7.9653274778397334</v>
          </cell>
          <cell r="H16">
            <v>8.4776973261190953</v>
          </cell>
          <cell r="I16">
            <v>8.5365175601779004</v>
          </cell>
          <cell r="J16">
            <v>8.8946856198764497</v>
          </cell>
          <cell r="K16">
            <v>9.1117814130067813</v>
          </cell>
          <cell r="L16">
            <v>9.6566488253910183</v>
          </cell>
          <cell r="M16">
            <v>9.936544017979978</v>
          </cell>
          <cell r="N16">
            <v>10.282794823679867</v>
          </cell>
          <cell r="O16">
            <v>10.820573536635628</v>
          </cell>
          <cell r="P16">
            <v>10.952445598312174</v>
          </cell>
          <cell r="Q16">
            <v>4.3888452134416163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</row>
        <row r="17">
          <cell r="B17">
            <v>0</v>
          </cell>
          <cell r="C17">
            <v>2.4004914726314572</v>
          </cell>
          <cell r="D17">
            <v>4.1235240638977606</v>
          </cell>
          <cell r="E17">
            <v>4.9670829758434962</v>
          </cell>
          <cell r="F17">
            <v>5.5196770855449682</v>
          </cell>
          <cell r="G17">
            <v>5.9940436538893662</v>
          </cell>
          <cell r="H17">
            <v>6.5521344066044112</v>
          </cell>
          <cell r="I17">
            <v>6.6614235567990745</v>
          </cell>
          <cell r="J17">
            <v>7.0706226028946961</v>
          </cell>
          <cell r="K17">
            <v>7.3424358541917005</v>
          </cell>
          <cell r="L17">
            <v>7.9435711982262491</v>
          </cell>
          <cell r="M17">
            <v>8.2843727283481243</v>
          </cell>
          <cell r="N17">
            <v>8.6944493530527556</v>
          </cell>
          <cell r="O17">
            <v>9.298376642244941</v>
          </cell>
          <cell r="P17">
            <v>9.5008012895149641</v>
          </cell>
          <cell r="Q17">
            <v>3.8392216667160888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B18">
            <v>0</v>
          </cell>
          <cell r="C18">
            <v>1.5851829279367569</v>
          </cell>
          <cell r="D18">
            <v>2.0855149059473814</v>
          </cell>
          <cell r="E18">
            <v>2.0529917016375614</v>
          </cell>
          <cell r="F18">
            <v>2.0142884821281917</v>
          </cell>
          <cell r="G18">
            <v>1.9712838239503672</v>
          </cell>
          <cell r="H18">
            <v>1.9255629195146851</v>
          </cell>
          <cell r="I18">
            <v>1.8750940033788257</v>
          </cell>
          <cell r="J18">
            <v>1.8240630169817542</v>
          </cell>
          <cell r="K18">
            <v>1.7693455588150817</v>
          </cell>
          <cell r="L18">
            <v>1.713077627164769</v>
          </cell>
          <cell r="M18">
            <v>1.6521712896318539</v>
          </cell>
          <cell r="N18">
            <v>1.5883454706271103</v>
          </cell>
          <cell r="O18">
            <v>1.5221968943906869</v>
          </cell>
          <cell r="P18">
            <v>1.4516443087972091</v>
          </cell>
          <cell r="Q18">
            <v>0.54962354672552705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</row>
        <row r="22">
          <cell r="B22">
            <v>0</v>
          </cell>
          <cell r="C22">
            <v>37.827020171144447</v>
          </cell>
          <cell r="D22">
            <v>50.389802500517163</v>
          </cell>
          <cell r="E22">
            <v>50.389802500517163</v>
          </cell>
          <cell r="F22">
            <v>50.389802500517163</v>
          </cell>
          <cell r="G22">
            <v>50.389802500517163</v>
          </cell>
          <cell r="H22">
            <v>50.389802500517163</v>
          </cell>
          <cell r="I22">
            <v>50.389802500517163</v>
          </cell>
          <cell r="J22">
            <v>50.389802500517163</v>
          </cell>
          <cell r="K22">
            <v>50.389802500517163</v>
          </cell>
          <cell r="L22">
            <v>50.389802500517163</v>
          </cell>
          <cell r="M22">
            <v>50.389802500517163</v>
          </cell>
          <cell r="N22">
            <v>50.389802500517163</v>
          </cell>
          <cell r="O22">
            <v>50.389802500517163</v>
          </cell>
          <cell r="P22">
            <v>50.389802500517163</v>
          </cell>
          <cell r="Q22">
            <v>20.075878135875143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4">
          <cell r="C24">
            <v>5.6218892883624401</v>
          </cell>
        </row>
        <row r="25">
          <cell r="C25">
            <v>6.6599015428275399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ULT-Ass."/>
      <sheetName val="modalities"/>
      <sheetName val="Tab1"/>
      <sheetName val="Tab2"/>
      <sheetName val="Tab3"/>
      <sheetName val="Tab 4"/>
      <sheetName val="Tab5"/>
      <sheetName val="Tab6"/>
      <sheetName val="Tab7"/>
      <sheetName val="macro"/>
      <sheetName val="arrears-tab"/>
      <sheetName val="by creditor-after"/>
      <sheetName val="by creditor-before"/>
      <sheetName val="tab8"/>
      <sheetName val="fiscal-tab"/>
      <sheetName val="Bilateral Assistance"/>
      <sheetName val="Delivery"/>
      <sheetName val="by type of debt-after"/>
      <sheetName val="by type of debt-before"/>
      <sheetName val="A"/>
      <sheetName val="contents"/>
      <sheetName val="B"/>
      <sheetName val="C"/>
      <sheetName val="D"/>
      <sheetName val="E"/>
      <sheetName val="large projects"/>
      <sheetName val="F"/>
      <sheetName val="BoP OUT Medium"/>
      <sheetName val="BoP OUT Long"/>
      <sheetName val="IMF Assistance"/>
      <sheetName val="Terms of Trade"/>
      <sheetName val="Exports"/>
      <sheetName val="Services"/>
      <sheetName val="Key Ratios"/>
      <sheetName val="Debt Service  Long"/>
      <sheetName val="DebtService to budget"/>
      <sheetName val="Workspace contents"/>
      <sheetName val="OUT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>
        <row r="1">
          <cell r="O1" t="str">
            <v>Naples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input"/>
      <sheetName val="Prod'n - Agric"/>
      <sheetName val="Prod'n - Energy"/>
      <sheetName val="PIP"/>
      <sheetName val="Assumptions"/>
      <sheetName val="GDP-supply"/>
      <sheetName val="GDP-Exp"/>
      <sheetName val="RED T1"/>
      <sheetName val="RED T2"/>
      <sheetName val="RED T3"/>
      <sheetName val="WETA"/>
      <sheetName val="Natacc"/>
      <sheetName val="output"/>
      <sheetName val="PIP OIL"/>
      <sheetName val="Stproj"/>
      <sheetName val="#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contents"/>
      <sheetName val="B"/>
      <sheetName val="C"/>
      <sheetName val="D"/>
    </sheetNames>
    <sheetDataSet>
      <sheetData sheetId="0" refreshError="1"/>
      <sheetData sheetId="1" refreshError="1"/>
      <sheetData sheetId="2" refreshError="1"/>
      <sheetData sheetId="3" refreshError="1">
        <row r="747">
          <cell r="A747" t="str">
            <v>Revenues</v>
          </cell>
          <cell r="B747">
            <v>1093</v>
          </cell>
          <cell r="C747">
            <v>1525.739</v>
          </cell>
          <cell r="D747">
            <v>2412.8190000000004</v>
          </cell>
          <cell r="E747">
            <v>3478.5820000000003</v>
          </cell>
          <cell r="F747">
            <v>4622.8869999999997</v>
          </cell>
          <cell r="G747">
            <v>5310.7539999999999</v>
          </cell>
          <cell r="H747">
            <v>6261.8</v>
          </cell>
          <cell r="I747">
            <v>7524</v>
          </cell>
          <cell r="J747">
            <v>8799.5982845464187</v>
          </cell>
          <cell r="K747">
            <v>10361.581657193819</v>
          </cell>
          <cell r="L747">
            <v>11978.915103029802</v>
          </cell>
          <cell r="M747">
            <v>13633.590990449175</v>
          </cell>
          <cell r="N747">
            <v>15385.071791045571</v>
          </cell>
          <cell r="O747">
            <v>17396.566824153724</v>
          </cell>
          <cell r="P747">
            <v>19662.777585677104</v>
          </cell>
          <cell r="Q747">
            <v>22280.660763938788</v>
          </cell>
          <cell r="R747">
            <v>24944.869458979287</v>
          </cell>
          <cell r="S747">
            <v>27919.905405046018</v>
          </cell>
          <cell r="T747">
            <v>31251.58997754431</v>
          </cell>
          <cell r="U747">
            <v>34906.269956849777</v>
          </cell>
          <cell r="V747">
            <v>38991.000271730183</v>
          </cell>
          <cell r="W747">
            <v>43556.782157687507</v>
          </cell>
          <cell r="X747">
            <v>48660.727362510224</v>
          </cell>
          <cell r="Y747">
            <v>53526.800098761254</v>
          </cell>
          <cell r="Z747">
            <v>58879.480108637385</v>
          </cell>
          <cell r="AA747">
            <v>64767.428119501128</v>
          </cell>
          <cell r="AB747">
            <v>71244.170931451241</v>
          </cell>
          <cell r="AC747">
            <v>78368.588024596378</v>
          </cell>
          <cell r="AD747">
            <v>86205.446827056017</v>
          </cell>
          <cell r="AE747">
            <v>94825.991509761632</v>
          </cell>
          <cell r="AF747">
            <v>104308.5906607378</v>
          </cell>
          <cell r="AG747">
            <v>114739.44972681158</v>
          </cell>
          <cell r="AH747">
            <v>126213.39469949275</v>
          </cell>
          <cell r="AI747">
            <v>138834.73416944203</v>
          </cell>
          <cell r="AJ747">
            <v>152718.20758638624</v>
          </cell>
          <cell r="AK747">
            <v>167990.02834502488</v>
          </cell>
          <cell r="AL747">
            <v>184789.03117952737</v>
          </cell>
          <cell r="AM747">
            <v>203267.93429748013</v>
          </cell>
          <cell r="AN747">
            <v>223594.72772722816</v>
          </cell>
          <cell r="AO747">
            <v>245954.200499951</v>
          </cell>
          <cell r="AP747">
            <v>270549.62054994609</v>
          </cell>
          <cell r="AQ747">
            <v>297604.58260494075</v>
          </cell>
          <cell r="AR747">
            <v>327365.04086543486</v>
          </cell>
          <cell r="AS747">
            <v>360101.54495197837</v>
          </cell>
          <cell r="AT747">
            <v>396111.69944717624</v>
          </cell>
          <cell r="AU747">
            <v>435722.86939189391</v>
          </cell>
          <cell r="AV747">
            <v>479295.15633108333</v>
          </cell>
          <cell r="AW747">
            <v>527224.67196419172</v>
          </cell>
          <cell r="AX747">
            <v>579947.13916061097</v>
          </cell>
          <cell r="AY747">
            <v>637941.85307667207</v>
          </cell>
          <cell r="AZ747">
            <v>701736.03838433931</v>
          </cell>
          <cell r="BA747">
            <v>771909.64222277328</v>
          </cell>
          <cell r="BB747">
            <v>849100.60644505068</v>
          </cell>
          <cell r="BC747">
            <v>934010.66708955588</v>
          </cell>
          <cell r="BD747">
            <v>1027411.7337985116</v>
          </cell>
          <cell r="BE747">
            <v>1130152.9071783628</v>
          </cell>
          <cell r="BF747">
            <v>1243168.1978961993</v>
          </cell>
          <cell r="BG747">
            <v>1367485.0176858194</v>
          </cell>
          <cell r="BH747">
            <v>1504233.5194544015</v>
          </cell>
        </row>
      </sheetData>
      <sheetData sheetId="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23"/>
      <sheetName val="T24"/>
      <sheetName val="T26"/>
      <sheetName val="T27"/>
      <sheetName val="T28"/>
      <sheetName val="T29"/>
      <sheetName val="T30"/>
      <sheetName val="T31"/>
      <sheetName val="T33"/>
      <sheetName val="T34"/>
      <sheetName val="Input"/>
      <sheetName val="LOI Bench"/>
      <sheetName val="Work"/>
      <sheetName val="SR Tb1"/>
      <sheetName val="RED"/>
      <sheetName val="PIN"/>
      <sheetName val="AM (2)"/>
      <sheetName val="Annual Meetings"/>
      <sheetName val="BP Table"/>
      <sheetName val="Basic Data - Old"/>
      <sheetName val="Matières premières"/>
      <sheetName val="Conjoncture internationale"/>
      <sheetName val="Données Base"/>
      <sheetName val="Contents"/>
      <sheetName val="OUTREO"/>
      <sheetName val="In"/>
      <sheetName val="Out"/>
      <sheetName val="Out to share"/>
      <sheetName val="Val added ind."/>
      <sheetName val="Sec"/>
      <sheetName val="Exp"/>
      <sheetName val="Sec-a"/>
      <sheetName val="Exp-a"/>
      <sheetName val="MF"/>
      <sheetName val="MacroF"/>
      <sheetName val="MacroF (French)"/>
      <sheetName val="SEI REV"/>
      <sheetName val="SEI French"/>
      <sheetName val="Oil"/>
      <sheetName val="Oil_sum"/>
      <sheetName val="Impact_Oil"/>
      <sheetName val="Min"/>
      <sheetName val="Old CPI"/>
      <sheetName val="New CPI"/>
      <sheetName val="Model"/>
      <sheetName val="gdpgrowthcontrib"/>
      <sheetName val="Sheet2"/>
      <sheetName val="SA1-2"/>
      <sheetName val="SA3"/>
      <sheetName val="SA4"/>
      <sheetName val="PIP"/>
      <sheetName val="scrap_BOP"/>
      <sheetName val="PEs"/>
      <sheetName val="NPVAssistance"/>
      <sheetName val="Prp$"/>
      <sheetName val="int$"/>
      <sheetName val="debt Service"/>
      <sheetName val="Debt_Details"/>
      <sheetName val="CIRRs"/>
      <sheetName val="Modality"/>
      <sheetName val="IDA_Summary"/>
      <sheetName val="IMF detail"/>
      <sheetName val="T4"/>
      <sheetName val="Scenario"/>
      <sheetName val="WB-results"/>
      <sheetName val="T1"/>
      <sheetName val="Graph-mul"/>
      <sheetName val="ind"/>
      <sheetName val="tofe"/>
      <sheetName val="tfm "/>
      <sheetName val="rec"/>
      <sheetName val="RECGRAPH1"/>
      <sheetName val="reca"/>
      <sheetName val="dép"/>
      <sheetName val="fin"/>
      <sheetName val="A"/>
      <sheetName val="I"/>
      <sheetName val="G"/>
      <sheetName val="F"/>
      <sheetName val="beac"/>
      <sheetName val="DISPONIBILITE"/>
      <sheetName val="DISPO-DEC-0"/>
      <sheetName val="DISPONIBILITE-CAA"/>
      <sheetName val="PC-COMPENS"/>
      <sheetName val="Module1"/>
      <sheetName val="Content"/>
      <sheetName val="PV calcu"/>
      <sheetName val="Print DS"/>
      <sheetName val="Print PV"/>
      <sheetName val="print Debt stock"/>
      <sheetName val="old Disbursed 96"/>
      <sheetName val="old adb p 98"/>
      <sheetName val="old Pmt Sched. 97"/>
      <sheetName val="debt"/>
      <sheetName val="amort"/>
      <sheetName val="terms"/>
      <sheetName val="int"/>
      <sheetName val="dod"/>
      <sheetName val="arr"/>
      <sheetName val="ds"/>
      <sheetName val="npv"/>
      <sheetName val="amort$"/>
      <sheetName val="dod$"/>
      <sheetName val="arr$"/>
      <sheetName val="ds$"/>
      <sheetName val="npv$"/>
      <sheetName val="ir"/>
      <sheetName val="er"/>
      <sheetName val="cirr_all"/>
      <sheetName val="cirr"/>
      <sheetName val="info"/>
      <sheetName val="pvtReport"/>
      <sheetName val="pvtSource"/>
      <sheetName val="MULT-Ass."/>
      <sheetName val="modalities"/>
      <sheetName val="Tab1"/>
      <sheetName val="Tab2"/>
      <sheetName val="Tab3"/>
      <sheetName val="Tab 4"/>
      <sheetName val="Tab5"/>
      <sheetName val="Tab6"/>
      <sheetName val="Tab7"/>
      <sheetName val="macro"/>
      <sheetName val="arrears-tab"/>
      <sheetName val="by creditor-after"/>
      <sheetName val="by creditor-before"/>
      <sheetName val="tab8"/>
      <sheetName val="fiscal-tab"/>
      <sheetName val="Bilateral Assistance"/>
      <sheetName val="Delivery"/>
      <sheetName val="by type of debt-after"/>
      <sheetName val="by type of debt-before"/>
      <sheetName val="Table 4"/>
      <sheetName val="Table 5"/>
      <sheetName val="Table 6"/>
      <sheetName val="Table 7"/>
      <sheetName val="Table 8"/>
      <sheetName val="Table 9"/>
      <sheetName val="Table 11"/>
      <sheetName val="Table 9x"/>
      <sheetName val="App. VII"/>
      <sheetName val="Sheet3"/>
      <sheetName val="Roadmap"/>
      <sheetName val="AssBOP"/>
      <sheetName val="C"/>
      <sheetName val="WEO-TRE"/>
      <sheetName val="Imp"/>
      <sheetName val="ToT"/>
      <sheetName val="BOP"/>
      <sheetName val="SRBOP"/>
      <sheetName val="SRBOP GDP"/>
      <sheetName val="E"/>
      <sheetName val="WETA"/>
      <sheetName val="Fin Needs"/>
      <sheetName val="Ana"/>
      <sheetName val="Bench - 00"/>
      <sheetName val="#REF"/>
      <sheetName val="NPV1"/>
      <sheetName val="ds-1"/>
      <sheetName val="Chart 1"/>
      <sheetName val="Table 1"/>
      <sheetName val="Table 2"/>
      <sheetName val="Table 3"/>
      <sheetName val="Table10"/>
      <sheetName val="HIPCAss"/>
      <sheetName val="AssumpE"/>
      <sheetName val="DebtservE2"/>
      <sheetName val="Table2"/>
      <sheetName val="Table3"/>
      <sheetName val="Table4"/>
      <sheetName val="Table5"/>
      <sheetName val="Assistance"/>
      <sheetName val="burdensh"/>
      <sheetName val="Indic"/>
      <sheetName val="Creditors(before)"/>
      <sheetName val="Creditors(after)"/>
      <sheetName val="NEW-DEBT"/>
      <sheetName val="NEW-ALL"/>
      <sheetName val="NEW-IDA"/>
      <sheetName val="NEW-IMF"/>
      <sheetName val="NEW-ADF"/>
      <sheetName val="Topup"/>
      <sheetName val="NEW-comm"/>
      <sheetName val="New Borr-Base"/>
      <sheetName val="NEW-OTHMULT"/>
      <sheetName val="NEW-BILAT"/>
      <sheetName val="RepData"/>
      <sheetName val="RepData1(before)"/>
      <sheetName val="RepData1(after)"/>
      <sheetName val="TOC"/>
      <sheetName val="tab 1"/>
      <sheetName val="tab 2"/>
      <sheetName val="tab 3"/>
      <sheetName val="tab 5"/>
      <sheetName val="tab 6"/>
      <sheetName val="tab 7"/>
      <sheetName val="tab 8"/>
      <sheetName val="tab 9"/>
      <sheetName val="tab 10"/>
      <sheetName val="tab 11"/>
      <sheetName val="tab 12"/>
      <sheetName val="tab 13"/>
      <sheetName val="tab old 14"/>
      <sheetName val="tab 14"/>
      <sheetName val="tmoverpt"/>
      <sheetName val="tab 15"/>
      <sheetName val="tab 16"/>
      <sheetName val="Fig 1"/>
      <sheetName val="Fig 2"/>
      <sheetName val="Fig 3"/>
      <sheetName val="Fig 4"/>
      <sheetName val="Prod'n - Agric"/>
      <sheetName val="Prod'n - Energy"/>
      <sheetName val="Assumptions"/>
      <sheetName val="GDP-supply"/>
      <sheetName val="GDP-Exp"/>
      <sheetName val="RED T1"/>
      <sheetName val="RED T2"/>
      <sheetName val="RED T3"/>
      <sheetName val="Natacc"/>
      <sheetName val="output"/>
      <sheetName val="PIP OIL"/>
      <sheetName val="Stproj"/>
      <sheetName val="B"/>
      <sheetName val="D"/>
      <sheetName val="Table1"/>
      <sheetName val="Before"/>
      <sheetName val="After"/>
      <sheetName val="old-ida"/>
      <sheetName val="gap-ida"/>
      <sheetName val="old-fad"/>
      <sheetName val="NEW-FAD"/>
      <sheetName val="old-othmult"/>
      <sheetName val="old-bil"/>
      <sheetName val="NEW-BIL"/>
      <sheetName val="Source Imp. &amp; Exp."/>
      <sheetName val="BoP with oil"/>
      <sheetName val="OLD Work"/>
      <sheetName val="PR SR-bop"/>
      <sheetName val="oil res chart"/>
      <sheetName val="Fin. Req."/>
      <sheetName val="PR Med Term"/>
      <sheetName val="PR Med Term Oil"/>
      <sheetName val="DSA"/>
      <sheetName val="Medium-Term"/>
      <sheetName val="PR REDt22"/>
      <sheetName val="RED tab. 23"/>
      <sheetName val="RED tab. 24"/>
      <sheetName val="PDR -HIPC Tb1"/>
      <sheetName val="PDR -HIPC Tb2"/>
      <sheetName val="noteblok dsa"/>
      <sheetName val="Exch rates, prices"/>
      <sheetName val="Charts - gap"/>
      <sheetName val="Exchrate, from cb"/>
      <sheetName val="Fin. Req. (fre)"/>
      <sheetName val="exp growth"/>
      <sheetName val="ADM-res. pay."/>
      <sheetName val="BoP for DSA (previous)"/>
      <sheetName val="BoP using DEBTPRO"/>
      <sheetName val="PR SR-bop old"/>
      <sheetName val="BOP in dobras"/>
      <sheetName val="codes"/>
      <sheetName val="template"/>
      <sheetName val="Commodity price annuel"/>
      <sheetName val="Matières premières mensuelles"/>
      <sheetName val="Import pays 1"/>
      <sheetName val="Import pays 2"/>
      <sheetName val="Exports biens"/>
      <sheetName val="Export pays 2"/>
      <sheetName val="QTb1"/>
      <sheetName val="Q Tb2"/>
      <sheetName val="Q Tb3"/>
      <sheetName val="Q Tb4"/>
      <sheetName val="Q Tb5"/>
      <sheetName val="Q Tb6"/>
      <sheetName val="Q Tb7"/>
      <sheetName val="Q Tb8"/>
      <sheetName val="Q Tb9"/>
      <sheetName val="Q Tb10"/>
      <sheetName val="Q Tb11a"/>
      <sheetName val="Q Tb11b"/>
      <sheetName val="Q Tb12"/>
      <sheetName val="Q Tb13"/>
      <sheetName val="Q Tb14"/>
      <sheetName val="Q Tb17"/>
      <sheetName val="Q Tb18"/>
      <sheetName val="Q Tb19"/>
      <sheetName val="Q Tb20"/>
      <sheetName val="Q Tb21a"/>
      <sheetName val="Q Tb21b"/>
      <sheetName val="Q Tb21c"/>
      <sheetName val="Q Tb22"/>
      <sheetName val="Q Tb23"/>
      <sheetName val="Q Tb24"/>
      <sheetName val="Q Tb25a"/>
      <sheetName val="Q Tb25b"/>
      <sheetName val="Q Tb26"/>
      <sheetName val="Q Tb27"/>
      <sheetName val="Q Tb28"/>
      <sheetName val="Q Tb29"/>
      <sheetName val="Out ($US)"/>
      <sheetName val="Out to MRshare"/>
      <sheetName val=" DSA"/>
      <sheetName val="BOPreport (A) Oct 14"/>
      <sheetName val="assmpts"/>
      <sheetName val="exports ($US)"/>
      <sheetName val="Gold Tasiast"/>
      <sheetName val="Copper_gold project"/>
      <sheetName val="services ($US)"/>
      <sheetName val="Food products"/>
      <sheetName val="Food products (2)"/>
      <sheetName val="Grants and Loans"/>
      <sheetName val="fishiron $US)"/>
      <sheetName val="imp-customs ($US)"/>
      <sheetName val="capital ($US)"/>
      <sheetName val="Summary"/>
      <sheetName val="transfers ($US)"/>
      <sheetName val="Debt os"/>
      <sheetName val="Etrgl"/>
      <sheetName val="income ($US)"/>
      <sheetName val="PIP-decaissement BCI"/>
      <sheetName val="BCMProjProg"/>
      <sheetName val="Table43"/>
      <sheetName val="customs"/>
      <sheetName val="TRE"/>
      <sheetName val="horizdebt"/>
      <sheetName val="exports"/>
      <sheetName val="BCMCash"/>
      <sheetName val="tab 12 DSA"/>
      <sheetName val="HIPC CP resources 2002-3"/>
      <sheetName val="DS Proj"/>
      <sheetName val="Triangles"/>
      <sheetName val="Triangles4"/>
      <sheetName val="GAS Table"/>
      <sheetName val="Source Data (Current)"/>
      <sheetName val="Source Data (Previous)"/>
      <sheetName val="Complete Data Set (Annual)"/>
      <sheetName val="Complete Data Set (Quarterly)"/>
      <sheetName val="REER_CPI partners"/>
      <sheetName val="REER_weights "/>
      <sheetName val="REER"/>
      <sheetName val="print"/>
      <sheetName val="gap"/>
      <sheetName val="large projects"/>
      <sheetName val="BoP OUT Medium"/>
      <sheetName val="BoP OUT Long"/>
      <sheetName val="IMF Assistance"/>
      <sheetName val="Terms of Trade"/>
      <sheetName val="Services"/>
      <sheetName val="Key Ratios"/>
      <sheetName val="Debt Service  Long"/>
      <sheetName val="DebtService to budget"/>
      <sheetName val="Workspace contents"/>
      <sheetName val="Relief"/>
      <sheetName val="GDP per hour"/>
      <sheetName val="GDP per person"/>
      <sheetName val="Time series"/>
      <sheetName val="table with hist comp"/>
      <sheetName val="notes"/>
      <sheetName val="Assumptions &amp; changes"/>
      <sheetName val="MANNING"/>
      <sheetName val="SUMMARY PAGE"/>
      <sheetName val="CASH FLOW"/>
      <sheetName val="B SHEET"/>
      <sheetName val="Depreciation"/>
      <sheetName val="Kinross Capex - Forecast"/>
      <sheetName val="Kinross Capex Template"/>
      <sheetName val="CAPEX"/>
      <sheetName val="Mining Fleet orders placed 2011"/>
      <sheetName val="Mining Fleet Carryover from2010"/>
      <sheetName val="Sustain Capital"/>
      <sheetName val="Stock MVT"/>
      <sheetName val="INVENTORY MOVEMENT"/>
      <sheetName val="DUMP LEACH HISTORY"/>
      <sheetName val="Production costs DL"/>
      <sheetName val="PHYSICALS"/>
      <sheetName val="P&amp;L by dept"/>
      <sheetName val="P&amp;L by activity"/>
      <sheetName val="P&amp;L by Acct"/>
      <sheetName val="SALES"/>
      <sheetName val="AD TOTAL"/>
      <sheetName val="ADMIN OPEX"/>
      <sheetName val="EN TOTAL"/>
      <sheetName val="ENGINEERING OPEX"/>
      <sheetName val="OHS TOTAL"/>
      <sheetName val="OHS OPEX"/>
      <sheetName val="MG TOTAL"/>
      <sheetName val="MINING OPEX"/>
      <sheetName val="PR TOT"/>
      <sheetName val="PROCESSING OPEX"/>
      <sheetName val="Ls_AgXLB_WorkbookFile"/>
      <sheetName val="Activity codes"/>
      <sheetName val="Instructions"/>
      <sheetName val="Tasiast Exploration Budget 2011"/>
      <sheetName val="Tasiast Forecast 2011"/>
      <sheetName val="Exploration Budget-Forecast Q2"/>
      <sheetName val="Exploration Budget-Forecast Q3"/>
      <sheetName val="zalim t3"/>
      <sheetName val="Zalim t4"/>
      <sheetName val="BALT3"/>
      <sheetName val="import par produit Q4"/>
      <sheetName val="import 2008_produit"/>
      <sheetName val="IMPORT_09 "/>
      <sheetName val="BAL T4"/>
      <sheetName val="import par produit Q(3)"/>
      <sheetName val="Etat de reg "/>
      <sheetName val="interplact"/>
      <sheetName val="Dette"/>
      <sheetName val="BCI"/>
      <sheetName val="SM"/>
      <sheetName val="ETP"/>
      <sheetName val="change manuel T3"/>
      <sheetName val="change manuel T4"/>
      <sheetName val="Tasiast "/>
      <sheetName val="maquette petrole 2009"/>
      <sheetName val="Commerce Ext t2 09"/>
      <sheetName val="Annuelle"/>
      <sheetName val="BdP 2009"/>
      <sheetName val="cours 08_09"/>
      <sheetName val="T43"/>
      <sheetName val="salaire pet"/>
      <sheetName val="fact petroliere"/>
      <sheetName val="cours"/>
      <sheetName val="autres impo"/>
      <sheetName val="cpt perolier"/>
      <sheetName val="MCM"/>
      <sheetName val="Akjoujt  data"/>
      <sheetName val="EXPORT_PAYS_09"/>
      <sheetName val="IMPORT_PAYS 09"/>
      <sheetName val="ETAT REG 2009"/>
      <sheetName val="Principaux indicateurs"/>
      <sheetName val="Sheet1"/>
      <sheetName val="DA"/>
      <sheetName val="Micro"/>
      <sheetName val="Q1"/>
      <sheetName val="Q3"/>
      <sheetName val="Q4"/>
      <sheetName val="Q5"/>
      <sheetName val="Q6"/>
      <sheetName val="Q7"/>
      <sheetName val="QC"/>
      <sheetName val="In-sys"/>
      <sheetName val="In-sys hot"/>
      <sheetName val="Check"/>
      <sheetName val="Out-sys"/>
      <sheetName val="Tables 5, 6"/>
      <sheetName val="MCD-ID"/>
      <sheetName val="MCD-BCA"/>
      <sheetName val="MCD-AID"/>
      <sheetName val="REFIN"/>
      <sheetName val="Depots SH"/>
      <sheetName val="INT-06R"/>
      <sheetName val="archives"/>
      <sheetName val="Monthly M.S. and Cbk B.sheet"/>
      <sheetName val="Interest rates"/>
      <sheetName val="Data"/>
      <sheetName val="MS fre"/>
      <sheetName val="MS for"/>
      <sheetName val="Data authorities, old"/>
      <sheetName val="WEOREO"/>
      <sheetName val="det for"/>
      <sheetName val="Sum"/>
      <sheetName val="charts"/>
      <sheetName val="OUTREO_History"/>
      <sheetName val="Budfin"/>
      <sheetName val="SRT3"/>
      <sheetName val="Check H"/>
      <sheetName val="In-sys_H hot"/>
      <sheetName val="In-sys_H"/>
      <sheetName val="Tab9"/>
      <sheetName val="data auth"/>
      <sheetName val="Employ"/>
      <sheetName val="gdpH"/>
      <sheetName val="data auth adj"/>
      <sheetName val="GDP OR"/>
      <sheetName val="GDP NOM"/>
      <sheetName val="GDP DEM"/>
      <sheetName val="Misc"/>
      <sheetName val="SEI for briefs"/>
      <sheetName val="1old"/>
      <sheetName val="pop"/>
      <sheetName val="T1 FR"/>
      <sheetName val="T1 FR (2)"/>
      <sheetName val="SEI S_Visits"/>
      <sheetName val="old SEI"/>
      <sheetName val="MT Scenario"/>
      <sheetName val="WEOREO_Real"/>
      <sheetName val="WEOREO_BOP"/>
      <sheetName val="OUT_Share"/>
      <sheetName val="X-Ranges"/>
      <sheetName val="M-Ranges"/>
      <sheetName val="WEO Ass"/>
      <sheetName val="SR-Tab5-bop"/>
      <sheetName val="SR-Tabs7&amp;8-mt"/>
      <sheetName val="vul-ind SRversion"/>
      <sheetName val="vul-ind PDRversion"/>
      <sheetName val="Indicators"/>
      <sheetName val="BOP Stress "/>
      <sheetName val="BOPdetail"/>
      <sheetName val="Trade"/>
      <sheetName val="Profits"/>
      <sheetName val="Inv. Income"/>
      <sheetName val="NIR"/>
      <sheetName val="SA-Tab 27"/>
      <sheetName val="SA-Tab 28"/>
      <sheetName val="SA Tab 29"/>
      <sheetName val="SA Tab 30"/>
      <sheetName val="Oper.Budg."/>
      <sheetName val="OilShock"/>
      <sheetName val="K"/>
      <sheetName val="J"/>
      <sheetName val="cobra"/>
      <sheetName val="OldTab28"/>
      <sheetName val="OldTab35"/>
      <sheetName val="OldTab36"/>
      <sheetName val="Old Summ BoP"/>
      <sheetName val="Old Brf-Tbl"/>
      <sheetName val="OldSR-Tbl"/>
      <sheetName val="WEO"/>
      <sheetName val="comparision"/>
      <sheetName val="SEI SR format (2)"/>
      <sheetName val="T5.Performace Criteria (B M )"/>
      <sheetName val="HYPOTHESESDECROISSANCE"/>
      <sheetName val="GROWTHPROJECTIONS"/>
      <sheetName val="CONTRIBUTIONTOGROWTH"/>
      <sheetName val="FRAMEWORK"/>
      <sheetName val="Chart2-OIL OUTPUT"/>
      <sheetName val="OILOUTPUTPROFILES"/>
      <sheetName val="Performace Criteria"/>
      <sheetName val="MTFramework-Text table"/>
      <sheetName val="Mainprojects"/>
      <sheetName val="SEI SR format"/>
      <sheetName val="SEI SR format WEOWintervsAug"/>
      <sheetName val="WEOREO "/>
      <sheetName val="CPI"/>
      <sheetName val="Compatibility Report"/>
      <sheetName val="Compatibility Report (1)"/>
      <sheetName val="Compatibility Report (2)"/>
      <sheetName val="In_sys"/>
      <sheetName val="In_Debt"/>
      <sheetName val="Out_sys"/>
      <sheetName val="Out_Debt"/>
      <sheetName val="OUT_DSA_external"/>
      <sheetName val="SR-Table"/>
      <sheetName val="Panel_Charts"/>
      <sheetName val="DG_Charts"/>
      <sheetName val="LongTerm"/>
      <sheetName val="FIG"/>
      <sheetName val="Quarterly"/>
      <sheetName val="FX reserves"/>
      <sheetName val="SDR Alloc"/>
      <sheetName val="BOP-Annual"/>
      <sheetName val="BOP-Quarterly"/>
      <sheetName val="DEBT&amp;GRANTS"/>
      <sheetName val="other imports"/>
      <sheetName val="INDUSTRIES "/>
      <sheetName val="Finneeds"/>
      <sheetName val="BOP-Mona"/>
      <sheetName val="DEBT-Mona"/>
      <sheetName val="R3-Annual"/>
      <sheetName val="R3-Quarterly"/>
      <sheetName val="R2-Annual"/>
      <sheetName val="Differences with R2"/>
      <sheetName val="Compare"/>
      <sheetName val="R3-Brief"/>
      <sheetName val="R2-Med"/>
      <sheetName val="MedTerm compare"/>
      <sheetName val="MedTermBase"/>
      <sheetName val="Fund position during PRGF"/>
      <sheetName val="proposed schedule"/>
      <sheetName val="ExtFin_Requirements"/>
      <sheetName val="Not really used"/>
      <sheetName val="BopHistRev"/>
      <sheetName val="T32"/>
      <sheetName val="T35"/>
      <sheetName val="OUTWEO"/>
      <sheetName val="6b. pcpiALL"/>
      <sheetName val="7. eneer"/>
      <sheetName val="8. ereer"/>
      <sheetName val="DataALL"/>
      <sheetName val="DataPCPIm"/>
      <sheetName val="Datadmx"/>
      <sheetName val="GAS_061301"/>
      <sheetName val="GEE_061301"/>
      <sheetName val="B(Assump)"/>
      <sheetName val="GEE0901"/>
      <sheetName val="X"/>
      <sheetName val="M"/>
      <sheetName val="T-T"/>
      <sheetName val="S"/>
      <sheetName val="Check Interest"/>
      <sheetName val="G(Disb.)"/>
      <sheetName val="H(Amort)"/>
      <sheetName val="Debt scenario"/>
      <sheetName val="I(Interest)"/>
      <sheetName val="N(Debt)"/>
      <sheetName val="J(Priv.Cap)"/>
      <sheetName val="J(Fin. account)"/>
      <sheetName val="O(Arrears)"/>
      <sheetName val="K(Reserves)"/>
      <sheetName val="BOP_output"/>
      <sheetName val="L(Links)"/>
      <sheetName val="P(IMF)"/>
      <sheetName val="CA"/>
      <sheetName val="CA-Income"/>
      <sheetName val="CK"/>
      <sheetName val="DIS"/>
      <sheetName val="AMO"/>
      <sheetName val="Read Meo "/>
      <sheetName val="Read Me"/>
      <sheetName val="Fig1"/>
      <sheetName val="Fig2"/>
      <sheetName val="Fig3"/>
      <sheetName val="Fig4"/>
      <sheetName val="Fig5"/>
      <sheetName val="Fig6"/>
      <sheetName val="Fig7"/>
      <sheetName val="Fig8"/>
      <sheetName val="Fig10a"/>
      <sheetName val="Fig10b"/>
      <sheetName val="..."/>
      <sheetName val="Fig2o"/>
      <sheetName val="Fig5o"/>
      <sheetName val="Fig6o"/>
      <sheetName val="Fig9o"/>
      <sheetName val="Fig10o"/>
      <sheetName val="Fig12o"/>
      <sheetName val="Fig13o"/>
      <sheetName val="Fig14o"/>
      <sheetName val="Sheet25"/>
      <sheetName val="Fig15Pond"/>
      <sheetName val="Fig15o"/>
      <sheetName val="Tab4"/>
      <sheetName val="Tab10"/>
      <sheetName val="Tab11"/>
      <sheetName val="Tab13"/>
      <sheetName val="Tab15"/>
      <sheetName val="Tab2o"/>
      <sheetName val="GdpvHpTab"/>
      <sheetName val="GdpbvHp Tab"/>
      <sheetName val="GdpvHp_Pop Tab"/>
      <sheetName val="GdpbvHp_Pop Tab"/>
      <sheetName val="GdpvHp_EtHp Tab"/>
      <sheetName val="GdpbvHp_EtbHp Tab"/>
      <sheetName val="Sheet8"/>
      <sheetName val="Sheet10"/>
      <sheetName val="Sheet22"/>
      <sheetName val="TabA2.1"/>
      <sheetName val="TabA2.2"/>
      <sheetName val="TabA2.3"/>
      <sheetName val="TabA2.4"/>
      <sheetName val="FAME Persistence"/>
      <sheetName val="TabA2.7"/>
      <sheetName val="%US"/>
      <sheetName val="......"/>
      <sheetName val="estimatedTfp"/>
      <sheetName val="estimatedTfp_nt"/>
      <sheetName val="estimatedTfp_hrs"/>
      <sheetName val="tfp_all2"/>
      <sheetName val="Fig1(data) GdpvHp"/>
      <sheetName val="Fig2(data) GdpbvHp"/>
      <sheetName val="Fig2-3(data) GdpvHp_Pop"/>
      <sheetName val="Fig6(data)"/>
      <sheetName val="Fig5-6(data)GdpbvHp_Pop"/>
      <sheetName val="Fig7-8(data)GdpvHp_EtHp"/>
      <sheetName val="Fig9-10(data) GdpbvHp_EtbHp"/>
      <sheetName val="Fig11-12(data)"/>
      <sheetName val="Fig13-14(data)"/>
      <sheetName val="Fig15(data)"/>
      <sheetName val="OutputGr"/>
      <sheetName val="NFBS79-97"/>
      <sheetName val="NFBS79-8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>
        <row r="59">
          <cell r="C59">
            <v>4.6040363843444024E-2</v>
          </cell>
        </row>
        <row r="80">
          <cell r="C80">
            <v>6.0199999999999997E-2</v>
          </cell>
        </row>
      </sheetData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/>
      <sheetData sheetId="237"/>
      <sheetData sheetId="238"/>
      <sheetData sheetId="239" refreshError="1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/>
      <sheetData sheetId="275"/>
      <sheetData sheetId="276" refreshError="1"/>
      <sheetData sheetId="277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/>
      <sheetData sheetId="289" refreshError="1"/>
      <sheetData sheetId="290" refreshError="1"/>
      <sheetData sheetId="291" refreshError="1"/>
      <sheetData sheetId="292"/>
      <sheetData sheetId="293"/>
      <sheetData sheetId="294" refreshError="1"/>
      <sheetData sheetId="295" refreshError="1"/>
      <sheetData sheetId="296" refreshError="1"/>
      <sheetData sheetId="297"/>
      <sheetData sheetId="298" refreshError="1"/>
      <sheetData sheetId="299" refreshError="1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1"/>
      <sheetName val="Table2"/>
      <sheetName val="Table3"/>
      <sheetName val="Table4"/>
      <sheetName val="Table5"/>
      <sheetName val="Before"/>
      <sheetName val="After"/>
      <sheetName val="NEW-ALL"/>
      <sheetName val="old-ida"/>
      <sheetName val="NEW-IDA"/>
      <sheetName val="gap-ida"/>
      <sheetName val="NEW-IMF"/>
      <sheetName val="old-fad"/>
      <sheetName val="NEW-FAD"/>
      <sheetName val="old-othmult"/>
      <sheetName val="NEW-OTHMULT"/>
      <sheetName val="old-bil"/>
      <sheetName val="NEW-B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Table 5.  Discount Rate and Exchange Rate Assumptions 1/</v>
          </cell>
        </row>
        <row r="4">
          <cell r="C4" t="str">
            <v>Discount Rates 2/</v>
          </cell>
          <cell r="E4" t="str">
            <v>Exchange Rates 3/</v>
          </cell>
        </row>
        <row r="5">
          <cell r="C5" t="str">
            <v>(in percent)</v>
          </cell>
          <cell r="E5" t="str">
            <v>(per U.S. dollar)</v>
          </cell>
        </row>
        <row r="8">
          <cell r="A8" t="str">
            <v>Currency</v>
          </cell>
        </row>
        <row r="9">
          <cell r="B9" t="str">
            <v>United States Dollar</v>
          </cell>
          <cell r="C9">
            <v>6.23</v>
          </cell>
          <cell r="E9">
            <v>1</v>
          </cell>
        </row>
        <row r="10">
          <cell r="B10" t="str">
            <v>Special Drawing Rights</v>
          </cell>
          <cell r="C10">
            <v>5.2500833333333334</v>
          </cell>
          <cell r="E10">
            <v>0.71021214036632752</v>
          </cell>
        </row>
        <row r="11">
          <cell r="B11" t="str">
            <v>CFA Franc</v>
          </cell>
          <cell r="C11">
            <v>5.3550000000000004</v>
          </cell>
          <cell r="E11">
            <v>562.20960231348158</v>
          </cell>
        </row>
        <row r="12">
          <cell r="B12" t="str">
            <v>European Currency Unit</v>
          </cell>
          <cell r="C12">
            <v>4.9950000000000001</v>
          </cell>
          <cell r="E12">
            <v>0.85708163702592677</v>
          </cell>
        </row>
        <row r="13">
          <cell r="B13" t="str">
            <v>African Development Fund</v>
          </cell>
          <cell r="C13">
            <v>5.2500833333333334</v>
          </cell>
          <cell r="E13">
            <v>0.71021214036632752</v>
          </cell>
        </row>
        <row r="14">
          <cell r="B14" t="str">
            <v>Algerian Dinar</v>
          </cell>
          <cell r="C14">
            <v>5.2500833333333334</v>
          </cell>
          <cell r="E14">
            <v>60.353100000000005</v>
          </cell>
        </row>
        <row r="15">
          <cell r="B15" t="str">
            <v>Austrian Shillings</v>
          </cell>
          <cell r="C15">
            <v>5.2766666666666664</v>
          </cell>
          <cell r="E15">
            <v>11.747000000000002</v>
          </cell>
        </row>
        <row r="16">
          <cell r="B16" t="str">
            <v>Belgian Franc</v>
          </cell>
          <cell r="C16">
            <v>5.59</v>
          </cell>
          <cell r="E16">
            <v>34.5745</v>
          </cell>
        </row>
        <row r="17">
          <cell r="B17" t="str">
            <v>Canadian Dollar</v>
          </cell>
          <cell r="C17">
            <v>6.248333333333334</v>
          </cell>
          <cell r="E17">
            <v>1.5305000000000002</v>
          </cell>
        </row>
        <row r="18">
          <cell r="B18" t="str">
            <v>Swiss Franc</v>
          </cell>
          <cell r="C18">
            <v>4.05</v>
          </cell>
          <cell r="E18">
            <v>1.3765000000000003</v>
          </cell>
        </row>
        <row r="19">
          <cell r="B19" t="str">
            <v>Chinese Yuan</v>
          </cell>
          <cell r="C19">
            <v>5.2500833333333334</v>
          </cell>
          <cell r="E19">
            <v>8.2787000000000006</v>
          </cell>
        </row>
        <row r="20">
          <cell r="B20" t="str">
            <v>Deutsche Mark</v>
          </cell>
          <cell r="C20">
            <v>5.16</v>
          </cell>
          <cell r="E20">
            <v>1.6730000000000003</v>
          </cell>
        </row>
        <row r="21">
          <cell r="B21" t="str">
            <v>Danish Kroner</v>
          </cell>
          <cell r="C21">
            <v>5.6349999999999998</v>
          </cell>
          <cell r="E21">
            <v>6.3865000000000007</v>
          </cell>
        </row>
        <row r="22">
          <cell r="B22" t="str">
            <v>Spanish Peseta</v>
          </cell>
          <cell r="C22">
            <v>5.3083333333333336</v>
          </cell>
          <cell r="E22">
            <v>142.60699000000002</v>
          </cell>
        </row>
        <row r="23">
          <cell r="B23" t="str">
            <v>Finnish Markaa</v>
          </cell>
          <cell r="C23">
            <v>5.3449999999999998</v>
          </cell>
          <cell r="E23">
            <v>5.0960000000000001</v>
          </cell>
        </row>
        <row r="24">
          <cell r="B24" t="str">
            <v>French Franc</v>
          </cell>
          <cell r="C24">
            <v>5.3550000000000004</v>
          </cell>
          <cell r="E24">
            <v>5.6221000000000005</v>
          </cell>
        </row>
        <row r="25">
          <cell r="B25" t="str">
            <v>Great Britain Sterling</v>
          </cell>
          <cell r="C25">
            <v>6.8066666666666658</v>
          </cell>
          <cell r="E25">
            <v>0.60114217012323412</v>
          </cell>
        </row>
        <row r="26">
          <cell r="B26" t="str">
            <v>Irish Punt</v>
          </cell>
          <cell r="C26">
            <v>5.33</v>
          </cell>
          <cell r="E26">
            <v>0.67235930881463046</v>
          </cell>
        </row>
        <row r="27">
          <cell r="B27" t="str">
            <v>Italian Lira</v>
          </cell>
          <cell r="C27">
            <v>5.5766666666666653</v>
          </cell>
          <cell r="E27">
            <v>1653.1</v>
          </cell>
        </row>
        <row r="28">
          <cell r="B28" t="str">
            <v>Japanese Yen</v>
          </cell>
          <cell r="C28">
            <v>2.2166666666666663</v>
          </cell>
          <cell r="E28">
            <v>115.6</v>
          </cell>
        </row>
        <row r="29">
          <cell r="B29" t="str">
            <v>Kuwaiti Dinar</v>
          </cell>
          <cell r="C29">
            <v>5.25</v>
          </cell>
          <cell r="E29">
            <v>0.30155996972337906</v>
          </cell>
        </row>
        <row r="30">
          <cell r="B30" t="str">
            <v>Luxembourg Franc</v>
          </cell>
          <cell r="C30">
            <v>5.59</v>
          </cell>
          <cell r="E30">
            <v>34.5745</v>
          </cell>
        </row>
        <row r="31">
          <cell r="B31" t="str">
            <v>Norwegian Kroner</v>
          </cell>
          <cell r="C31">
            <v>6.5383333333333331</v>
          </cell>
          <cell r="E31">
            <v>7.6</v>
          </cell>
        </row>
        <row r="32">
          <cell r="B32" t="str">
            <v>Netherland Guilders</v>
          </cell>
          <cell r="C32">
            <v>5.7833333333333341</v>
          </cell>
          <cell r="E32">
            <v>1.8888000000000005</v>
          </cell>
        </row>
        <row r="33">
          <cell r="B33" t="str">
            <v>Portugese Peseta</v>
          </cell>
          <cell r="C33">
            <v>5.25</v>
          </cell>
          <cell r="E33">
            <v>171.82899</v>
          </cell>
        </row>
        <row r="34">
          <cell r="B34" t="str">
            <v>Saudi Arabian Rial</v>
          </cell>
          <cell r="C34">
            <v>5.2500833333333334</v>
          </cell>
          <cell r="E34">
            <v>3.7450000000000001</v>
          </cell>
        </row>
        <row r="35">
          <cell r="B35" t="str">
            <v>Swedish Kroner</v>
          </cell>
          <cell r="C35">
            <v>5.6566666666666663</v>
          </cell>
          <cell r="E35">
            <v>8.0609999999999999</v>
          </cell>
        </row>
        <row r="36">
          <cell r="B36" t="str">
            <v>Russian Rubble</v>
          </cell>
          <cell r="C36">
            <v>6.23</v>
          </cell>
          <cell r="E36">
            <v>0.6</v>
          </cell>
        </row>
        <row r="41">
          <cell r="A41" t="str">
            <v>1/ Latest actual data available are those for end-1998</v>
          </cell>
        </row>
        <row r="42">
          <cell r="A42" t="str">
            <v>and the country is reporting data on a calendar-year basis.</v>
          </cell>
        </row>
        <row r="43">
          <cell r="A43" t="str">
            <v>2/ The discount rates used are the average Commercial Interest</v>
          </cell>
        </row>
        <row r="44">
          <cell r="A44" t="str">
            <v>Reference Rates for the respective currencies over the six-month period</v>
          </cell>
        </row>
        <row r="45">
          <cell r="A45" t="str">
            <v>prior to the base date (i.e., the end of the period for which actual debt</v>
          </cell>
        </row>
        <row r="46">
          <cell r="A46" t="str">
            <v>and export data are available).</v>
          </cell>
        </row>
        <row r="47">
          <cell r="A47" t="str">
            <v>3/  The exchange rates are those at the base date (i.e., at the end of the</v>
          </cell>
        </row>
        <row r="48">
          <cell r="A48" t="str">
            <v>period for which actual debt and export data are available).</v>
          </cell>
        </row>
        <row r="50">
          <cell r="B50" t="str">
            <v>C:\My Documents\Temp\BurkinaFaso\premission\[DSARept2_kk.xls]Table5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Source Imp. &amp; Exp."/>
      <sheetName val="Input"/>
      <sheetName val="Assumptions"/>
      <sheetName val="BoP with oil"/>
      <sheetName val="OLD Work"/>
      <sheetName val="PR SR-bop"/>
      <sheetName val="oil res chart"/>
      <sheetName val="Fin. Req."/>
      <sheetName val="output"/>
      <sheetName val="PR Med Term"/>
      <sheetName val="PR Med Term Oil"/>
      <sheetName val="DSA"/>
      <sheetName val="Medium-Term"/>
      <sheetName val="PR REDt22"/>
      <sheetName val="RED tab. 23"/>
      <sheetName val="RED tab. 24"/>
      <sheetName val="PDR -HIPC Tb1"/>
      <sheetName val="PDR -HIPC Tb2"/>
      <sheetName val="noteblok dsa"/>
      <sheetName val="Exch rates, prices"/>
      <sheetName val="Charts - gap"/>
      <sheetName val="Exchrate, from cb"/>
      <sheetName val="Fin. Req. (fre)"/>
      <sheetName val="exp growth"/>
      <sheetName val="ADM-res. pay."/>
      <sheetName val="BoP for DSA (previous)"/>
      <sheetName val="BoP using DEBTPRO"/>
      <sheetName val="PR SR-bop old"/>
      <sheetName val="BOP in dobr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r"/>
      <sheetName val="codes"/>
      <sheetName val="template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modity price annuel"/>
      <sheetName val="Matières premières mensuelles"/>
      <sheetName val="Conjoncture internationale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PVAssistance"/>
      <sheetName val="Prp$"/>
      <sheetName val="int$"/>
      <sheetName val="debt Service"/>
      <sheetName val="Debt_Details"/>
      <sheetName val="CIRRs"/>
      <sheetName val="Modality"/>
      <sheetName val="IDA_Summary"/>
      <sheetName val="IMF detail"/>
      <sheetName val="T4"/>
      <sheetName val="Scenario"/>
      <sheetName val="WB-results"/>
      <sheetName val="T1"/>
      <sheetName val="Graph-mu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59">
          <cell r="C59">
            <v>4.6040363843444024E-2</v>
          </cell>
        </row>
        <row r="60">
          <cell r="C60">
            <v>5.4123279308905134E-2</v>
          </cell>
        </row>
        <row r="61">
          <cell r="C61">
            <v>5.0408734278118296E-2</v>
          </cell>
        </row>
        <row r="62">
          <cell r="C62">
            <v>4.6120000000000008E-2</v>
          </cell>
        </row>
        <row r="63">
          <cell r="C63">
            <v>5.9950000000000003E-2</v>
          </cell>
        </row>
        <row r="64">
          <cell r="C64">
            <v>5.1588915167871709E-2</v>
          </cell>
        </row>
        <row r="65">
          <cell r="C65">
            <v>4.8712733333333327E-2</v>
          </cell>
        </row>
        <row r="66">
          <cell r="C66">
            <v>5.9950000000000003E-2</v>
          </cell>
        </row>
        <row r="67">
          <cell r="C67">
            <v>5.9950000000000003E-2</v>
          </cell>
        </row>
        <row r="68">
          <cell r="C68">
            <v>4.8712733333333327E-2</v>
          </cell>
        </row>
        <row r="69">
          <cell r="C69">
            <v>4.6120000000000001E-2</v>
          </cell>
        </row>
        <row r="70">
          <cell r="C70">
            <v>4.6120000000000001E-2</v>
          </cell>
        </row>
        <row r="77">
          <cell r="C77">
            <v>4.6120000000000001E-2</v>
          </cell>
        </row>
        <row r="79">
          <cell r="C79">
            <v>4.6120000000000001E-2</v>
          </cell>
        </row>
        <row r="80">
          <cell r="C80">
            <v>6.0199999999999997E-2</v>
          </cell>
        </row>
        <row r="81">
          <cell r="C81">
            <v>4.6120000000000001E-2</v>
          </cell>
        </row>
        <row r="82">
          <cell r="C82">
            <v>3.7350000000000001E-2</v>
          </cell>
        </row>
        <row r="84">
          <cell r="C84">
            <v>4.6120000000000001E-2</v>
          </cell>
        </row>
        <row r="87">
          <cell r="C87">
            <v>4.6120000000000001E-2</v>
          </cell>
        </row>
        <row r="90">
          <cell r="C90">
            <v>4.6120000000000001E-2</v>
          </cell>
        </row>
        <row r="91">
          <cell r="C91">
            <v>5.8216666666666667E-2</v>
          </cell>
        </row>
        <row r="94">
          <cell r="C94">
            <v>4.6120000000000001E-2</v>
          </cell>
        </row>
        <row r="95">
          <cell r="C95">
            <v>2.3166666666666669E-2</v>
          </cell>
        </row>
        <row r="99">
          <cell r="C99">
            <v>4.6120000000000001E-2</v>
          </cell>
        </row>
        <row r="100">
          <cell r="C100">
            <v>6.0149999999999995E-2</v>
          </cell>
        </row>
        <row r="103">
          <cell r="C103">
            <v>4.8712733333333327E-2</v>
          </cell>
        </row>
        <row r="105">
          <cell r="C105">
            <v>5.9950000000000003E-2</v>
          </cell>
        </row>
        <row r="109">
          <cell r="C109">
            <v>1.3359000000000001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Terms"/>
      <sheetName val="Int"/>
      <sheetName val="info"/>
      <sheetName val="Amort"/>
      <sheetName val="Relief"/>
      <sheetName val="Summary"/>
    </sheetNames>
    <sheetDataSet>
      <sheetData sheetId="0" refreshError="1"/>
      <sheetData sheetId="1" refreshError="1"/>
      <sheetData sheetId="2" refreshError="1"/>
      <sheetData sheetId="3" refreshError="1">
        <row r="5">
          <cell r="A5" t="str">
            <v>IDA40</v>
          </cell>
          <cell r="B5">
            <v>0.02</v>
          </cell>
          <cell r="C5">
            <v>0.02</v>
          </cell>
          <cell r="D5">
            <v>0.02</v>
          </cell>
          <cell r="E5">
            <v>0.02</v>
          </cell>
          <cell r="F5">
            <v>0.02</v>
          </cell>
          <cell r="G5">
            <v>0.02</v>
          </cell>
          <cell r="H5">
            <v>0.02</v>
          </cell>
          <cell r="I5">
            <v>0.02</v>
          </cell>
          <cell r="J5">
            <v>0.02</v>
          </cell>
          <cell r="K5">
            <v>0.02</v>
          </cell>
          <cell r="L5">
            <v>0.04</v>
          </cell>
          <cell r="M5">
            <v>0.04</v>
          </cell>
          <cell r="N5">
            <v>0.04</v>
          </cell>
          <cell r="O5">
            <v>0.04</v>
          </cell>
          <cell r="P5">
            <v>0.04</v>
          </cell>
          <cell r="Q5">
            <v>0.04</v>
          </cell>
          <cell r="R5">
            <v>0.04</v>
          </cell>
          <cell r="S5">
            <v>0.04</v>
          </cell>
          <cell r="T5">
            <v>0.04</v>
          </cell>
          <cell r="U5">
            <v>0.04</v>
          </cell>
          <cell r="V5">
            <v>0.04</v>
          </cell>
          <cell r="W5">
            <v>0.04</v>
          </cell>
          <cell r="X5">
            <v>0.04</v>
          </cell>
          <cell r="Y5">
            <v>0.04</v>
          </cell>
          <cell r="Z5">
            <v>0.04</v>
          </cell>
          <cell r="AA5">
            <v>0.04</v>
          </cell>
          <cell r="AB5">
            <v>0.04</v>
          </cell>
          <cell r="AC5">
            <v>0.04</v>
          </cell>
          <cell r="AD5">
            <v>0.04</v>
          </cell>
          <cell r="AE5">
            <v>0.04</v>
          </cell>
        </row>
        <row r="6">
          <cell r="A6" t="str">
            <v>IDA40a</v>
          </cell>
          <cell r="B6">
            <v>0.01</v>
          </cell>
          <cell r="C6">
            <v>0.02</v>
          </cell>
          <cell r="D6">
            <v>0.02</v>
          </cell>
          <cell r="E6">
            <v>0.02</v>
          </cell>
          <cell r="F6">
            <v>0.02</v>
          </cell>
          <cell r="G6">
            <v>0.02</v>
          </cell>
          <cell r="H6">
            <v>0.02</v>
          </cell>
          <cell r="I6">
            <v>0.02</v>
          </cell>
          <cell r="J6">
            <v>0.02</v>
          </cell>
          <cell r="K6">
            <v>0.02</v>
          </cell>
          <cell r="L6">
            <v>0.03</v>
          </cell>
          <cell r="M6">
            <v>0.04</v>
          </cell>
          <cell r="N6">
            <v>0.04</v>
          </cell>
          <cell r="O6">
            <v>0.04</v>
          </cell>
          <cell r="P6">
            <v>0.04</v>
          </cell>
          <cell r="Q6">
            <v>0.04</v>
          </cell>
          <cell r="R6">
            <v>0.04</v>
          </cell>
          <cell r="S6">
            <v>0.04</v>
          </cell>
          <cell r="T6">
            <v>0.04</v>
          </cell>
          <cell r="U6">
            <v>0.04</v>
          </cell>
          <cell r="V6">
            <v>0.04</v>
          </cell>
          <cell r="W6">
            <v>0.04</v>
          </cell>
          <cell r="X6">
            <v>0.04</v>
          </cell>
          <cell r="Y6">
            <v>0.04</v>
          </cell>
          <cell r="Z6">
            <v>0.04</v>
          </cell>
          <cell r="AA6">
            <v>0.04</v>
          </cell>
          <cell r="AB6">
            <v>0.04</v>
          </cell>
          <cell r="AC6">
            <v>0.04</v>
          </cell>
          <cell r="AD6">
            <v>0.04</v>
          </cell>
          <cell r="AE6">
            <v>0.04</v>
          </cell>
          <cell r="AF6">
            <v>0.02</v>
          </cell>
        </row>
        <row r="7">
          <cell r="A7" t="str">
            <v>IDA50</v>
          </cell>
          <cell r="B7">
            <v>0.01</v>
          </cell>
          <cell r="C7">
            <v>0.01</v>
          </cell>
          <cell r="D7">
            <v>0.01</v>
          </cell>
          <cell r="E7">
            <v>0.01</v>
          </cell>
          <cell r="F7">
            <v>0.01</v>
          </cell>
          <cell r="G7">
            <v>0.01</v>
          </cell>
          <cell r="H7">
            <v>0.01</v>
          </cell>
          <cell r="I7">
            <v>0.01</v>
          </cell>
          <cell r="J7">
            <v>0.01</v>
          </cell>
          <cell r="K7">
            <v>0.01</v>
          </cell>
          <cell r="L7">
            <v>0.03</v>
          </cell>
          <cell r="M7">
            <v>0.03</v>
          </cell>
          <cell r="N7">
            <v>0.03</v>
          </cell>
          <cell r="O7">
            <v>0.03</v>
          </cell>
          <cell r="P7">
            <v>0.03</v>
          </cell>
          <cell r="Q7">
            <v>0.03</v>
          </cell>
          <cell r="R7">
            <v>0.03</v>
          </cell>
          <cell r="S7">
            <v>0.03</v>
          </cell>
          <cell r="T7">
            <v>0.03</v>
          </cell>
          <cell r="U7">
            <v>0.03</v>
          </cell>
          <cell r="V7">
            <v>0.03</v>
          </cell>
          <cell r="W7">
            <v>0.03</v>
          </cell>
          <cell r="X7">
            <v>0.03</v>
          </cell>
          <cell r="Y7">
            <v>0.03</v>
          </cell>
          <cell r="Z7">
            <v>0.03</v>
          </cell>
          <cell r="AA7">
            <v>0.03</v>
          </cell>
          <cell r="AB7">
            <v>0.03</v>
          </cell>
          <cell r="AC7">
            <v>0.03</v>
          </cell>
          <cell r="AD7">
            <v>0.03</v>
          </cell>
          <cell r="AE7">
            <v>0.03</v>
          </cell>
          <cell r="AF7">
            <v>0.03</v>
          </cell>
          <cell r="AG7">
            <v>0.03</v>
          </cell>
          <cell r="AH7">
            <v>0.03</v>
          </cell>
          <cell r="AI7">
            <v>0.03</v>
          </cell>
          <cell r="AJ7">
            <v>0.03</v>
          </cell>
          <cell r="AK7">
            <v>0.03</v>
          </cell>
          <cell r="AL7">
            <v>0.03</v>
          </cell>
          <cell r="AM7">
            <v>0.03</v>
          </cell>
          <cell r="AN7">
            <v>0.03</v>
          </cell>
          <cell r="AO7">
            <v>0.03</v>
          </cell>
        </row>
        <row r="8">
          <cell r="A8" t="str">
            <v>IDA50a</v>
          </cell>
          <cell r="B8">
            <v>5.0000000000000001E-3</v>
          </cell>
          <cell r="C8">
            <v>0.01</v>
          </cell>
          <cell r="D8">
            <v>0.01</v>
          </cell>
          <cell r="E8">
            <v>0.01</v>
          </cell>
          <cell r="F8">
            <v>0.01</v>
          </cell>
          <cell r="G8">
            <v>0.01</v>
          </cell>
          <cell r="H8">
            <v>0.01</v>
          </cell>
          <cell r="I8">
            <v>0.01</v>
          </cell>
          <cell r="J8">
            <v>0.01</v>
          </cell>
          <cell r="K8">
            <v>0.01</v>
          </cell>
          <cell r="L8">
            <v>0.02</v>
          </cell>
          <cell r="M8">
            <v>0.03</v>
          </cell>
          <cell r="N8">
            <v>0.03</v>
          </cell>
          <cell r="O8">
            <v>0.03</v>
          </cell>
          <cell r="P8">
            <v>0.03</v>
          </cell>
          <cell r="Q8">
            <v>0.03</v>
          </cell>
          <cell r="R8">
            <v>0.03</v>
          </cell>
          <cell r="S8">
            <v>0.03</v>
          </cell>
          <cell r="T8">
            <v>0.03</v>
          </cell>
          <cell r="U8">
            <v>0.03</v>
          </cell>
          <cell r="V8">
            <v>0.03</v>
          </cell>
          <cell r="W8">
            <v>0.03</v>
          </cell>
          <cell r="X8">
            <v>0.03</v>
          </cell>
          <cell r="Y8">
            <v>0.03</v>
          </cell>
          <cell r="Z8">
            <v>0.03</v>
          </cell>
          <cell r="AA8">
            <v>0.03</v>
          </cell>
          <cell r="AB8">
            <v>0.03</v>
          </cell>
          <cell r="AC8">
            <v>0.03</v>
          </cell>
          <cell r="AD8">
            <v>0.03</v>
          </cell>
          <cell r="AE8">
            <v>0.03</v>
          </cell>
          <cell r="AF8">
            <v>0.03</v>
          </cell>
          <cell r="AG8">
            <v>0.03</v>
          </cell>
          <cell r="AH8">
            <v>0.03</v>
          </cell>
          <cell r="AI8">
            <v>0.03</v>
          </cell>
          <cell r="AJ8">
            <v>0.03</v>
          </cell>
          <cell r="AK8">
            <v>0.03</v>
          </cell>
          <cell r="AL8">
            <v>0.03</v>
          </cell>
          <cell r="AM8">
            <v>0.03</v>
          </cell>
          <cell r="AN8">
            <v>0.03</v>
          </cell>
          <cell r="AO8">
            <v>0.03</v>
          </cell>
          <cell r="AP8">
            <v>1.4999999999999999E-2</v>
          </cell>
        </row>
        <row r="9">
          <cell r="A9" t="str">
            <v>Naples DRa</v>
          </cell>
          <cell r="B9">
            <v>1.1999999999999999E-3</v>
          </cell>
          <cell r="C9">
            <v>4.7999999999999996E-3</v>
          </cell>
          <cell r="D9">
            <v>8.6E-3</v>
          </cell>
          <cell r="E9">
            <v>1.2800000000000001E-2</v>
          </cell>
          <cell r="F9">
            <v>1.7600000000000001E-2</v>
          </cell>
          <cell r="G9">
            <v>2.3E-2</v>
          </cell>
          <cell r="H9">
            <v>2.8799999999999999E-2</v>
          </cell>
          <cell r="I9">
            <v>3.56E-2</v>
          </cell>
          <cell r="J9">
            <v>4.3200000000000002E-2</v>
          </cell>
          <cell r="K9">
            <v>5.1399999999999994E-2</v>
          </cell>
          <cell r="L9">
            <v>6.0999999999999999E-2</v>
          </cell>
          <cell r="M9">
            <v>7.1399999999999991E-2</v>
          </cell>
          <cell r="N9">
            <v>8.3000000000000004E-2</v>
          </cell>
          <cell r="O9">
            <v>9.6199999999999994E-2</v>
          </cell>
          <cell r="P9">
            <v>0.1106</v>
          </cell>
          <cell r="Q9">
            <v>0.12659999999999999</v>
          </cell>
          <cell r="R9">
            <v>0.14460000000000001</v>
          </cell>
          <cell r="S9">
            <v>7.9600000000000004E-2</v>
          </cell>
        </row>
        <row r="10">
          <cell r="A10" t="str">
            <v>Naples DSR</v>
          </cell>
          <cell r="B10">
            <v>3.3E-3</v>
          </cell>
          <cell r="C10">
            <v>3.9000000000000003E-3</v>
          </cell>
          <cell r="D10">
            <v>4.3E-3</v>
          </cell>
          <cell r="E10">
            <v>4.8999999999999998E-3</v>
          </cell>
          <cell r="F10">
            <v>5.5000000000000005E-3</v>
          </cell>
          <cell r="G10">
            <v>6.1999999999999998E-3</v>
          </cell>
          <cell r="H10">
            <v>6.8000000000000005E-3</v>
          </cell>
          <cell r="I10">
            <v>7.7000000000000002E-3</v>
          </cell>
          <cell r="J10">
            <v>8.6E-3</v>
          </cell>
          <cell r="K10">
            <v>9.5999999999999992E-3</v>
          </cell>
          <cell r="L10">
            <v>1.0700000000000001E-2</v>
          </cell>
          <cell r="M10">
            <v>1.1899999999999999E-2</v>
          </cell>
          <cell r="N10">
            <v>1.32E-2</v>
          </cell>
          <cell r="O10">
            <v>1.46E-2</v>
          </cell>
          <cell r="P10">
            <v>1.6200000000000003E-2</v>
          </cell>
          <cell r="Q10">
            <v>1.8000000000000002E-2</v>
          </cell>
          <cell r="R10">
            <v>1.9900000000000001E-2</v>
          </cell>
          <cell r="S10">
            <v>2.2099999999999998E-2</v>
          </cell>
          <cell r="T10">
            <v>2.4500000000000001E-2</v>
          </cell>
          <cell r="U10">
            <v>2.7099999999999999E-2</v>
          </cell>
          <cell r="V10">
            <v>0.03</v>
          </cell>
          <cell r="W10">
            <v>3.32E-2</v>
          </cell>
          <cell r="X10">
            <v>3.6699999999999997E-2</v>
          </cell>
          <cell r="Y10">
            <v>4.0599999999999997E-2</v>
          </cell>
          <cell r="Z10">
            <v>4.4900000000000002E-2</v>
          </cell>
          <cell r="AA10">
            <v>4.9599999999999998E-2</v>
          </cell>
          <cell r="AB10">
            <v>5.4800000000000001E-2</v>
          </cell>
          <cell r="AC10">
            <v>6.0499999999999998E-2</v>
          </cell>
          <cell r="AD10">
            <v>6.6799999999999998E-2</v>
          </cell>
          <cell r="AE10">
            <v>7.3700000000000002E-2</v>
          </cell>
          <cell r="AF10">
            <v>8.14E-2</v>
          </cell>
          <cell r="AG10">
            <v>8.9800000000000005E-2</v>
          </cell>
          <cell r="AH10">
            <v>9.9000000000000005E-2</v>
          </cell>
        </row>
        <row r="11">
          <cell r="A11" t="str">
            <v>Naples ODAa</v>
          </cell>
          <cell r="B11">
            <v>5.3E-3</v>
          </cell>
          <cell r="C11">
            <v>1.15E-2</v>
          </cell>
          <cell r="D11">
            <v>1.2699999999999999E-2</v>
          </cell>
          <cell r="E11">
            <v>1.3899999999999999E-2</v>
          </cell>
          <cell r="F11">
            <v>1.54E-2</v>
          </cell>
          <cell r="G11">
            <v>1.7000000000000001E-2</v>
          </cell>
          <cell r="H11">
            <v>1.8700000000000001E-2</v>
          </cell>
          <cell r="I11">
            <v>2.0499999999999997E-2</v>
          </cell>
          <cell r="J11">
            <v>2.2700000000000001E-2</v>
          </cell>
          <cell r="K11">
            <v>2.5000000000000001E-2</v>
          </cell>
          <cell r="L11">
            <v>2.75E-2</v>
          </cell>
          <cell r="M11">
            <v>3.04E-2</v>
          </cell>
          <cell r="N11">
            <v>3.3500000000000002E-2</v>
          </cell>
          <cell r="O11">
            <v>3.6900000000000002E-2</v>
          </cell>
          <cell r="P11">
            <v>4.07E-2</v>
          </cell>
          <cell r="Q11">
            <v>4.4900000000000002E-2</v>
          </cell>
          <cell r="R11">
            <v>4.9400000000000006E-2</v>
          </cell>
          <cell r="S11">
            <v>5.45E-2</v>
          </cell>
          <cell r="T11">
            <v>6.0100000000000001E-2</v>
          </cell>
          <cell r="U11">
            <v>6.6299999999999998E-2</v>
          </cell>
          <cell r="V11">
            <v>7.3099999999999998E-2</v>
          </cell>
          <cell r="W11">
            <v>8.0600000000000005E-2</v>
          </cell>
          <cell r="X11">
            <v>8.8800000000000004E-2</v>
          </cell>
          <cell r="Y11">
            <v>9.8000000000000004E-2</v>
          </cell>
          <cell r="Z11">
            <v>5.2600000000000001E-2</v>
          </cell>
        </row>
        <row r="12">
          <cell r="A12" t="str">
            <v>Naples ODA</v>
          </cell>
          <cell r="B12">
            <v>1.09E-2</v>
          </cell>
          <cell r="C12">
            <v>1.21E-2</v>
          </cell>
          <cell r="D12">
            <v>1.3300000000000001E-2</v>
          </cell>
          <cell r="E12">
            <v>1.46E-2</v>
          </cell>
          <cell r="F12">
            <v>1.6200000000000003E-2</v>
          </cell>
          <cell r="G12">
            <v>1.78E-2</v>
          </cell>
          <cell r="H12">
            <v>1.9599999999999999E-2</v>
          </cell>
          <cell r="I12">
            <v>2.1600000000000001E-2</v>
          </cell>
          <cell r="J12">
            <v>2.3799999999999998E-2</v>
          </cell>
          <cell r="K12">
            <v>2.6200000000000001E-2</v>
          </cell>
          <cell r="L12">
            <v>2.8900000000000002E-2</v>
          </cell>
          <cell r="M12">
            <v>3.1899999999999998E-2</v>
          </cell>
          <cell r="N12">
            <v>3.5200000000000002E-2</v>
          </cell>
          <cell r="O12">
            <v>3.8800000000000001E-2</v>
          </cell>
          <cell r="P12">
            <v>4.2699999999999995E-2</v>
          </cell>
          <cell r="Q12">
            <v>4.7100000000000003E-2</v>
          </cell>
          <cell r="R12">
            <v>5.1900000000000002E-2</v>
          </cell>
          <cell r="S12">
            <v>5.7200000000000001E-2</v>
          </cell>
          <cell r="T12">
            <v>6.3099999999999989E-2</v>
          </cell>
          <cell r="U12">
            <v>6.9699999999999998E-2</v>
          </cell>
          <cell r="V12">
            <v>7.6700000000000004E-2</v>
          </cell>
          <cell r="W12">
            <v>8.4600000000000009E-2</v>
          </cell>
          <cell r="X12">
            <v>9.3299999999999994E-2</v>
          </cell>
          <cell r="Y12">
            <v>0.10279999999999999</v>
          </cell>
        </row>
        <row r="13">
          <cell r="A13" t="str">
            <v>Naples DR</v>
          </cell>
          <cell r="B13">
            <v>3.2000000000000002E-3</v>
          </cell>
          <cell r="C13">
            <v>6.6E-3</v>
          </cell>
          <cell r="D13">
            <v>1.06E-2</v>
          </cell>
          <cell r="E13">
            <v>1.52E-2</v>
          </cell>
          <cell r="F13">
            <v>2.0199999999999999E-2</v>
          </cell>
          <cell r="G13">
            <v>2.58E-2</v>
          </cell>
          <cell r="H13">
            <v>3.2199999999999999E-2</v>
          </cell>
          <cell r="I13">
            <v>3.9199999999999999E-2</v>
          </cell>
          <cell r="J13">
            <v>4.7199999999999999E-2</v>
          </cell>
          <cell r="K13">
            <v>5.5999999999999994E-2</v>
          </cell>
          <cell r="L13">
            <v>6.6199999999999995E-2</v>
          </cell>
          <cell r="M13">
            <v>7.6999999999999999E-2</v>
          </cell>
          <cell r="N13">
            <v>8.9399999999999993E-2</v>
          </cell>
          <cell r="O13">
            <v>0.1032</v>
          </cell>
          <cell r="P13">
            <v>0.11840000000000001</v>
          </cell>
          <cell r="Q13">
            <v>0.13539999999999999</v>
          </cell>
          <cell r="R13">
            <v>0.1542</v>
          </cell>
        </row>
        <row r="14">
          <cell r="A14" t="str">
            <v>Naples DSRa</v>
          </cell>
          <cell r="B14">
            <v>0.02</v>
          </cell>
          <cell r="C14">
            <v>0.04</v>
          </cell>
          <cell r="D14">
            <v>0.06</v>
          </cell>
          <cell r="E14">
            <v>0.08</v>
          </cell>
          <cell r="F14">
            <v>0.1</v>
          </cell>
          <cell r="G14">
            <v>0.12</v>
          </cell>
          <cell r="H14">
            <v>0.14000000000000001</v>
          </cell>
          <cell r="I14">
            <v>0.16</v>
          </cell>
          <cell r="J14">
            <v>0.18</v>
          </cell>
          <cell r="K14">
            <v>0.1</v>
          </cell>
        </row>
        <row r="15">
          <cell r="A15" t="str">
            <v>PR02</v>
          </cell>
          <cell r="B15">
            <v>5.0000000000000001E-3</v>
          </cell>
          <cell r="C15">
            <v>0.01</v>
          </cell>
          <cell r="D15">
            <v>0.03</v>
          </cell>
          <cell r="E15">
            <v>0.05</v>
          </cell>
          <cell r="F15">
            <v>7.0000000000000007E-2</v>
          </cell>
          <cell r="G15">
            <v>0.09</v>
          </cell>
          <cell r="H15">
            <v>0.11</v>
          </cell>
          <cell r="I15">
            <v>0.13</v>
          </cell>
          <cell r="J15">
            <v>0.15</v>
          </cell>
          <cell r="K15">
            <v>0.17</v>
          </cell>
          <cell r="L15">
            <v>0.185</v>
          </cell>
        </row>
        <row r="16">
          <cell r="A16" t="str">
            <v>PR03</v>
          </cell>
          <cell r="B16">
            <v>0.1</v>
          </cell>
          <cell r="C16">
            <v>0.1</v>
          </cell>
          <cell r="D16">
            <v>0.1</v>
          </cell>
          <cell r="E16">
            <v>0.1</v>
          </cell>
          <cell r="F16">
            <v>0.1</v>
          </cell>
          <cell r="G16">
            <v>0.1</v>
          </cell>
          <cell r="H16">
            <v>0.1</v>
          </cell>
          <cell r="I16">
            <v>0.1</v>
          </cell>
          <cell r="J16">
            <v>0.1</v>
          </cell>
          <cell r="K16">
            <v>0.1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BE653-6F74-4AC9-B678-EE185C24319B}">
  <sheetPr>
    <pageSetUpPr fitToPage="1"/>
  </sheetPr>
  <dimension ref="A1:R45"/>
  <sheetViews>
    <sheetView zoomScale="75" zoomScaleNormal="75" workbookViewId="0">
      <selection activeCell="H6" sqref="H6"/>
    </sheetView>
  </sheetViews>
  <sheetFormatPr baseColWidth="10" defaultColWidth="11.44140625" defaultRowHeight="15" customHeight="1" x14ac:dyDescent="0.25"/>
  <cols>
    <col min="1" max="5" width="11.44140625" style="67"/>
    <col min="6" max="6" width="35.88671875" style="67" customWidth="1"/>
    <col min="7" max="17" width="9.33203125" style="67" customWidth="1"/>
    <col min="18" max="18" width="7.109375" style="67" customWidth="1"/>
    <col min="19" max="261" width="11.44140625" style="67"/>
    <col min="262" max="262" width="35.88671875" style="67" customWidth="1"/>
    <col min="263" max="273" width="9.33203125" style="67" customWidth="1"/>
    <col min="274" max="274" width="7.109375" style="67" customWidth="1"/>
    <col min="275" max="517" width="11.44140625" style="67"/>
    <col min="518" max="518" width="35.88671875" style="67" customWidth="1"/>
    <col min="519" max="529" width="9.33203125" style="67" customWidth="1"/>
    <col min="530" max="530" width="7.109375" style="67" customWidth="1"/>
    <col min="531" max="773" width="11.44140625" style="67"/>
    <col min="774" max="774" width="35.88671875" style="67" customWidth="1"/>
    <col min="775" max="785" width="9.33203125" style="67" customWidth="1"/>
    <col min="786" max="786" width="7.109375" style="67" customWidth="1"/>
    <col min="787" max="1029" width="11.44140625" style="67"/>
    <col min="1030" max="1030" width="35.88671875" style="67" customWidth="1"/>
    <col min="1031" max="1041" width="9.33203125" style="67" customWidth="1"/>
    <col min="1042" max="1042" width="7.109375" style="67" customWidth="1"/>
    <col min="1043" max="1285" width="11.44140625" style="67"/>
    <col min="1286" max="1286" width="35.88671875" style="67" customWidth="1"/>
    <col min="1287" max="1297" width="9.33203125" style="67" customWidth="1"/>
    <col min="1298" max="1298" width="7.109375" style="67" customWidth="1"/>
    <col min="1299" max="1541" width="11.44140625" style="67"/>
    <col min="1542" max="1542" width="35.88671875" style="67" customWidth="1"/>
    <col min="1543" max="1553" width="9.33203125" style="67" customWidth="1"/>
    <col min="1554" max="1554" width="7.109375" style="67" customWidth="1"/>
    <col min="1555" max="1797" width="11.44140625" style="67"/>
    <col min="1798" max="1798" width="35.88671875" style="67" customWidth="1"/>
    <col min="1799" max="1809" width="9.33203125" style="67" customWidth="1"/>
    <col min="1810" max="1810" width="7.109375" style="67" customWidth="1"/>
    <col min="1811" max="2053" width="11.44140625" style="67"/>
    <col min="2054" max="2054" width="35.88671875" style="67" customWidth="1"/>
    <col min="2055" max="2065" width="9.33203125" style="67" customWidth="1"/>
    <col min="2066" max="2066" width="7.109375" style="67" customWidth="1"/>
    <col min="2067" max="2309" width="11.44140625" style="67"/>
    <col min="2310" max="2310" width="35.88671875" style="67" customWidth="1"/>
    <col min="2311" max="2321" width="9.33203125" style="67" customWidth="1"/>
    <col min="2322" max="2322" width="7.109375" style="67" customWidth="1"/>
    <col min="2323" max="2565" width="11.44140625" style="67"/>
    <col min="2566" max="2566" width="35.88671875" style="67" customWidth="1"/>
    <col min="2567" max="2577" width="9.33203125" style="67" customWidth="1"/>
    <col min="2578" max="2578" width="7.109375" style="67" customWidth="1"/>
    <col min="2579" max="2821" width="11.44140625" style="67"/>
    <col min="2822" max="2822" width="35.88671875" style="67" customWidth="1"/>
    <col min="2823" max="2833" width="9.33203125" style="67" customWidth="1"/>
    <col min="2834" max="2834" width="7.109375" style="67" customWidth="1"/>
    <col min="2835" max="3077" width="11.44140625" style="67"/>
    <col min="3078" max="3078" width="35.88671875" style="67" customWidth="1"/>
    <col min="3079" max="3089" width="9.33203125" style="67" customWidth="1"/>
    <col min="3090" max="3090" width="7.109375" style="67" customWidth="1"/>
    <col min="3091" max="3333" width="11.44140625" style="67"/>
    <col min="3334" max="3334" width="35.88671875" style="67" customWidth="1"/>
    <col min="3335" max="3345" width="9.33203125" style="67" customWidth="1"/>
    <col min="3346" max="3346" width="7.109375" style="67" customWidth="1"/>
    <col min="3347" max="3589" width="11.44140625" style="67"/>
    <col min="3590" max="3590" width="35.88671875" style="67" customWidth="1"/>
    <col min="3591" max="3601" width="9.33203125" style="67" customWidth="1"/>
    <col min="3602" max="3602" width="7.109375" style="67" customWidth="1"/>
    <col min="3603" max="3845" width="11.44140625" style="67"/>
    <col min="3846" max="3846" width="35.88671875" style="67" customWidth="1"/>
    <col min="3847" max="3857" width="9.33203125" style="67" customWidth="1"/>
    <col min="3858" max="3858" width="7.109375" style="67" customWidth="1"/>
    <col min="3859" max="4101" width="11.44140625" style="67"/>
    <col min="4102" max="4102" width="35.88671875" style="67" customWidth="1"/>
    <col min="4103" max="4113" width="9.33203125" style="67" customWidth="1"/>
    <col min="4114" max="4114" width="7.109375" style="67" customWidth="1"/>
    <col min="4115" max="4357" width="11.44140625" style="67"/>
    <col min="4358" max="4358" width="35.88671875" style="67" customWidth="1"/>
    <col min="4359" max="4369" width="9.33203125" style="67" customWidth="1"/>
    <col min="4370" max="4370" width="7.109375" style="67" customWidth="1"/>
    <col min="4371" max="4613" width="11.44140625" style="67"/>
    <col min="4614" max="4614" width="35.88671875" style="67" customWidth="1"/>
    <col min="4615" max="4625" width="9.33203125" style="67" customWidth="1"/>
    <col min="4626" max="4626" width="7.109375" style="67" customWidth="1"/>
    <col min="4627" max="4869" width="11.44140625" style="67"/>
    <col min="4870" max="4870" width="35.88671875" style="67" customWidth="1"/>
    <col min="4871" max="4881" width="9.33203125" style="67" customWidth="1"/>
    <col min="4882" max="4882" width="7.109375" style="67" customWidth="1"/>
    <col min="4883" max="5125" width="11.44140625" style="67"/>
    <col min="5126" max="5126" width="35.88671875" style="67" customWidth="1"/>
    <col min="5127" max="5137" width="9.33203125" style="67" customWidth="1"/>
    <col min="5138" max="5138" width="7.109375" style="67" customWidth="1"/>
    <col min="5139" max="5381" width="11.44140625" style="67"/>
    <col min="5382" max="5382" width="35.88671875" style="67" customWidth="1"/>
    <col min="5383" max="5393" width="9.33203125" style="67" customWidth="1"/>
    <col min="5394" max="5394" width="7.109375" style="67" customWidth="1"/>
    <col min="5395" max="5637" width="11.44140625" style="67"/>
    <col min="5638" max="5638" width="35.88671875" style="67" customWidth="1"/>
    <col min="5639" max="5649" width="9.33203125" style="67" customWidth="1"/>
    <col min="5650" max="5650" width="7.109375" style="67" customWidth="1"/>
    <col min="5651" max="5893" width="11.44140625" style="67"/>
    <col min="5894" max="5894" width="35.88671875" style="67" customWidth="1"/>
    <col min="5895" max="5905" width="9.33203125" style="67" customWidth="1"/>
    <col min="5906" max="5906" width="7.109375" style="67" customWidth="1"/>
    <col min="5907" max="6149" width="11.44140625" style="67"/>
    <col min="6150" max="6150" width="35.88671875" style="67" customWidth="1"/>
    <col min="6151" max="6161" width="9.33203125" style="67" customWidth="1"/>
    <col min="6162" max="6162" width="7.109375" style="67" customWidth="1"/>
    <col min="6163" max="6405" width="11.44140625" style="67"/>
    <col min="6406" max="6406" width="35.88671875" style="67" customWidth="1"/>
    <col min="6407" max="6417" width="9.33203125" style="67" customWidth="1"/>
    <col min="6418" max="6418" width="7.109375" style="67" customWidth="1"/>
    <col min="6419" max="6661" width="11.44140625" style="67"/>
    <col min="6662" max="6662" width="35.88671875" style="67" customWidth="1"/>
    <col min="6663" max="6673" width="9.33203125" style="67" customWidth="1"/>
    <col min="6674" max="6674" width="7.109375" style="67" customWidth="1"/>
    <col min="6675" max="6917" width="11.44140625" style="67"/>
    <col min="6918" max="6918" width="35.88671875" style="67" customWidth="1"/>
    <col min="6919" max="6929" width="9.33203125" style="67" customWidth="1"/>
    <col min="6930" max="6930" width="7.109375" style="67" customWidth="1"/>
    <col min="6931" max="7173" width="11.44140625" style="67"/>
    <col min="7174" max="7174" width="35.88671875" style="67" customWidth="1"/>
    <col min="7175" max="7185" width="9.33203125" style="67" customWidth="1"/>
    <col min="7186" max="7186" width="7.109375" style="67" customWidth="1"/>
    <col min="7187" max="7429" width="11.44140625" style="67"/>
    <col min="7430" max="7430" width="35.88671875" style="67" customWidth="1"/>
    <col min="7431" max="7441" width="9.33203125" style="67" customWidth="1"/>
    <col min="7442" max="7442" width="7.109375" style="67" customWidth="1"/>
    <col min="7443" max="7685" width="11.44140625" style="67"/>
    <col min="7686" max="7686" width="35.88671875" style="67" customWidth="1"/>
    <col min="7687" max="7697" width="9.33203125" style="67" customWidth="1"/>
    <col min="7698" max="7698" width="7.109375" style="67" customWidth="1"/>
    <col min="7699" max="7941" width="11.44140625" style="67"/>
    <col min="7942" max="7942" width="35.88671875" style="67" customWidth="1"/>
    <col min="7943" max="7953" width="9.33203125" style="67" customWidth="1"/>
    <col min="7954" max="7954" width="7.109375" style="67" customWidth="1"/>
    <col min="7955" max="8197" width="11.44140625" style="67"/>
    <col min="8198" max="8198" width="35.88671875" style="67" customWidth="1"/>
    <col min="8199" max="8209" width="9.33203125" style="67" customWidth="1"/>
    <col min="8210" max="8210" width="7.109375" style="67" customWidth="1"/>
    <col min="8211" max="8453" width="11.44140625" style="67"/>
    <col min="8454" max="8454" width="35.88671875" style="67" customWidth="1"/>
    <col min="8455" max="8465" width="9.33203125" style="67" customWidth="1"/>
    <col min="8466" max="8466" width="7.109375" style="67" customWidth="1"/>
    <col min="8467" max="8709" width="11.44140625" style="67"/>
    <col min="8710" max="8710" width="35.88671875" style="67" customWidth="1"/>
    <col min="8711" max="8721" width="9.33203125" style="67" customWidth="1"/>
    <col min="8722" max="8722" width="7.109375" style="67" customWidth="1"/>
    <col min="8723" max="8965" width="11.44140625" style="67"/>
    <col min="8966" max="8966" width="35.88671875" style="67" customWidth="1"/>
    <col min="8967" max="8977" width="9.33203125" style="67" customWidth="1"/>
    <col min="8978" max="8978" width="7.109375" style="67" customWidth="1"/>
    <col min="8979" max="9221" width="11.44140625" style="67"/>
    <col min="9222" max="9222" width="35.88671875" style="67" customWidth="1"/>
    <col min="9223" max="9233" width="9.33203125" style="67" customWidth="1"/>
    <col min="9234" max="9234" width="7.109375" style="67" customWidth="1"/>
    <col min="9235" max="9477" width="11.44140625" style="67"/>
    <col min="9478" max="9478" width="35.88671875" style="67" customWidth="1"/>
    <col min="9479" max="9489" width="9.33203125" style="67" customWidth="1"/>
    <col min="9490" max="9490" width="7.109375" style="67" customWidth="1"/>
    <col min="9491" max="9733" width="11.44140625" style="67"/>
    <col min="9734" max="9734" width="35.88671875" style="67" customWidth="1"/>
    <col min="9735" max="9745" width="9.33203125" style="67" customWidth="1"/>
    <col min="9746" max="9746" width="7.109375" style="67" customWidth="1"/>
    <col min="9747" max="9989" width="11.44140625" style="67"/>
    <col min="9990" max="9990" width="35.88671875" style="67" customWidth="1"/>
    <col min="9991" max="10001" width="9.33203125" style="67" customWidth="1"/>
    <col min="10002" max="10002" width="7.109375" style="67" customWidth="1"/>
    <col min="10003" max="10245" width="11.44140625" style="67"/>
    <col min="10246" max="10246" width="35.88671875" style="67" customWidth="1"/>
    <col min="10247" max="10257" width="9.33203125" style="67" customWidth="1"/>
    <col min="10258" max="10258" width="7.109375" style="67" customWidth="1"/>
    <col min="10259" max="10501" width="11.44140625" style="67"/>
    <col min="10502" max="10502" width="35.88671875" style="67" customWidth="1"/>
    <col min="10503" max="10513" width="9.33203125" style="67" customWidth="1"/>
    <col min="10514" max="10514" width="7.109375" style="67" customWidth="1"/>
    <col min="10515" max="10757" width="11.44140625" style="67"/>
    <col min="10758" max="10758" width="35.88671875" style="67" customWidth="1"/>
    <col min="10759" max="10769" width="9.33203125" style="67" customWidth="1"/>
    <col min="10770" max="10770" width="7.109375" style="67" customWidth="1"/>
    <col min="10771" max="11013" width="11.44140625" style="67"/>
    <col min="11014" max="11014" width="35.88671875" style="67" customWidth="1"/>
    <col min="11015" max="11025" width="9.33203125" style="67" customWidth="1"/>
    <col min="11026" max="11026" width="7.109375" style="67" customWidth="1"/>
    <col min="11027" max="11269" width="11.44140625" style="67"/>
    <col min="11270" max="11270" width="35.88671875" style="67" customWidth="1"/>
    <col min="11271" max="11281" width="9.33203125" style="67" customWidth="1"/>
    <col min="11282" max="11282" width="7.109375" style="67" customWidth="1"/>
    <col min="11283" max="11525" width="11.44140625" style="67"/>
    <col min="11526" max="11526" width="35.88671875" style="67" customWidth="1"/>
    <col min="11527" max="11537" width="9.33203125" style="67" customWidth="1"/>
    <col min="11538" max="11538" width="7.109375" style="67" customWidth="1"/>
    <col min="11539" max="11781" width="11.44140625" style="67"/>
    <col min="11782" max="11782" width="35.88671875" style="67" customWidth="1"/>
    <col min="11783" max="11793" width="9.33203125" style="67" customWidth="1"/>
    <col min="11794" max="11794" width="7.109375" style="67" customWidth="1"/>
    <col min="11795" max="12037" width="11.44140625" style="67"/>
    <col min="12038" max="12038" width="35.88671875" style="67" customWidth="1"/>
    <col min="12039" max="12049" width="9.33203125" style="67" customWidth="1"/>
    <col min="12050" max="12050" width="7.109375" style="67" customWidth="1"/>
    <col min="12051" max="12293" width="11.44140625" style="67"/>
    <col min="12294" max="12294" width="35.88671875" style="67" customWidth="1"/>
    <col min="12295" max="12305" width="9.33203125" style="67" customWidth="1"/>
    <col min="12306" max="12306" width="7.109375" style="67" customWidth="1"/>
    <col min="12307" max="12549" width="11.44140625" style="67"/>
    <col min="12550" max="12550" width="35.88671875" style="67" customWidth="1"/>
    <col min="12551" max="12561" width="9.33203125" style="67" customWidth="1"/>
    <col min="12562" max="12562" width="7.109375" style="67" customWidth="1"/>
    <col min="12563" max="12805" width="11.44140625" style="67"/>
    <col min="12806" max="12806" width="35.88671875" style="67" customWidth="1"/>
    <col min="12807" max="12817" width="9.33203125" style="67" customWidth="1"/>
    <col min="12818" max="12818" width="7.109375" style="67" customWidth="1"/>
    <col min="12819" max="13061" width="11.44140625" style="67"/>
    <col min="13062" max="13062" width="35.88671875" style="67" customWidth="1"/>
    <col min="13063" max="13073" width="9.33203125" style="67" customWidth="1"/>
    <col min="13074" max="13074" width="7.109375" style="67" customWidth="1"/>
    <col min="13075" max="13317" width="11.44140625" style="67"/>
    <col min="13318" max="13318" width="35.88671875" style="67" customWidth="1"/>
    <col min="13319" max="13329" width="9.33203125" style="67" customWidth="1"/>
    <col min="13330" max="13330" width="7.109375" style="67" customWidth="1"/>
    <col min="13331" max="13573" width="11.44140625" style="67"/>
    <col min="13574" max="13574" width="35.88671875" style="67" customWidth="1"/>
    <col min="13575" max="13585" width="9.33203125" style="67" customWidth="1"/>
    <col min="13586" max="13586" width="7.109375" style="67" customWidth="1"/>
    <col min="13587" max="13829" width="11.44140625" style="67"/>
    <col min="13830" max="13830" width="35.88671875" style="67" customWidth="1"/>
    <col min="13831" max="13841" width="9.33203125" style="67" customWidth="1"/>
    <col min="13842" max="13842" width="7.109375" style="67" customWidth="1"/>
    <col min="13843" max="14085" width="11.44140625" style="67"/>
    <col min="14086" max="14086" width="35.88671875" style="67" customWidth="1"/>
    <col min="14087" max="14097" width="9.33203125" style="67" customWidth="1"/>
    <col min="14098" max="14098" width="7.109375" style="67" customWidth="1"/>
    <col min="14099" max="14341" width="11.44140625" style="67"/>
    <col min="14342" max="14342" width="35.88671875" style="67" customWidth="1"/>
    <col min="14343" max="14353" width="9.33203125" style="67" customWidth="1"/>
    <col min="14354" max="14354" width="7.109375" style="67" customWidth="1"/>
    <col min="14355" max="14597" width="11.44140625" style="67"/>
    <col min="14598" max="14598" width="35.88671875" style="67" customWidth="1"/>
    <col min="14599" max="14609" width="9.33203125" style="67" customWidth="1"/>
    <col min="14610" max="14610" width="7.109375" style="67" customWidth="1"/>
    <col min="14611" max="14853" width="11.44140625" style="67"/>
    <col min="14854" max="14854" width="35.88671875" style="67" customWidth="1"/>
    <col min="14855" max="14865" width="9.33203125" style="67" customWidth="1"/>
    <col min="14866" max="14866" width="7.109375" style="67" customWidth="1"/>
    <col min="14867" max="15109" width="11.44140625" style="67"/>
    <col min="15110" max="15110" width="35.88671875" style="67" customWidth="1"/>
    <col min="15111" max="15121" width="9.33203125" style="67" customWidth="1"/>
    <col min="15122" max="15122" width="7.109375" style="67" customWidth="1"/>
    <col min="15123" max="15365" width="11.44140625" style="67"/>
    <col min="15366" max="15366" width="35.88671875" style="67" customWidth="1"/>
    <col min="15367" max="15377" width="9.33203125" style="67" customWidth="1"/>
    <col min="15378" max="15378" width="7.109375" style="67" customWidth="1"/>
    <col min="15379" max="15621" width="11.44140625" style="67"/>
    <col min="15622" max="15622" width="35.88671875" style="67" customWidth="1"/>
    <col min="15623" max="15633" width="9.33203125" style="67" customWidth="1"/>
    <col min="15634" max="15634" width="7.109375" style="67" customWidth="1"/>
    <col min="15635" max="15877" width="11.44140625" style="67"/>
    <col min="15878" max="15878" width="35.88671875" style="67" customWidth="1"/>
    <col min="15879" max="15889" width="9.33203125" style="67" customWidth="1"/>
    <col min="15890" max="15890" width="7.109375" style="67" customWidth="1"/>
    <col min="15891" max="16133" width="11.44140625" style="67"/>
    <col min="16134" max="16134" width="35.88671875" style="67" customWidth="1"/>
    <col min="16135" max="16145" width="9.33203125" style="67" customWidth="1"/>
    <col min="16146" max="16146" width="7.109375" style="67" customWidth="1"/>
    <col min="16147" max="16384" width="11.44140625" style="67"/>
  </cols>
  <sheetData>
    <row r="1" spans="1:18" s="64" customFormat="1" ht="21.9" customHeight="1" x14ac:dyDescent="0.3">
      <c r="G1" s="65"/>
      <c r="H1" s="65"/>
      <c r="I1" s="65"/>
      <c r="J1" s="65"/>
      <c r="K1" s="65"/>
      <c r="L1" s="65"/>
      <c r="M1" s="65"/>
      <c r="N1" s="65"/>
    </row>
    <row r="2" spans="1:18" s="64" customFormat="1" ht="14.4" customHeight="1" x14ac:dyDescent="0.3">
      <c r="F2" s="66"/>
      <c r="G2" s="65"/>
      <c r="H2" s="65"/>
      <c r="I2" s="65"/>
      <c r="J2" s="65"/>
      <c r="K2" s="65"/>
      <c r="L2" s="65"/>
      <c r="M2" s="65"/>
      <c r="N2" s="65"/>
    </row>
    <row r="3" spans="1:18" ht="21.9" customHeight="1" x14ac:dyDescent="0.25">
      <c r="K3" s="68"/>
      <c r="L3" s="68"/>
      <c r="O3" s="69"/>
      <c r="P3" s="69"/>
      <c r="Q3" s="69"/>
    </row>
    <row r="4" spans="1:18" ht="15" customHeight="1" thickBot="1" x14ac:dyDescent="0.3">
      <c r="G4" s="70"/>
      <c r="H4" s="70"/>
      <c r="I4" s="70"/>
      <c r="J4" s="70"/>
      <c r="K4" s="70"/>
      <c r="L4" s="70"/>
      <c r="M4" s="70"/>
      <c r="N4" s="70"/>
      <c r="O4" s="70"/>
      <c r="P4" s="71"/>
      <c r="Q4" s="71"/>
      <c r="R4" s="72"/>
    </row>
    <row r="5" spans="1:18" ht="15" customHeight="1" x14ac:dyDescent="0.25">
      <c r="A5" s="73" t="s">
        <v>5</v>
      </c>
      <c r="B5" s="73" t="s">
        <v>6</v>
      </c>
      <c r="C5" s="73" t="s">
        <v>7</v>
      </c>
      <c r="D5" s="73" t="s">
        <v>8</v>
      </c>
      <c r="E5" s="73" t="s">
        <v>9</v>
      </c>
      <c r="F5" s="74" t="s">
        <v>211</v>
      </c>
      <c r="G5" s="75">
        <v>1995</v>
      </c>
      <c r="H5" s="75">
        <v>1996</v>
      </c>
      <c r="I5" s="75">
        <v>1997</v>
      </c>
      <c r="J5" s="75">
        <v>1998</v>
      </c>
      <c r="K5" s="75">
        <v>1999</v>
      </c>
      <c r="L5" s="75">
        <v>2000</v>
      </c>
      <c r="M5" s="75">
        <v>2001</v>
      </c>
      <c r="N5" s="75">
        <v>2002</v>
      </c>
      <c r="O5" s="75">
        <v>2003</v>
      </c>
      <c r="P5" s="75">
        <v>2004</v>
      </c>
      <c r="Q5" s="76">
        <v>2005</v>
      </c>
    </row>
    <row r="6" spans="1:18" ht="15" customHeight="1" x14ac:dyDescent="0.3">
      <c r="A6" s="77" t="s">
        <v>212</v>
      </c>
      <c r="B6" s="78" t="s">
        <v>213</v>
      </c>
      <c r="C6" s="67">
        <v>1</v>
      </c>
      <c r="D6" s="67">
        <v>1</v>
      </c>
      <c r="F6" s="79" t="s">
        <v>11</v>
      </c>
      <c r="G6" s="80">
        <f t="shared" ref="G6:O6" si="0">G7+G12+G13+G14+G20+G23</f>
        <v>21776.767</v>
      </c>
      <c r="H6" s="80">
        <f t="shared" si="0"/>
        <v>25309.900000000005</v>
      </c>
      <c r="I6" s="80">
        <f t="shared" si="0"/>
        <v>26421.26</v>
      </c>
      <c r="J6" s="80">
        <f t="shared" si="0"/>
        <v>29048.04</v>
      </c>
      <c r="K6" s="80">
        <f t="shared" si="0"/>
        <v>34434.409999999996</v>
      </c>
      <c r="L6" s="80">
        <f t="shared" si="0"/>
        <v>35273.880000000005</v>
      </c>
      <c r="M6" s="80">
        <f t="shared" si="0"/>
        <v>35829.649999999994</v>
      </c>
      <c r="N6" s="80">
        <f t="shared" si="0"/>
        <v>41549.39</v>
      </c>
      <c r="O6" s="80">
        <f t="shared" si="0"/>
        <v>44886.7</v>
      </c>
      <c r="P6" s="80">
        <f>P7+P12+P13+P14+P20+P23</f>
        <v>59177.64</v>
      </c>
      <c r="Q6" s="80">
        <f>Q7+Q12+Q13+Q14+Q20+Q23</f>
        <v>74876.639999999999</v>
      </c>
    </row>
    <row r="7" spans="1:18" ht="15" customHeight="1" x14ac:dyDescent="0.3">
      <c r="A7" s="77" t="s">
        <v>214</v>
      </c>
      <c r="B7" s="78" t="s">
        <v>213</v>
      </c>
      <c r="C7" s="67">
        <v>2</v>
      </c>
      <c r="D7" s="67">
        <v>2</v>
      </c>
      <c r="E7" s="67">
        <v>1</v>
      </c>
      <c r="F7" s="81" t="s">
        <v>12</v>
      </c>
      <c r="G7" s="82">
        <f>SUM(G8:G11)</f>
        <v>8160</v>
      </c>
      <c r="H7" s="82">
        <f>SUM(H8:H11)</f>
        <v>7375.06</v>
      </c>
      <c r="I7" s="82">
        <f>SUM(I8:I11)</f>
        <v>8147.23</v>
      </c>
      <c r="J7" s="82">
        <f>SUM(J8:J11)</f>
        <v>9340.4399999999987</v>
      </c>
      <c r="K7" s="82">
        <f t="shared" ref="K7:Q7" si="1">SUM(K8:K11)</f>
        <v>10590.989999999998</v>
      </c>
      <c r="L7" s="82">
        <f t="shared" si="1"/>
        <v>11184.039999999999</v>
      </c>
      <c r="M7" s="82">
        <f t="shared" si="1"/>
        <v>11202.4</v>
      </c>
      <c r="N7" s="82">
        <f t="shared" si="1"/>
        <v>12822.56</v>
      </c>
      <c r="O7" s="82">
        <f t="shared" si="1"/>
        <v>12047.86</v>
      </c>
      <c r="P7" s="82">
        <f t="shared" si="1"/>
        <v>16290.210000000001</v>
      </c>
      <c r="Q7" s="82">
        <f t="shared" si="1"/>
        <v>26595.859999999997</v>
      </c>
    </row>
    <row r="8" spans="1:18" ht="15" customHeight="1" x14ac:dyDescent="0.3">
      <c r="A8" s="77" t="s">
        <v>215</v>
      </c>
      <c r="B8" s="78" t="s">
        <v>213</v>
      </c>
      <c r="C8" s="67">
        <v>3</v>
      </c>
      <c r="D8" s="67">
        <v>3</v>
      </c>
      <c r="E8" s="67">
        <v>2</v>
      </c>
      <c r="F8" s="83" t="s">
        <v>13</v>
      </c>
      <c r="G8" s="84">
        <v>3870</v>
      </c>
      <c r="H8" s="84">
        <v>3367.6</v>
      </c>
      <c r="I8" s="84">
        <v>3725.11</v>
      </c>
      <c r="J8" s="84">
        <v>4416.8999999999996</v>
      </c>
      <c r="K8" s="84">
        <v>4512.28</v>
      </c>
      <c r="L8" s="84">
        <v>5312.04</v>
      </c>
      <c r="M8" s="84">
        <v>5256.61</v>
      </c>
      <c r="N8" s="84">
        <v>6219.41</v>
      </c>
      <c r="O8" s="84">
        <v>6627.24</v>
      </c>
      <c r="P8" s="85">
        <v>9284.9</v>
      </c>
      <c r="Q8" s="85">
        <v>15658.65</v>
      </c>
    </row>
    <row r="9" spans="1:18" ht="15" customHeight="1" x14ac:dyDescent="0.3">
      <c r="A9" s="77" t="s">
        <v>216</v>
      </c>
      <c r="B9" s="78" t="s">
        <v>213</v>
      </c>
      <c r="C9" s="67">
        <v>4</v>
      </c>
      <c r="D9" s="67">
        <v>4</v>
      </c>
      <c r="E9" s="67">
        <v>2</v>
      </c>
      <c r="F9" s="86" t="s">
        <v>14</v>
      </c>
      <c r="G9" s="84">
        <v>3910</v>
      </c>
      <c r="H9" s="84">
        <v>3717.18</v>
      </c>
      <c r="I9" s="84">
        <v>4036.95</v>
      </c>
      <c r="J9" s="84">
        <v>4580.66</v>
      </c>
      <c r="K9" s="84">
        <v>5056.93</v>
      </c>
      <c r="L9" s="84">
        <v>5326.95</v>
      </c>
      <c r="M9" s="84">
        <v>5447.07</v>
      </c>
      <c r="N9" s="84">
        <v>6125.36</v>
      </c>
      <c r="O9" s="84">
        <v>4838.6000000000004</v>
      </c>
      <c r="P9" s="85">
        <v>6284.1</v>
      </c>
      <c r="Q9" s="85">
        <v>9899.67</v>
      </c>
    </row>
    <row r="10" spans="1:18" ht="15" customHeight="1" x14ac:dyDescent="0.3">
      <c r="A10" s="77" t="s">
        <v>217</v>
      </c>
      <c r="B10" s="78" t="s">
        <v>213</v>
      </c>
      <c r="C10" s="67">
        <v>5</v>
      </c>
      <c r="D10" s="67">
        <v>5</v>
      </c>
      <c r="E10" s="67">
        <v>2</v>
      </c>
      <c r="F10" s="86" t="s">
        <v>15</v>
      </c>
      <c r="G10" s="84">
        <v>230</v>
      </c>
      <c r="H10" s="84">
        <v>169.18</v>
      </c>
      <c r="I10" s="84">
        <v>170.96</v>
      </c>
      <c r="J10" s="84">
        <v>212.24</v>
      </c>
      <c r="K10" s="84">
        <v>203.96</v>
      </c>
      <c r="L10" s="84">
        <v>105.65</v>
      </c>
      <c r="M10" s="84">
        <v>121.49</v>
      </c>
      <c r="N10" s="84">
        <v>313.83</v>
      </c>
      <c r="O10" s="84">
        <v>290.58</v>
      </c>
      <c r="P10" s="85">
        <v>353.79</v>
      </c>
      <c r="Q10" s="85">
        <v>396.78</v>
      </c>
    </row>
    <row r="11" spans="1:18" ht="15" customHeight="1" x14ac:dyDescent="0.3">
      <c r="A11" s="77" t="s">
        <v>218</v>
      </c>
      <c r="B11" s="78" t="s">
        <v>213</v>
      </c>
      <c r="C11" s="67">
        <v>6</v>
      </c>
      <c r="D11" s="67">
        <v>6</v>
      </c>
      <c r="E11" s="67">
        <v>2</v>
      </c>
      <c r="F11" s="86" t="s">
        <v>16</v>
      </c>
      <c r="G11" s="84">
        <v>150</v>
      </c>
      <c r="H11" s="84">
        <v>121.1</v>
      </c>
      <c r="I11" s="84">
        <v>214.21</v>
      </c>
      <c r="J11" s="84">
        <v>130.63999999999999</v>
      </c>
      <c r="K11" s="84">
        <v>817.82</v>
      </c>
      <c r="L11" s="84">
        <v>439.4</v>
      </c>
      <c r="M11" s="84">
        <v>377.23</v>
      </c>
      <c r="N11" s="84">
        <v>163.96</v>
      </c>
      <c r="O11" s="84">
        <v>291.44</v>
      </c>
      <c r="P11" s="85">
        <v>367.42</v>
      </c>
      <c r="Q11" s="85">
        <v>640.76</v>
      </c>
    </row>
    <row r="12" spans="1:18" ht="15" customHeight="1" x14ac:dyDescent="0.3">
      <c r="A12" s="77" t="s">
        <v>219</v>
      </c>
      <c r="B12" s="78" t="s">
        <v>213</v>
      </c>
      <c r="C12" s="67">
        <v>7</v>
      </c>
      <c r="D12" s="67">
        <v>7</v>
      </c>
      <c r="E12" s="67">
        <v>1</v>
      </c>
      <c r="F12" s="83" t="s">
        <v>220</v>
      </c>
      <c r="G12" s="84">
        <v>30</v>
      </c>
      <c r="H12" s="84">
        <v>35.1</v>
      </c>
      <c r="I12" s="84">
        <v>38.53</v>
      </c>
      <c r="J12" s="84">
        <v>35.36</v>
      </c>
      <c r="K12" s="84">
        <v>41.46</v>
      </c>
      <c r="L12" s="84">
        <v>33.130000000000003</v>
      </c>
      <c r="M12" s="84">
        <v>42.51</v>
      </c>
      <c r="N12" s="84">
        <v>55.38</v>
      </c>
      <c r="O12" s="84">
        <v>76.790000000000006</v>
      </c>
      <c r="P12" s="85">
        <v>86.51</v>
      </c>
      <c r="Q12" s="85">
        <v>92.4</v>
      </c>
    </row>
    <row r="13" spans="1:18" ht="15" customHeight="1" x14ac:dyDescent="0.3">
      <c r="A13" s="77" t="s">
        <v>221</v>
      </c>
      <c r="B13" s="78" t="s">
        <v>213</v>
      </c>
      <c r="C13" s="67">
        <v>8</v>
      </c>
      <c r="D13" s="67">
        <v>8</v>
      </c>
      <c r="E13" s="67">
        <v>1</v>
      </c>
      <c r="F13" s="83" t="s">
        <v>222</v>
      </c>
      <c r="G13" s="84">
        <v>233.61600000000001</v>
      </c>
      <c r="H13" s="84">
        <v>266.17</v>
      </c>
      <c r="I13" s="84">
        <v>261.41000000000003</v>
      </c>
      <c r="J13" s="84">
        <v>327.64999999999998</v>
      </c>
      <c r="K13" s="84">
        <v>362.83</v>
      </c>
      <c r="L13" s="84">
        <v>396.92</v>
      </c>
      <c r="M13" s="84">
        <v>773.58</v>
      </c>
      <c r="N13" s="84">
        <v>539.76</v>
      </c>
      <c r="O13" s="84">
        <v>543.71</v>
      </c>
      <c r="P13" s="85">
        <v>630.29999999999995</v>
      </c>
      <c r="Q13" s="85">
        <v>799.99</v>
      </c>
    </row>
    <row r="14" spans="1:18" ht="15" customHeight="1" x14ac:dyDescent="0.3">
      <c r="A14" s="77" t="s">
        <v>223</v>
      </c>
      <c r="B14" s="78" t="s">
        <v>213</v>
      </c>
      <c r="C14" s="67">
        <v>9</v>
      </c>
      <c r="D14" s="67">
        <v>9</v>
      </c>
      <c r="E14" s="67">
        <v>1</v>
      </c>
      <c r="F14" s="81" t="s">
        <v>17</v>
      </c>
      <c r="G14" s="82">
        <f>SUM(G15:G19)</f>
        <v>7891.5309999999999</v>
      </c>
      <c r="H14" s="82">
        <f>SUM(H15:H19)</f>
        <v>10564.79</v>
      </c>
      <c r="I14" s="82">
        <f>SUM(I15:I19)</f>
        <v>12509.39</v>
      </c>
      <c r="J14" s="82">
        <f>SUM(J15:J19)</f>
        <v>13529.23</v>
      </c>
      <c r="K14" s="82">
        <f t="shared" ref="K14:Q14" si="2">SUM(K15:K19)</f>
        <v>17545.29</v>
      </c>
      <c r="L14" s="82">
        <f t="shared" si="2"/>
        <v>17071.550000000003</v>
      </c>
      <c r="M14" s="82">
        <f t="shared" si="2"/>
        <v>17348.07</v>
      </c>
      <c r="N14" s="82">
        <f t="shared" si="2"/>
        <v>21637.010000000002</v>
      </c>
      <c r="O14" s="82">
        <f t="shared" si="2"/>
        <v>24661.06</v>
      </c>
      <c r="P14" s="82">
        <f t="shared" si="2"/>
        <v>30771.05</v>
      </c>
      <c r="Q14" s="82">
        <f t="shared" si="2"/>
        <v>36239.08</v>
      </c>
    </row>
    <row r="15" spans="1:18" ht="15" customHeight="1" x14ac:dyDescent="0.3">
      <c r="A15" s="77" t="s">
        <v>224</v>
      </c>
      <c r="B15" s="78" t="s">
        <v>213</v>
      </c>
      <c r="C15" s="67">
        <v>10</v>
      </c>
      <c r="D15" s="67">
        <v>10</v>
      </c>
      <c r="E15" s="67">
        <v>9</v>
      </c>
      <c r="F15" s="86" t="s">
        <v>18</v>
      </c>
      <c r="G15" s="84">
        <v>851.69</v>
      </c>
      <c r="H15" s="84">
        <v>3455.16</v>
      </c>
      <c r="I15" s="84">
        <v>4342.6899999999996</v>
      </c>
      <c r="J15" s="84">
        <v>3126.7</v>
      </c>
      <c r="K15" s="84">
        <v>5248.78</v>
      </c>
      <c r="L15" s="84">
        <v>3965.24</v>
      </c>
      <c r="M15" s="84">
        <v>3491.01</v>
      </c>
      <c r="N15" s="84">
        <v>4280.68</v>
      </c>
      <c r="O15" s="84">
        <v>3297.92</v>
      </c>
      <c r="P15" s="85">
        <v>2683.87</v>
      </c>
      <c r="Q15" s="85">
        <v>2824.01</v>
      </c>
    </row>
    <row r="16" spans="1:18" ht="15" customHeight="1" x14ac:dyDescent="0.3">
      <c r="A16" s="77" t="s">
        <v>225</v>
      </c>
      <c r="B16" s="78" t="s">
        <v>213</v>
      </c>
      <c r="C16" s="67">
        <v>11</v>
      </c>
      <c r="D16" s="67">
        <v>11</v>
      </c>
      <c r="E16" s="67">
        <v>9</v>
      </c>
      <c r="F16" s="86" t="s">
        <v>19</v>
      </c>
      <c r="G16" s="84">
        <v>1468.538</v>
      </c>
      <c r="H16" s="84">
        <v>1352.85</v>
      </c>
      <c r="I16" s="84">
        <v>1846.94</v>
      </c>
      <c r="J16" s="84">
        <v>2257.3000000000002</v>
      </c>
      <c r="K16" s="84">
        <v>2565.1</v>
      </c>
      <c r="L16" s="84">
        <v>2435.62</v>
      </c>
      <c r="M16" s="84">
        <v>2219.9899999999998</v>
      </c>
      <c r="N16" s="84">
        <v>2682.49</v>
      </c>
      <c r="O16" s="84">
        <v>2441.69</v>
      </c>
      <c r="P16" s="85">
        <v>2791.89</v>
      </c>
      <c r="Q16" s="85">
        <v>2528.92</v>
      </c>
    </row>
    <row r="17" spans="1:17" ht="15" customHeight="1" x14ac:dyDescent="0.3">
      <c r="A17" s="77" t="s">
        <v>226</v>
      </c>
      <c r="B17" s="78" t="s">
        <v>213</v>
      </c>
      <c r="C17" s="67">
        <v>12</v>
      </c>
      <c r="D17" s="67">
        <v>12</v>
      </c>
      <c r="E17" s="67">
        <v>9</v>
      </c>
      <c r="F17" s="86" t="s">
        <v>20</v>
      </c>
      <c r="G17" s="84">
        <v>871.303</v>
      </c>
      <c r="H17" s="84">
        <v>835.39</v>
      </c>
      <c r="I17" s="84">
        <v>1057.6099999999999</v>
      </c>
      <c r="J17" s="84">
        <v>1543.54</v>
      </c>
      <c r="K17" s="84">
        <v>1921.19</v>
      </c>
      <c r="L17" s="84">
        <v>1631.38</v>
      </c>
      <c r="M17" s="84">
        <v>1491.87</v>
      </c>
      <c r="N17" s="84">
        <v>1764.11</v>
      </c>
      <c r="O17" s="84">
        <v>1567.43</v>
      </c>
      <c r="P17" s="85">
        <v>2660.4</v>
      </c>
      <c r="Q17" s="85">
        <v>3281.15</v>
      </c>
    </row>
    <row r="18" spans="1:17" ht="15" customHeight="1" x14ac:dyDescent="0.3">
      <c r="A18" s="77" t="s">
        <v>227</v>
      </c>
      <c r="B18" s="78" t="s">
        <v>213</v>
      </c>
      <c r="C18" s="67">
        <v>13</v>
      </c>
      <c r="D18" s="67">
        <v>13</v>
      </c>
      <c r="E18" s="67">
        <v>9</v>
      </c>
      <c r="F18" s="86" t="s">
        <v>228</v>
      </c>
      <c r="G18" s="84">
        <v>200</v>
      </c>
      <c r="H18" s="84">
        <v>200.66</v>
      </c>
      <c r="I18" s="84">
        <v>233.19</v>
      </c>
      <c r="J18" s="84">
        <v>269.87</v>
      </c>
      <c r="K18" s="84">
        <v>341.33</v>
      </c>
      <c r="L18" s="84">
        <v>442.04</v>
      </c>
      <c r="M18" s="84">
        <v>494</v>
      </c>
      <c r="N18" s="84">
        <v>592.74</v>
      </c>
      <c r="O18" s="84">
        <v>750.3</v>
      </c>
      <c r="P18" s="85">
        <v>870.54</v>
      </c>
      <c r="Q18" s="85">
        <v>895.19</v>
      </c>
    </row>
    <row r="19" spans="1:17" ht="15" customHeight="1" x14ac:dyDescent="0.3">
      <c r="A19" s="77" t="s">
        <v>229</v>
      </c>
      <c r="B19" s="78" t="s">
        <v>213</v>
      </c>
      <c r="C19" s="67">
        <v>14</v>
      </c>
      <c r="D19" s="67">
        <v>14</v>
      </c>
      <c r="E19" s="67">
        <v>9</v>
      </c>
      <c r="F19" s="86" t="s">
        <v>21</v>
      </c>
      <c r="G19" s="84">
        <v>4500</v>
      </c>
      <c r="H19" s="84">
        <v>4720.7299999999996</v>
      </c>
      <c r="I19" s="84">
        <v>5028.96</v>
      </c>
      <c r="J19" s="84">
        <v>6331.82</v>
      </c>
      <c r="K19" s="84">
        <v>7468.89</v>
      </c>
      <c r="L19" s="84">
        <v>8597.27</v>
      </c>
      <c r="M19" s="84">
        <v>9651.2000000000007</v>
      </c>
      <c r="N19" s="84">
        <v>12316.99</v>
      </c>
      <c r="O19" s="84">
        <v>16603.72</v>
      </c>
      <c r="P19" s="85">
        <v>21764.35</v>
      </c>
      <c r="Q19" s="85">
        <v>26709.81</v>
      </c>
    </row>
    <row r="20" spans="1:17" ht="15" customHeight="1" x14ac:dyDescent="0.3">
      <c r="A20" s="77" t="s">
        <v>230</v>
      </c>
      <c r="B20" s="78" t="s">
        <v>213</v>
      </c>
      <c r="C20" s="67">
        <v>15</v>
      </c>
      <c r="D20" s="67">
        <v>15</v>
      </c>
      <c r="E20" s="67">
        <v>1</v>
      </c>
      <c r="F20" s="81" t="s">
        <v>24</v>
      </c>
      <c r="G20" s="82">
        <v>5346.4320000000007</v>
      </c>
      <c r="H20" s="82">
        <v>6903.95</v>
      </c>
      <c r="I20" s="82">
        <v>5311</v>
      </c>
      <c r="J20" s="82">
        <v>5640.93</v>
      </c>
      <c r="K20" s="82">
        <v>5725.57</v>
      </c>
      <c r="L20" s="82">
        <v>5944.37</v>
      </c>
      <c r="M20" s="82">
        <v>6019.31</v>
      </c>
      <c r="N20" s="82">
        <v>6270.85</v>
      </c>
      <c r="O20" s="82">
        <v>7342.04</v>
      </c>
      <c r="P20" s="82">
        <v>11069.02</v>
      </c>
      <c r="Q20" s="82">
        <v>10786.31</v>
      </c>
    </row>
    <row r="21" spans="1:17" ht="15" customHeight="1" x14ac:dyDescent="0.3">
      <c r="A21" s="77" t="s">
        <v>231</v>
      </c>
      <c r="B21" s="78" t="s">
        <v>213</v>
      </c>
      <c r="C21" s="67">
        <v>16</v>
      </c>
      <c r="D21" s="67">
        <v>16</v>
      </c>
      <c r="E21" s="67">
        <v>15</v>
      </c>
      <c r="F21" s="86" t="s">
        <v>232</v>
      </c>
      <c r="G21" s="84">
        <v>5346.4320000000007</v>
      </c>
      <c r="H21" s="84">
        <v>6903.95</v>
      </c>
      <c r="I21" s="84">
        <v>5311</v>
      </c>
      <c r="J21" s="84">
        <v>5640.93</v>
      </c>
      <c r="K21" s="84">
        <v>5725.57</v>
      </c>
      <c r="L21" s="84">
        <v>5944.37</v>
      </c>
      <c r="M21" s="84">
        <v>6019.31</v>
      </c>
      <c r="N21" s="84">
        <v>6270.85</v>
      </c>
      <c r="O21" s="84">
        <v>7342.04</v>
      </c>
      <c r="P21" s="85">
        <v>11069.02</v>
      </c>
      <c r="Q21" s="85">
        <v>10786.31</v>
      </c>
    </row>
    <row r="22" spans="1:17" ht="15" hidden="1" customHeight="1" x14ac:dyDescent="0.3">
      <c r="A22" s="77" t="s">
        <v>233</v>
      </c>
      <c r="B22" s="78" t="s">
        <v>213</v>
      </c>
      <c r="C22" s="67">
        <v>17</v>
      </c>
      <c r="D22" s="67">
        <v>17</v>
      </c>
      <c r="F22" s="86" t="s">
        <v>234</v>
      </c>
      <c r="G22" s="84">
        <v>2735</v>
      </c>
      <c r="H22" s="84">
        <v>1649</v>
      </c>
      <c r="I22" s="84" t="s">
        <v>235</v>
      </c>
      <c r="J22" s="84" t="s">
        <v>235</v>
      </c>
      <c r="K22" s="84" t="s">
        <v>235</v>
      </c>
      <c r="L22" s="84"/>
      <c r="M22" s="84"/>
      <c r="N22" s="84"/>
      <c r="O22" s="84"/>
      <c r="P22" s="85"/>
      <c r="Q22" s="85"/>
    </row>
    <row r="23" spans="1:17" ht="15" customHeight="1" x14ac:dyDescent="0.3">
      <c r="A23" s="77" t="s">
        <v>236</v>
      </c>
      <c r="B23" s="78" t="s">
        <v>213</v>
      </c>
      <c r="C23" s="67">
        <v>18</v>
      </c>
      <c r="D23" s="67">
        <v>18</v>
      </c>
      <c r="E23" s="67">
        <v>1</v>
      </c>
      <c r="F23" s="81" t="s">
        <v>27</v>
      </c>
      <c r="G23" s="82">
        <v>115.188</v>
      </c>
      <c r="H23" s="82">
        <v>164.83</v>
      </c>
      <c r="I23" s="82">
        <v>153.69999999999999</v>
      </c>
      <c r="J23" s="82">
        <v>174.43</v>
      </c>
      <c r="K23" s="82">
        <v>168.27</v>
      </c>
      <c r="L23" s="82">
        <v>643.87</v>
      </c>
      <c r="M23" s="82">
        <v>443.78</v>
      </c>
      <c r="N23" s="82">
        <v>223.83</v>
      </c>
      <c r="O23" s="82">
        <v>215.24</v>
      </c>
      <c r="P23" s="87">
        <v>330.55</v>
      </c>
      <c r="Q23" s="87">
        <v>363</v>
      </c>
    </row>
    <row r="24" spans="1:17" ht="15" customHeight="1" x14ac:dyDescent="0.3">
      <c r="A24" s="77" t="s">
        <v>237</v>
      </c>
      <c r="B24" s="78" t="s">
        <v>213</v>
      </c>
      <c r="C24" s="67">
        <v>19</v>
      </c>
      <c r="D24" s="67">
        <v>19</v>
      </c>
      <c r="F24" s="88" t="s">
        <v>28</v>
      </c>
      <c r="G24" s="80">
        <f>SUM(G26:G30)</f>
        <v>4087.5599999999995</v>
      </c>
      <c r="H24" s="80">
        <f t="shared" ref="H24:Q24" si="3">SUM(H26:H30)</f>
        <v>7642.36</v>
      </c>
      <c r="I24" s="80">
        <f t="shared" si="3"/>
        <v>9831.67</v>
      </c>
      <c r="J24" s="80">
        <f t="shared" si="3"/>
        <v>7219.04</v>
      </c>
      <c r="K24" s="80">
        <f t="shared" si="3"/>
        <v>5847.98</v>
      </c>
      <c r="L24" s="80">
        <f t="shared" si="3"/>
        <v>11582.18</v>
      </c>
      <c r="M24" s="80">
        <f t="shared" si="3"/>
        <v>12553.359999999999</v>
      </c>
      <c r="N24" s="80">
        <f t="shared" si="3"/>
        <v>30419.96</v>
      </c>
      <c r="O24" s="80">
        <f t="shared" si="3"/>
        <v>25163.75</v>
      </c>
      <c r="P24" s="80">
        <f t="shared" si="3"/>
        <v>32014.54</v>
      </c>
      <c r="Q24" s="80">
        <f t="shared" si="3"/>
        <v>37158.479999999996</v>
      </c>
    </row>
    <row r="25" spans="1:17" ht="24" customHeight="1" x14ac:dyDescent="0.3">
      <c r="A25" s="77" t="s">
        <v>238</v>
      </c>
      <c r="B25" s="78" t="s">
        <v>213</v>
      </c>
      <c r="C25" s="67">
        <v>20</v>
      </c>
      <c r="D25" s="67">
        <v>20</v>
      </c>
      <c r="E25" s="67">
        <v>19</v>
      </c>
      <c r="F25" s="86" t="s">
        <v>239</v>
      </c>
      <c r="G25" s="82"/>
      <c r="H25" s="82"/>
      <c r="I25" s="82"/>
      <c r="J25" s="82"/>
      <c r="K25" s="82"/>
      <c r="L25" s="82"/>
      <c r="M25" s="82"/>
      <c r="N25" s="82"/>
      <c r="O25" s="82"/>
      <c r="P25" s="87"/>
      <c r="Q25" s="87"/>
    </row>
    <row r="26" spans="1:17" ht="15" customHeight="1" x14ac:dyDescent="0.3">
      <c r="A26" s="77" t="s">
        <v>240</v>
      </c>
      <c r="B26" s="78" t="s">
        <v>213</v>
      </c>
      <c r="C26" s="67">
        <v>21</v>
      </c>
      <c r="D26" s="67">
        <v>21</v>
      </c>
      <c r="E26" s="67">
        <v>19</v>
      </c>
      <c r="F26" s="86" t="s">
        <v>29</v>
      </c>
      <c r="G26" s="84">
        <v>1070.1099999999999</v>
      </c>
      <c r="H26" s="84">
        <v>4401.58</v>
      </c>
      <c r="I26" s="84">
        <v>7012.06</v>
      </c>
      <c r="J26" s="84">
        <v>3971.3</v>
      </c>
      <c r="K26" s="84">
        <v>5847.98</v>
      </c>
      <c r="L26" s="84">
        <v>6479.14</v>
      </c>
      <c r="M26" s="84">
        <v>7824.03</v>
      </c>
      <c r="N26" s="84">
        <v>24063</v>
      </c>
      <c r="O26" s="84">
        <v>22573.81</v>
      </c>
      <c r="P26" s="85">
        <v>24931.93</v>
      </c>
      <c r="Q26" s="85">
        <v>35348.29</v>
      </c>
    </row>
    <row r="27" spans="1:17" ht="15" customHeight="1" x14ac:dyDescent="0.3">
      <c r="A27" s="77" t="s">
        <v>241</v>
      </c>
      <c r="B27" s="78" t="s">
        <v>213</v>
      </c>
      <c r="C27" s="67">
        <v>22</v>
      </c>
      <c r="D27" s="67">
        <v>22</v>
      </c>
      <c r="E27" s="67">
        <v>19</v>
      </c>
      <c r="F27" s="86" t="s">
        <v>242</v>
      </c>
      <c r="G27" s="84">
        <v>533.39</v>
      </c>
      <c r="H27" s="84">
        <v>436</v>
      </c>
      <c r="I27" s="84">
        <v>568.70000000000005</v>
      </c>
      <c r="J27" s="84">
        <v>610.35</v>
      </c>
      <c r="K27" s="84">
        <v>0</v>
      </c>
      <c r="L27" s="84">
        <v>3134.28</v>
      </c>
      <c r="M27" s="84">
        <v>2754.28</v>
      </c>
      <c r="N27" s="84">
        <v>4180.38</v>
      </c>
      <c r="O27" s="84">
        <v>2053</v>
      </c>
      <c r="P27" s="85">
        <v>4159.09</v>
      </c>
      <c r="Q27" s="85">
        <v>630.52</v>
      </c>
    </row>
    <row r="28" spans="1:17" ht="15" customHeight="1" x14ac:dyDescent="0.3">
      <c r="A28" s="77" t="s">
        <v>243</v>
      </c>
      <c r="B28" s="78" t="s">
        <v>213</v>
      </c>
      <c r="C28" s="67">
        <v>23</v>
      </c>
      <c r="D28" s="67">
        <v>23</v>
      </c>
      <c r="E28" s="67">
        <v>19</v>
      </c>
      <c r="F28" s="86" t="s">
        <v>31</v>
      </c>
      <c r="G28" s="84">
        <v>1298.32</v>
      </c>
      <c r="H28" s="84">
        <v>1524.87</v>
      </c>
      <c r="I28" s="84">
        <v>1289.02</v>
      </c>
      <c r="J28" s="84">
        <v>1377.94</v>
      </c>
      <c r="K28" s="84">
        <v>0</v>
      </c>
      <c r="L28" s="84">
        <v>1968.76</v>
      </c>
      <c r="M28" s="84">
        <v>1975.05</v>
      </c>
      <c r="N28" s="84">
        <v>2176.58</v>
      </c>
      <c r="O28" s="84">
        <v>536.94000000000005</v>
      </c>
      <c r="P28" s="85">
        <v>2923.52</v>
      </c>
      <c r="Q28" s="85">
        <v>1179.67</v>
      </c>
    </row>
    <row r="29" spans="1:17" ht="15" customHeight="1" x14ac:dyDescent="0.3">
      <c r="A29" s="77" t="s">
        <v>244</v>
      </c>
      <c r="B29" s="78" t="s">
        <v>213</v>
      </c>
      <c r="C29" s="67">
        <v>24</v>
      </c>
      <c r="D29" s="67">
        <v>24</v>
      </c>
      <c r="E29" s="67">
        <v>19</v>
      </c>
      <c r="F29" s="86" t="s">
        <v>245</v>
      </c>
      <c r="G29" s="84">
        <v>243.6</v>
      </c>
      <c r="H29" s="84">
        <v>406</v>
      </c>
      <c r="I29" s="84">
        <v>0</v>
      </c>
      <c r="J29" s="84">
        <v>0</v>
      </c>
      <c r="K29" s="84">
        <v>0</v>
      </c>
      <c r="L29" s="84">
        <v>0</v>
      </c>
      <c r="M29" s="84">
        <v>0</v>
      </c>
      <c r="N29" s="84">
        <v>0</v>
      </c>
      <c r="O29" s="84">
        <v>0</v>
      </c>
      <c r="P29" s="85">
        <v>0</v>
      </c>
      <c r="Q29" s="85">
        <v>0</v>
      </c>
    </row>
    <row r="30" spans="1:17" ht="15" customHeight="1" x14ac:dyDescent="0.3">
      <c r="A30" s="77" t="s">
        <v>246</v>
      </c>
      <c r="B30" s="78" t="s">
        <v>213</v>
      </c>
      <c r="C30" s="67">
        <v>25</v>
      </c>
      <c r="D30" s="67">
        <v>25</v>
      </c>
      <c r="E30" s="67">
        <v>19</v>
      </c>
      <c r="F30" s="86" t="s">
        <v>247</v>
      </c>
      <c r="G30" s="84">
        <v>942.14</v>
      </c>
      <c r="H30" s="84">
        <v>873.91</v>
      </c>
      <c r="I30" s="84">
        <v>961.89</v>
      </c>
      <c r="J30" s="84">
        <v>1259.45</v>
      </c>
      <c r="K30" s="84">
        <v>0</v>
      </c>
      <c r="L30" s="84">
        <v>0</v>
      </c>
      <c r="M30" s="84">
        <v>0</v>
      </c>
      <c r="N30" s="84">
        <v>0</v>
      </c>
      <c r="O30" s="84">
        <v>0</v>
      </c>
      <c r="P30" s="85">
        <v>0</v>
      </c>
      <c r="Q30" s="85">
        <v>0</v>
      </c>
    </row>
    <row r="31" spans="1:17" ht="15" hidden="1" customHeight="1" x14ac:dyDescent="0.3">
      <c r="A31" s="77" t="s">
        <v>248</v>
      </c>
      <c r="B31" s="78" t="s">
        <v>213</v>
      </c>
      <c r="C31" s="67">
        <v>26</v>
      </c>
      <c r="D31" s="67">
        <v>26</v>
      </c>
      <c r="F31" s="86" t="s">
        <v>249</v>
      </c>
      <c r="G31" s="84">
        <v>951</v>
      </c>
      <c r="H31" s="84" t="s">
        <v>235</v>
      </c>
      <c r="I31" s="84" t="s">
        <v>235</v>
      </c>
      <c r="J31" s="84" t="s">
        <v>235</v>
      </c>
      <c r="K31" s="84"/>
      <c r="L31" s="84"/>
      <c r="M31" s="84"/>
      <c r="N31" s="84"/>
      <c r="O31" s="84"/>
      <c r="P31" s="85">
        <v>25.31</v>
      </c>
      <c r="Q31" s="85">
        <v>2442.52</v>
      </c>
    </row>
    <row r="32" spans="1:17" ht="15" hidden="1" customHeight="1" x14ac:dyDescent="0.3">
      <c r="A32" s="77" t="s">
        <v>250</v>
      </c>
      <c r="B32" s="78" t="s">
        <v>213</v>
      </c>
      <c r="C32" s="67">
        <v>27</v>
      </c>
      <c r="D32" s="67">
        <v>27</v>
      </c>
      <c r="F32" s="86" t="s">
        <v>251</v>
      </c>
      <c r="G32" s="84">
        <v>62</v>
      </c>
      <c r="H32" s="84" t="s">
        <v>235</v>
      </c>
      <c r="I32" s="84" t="s">
        <v>235</v>
      </c>
      <c r="J32" s="84" t="s">
        <v>235</v>
      </c>
      <c r="K32" s="84"/>
      <c r="L32" s="84"/>
      <c r="M32" s="84"/>
      <c r="N32" s="84"/>
      <c r="O32" s="84"/>
      <c r="P32" s="85"/>
      <c r="Q32" s="85"/>
    </row>
    <row r="33" spans="1:18" ht="15" hidden="1" customHeight="1" x14ac:dyDescent="0.3">
      <c r="A33" s="77" t="s">
        <v>252</v>
      </c>
      <c r="B33" s="78" t="s">
        <v>213</v>
      </c>
      <c r="C33" s="67">
        <v>28</v>
      </c>
      <c r="D33" s="67">
        <v>28</v>
      </c>
      <c r="F33" s="86" t="s">
        <v>253</v>
      </c>
      <c r="G33" s="84" t="s">
        <v>235</v>
      </c>
      <c r="H33" s="84" t="s">
        <v>235</v>
      </c>
      <c r="I33" s="84">
        <v>2832</v>
      </c>
      <c r="J33" s="84" t="s">
        <v>235</v>
      </c>
      <c r="K33" s="84">
        <f>186.18+3995.51</f>
        <v>4181.6900000000005</v>
      </c>
      <c r="L33" s="84">
        <f>264.78+3134.28</f>
        <v>3399.0600000000004</v>
      </c>
      <c r="M33" s="84">
        <f>2754.28+213.79</f>
        <v>2968.07</v>
      </c>
      <c r="N33" s="84">
        <f>225.82+4180.38</f>
        <v>4406.2</v>
      </c>
      <c r="O33" s="84">
        <f>2053+238.89</f>
        <v>2291.89</v>
      </c>
      <c r="P33" s="85">
        <f>395.38+811.23</f>
        <v>1206.6100000000001</v>
      </c>
      <c r="Q33" s="85">
        <f>3524.22+630.52</f>
        <v>4154.74</v>
      </c>
    </row>
    <row r="34" spans="1:18" ht="15" customHeight="1" x14ac:dyDescent="0.3">
      <c r="A34" s="77" t="s">
        <v>254</v>
      </c>
      <c r="B34" s="78" t="s">
        <v>213</v>
      </c>
      <c r="C34" s="67">
        <v>29</v>
      </c>
      <c r="D34" s="67">
        <v>29</v>
      </c>
      <c r="F34" s="88" t="s">
        <v>255</v>
      </c>
      <c r="G34" s="80">
        <f t="shared" ref="G34:N34" si="4">SUM(G35:G36)</f>
        <v>1200.45</v>
      </c>
      <c r="H34" s="80">
        <f t="shared" si="4"/>
        <v>844.62</v>
      </c>
      <c r="I34" s="80">
        <f t="shared" si="4"/>
        <v>845.31000000000006</v>
      </c>
      <c r="J34" s="80">
        <f t="shared" si="4"/>
        <v>1068.96</v>
      </c>
      <c r="K34" s="80">
        <f t="shared" si="4"/>
        <v>336</v>
      </c>
      <c r="L34" s="80">
        <f t="shared" si="4"/>
        <v>588.86</v>
      </c>
      <c r="M34" s="80">
        <f t="shared" si="4"/>
        <v>7329.64</v>
      </c>
      <c r="N34" s="80">
        <f t="shared" si="4"/>
        <v>3645.0899999999997</v>
      </c>
      <c r="O34" s="80">
        <f>SUM(O35:O36)</f>
        <v>16094.300000000001</v>
      </c>
      <c r="P34" s="80">
        <f>SUM(P35:P36)</f>
        <v>11344.5</v>
      </c>
      <c r="Q34" s="80">
        <f>SUM(Q35:Q36)</f>
        <v>2402.5500000000002</v>
      </c>
    </row>
    <row r="35" spans="1:18" ht="15" customHeight="1" x14ac:dyDescent="0.3">
      <c r="A35" s="77" t="s">
        <v>256</v>
      </c>
      <c r="B35" s="78" t="s">
        <v>213</v>
      </c>
      <c r="C35" s="67">
        <v>30</v>
      </c>
      <c r="D35" s="67">
        <v>30</v>
      </c>
      <c r="E35" s="67">
        <v>29</v>
      </c>
      <c r="F35" s="86" t="s">
        <v>0</v>
      </c>
      <c r="G35" s="84">
        <v>370.74</v>
      </c>
      <c r="H35" s="84">
        <v>603.62</v>
      </c>
      <c r="I35" s="84">
        <v>657.6</v>
      </c>
      <c r="J35" s="84">
        <v>766.25</v>
      </c>
      <c r="K35" s="84">
        <v>336</v>
      </c>
      <c r="L35" s="84">
        <v>588.86</v>
      </c>
      <c r="M35" s="84">
        <v>1299.08</v>
      </c>
      <c r="N35" s="84">
        <v>1256.8499999999999</v>
      </c>
      <c r="O35" s="84">
        <v>791.1</v>
      </c>
      <c r="P35" s="85">
        <v>873.69</v>
      </c>
      <c r="Q35" s="85">
        <v>235.3</v>
      </c>
    </row>
    <row r="36" spans="1:18" ht="15" customHeight="1" x14ac:dyDescent="0.3">
      <c r="A36" s="77" t="s">
        <v>257</v>
      </c>
      <c r="B36" s="78" t="s">
        <v>213</v>
      </c>
      <c r="C36" s="67">
        <v>31</v>
      </c>
      <c r="D36" s="67">
        <v>31</v>
      </c>
      <c r="E36" s="67">
        <v>29</v>
      </c>
      <c r="F36" s="86" t="s">
        <v>33</v>
      </c>
      <c r="G36" s="84">
        <v>829.71</v>
      </c>
      <c r="H36" s="84">
        <v>241</v>
      </c>
      <c r="I36" s="84">
        <v>187.71</v>
      </c>
      <c r="J36" s="84">
        <v>302.70999999999998</v>
      </c>
      <c r="K36" s="84">
        <v>0</v>
      </c>
      <c r="L36" s="84">
        <v>0</v>
      </c>
      <c r="M36" s="84">
        <v>6030.56</v>
      </c>
      <c r="N36" s="84">
        <v>2388.2399999999998</v>
      </c>
      <c r="O36" s="84">
        <v>15303.2</v>
      </c>
      <c r="P36" s="85">
        <v>10470.81</v>
      </c>
      <c r="Q36" s="85">
        <v>2167.25</v>
      </c>
    </row>
    <row r="37" spans="1:18" ht="15" customHeight="1" x14ac:dyDescent="0.3">
      <c r="A37" s="77" t="s">
        <v>258</v>
      </c>
      <c r="B37" s="78" t="s">
        <v>213</v>
      </c>
      <c r="C37" s="67">
        <v>32</v>
      </c>
      <c r="D37" s="67">
        <v>32</v>
      </c>
      <c r="F37" s="89" t="s">
        <v>35</v>
      </c>
      <c r="G37" s="82">
        <v>2642.2</v>
      </c>
      <c r="H37" s="82">
        <v>2200.1</v>
      </c>
      <c r="I37" s="82">
        <v>952.7</v>
      </c>
      <c r="J37" s="82">
        <v>-438</v>
      </c>
      <c r="K37" s="82">
        <v>805.6</v>
      </c>
      <c r="L37" s="82">
        <v>2694.1</v>
      </c>
      <c r="M37" s="82">
        <v>2430.3000000000002</v>
      </c>
      <c r="N37" s="82">
        <v>1299.5999999999999</v>
      </c>
      <c r="O37" s="82">
        <v>511.3</v>
      </c>
      <c r="P37" s="82">
        <v>-129.6</v>
      </c>
      <c r="Q37" s="82">
        <v>3406</v>
      </c>
    </row>
    <row r="38" spans="1:18" ht="15" customHeight="1" x14ac:dyDescent="0.3">
      <c r="A38" s="77" t="s">
        <v>259</v>
      </c>
      <c r="B38" s="78" t="s">
        <v>213</v>
      </c>
      <c r="C38" s="67">
        <v>33</v>
      </c>
      <c r="D38" s="67">
        <v>33</v>
      </c>
      <c r="F38" s="89" t="s">
        <v>36</v>
      </c>
      <c r="G38" s="82">
        <v>9.9999999983992893E-3</v>
      </c>
      <c r="H38" s="82">
        <v>7210</v>
      </c>
      <c r="I38" s="82">
        <v>4590</v>
      </c>
      <c r="J38" s="82">
        <v>6620</v>
      </c>
      <c r="K38" s="82">
        <v>5520</v>
      </c>
      <c r="L38" s="82">
        <v>5306</v>
      </c>
      <c r="M38" s="82">
        <v>0</v>
      </c>
      <c r="N38" s="82">
        <v>17440</v>
      </c>
      <c r="O38" s="82">
        <v>10050</v>
      </c>
      <c r="P38" s="82">
        <v>11700</v>
      </c>
      <c r="Q38" s="82">
        <v>741</v>
      </c>
    </row>
    <row r="39" spans="1:18" ht="15" customHeight="1" x14ac:dyDescent="0.3">
      <c r="A39" s="77" t="s">
        <v>260</v>
      </c>
      <c r="B39" s="78" t="s">
        <v>213</v>
      </c>
      <c r="C39" s="67">
        <v>34</v>
      </c>
      <c r="D39" s="67">
        <v>34</v>
      </c>
      <c r="F39" s="90" t="s">
        <v>261</v>
      </c>
      <c r="G39" s="91">
        <f t="shared" ref="G39:Q39" si="5">G38+G37+G34+G24+G6</f>
        <v>29706.986999999997</v>
      </c>
      <c r="H39" s="91">
        <f t="shared" si="5"/>
        <v>43206.98000000001</v>
      </c>
      <c r="I39" s="91">
        <f t="shared" si="5"/>
        <v>42640.94</v>
      </c>
      <c r="J39" s="91">
        <f t="shared" si="5"/>
        <v>43518.04</v>
      </c>
      <c r="K39" s="91">
        <f t="shared" si="5"/>
        <v>46943.99</v>
      </c>
      <c r="L39" s="91">
        <f t="shared" si="5"/>
        <v>55445.020000000004</v>
      </c>
      <c r="M39" s="91">
        <f t="shared" si="5"/>
        <v>58142.95</v>
      </c>
      <c r="N39" s="91">
        <f t="shared" si="5"/>
        <v>94354.04</v>
      </c>
      <c r="O39" s="91">
        <f t="shared" si="5"/>
        <v>96706.049999999988</v>
      </c>
      <c r="P39" s="91">
        <f t="shared" si="5"/>
        <v>114107.08</v>
      </c>
      <c r="Q39" s="91">
        <f t="shared" si="5"/>
        <v>118584.67</v>
      </c>
      <c r="R39" s="67" t="s">
        <v>262</v>
      </c>
    </row>
    <row r="40" spans="1:18" ht="15" customHeight="1" x14ac:dyDescent="0.3">
      <c r="A40" s="77" t="s">
        <v>263</v>
      </c>
      <c r="B40" s="78" t="s">
        <v>213</v>
      </c>
      <c r="C40" s="67">
        <v>35</v>
      </c>
      <c r="D40" s="67">
        <v>35</v>
      </c>
      <c r="F40" s="83" t="s">
        <v>264</v>
      </c>
      <c r="G40" s="84">
        <v>4156</v>
      </c>
      <c r="H40" s="84">
        <v>3381</v>
      </c>
      <c r="I40" s="84">
        <v>1126</v>
      </c>
      <c r="J40" s="84">
        <v>3040</v>
      </c>
      <c r="K40" s="84">
        <v>5834</v>
      </c>
      <c r="L40" s="84">
        <v>7511.8510000000006</v>
      </c>
      <c r="M40" s="84">
        <v>11484.116</v>
      </c>
      <c r="N40" s="84">
        <v>13536.445</v>
      </c>
      <c r="O40" s="84">
        <v>15747.955</v>
      </c>
      <c r="P40" s="85">
        <v>12488.933000000001</v>
      </c>
      <c r="Q40" s="85">
        <v>10300</v>
      </c>
      <c r="R40" s="67" t="s">
        <v>265</v>
      </c>
    </row>
    <row r="41" spans="1:18" ht="15" customHeight="1" x14ac:dyDescent="0.3">
      <c r="A41" s="77" t="s">
        <v>266</v>
      </c>
      <c r="B41" s="78" t="s">
        <v>213</v>
      </c>
      <c r="C41" s="67">
        <v>36</v>
      </c>
      <c r="D41" s="67">
        <v>36</v>
      </c>
      <c r="F41" s="83" t="s">
        <v>34</v>
      </c>
      <c r="G41" s="84">
        <v>1430</v>
      </c>
      <c r="H41" s="84">
        <v>1127</v>
      </c>
      <c r="I41" s="84">
        <v>793</v>
      </c>
      <c r="J41" s="84">
        <v>851</v>
      </c>
      <c r="K41" s="84">
        <v>1801</v>
      </c>
      <c r="L41" s="84">
        <v>847</v>
      </c>
      <c r="M41" s="84">
        <v>1112</v>
      </c>
      <c r="N41" s="84">
        <v>681</v>
      </c>
      <c r="O41" s="84">
        <v>7221</v>
      </c>
      <c r="P41" s="84">
        <v>3818</v>
      </c>
      <c r="Q41" s="85">
        <v>2415</v>
      </c>
      <c r="R41" s="67" t="s">
        <v>265</v>
      </c>
    </row>
    <row r="42" spans="1:18" ht="15" customHeight="1" x14ac:dyDescent="0.3">
      <c r="A42" s="77" t="s">
        <v>267</v>
      </c>
      <c r="B42" s="78" t="s">
        <v>213</v>
      </c>
      <c r="C42" s="67">
        <v>37</v>
      </c>
      <c r="D42" s="67">
        <v>37</v>
      </c>
      <c r="F42" s="92" t="s">
        <v>1</v>
      </c>
      <c r="G42" s="93">
        <f t="shared" ref="G42:Q42" si="6">SUM(G39:G41)</f>
        <v>35292.986999999994</v>
      </c>
      <c r="H42" s="93">
        <f t="shared" si="6"/>
        <v>47714.98000000001</v>
      </c>
      <c r="I42" s="93">
        <f t="shared" si="6"/>
        <v>44559.94</v>
      </c>
      <c r="J42" s="93">
        <f t="shared" si="6"/>
        <v>47409.04</v>
      </c>
      <c r="K42" s="93">
        <f t="shared" si="6"/>
        <v>54578.99</v>
      </c>
      <c r="L42" s="93">
        <f t="shared" si="6"/>
        <v>63803.871000000006</v>
      </c>
      <c r="M42" s="93">
        <f t="shared" si="6"/>
        <v>70739.065999999992</v>
      </c>
      <c r="N42" s="93">
        <f t="shared" si="6"/>
        <v>108571.48499999999</v>
      </c>
      <c r="O42" s="93">
        <f t="shared" si="6"/>
        <v>119675.00499999999</v>
      </c>
      <c r="P42" s="93">
        <f t="shared" si="6"/>
        <v>130414.01300000001</v>
      </c>
      <c r="Q42" s="93">
        <f t="shared" si="6"/>
        <v>131299.66999999998</v>
      </c>
      <c r="R42" s="67" t="s">
        <v>265</v>
      </c>
    </row>
    <row r="43" spans="1:18" ht="15" customHeight="1" x14ac:dyDescent="0.25">
      <c r="G43" s="94"/>
      <c r="H43" s="94"/>
      <c r="I43" s="94"/>
      <c r="J43" s="94"/>
      <c r="K43" s="94"/>
      <c r="L43" s="94"/>
      <c r="M43" s="94"/>
      <c r="N43" s="94"/>
      <c r="O43" s="94"/>
      <c r="P43" s="94"/>
    </row>
    <row r="44" spans="1:18" ht="15" customHeight="1" x14ac:dyDescent="0.25">
      <c r="Q44" s="68"/>
    </row>
    <row r="45" spans="1:18" ht="15" customHeight="1" x14ac:dyDescent="0.25">
      <c r="G45" s="95"/>
    </row>
  </sheetData>
  <pageMargins left="0.78740157480314965" right="0.78740157480314965" top="0.78740157480314965" bottom="0.78740157480314965" header="0.51181102362204722" footer="0.51181102362204722"/>
  <pageSetup paperSize="9" scale="75" firstPageNumber="108" orientation="landscape" useFirstPageNumber="1" horizontalDpi="300" verticalDpi="300" r:id="rId1"/>
  <headerFooter alignWithMargins="0">
    <oddHeader>&amp;L&amp;"Times New Roman,Gras italique"FINANCE PUBLIQUE&amp;C &amp;R&amp;"Times New Roman,Gras italique"المالية العامة</oddHeader>
    <oddFooter>&amp;L&amp;"Times New Roman,Gras italique"Annuaire statistque 1995-2005 &amp;C&amp;"Times New Roman,Gras italique"&amp;P&amp;R&amp;"Times New Roman,Gras italique"الدليل السنوي للاحصاء 1995-2005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7AF23-8E08-4541-BEE6-2B84AA4BDE70}">
  <sheetPr>
    <tabColor rgb="FF92D050"/>
  </sheetPr>
  <dimension ref="A1:X50"/>
  <sheetViews>
    <sheetView zoomScale="69" workbookViewId="0">
      <selection activeCell="K2" sqref="K2"/>
    </sheetView>
  </sheetViews>
  <sheetFormatPr baseColWidth="10" defaultRowHeight="14.4" x14ac:dyDescent="0.3"/>
  <cols>
    <col min="9" max="9" width="36.33203125" customWidth="1"/>
  </cols>
  <sheetData>
    <row r="1" spans="1:24" ht="30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99</v>
      </c>
      <c r="K1" s="43">
        <v>2011</v>
      </c>
      <c r="L1" s="43">
        <v>2012</v>
      </c>
      <c r="M1" s="43">
        <v>2013</v>
      </c>
      <c r="N1" s="44">
        <v>2014</v>
      </c>
      <c r="O1" s="43">
        <v>2015</v>
      </c>
      <c r="P1" s="44">
        <v>2016</v>
      </c>
      <c r="Q1" s="43">
        <v>2017</v>
      </c>
      <c r="R1" s="44">
        <v>2018</v>
      </c>
      <c r="S1" s="44">
        <v>2019</v>
      </c>
      <c r="T1" s="44">
        <v>2020</v>
      </c>
      <c r="U1" s="44">
        <v>2021</v>
      </c>
      <c r="V1" s="44">
        <v>2022</v>
      </c>
      <c r="W1" s="44">
        <v>2023</v>
      </c>
      <c r="X1" s="44">
        <v>2024</v>
      </c>
    </row>
    <row r="2" spans="1:24" ht="40.200000000000003" customHeight="1" x14ac:dyDescent="0.3">
      <c r="D2" s="45" t="s">
        <v>111</v>
      </c>
      <c r="E2" t="s">
        <v>42</v>
      </c>
      <c r="F2">
        <v>1</v>
      </c>
      <c r="G2">
        <v>1</v>
      </c>
      <c r="I2" s="46" t="s">
        <v>59</v>
      </c>
      <c r="J2" s="47" t="s">
        <v>101</v>
      </c>
      <c r="K2" s="48">
        <v>324.06414811217712</v>
      </c>
      <c r="L2" s="48">
        <v>378.4</v>
      </c>
      <c r="M2" s="48">
        <v>498.72</v>
      </c>
      <c r="N2" s="48">
        <v>435.28</v>
      </c>
      <c r="O2" s="48">
        <v>460.21</v>
      </c>
      <c r="P2" s="48">
        <v>495.14</v>
      </c>
      <c r="Q2" s="49">
        <v>489.3361752951983</v>
      </c>
      <c r="R2" s="49">
        <v>543.31538746499996</v>
      </c>
      <c r="S2" s="49">
        <v>564.1711810753493</v>
      </c>
      <c r="T2" s="50">
        <v>550.25</v>
      </c>
      <c r="U2" s="50">
        <v>769.17</v>
      </c>
      <c r="V2" s="48">
        <v>873.25</v>
      </c>
      <c r="W2" s="48">
        <v>859.49</v>
      </c>
      <c r="X2" s="48">
        <v>1007.8</v>
      </c>
    </row>
    <row r="3" spans="1:24" ht="32.4" customHeight="1" x14ac:dyDescent="0.3">
      <c r="D3" s="45" t="s">
        <v>112</v>
      </c>
      <c r="E3" t="s">
        <v>42</v>
      </c>
      <c r="F3">
        <v>2</v>
      </c>
      <c r="G3">
        <v>2</v>
      </c>
      <c r="H3">
        <v>1</v>
      </c>
      <c r="I3" s="51" t="s">
        <v>60</v>
      </c>
      <c r="J3" s="47" t="s">
        <v>101</v>
      </c>
      <c r="K3" s="48">
        <v>293.46382386400001</v>
      </c>
      <c r="L3" s="48">
        <v>349.56</v>
      </c>
      <c r="M3" s="48">
        <v>454.92</v>
      </c>
      <c r="N3" s="48">
        <v>410.28</v>
      </c>
      <c r="O3" s="48">
        <v>418.7</v>
      </c>
      <c r="P3" s="48">
        <v>483.14</v>
      </c>
      <c r="Q3" s="49">
        <v>469.3361752951983</v>
      </c>
      <c r="R3" s="49">
        <v>512.11538746499991</v>
      </c>
      <c r="S3" s="49">
        <v>534.1711810753493</v>
      </c>
      <c r="T3" s="50">
        <v>492.12</v>
      </c>
      <c r="U3" s="50">
        <v>679.81</v>
      </c>
      <c r="V3" s="48">
        <v>850.8</v>
      </c>
      <c r="W3" s="48">
        <v>781.1</v>
      </c>
      <c r="X3" s="48">
        <v>928.6</v>
      </c>
    </row>
    <row r="4" spans="1:24" ht="24.6" customHeight="1" x14ac:dyDescent="0.3">
      <c r="D4" s="45" t="s">
        <v>113</v>
      </c>
      <c r="E4" t="s">
        <v>42</v>
      </c>
      <c r="F4">
        <v>3</v>
      </c>
      <c r="G4">
        <v>3</v>
      </c>
      <c r="H4">
        <v>1</v>
      </c>
      <c r="I4" s="51" t="s">
        <v>61</v>
      </c>
      <c r="J4" s="47" t="s">
        <v>101</v>
      </c>
      <c r="K4" s="52">
        <v>183.69605386399999</v>
      </c>
      <c r="L4" s="52">
        <v>250.5</v>
      </c>
      <c r="M4" s="52">
        <v>253.95</v>
      </c>
      <c r="N4" s="52">
        <v>280.29000000000002</v>
      </c>
      <c r="O4" s="52">
        <v>269.60000000000002</v>
      </c>
      <c r="P4" s="52">
        <v>312.29000000000002</v>
      </c>
      <c r="Q4" s="53">
        <v>318.72995729519823</v>
      </c>
      <c r="R4" s="53">
        <v>352.84439506499996</v>
      </c>
      <c r="S4" s="53">
        <v>379.29468516743771</v>
      </c>
      <c r="T4" s="54">
        <v>336.54</v>
      </c>
      <c r="U4" s="54">
        <v>439.9</v>
      </c>
      <c r="V4" s="52">
        <v>473.86</v>
      </c>
      <c r="W4" s="52">
        <v>518.70000000000005</v>
      </c>
      <c r="X4" s="52">
        <v>661.2</v>
      </c>
    </row>
    <row r="5" spans="1:24" ht="30" customHeight="1" x14ac:dyDescent="0.3">
      <c r="D5" s="45" t="s">
        <v>114</v>
      </c>
      <c r="E5" t="s">
        <v>42</v>
      </c>
      <c r="F5">
        <v>4</v>
      </c>
      <c r="G5">
        <v>4</v>
      </c>
      <c r="H5">
        <v>3</v>
      </c>
      <c r="I5" s="51" t="s">
        <v>62</v>
      </c>
      <c r="J5" s="47" t="s">
        <v>101</v>
      </c>
      <c r="K5" s="52">
        <v>54.947401999999997</v>
      </c>
      <c r="L5" s="52">
        <v>80.489999999999995</v>
      </c>
      <c r="M5" s="52">
        <v>85.67</v>
      </c>
      <c r="N5" s="52">
        <v>97.94</v>
      </c>
      <c r="O5" s="52">
        <v>95.23</v>
      </c>
      <c r="P5" s="52">
        <v>97.78</v>
      </c>
      <c r="Q5" s="53">
        <v>97.629957295198253</v>
      </c>
      <c r="R5" s="53">
        <v>105.47448364600001</v>
      </c>
      <c r="S5" s="53">
        <v>118.5053054884232</v>
      </c>
      <c r="T5" s="54">
        <v>113.15</v>
      </c>
      <c r="U5" s="54">
        <v>137.78</v>
      </c>
      <c r="V5" s="52">
        <v>156.72</v>
      </c>
      <c r="W5" s="52">
        <v>167.76</v>
      </c>
      <c r="X5" s="52">
        <v>236</v>
      </c>
    </row>
    <row r="6" spans="1:24" ht="40.799999999999997" customHeight="1" x14ac:dyDescent="0.3">
      <c r="D6" s="45" t="s">
        <v>115</v>
      </c>
      <c r="E6" t="s">
        <v>42</v>
      </c>
      <c r="F6">
        <v>5</v>
      </c>
      <c r="G6">
        <v>5</v>
      </c>
      <c r="H6">
        <v>3</v>
      </c>
      <c r="I6" s="51" t="s">
        <v>63</v>
      </c>
      <c r="J6" s="47" t="s">
        <v>101</v>
      </c>
      <c r="K6" s="52">
        <v>100.489571</v>
      </c>
      <c r="L6" s="52">
        <v>133.53</v>
      </c>
      <c r="M6" s="52">
        <v>128.1</v>
      </c>
      <c r="N6" s="52">
        <v>138.21</v>
      </c>
      <c r="O6" s="52">
        <v>130.85</v>
      </c>
      <c r="P6" s="52">
        <v>145.51</v>
      </c>
      <c r="Q6" s="53">
        <v>157.1</v>
      </c>
      <c r="R6" s="53">
        <v>172.93982683900001</v>
      </c>
      <c r="S6" s="53">
        <v>181.16232503224765</v>
      </c>
      <c r="T6" s="54">
        <v>164.56</v>
      </c>
      <c r="U6" s="54">
        <v>225.5</v>
      </c>
      <c r="V6" s="52">
        <v>233.28</v>
      </c>
      <c r="W6" s="52">
        <v>227.74</v>
      </c>
      <c r="X6" s="52">
        <v>278</v>
      </c>
    </row>
    <row r="7" spans="1:24" ht="45.6" customHeight="1" x14ac:dyDescent="0.3">
      <c r="D7" s="45" t="s">
        <v>116</v>
      </c>
      <c r="E7" t="s">
        <v>42</v>
      </c>
      <c r="F7">
        <v>6</v>
      </c>
      <c r="G7">
        <v>6</v>
      </c>
      <c r="H7">
        <v>3</v>
      </c>
      <c r="I7" s="51" t="s">
        <v>64</v>
      </c>
      <c r="J7" s="47" t="s">
        <v>101</v>
      </c>
      <c r="K7" s="52">
        <v>22.342016000000001</v>
      </c>
      <c r="L7" s="52">
        <v>29.09</v>
      </c>
      <c r="M7" s="52">
        <v>30.18</v>
      </c>
      <c r="N7" s="52">
        <v>32.04</v>
      </c>
      <c r="O7" s="52">
        <v>38.840000000000003</v>
      </c>
      <c r="P7" s="52">
        <v>46.93</v>
      </c>
      <c r="Q7" s="53">
        <v>50</v>
      </c>
      <c r="R7" s="53">
        <v>59.491834580000003</v>
      </c>
      <c r="S7" s="53">
        <v>64.113655999908659</v>
      </c>
      <c r="T7" s="54">
        <v>50.26</v>
      </c>
      <c r="U7" s="54">
        <v>76.89</v>
      </c>
      <c r="V7" s="52">
        <v>86.51</v>
      </c>
      <c r="W7" s="52">
        <v>88.1</v>
      </c>
      <c r="X7" s="52">
        <v>124.39999999999999</v>
      </c>
    </row>
    <row r="8" spans="1:24" ht="31.8" customHeight="1" x14ac:dyDescent="0.3">
      <c r="D8" s="45" t="s">
        <v>117</v>
      </c>
      <c r="E8" t="s">
        <v>42</v>
      </c>
      <c r="F8">
        <v>7</v>
      </c>
      <c r="G8">
        <v>7</v>
      </c>
      <c r="H8">
        <v>3</v>
      </c>
      <c r="I8" s="51" t="s">
        <v>65</v>
      </c>
      <c r="J8" s="47" t="s">
        <v>101</v>
      </c>
      <c r="K8" s="52">
        <v>7.2405368640000001</v>
      </c>
      <c r="L8" s="52">
        <v>4.9800000000000004</v>
      </c>
      <c r="M8" s="52">
        <v>10</v>
      </c>
      <c r="N8" s="52">
        <v>12.1</v>
      </c>
      <c r="O8" s="52">
        <v>9.26</v>
      </c>
      <c r="P8" s="52">
        <v>22.07</v>
      </c>
      <c r="Q8" s="53">
        <v>14</v>
      </c>
      <c r="R8" s="53">
        <v>14.93825</v>
      </c>
      <c r="S8" s="53">
        <v>15.51339864685821</v>
      </c>
      <c r="T8" s="54">
        <v>8.57</v>
      </c>
      <c r="U8" s="54">
        <v>22.53</v>
      </c>
      <c r="V8" s="52">
        <v>38.909999999999997</v>
      </c>
      <c r="W8" s="52">
        <v>35.15</v>
      </c>
      <c r="X8" s="52">
        <v>22.9</v>
      </c>
    </row>
    <row r="9" spans="1:24" ht="21.6" customHeight="1" x14ac:dyDescent="0.3">
      <c r="D9" s="45" t="s">
        <v>118</v>
      </c>
      <c r="E9" t="s">
        <v>42</v>
      </c>
      <c r="F9">
        <v>8</v>
      </c>
      <c r="G9">
        <v>8</v>
      </c>
      <c r="H9">
        <v>1</v>
      </c>
      <c r="I9" s="51" t="s">
        <v>66</v>
      </c>
      <c r="J9" s="47" t="s">
        <v>101</v>
      </c>
      <c r="K9" s="52">
        <v>109.76777000000001</v>
      </c>
      <c r="L9" s="52">
        <v>99.06</v>
      </c>
      <c r="M9" s="52">
        <v>200.97</v>
      </c>
      <c r="N9" s="52">
        <v>116.99</v>
      </c>
      <c r="O9" s="52">
        <v>149.1</v>
      </c>
      <c r="P9" s="52">
        <v>110.67</v>
      </c>
      <c r="Q9" s="53">
        <v>138.94621800000002</v>
      </c>
      <c r="R9" s="53">
        <v>145.27099239999998</v>
      </c>
      <c r="S9" s="53">
        <v>126.15000000000002</v>
      </c>
      <c r="T9" s="54">
        <v>155.58000000000001</v>
      </c>
      <c r="U9" s="54">
        <v>215.47</v>
      </c>
      <c r="V9" s="52">
        <v>312.61</v>
      </c>
      <c r="W9" s="52">
        <v>263.91000000000003</v>
      </c>
      <c r="X9" s="52">
        <v>290.3</v>
      </c>
    </row>
    <row r="10" spans="1:24" ht="34.200000000000003" customHeight="1" x14ac:dyDescent="0.3">
      <c r="D10" s="45" t="s">
        <v>119</v>
      </c>
      <c r="E10" t="s">
        <v>42</v>
      </c>
      <c r="F10">
        <v>9</v>
      </c>
      <c r="G10">
        <v>9</v>
      </c>
      <c r="H10">
        <v>8</v>
      </c>
      <c r="I10" s="51" t="s">
        <v>67</v>
      </c>
      <c r="J10" s="47" t="s">
        <v>101</v>
      </c>
      <c r="K10" s="52">
        <v>36.938535999999999</v>
      </c>
      <c r="L10" s="52">
        <v>8.7100000000000009</v>
      </c>
      <c r="M10" s="52">
        <v>60.88</v>
      </c>
      <c r="N10" s="52">
        <v>32.69</v>
      </c>
      <c r="O10" s="52">
        <v>44.11</v>
      </c>
      <c r="P10" s="52">
        <v>55.9</v>
      </c>
      <c r="Q10" s="53">
        <v>62.850000000000009</v>
      </c>
      <c r="R10" s="53">
        <v>70.099999999999994</v>
      </c>
      <c r="S10" s="53">
        <v>89.04000000000002</v>
      </c>
      <c r="T10" s="54">
        <v>82.35</v>
      </c>
      <c r="U10" s="54"/>
      <c r="V10" s="52">
        <v>67.040000000000006</v>
      </c>
      <c r="W10" s="52">
        <v>61.850000000000009</v>
      </c>
      <c r="X10" s="52">
        <v>65</v>
      </c>
    </row>
    <row r="11" spans="1:24" ht="41.4" customHeight="1" x14ac:dyDescent="0.3">
      <c r="D11" s="45" t="s">
        <v>120</v>
      </c>
      <c r="E11" t="s">
        <v>42</v>
      </c>
      <c r="F11">
        <v>10</v>
      </c>
      <c r="G11">
        <v>10</v>
      </c>
      <c r="H11">
        <v>8</v>
      </c>
      <c r="I11" s="51" t="s">
        <v>68</v>
      </c>
      <c r="J11" s="47" t="s">
        <v>101</v>
      </c>
      <c r="K11" s="52">
        <v>32.734124999999999</v>
      </c>
      <c r="L11" s="52">
        <v>61.97</v>
      </c>
      <c r="M11" s="52">
        <v>49.78</v>
      </c>
      <c r="N11" s="52">
        <v>54.5</v>
      </c>
      <c r="O11" s="52">
        <v>14.21</v>
      </c>
      <c r="P11" s="52">
        <v>9.81</v>
      </c>
      <c r="Q11" s="53">
        <v>11.041218000000001</v>
      </c>
      <c r="R11" s="53">
        <v>12.5381245</v>
      </c>
      <c r="S11" s="53">
        <v>13</v>
      </c>
      <c r="T11" s="54">
        <v>20</v>
      </c>
      <c r="U11" s="54"/>
      <c r="V11" s="52">
        <v>139.76</v>
      </c>
      <c r="W11" s="52">
        <v>81.099999999999994</v>
      </c>
      <c r="X11" s="52">
        <v>64.5</v>
      </c>
    </row>
    <row r="12" spans="1:24" ht="27" x14ac:dyDescent="0.3">
      <c r="D12" s="45" t="s">
        <v>121</v>
      </c>
      <c r="E12" t="s">
        <v>42</v>
      </c>
      <c r="F12">
        <v>11</v>
      </c>
      <c r="G12">
        <v>11</v>
      </c>
      <c r="H12">
        <v>8</v>
      </c>
      <c r="I12" s="51" t="s">
        <v>41</v>
      </c>
      <c r="J12" s="47" t="s">
        <v>101</v>
      </c>
      <c r="K12" s="52">
        <v>7.7050880002770983</v>
      </c>
      <c r="L12" s="52">
        <v>7.37</v>
      </c>
      <c r="M12" s="52">
        <v>23.8</v>
      </c>
      <c r="N12" s="52">
        <v>13</v>
      </c>
      <c r="O12" s="52">
        <v>28.3</v>
      </c>
      <c r="P12" s="52">
        <v>40.18</v>
      </c>
      <c r="Q12" s="53">
        <v>11.66</v>
      </c>
      <c r="R12" s="53">
        <v>14</v>
      </c>
      <c r="S12" s="53">
        <v>28.726495907911541</v>
      </c>
      <c r="T12" s="54">
        <v>48.13</v>
      </c>
      <c r="U12" s="54">
        <v>75.7</v>
      </c>
      <c r="V12" s="52">
        <v>63.52</v>
      </c>
      <c r="W12" s="52">
        <v>54.73</v>
      </c>
      <c r="X12" s="52">
        <v>51</v>
      </c>
    </row>
    <row r="13" spans="1:24" ht="18.600000000000001" customHeight="1" x14ac:dyDescent="0.3">
      <c r="D13" s="45" t="s">
        <v>122</v>
      </c>
      <c r="E13" t="s">
        <v>42</v>
      </c>
      <c r="F13">
        <v>12</v>
      </c>
      <c r="G13">
        <v>12</v>
      </c>
      <c r="H13">
        <v>8</v>
      </c>
      <c r="I13" s="51" t="s">
        <v>69</v>
      </c>
      <c r="J13" s="47" t="s">
        <v>101</v>
      </c>
      <c r="K13" s="52">
        <v>6.7007260002770987</v>
      </c>
      <c r="L13" s="52">
        <v>2.94</v>
      </c>
      <c r="M13" s="52">
        <v>8</v>
      </c>
      <c r="N13" s="52">
        <v>5</v>
      </c>
      <c r="O13" s="52">
        <v>7.79</v>
      </c>
      <c r="P13" s="52">
        <v>13.8</v>
      </c>
      <c r="Q13" s="53">
        <v>3.26</v>
      </c>
      <c r="R13" s="53"/>
      <c r="S13" s="53">
        <v>3.73</v>
      </c>
      <c r="T13" s="53">
        <v>4.13</v>
      </c>
      <c r="U13" s="53">
        <v>25.86</v>
      </c>
      <c r="V13" s="52">
        <v>57.91</v>
      </c>
      <c r="W13" s="52">
        <v>40.409999999999997</v>
      </c>
      <c r="X13" s="52">
        <v>41.1</v>
      </c>
    </row>
    <row r="14" spans="1:24" ht="36.6" customHeight="1" x14ac:dyDescent="0.3">
      <c r="D14" s="45" t="s">
        <v>123</v>
      </c>
      <c r="E14" t="s">
        <v>42</v>
      </c>
      <c r="F14">
        <v>13</v>
      </c>
      <c r="G14">
        <v>13</v>
      </c>
      <c r="I14" s="55" t="s">
        <v>70</v>
      </c>
      <c r="J14" s="47" t="s">
        <v>101</v>
      </c>
      <c r="K14" s="48">
        <v>323.97192269923545</v>
      </c>
      <c r="L14" s="48">
        <v>429.96</v>
      </c>
      <c r="M14" s="48">
        <v>444.91</v>
      </c>
      <c r="N14" s="48">
        <v>460.02</v>
      </c>
      <c r="O14" s="48">
        <v>513.69000000000005</v>
      </c>
      <c r="P14" s="48">
        <v>494.4</v>
      </c>
      <c r="Q14" s="49">
        <v>491.86451599999998</v>
      </c>
      <c r="R14" s="49">
        <v>547.58657378000009</v>
      </c>
      <c r="S14" s="49">
        <v>565.13489178372652</v>
      </c>
      <c r="T14" s="56">
        <v>700.26</v>
      </c>
      <c r="U14" s="56">
        <v>691.13</v>
      </c>
      <c r="V14" s="48">
        <v>1007.94</v>
      </c>
      <c r="W14" s="48">
        <v>954.08</v>
      </c>
      <c r="X14" s="48">
        <v>1013</v>
      </c>
    </row>
    <row r="15" spans="1:24" ht="36" customHeight="1" x14ac:dyDescent="0.3">
      <c r="D15" s="45" t="s">
        <v>124</v>
      </c>
      <c r="E15" t="s">
        <v>42</v>
      </c>
      <c r="F15">
        <v>14</v>
      </c>
      <c r="G15">
        <v>14</v>
      </c>
      <c r="H15">
        <v>13</v>
      </c>
      <c r="I15" s="51" t="s">
        <v>44</v>
      </c>
      <c r="J15" s="47" t="s">
        <v>101</v>
      </c>
      <c r="K15" s="52">
        <v>238.94054802810913</v>
      </c>
      <c r="L15" s="52">
        <v>293.01</v>
      </c>
      <c r="M15" s="52">
        <v>272.70999999999998</v>
      </c>
      <c r="N15" s="52">
        <v>284.82</v>
      </c>
      <c r="O15" s="52">
        <v>290.88</v>
      </c>
      <c r="P15" s="52">
        <v>278.32</v>
      </c>
      <c r="Q15" s="53">
        <v>290.60451599999999</v>
      </c>
      <c r="R15" s="53">
        <v>312.81559239000006</v>
      </c>
      <c r="S15" s="53">
        <v>330.51481950599998</v>
      </c>
      <c r="T15" s="54">
        <v>453.2</v>
      </c>
      <c r="U15" s="54">
        <v>433.06</v>
      </c>
      <c r="V15" s="52">
        <v>602.49</v>
      </c>
      <c r="W15" s="52">
        <v>695.65</v>
      </c>
      <c r="X15" s="52">
        <v>639.09999999999991</v>
      </c>
    </row>
    <row r="16" spans="1:24" ht="32.4" customHeight="1" x14ac:dyDescent="0.3">
      <c r="D16" s="45" t="s">
        <v>125</v>
      </c>
      <c r="E16" t="s">
        <v>42</v>
      </c>
      <c r="F16">
        <v>15</v>
      </c>
      <c r="G16">
        <v>15</v>
      </c>
      <c r="H16">
        <v>14</v>
      </c>
      <c r="I16" s="51" t="s">
        <v>71</v>
      </c>
      <c r="J16" s="47" t="s">
        <v>101</v>
      </c>
      <c r="K16" s="52">
        <v>89.142829999999989</v>
      </c>
      <c r="L16" s="52">
        <v>94.67</v>
      </c>
      <c r="M16" s="52">
        <v>103.82</v>
      </c>
      <c r="N16" s="52">
        <v>106.85</v>
      </c>
      <c r="O16" s="52">
        <v>119.35</v>
      </c>
      <c r="P16" s="52">
        <v>123.1</v>
      </c>
      <c r="Q16" s="53">
        <v>131</v>
      </c>
      <c r="R16" s="53">
        <v>145.1</v>
      </c>
      <c r="S16" s="53">
        <v>156</v>
      </c>
      <c r="T16" s="54">
        <v>167.4</v>
      </c>
      <c r="U16" s="54">
        <v>189.19</v>
      </c>
      <c r="V16" s="52">
        <v>210.73</v>
      </c>
      <c r="W16" s="52">
        <v>249.41</v>
      </c>
      <c r="X16" s="52">
        <v>260.2</v>
      </c>
    </row>
    <row r="17" spans="4:24" ht="33.6" customHeight="1" x14ac:dyDescent="0.3">
      <c r="D17" s="45" t="s">
        <v>126</v>
      </c>
      <c r="E17" t="s">
        <v>42</v>
      </c>
      <c r="F17">
        <v>16</v>
      </c>
      <c r="G17">
        <v>16</v>
      </c>
      <c r="H17">
        <v>14</v>
      </c>
      <c r="I17" s="51" t="s">
        <v>46</v>
      </c>
      <c r="J17" s="47" t="s">
        <v>101</v>
      </c>
      <c r="K17" s="52">
        <v>51.277253000000002</v>
      </c>
      <c r="L17" s="52">
        <v>54.57</v>
      </c>
      <c r="M17" s="52">
        <v>61.5</v>
      </c>
      <c r="N17" s="52">
        <v>65.209999999999994</v>
      </c>
      <c r="O17" s="52">
        <v>62.35</v>
      </c>
      <c r="P17" s="52">
        <v>61.93</v>
      </c>
      <c r="Q17" s="53">
        <v>66.263670000000005</v>
      </c>
      <c r="R17" s="53">
        <v>67.43976948000001</v>
      </c>
      <c r="S17" s="53">
        <v>69.207696506000005</v>
      </c>
      <c r="T17" s="53">
        <v>88.9</v>
      </c>
      <c r="U17" s="53">
        <v>92.72</v>
      </c>
      <c r="V17" s="52">
        <v>121.52</v>
      </c>
      <c r="W17" s="52">
        <v>130.36000000000001</v>
      </c>
      <c r="X17" s="52">
        <v>110.1</v>
      </c>
    </row>
    <row r="18" spans="4:24" ht="35.4" customHeight="1" x14ac:dyDescent="0.3">
      <c r="D18" s="45" t="s">
        <v>127</v>
      </c>
      <c r="E18" t="s">
        <v>42</v>
      </c>
      <c r="F18">
        <v>17</v>
      </c>
      <c r="G18">
        <v>17</v>
      </c>
      <c r="H18">
        <v>14</v>
      </c>
      <c r="I18" s="51" t="s">
        <v>72</v>
      </c>
      <c r="J18" s="47" t="s">
        <v>101</v>
      </c>
      <c r="K18" s="52">
        <v>60.200757000000003</v>
      </c>
      <c r="L18" s="52">
        <v>105.7</v>
      </c>
      <c r="M18" s="52">
        <v>70.459999999999994</v>
      </c>
      <c r="N18" s="52">
        <v>72.58</v>
      </c>
      <c r="O18" s="52">
        <v>67.790000000000006</v>
      </c>
      <c r="P18" s="52">
        <v>61.73</v>
      </c>
      <c r="Q18" s="53">
        <v>56.114452</v>
      </c>
      <c r="R18" s="53">
        <v>61.428000000000004</v>
      </c>
      <c r="S18" s="53">
        <v>59.677129000000001</v>
      </c>
      <c r="T18" s="54">
        <v>101.6</v>
      </c>
      <c r="U18" s="54">
        <v>90.12</v>
      </c>
      <c r="V18" s="52">
        <v>205.66</v>
      </c>
      <c r="W18" s="52">
        <v>200.24</v>
      </c>
      <c r="X18" s="52">
        <v>144.1</v>
      </c>
    </row>
    <row r="19" spans="4:24" ht="35.4" customHeight="1" x14ac:dyDescent="0.3">
      <c r="D19" s="45" t="s">
        <v>128</v>
      </c>
      <c r="E19" t="s">
        <v>42</v>
      </c>
      <c r="F19">
        <v>18</v>
      </c>
      <c r="G19">
        <v>18</v>
      </c>
      <c r="H19">
        <v>14</v>
      </c>
      <c r="I19" s="51" t="s">
        <v>73</v>
      </c>
      <c r="J19" s="47" t="s">
        <v>101</v>
      </c>
      <c r="K19" s="52">
        <v>14.772757028109135</v>
      </c>
      <c r="L19" s="52">
        <v>12.62</v>
      </c>
      <c r="M19" s="52">
        <v>17.13</v>
      </c>
      <c r="N19" s="52">
        <v>15.75</v>
      </c>
      <c r="O19" s="52">
        <v>17.8</v>
      </c>
      <c r="P19" s="52">
        <v>17.2</v>
      </c>
      <c r="Q19" s="53">
        <v>18</v>
      </c>
      <c r="R19" s="53">
        <v>26.521428910000001</v>
      </c>
      <c r="S19" s="53">
        <v>30.763000000000002</v>
      </c>
      <c r="T19" s="54">
        <v>23</v>
      </c>
      <c r="U19" s="54">
        <v>27.99</v>
      </c>
      <c r="V19" s="52">
        <v>29.8</v>
      </c>
      <c r="W19" s="52">
        <v>37.04</v>
      </c>
      <c r="X19" s="52">
        <v>42.599999999999994</v>
      </c>
    </row>
    <row r="20" spans="4:24" ht="27" x14ac:dyDescent="0.3">
      <c r="D20" s="45" t="s">
        <v>129</v>
      </c>
      <c r="E20" t="s">
        <v>42</v>
      </c>
      <c r="F20">
        <v>19</v>
      </c>
      <c r="G20">
        <v>19</v>
      </c>
      <c r="H20">
        <v>18</v>
      </c>
      <c r="I20" s="51" t="s">
        <v>50</v>
      </c>
      <c r="J20" s="47" t="s">
        <v>101</v>
      </c>
      <c r="K20" s="52">
        <v>8.3664540281091355</v>
      </c>
      <c r="L20" s="52">
        <v>9.89</v>
      </c>
      <c r="M20" s="52">
        <v>10.63</v>
      </c>
      <c r="N20" s="52">
        <v>10.95</v>
      </c>
      <c r="O20" s="52">
        <v>12.66</v>
      </c>
      <c r="P20" s="52">
        <v>13.2</v>
      </c>
      <c r="Q20" s="53">
        <v>14</v>
      </c>
      <c r="R20" s="53">
        <v>20</v>
      </c>
      <c r="S20" s="53">
        <v>20.463000000000001</v>
      </c>
      <c r="T20" s="54">
        <v>13</v>
      </c>
      <c r="U20" s="54">
        <v>20.6</v>
      </c>
      <c r="V20" s="52">
        <v>22.91</v>
      </c>
      <c r="W20" s="52">
        <v>28.440000000000005</v>
      </c>
      <c r="X20" s="52">
        <v>13.799999999999999</v>
      </c>
    </row>
    <row r="21" spans="4:24" ht="27" x14ac:dyDescent="0.3">
      <c r="D21" s="45" t="s">
        <v>130</v>
      </c>
      <c r="E21" t="s">
        <v>42</v>
      </c>
      <c r="F21">
        <v>20</v>
      </c>
      <c r="G21">
        <v>20</v>
      </c>
      <c r="H21">
        <v>18</v>
      </c>
      <c r="I21" s="51" t="s">
        <v>51</v>
      </c>
      <c r="J21" s="47" t="s">
        <v>101</v>
      </c>
      <c r="K21" s="52">
        <v>6.4063029999999994</v>
      </c>
      <c r="L21" s="52">
        <v>2.73</v>
      </c>
      <c r="M21" s="52">
        <v>6.5</v>
      </c>
      <c r="N21" s="52">
        <v>4.8</v>
      </c>
      <c r="O21" s="52">
        <v>5.13</v>
      </c>
      <c r="P21" s="52">
        <v>4</v>
      </c>
      <c r="Q21" s="53">
        <v>4</v>
      </c>
      <c r="R21" s="53">
        <v>6.52142891</v>
      </c>
      <c r="S21" s="53">
        <v>10.3</v>
      </c>
      <c r="T21" s="54">
        <v>10</v>
      </c>
      <c r="U21" s="54">
        <v>7.4</v>
      </c>
      <c r="V21" s="52">
        <v>6.89</v>
      </c>
      <c r="W21" s="52">
        <v>8.6</v>
      </c>
      <c r="X21" s="52">
        <v>28.700000000000003</v>
      </c>
    </row>
    <row r="22" spans="4:24" ht="38.4" customHeight="1" x14ac:dyDescent="0.3">
      <c r="D22" s="45" t="s">
        <v>131</v>
      </c>
      <c r="E22" t="s">
        <v>42</v>
      </c>
      <c r="F22">
        <v>21</v>
      </c>
      <c r="G22">
        <v>21</v>
      </c>
      <c r="H22">
        <v>14</v>
      </c>
      <c r="I22" s="51" t="s">
        <v>34</v>
      </c>
      <c r="J22" s="47" t="s">
        <v>101</v>
      </c>
      <c r="K22" s="52">
        <v>10.958247999999999</v>
      </c>
      <c r="L22" s="52">
        <v>9.98</v>
      </c>
      <c r="M22" s="52">
        <v>8</v>
      </c>
      <c r="N22" s="52">
        <v>12</v>
      </c>
      <c r="O22" s="52">
        <v>3.19</v>
      </c>
      <c r="P22" s="52">
        <v>2</v>
      </c>
      <c r="Q22" s="53">
        <v>7</v>
      </c>
      <c r="R22" s="53">
        <v>0.10000000000000142</v>
      </c>
      <c r="S22" s="53">
        <v>2</v>
      </c>
      <c r="T22" s="54">
        <v>32.29</v>
      </c>
      <c r="U22" s="54">
        <v>13.86</v>
      </c>
      <c r="V22" s="52">
        <v>19.309999999999999</v>
      </c>
      <c r="W22" s="52">
        <v>61.379999999999995</v>
      </c>
      <c r="X22" s="52">
        <v>56.3</v>
      </c>
    </row>
    <row r="23" spans="4:24" ht="39.6" customHeight="1" x14ac:dyDescent="0.3">
      <c r="D23" s="45" t="s">
        <v>132</v>
      </c>
      <c r="E23" t="s">
        <v>42</v>
      </c>
      <c r="F23">
        <v>22</v>
      </c>
      <c r="G23">
        <v>22</v>
      </c>
      <c r="H23">
        <v>13</v>
      </c>
      <c r="I23" s="51" t="s">
        <v>53</v>
      </c>
      <c r="J23" s="47" t="s">
        <v>101</v>
      </c>
      <c r="K23" s="52">
        <v>85.031374671126301</v>
      </c>
      <c r="L23" s="52">
        <v>136.94999999999999</v>
      </c>
      <c r="M23" s="52">
        <v>172.1</v>
      </c>
      <c r="N23" s="52">
        <v>175.1</v>
      </c>
      <c r="O23" s="52">
        <v>219.88</v>
      </c>
      <c r="P23" s="52">
        <v>210.25</v>
      </c>
      <c r="Q23" s="53">
        <v>198.26</v>
      </c>
      <c r="R23" s="53">
        <v>227.77098139</v>
      </c>
      <c r="S23" s="53">
        <v>226.92007227772649</v>
      </c>
      <c r="T23" s="54">
        <v>247.06</v>
      </c>
      <c r="U23" s="54">
        <v>260.02</v>
      </c>
      <c r="V23" s="52">
        <v>407.36</v>
      </c>
      <c r="W23" s="52">
        <v>260.22000000000003</v>
      </c>
      <c r="X23" s="52">
        <v>374.90000000000003</v>
      </c>
    </row>
    <row r="24" spans="4:24" ht="69" customHeight="1" x14ac:dyDescent="0.3">
      <c r="D24" s="45" t="s">
        <v>133</v>
      </c>
      <c r="E24" t="s">
        <v>42</v>
      </c>
      <c r="F24">
        <v>23</v>
      </c>
      <c r="G24">
        <v>23</v>
      </c>
      <c r="H24">
        <v>22</v>
      </c>
      <c r="I24" s="51" t="s">
        <v>74</v>
      </c>
      <c r="J24" s="47" t="s">
        <v>101</v>
      </c>
      <c r="K24" s="52">
        <v>30.405585671126303</v>
      </c>
      <c r="L24" s="52">
        <v>50.83</v>
      </c>
      <c r="M24" s="52">
        <v>62.1</v>
      </c>
      <c r="N24" s="52">
        <v>55.1</v>
      </c>
      <c r="O24" s="52">
        <v>78.17</v>
      </c>
      <c r="P24" s="52">
        <v>68</v>
      </c>
      <c r="Q24" s="53">
        <v>51.559999999999995</v>
      </c>
      <c r="R24" s="53">
        <v>74.099999999999994</v>
      </c>
      <c r="S24" s="53">
        <v>75.2258953877365</v>
      </c>
      <c r="T24" s="57">
        <v>65.430000000000007</v>
      </c>
      <c r="U24" s="57">
        <v>51.61</v>
      </c>
      <c r="V24" s="52">
        <v>99.49</v>
      </c>
      <c r="W24" s="52">
        <v>68.14</v>
      </c>
      <c r="X24" s="52">
        <v>79.2</v>
      </c>
    </row>
    <row r="25" spans="4:24" ht="58.8" customHeight="1" x14ac:dyDescent="0.3">
      <c r="D25" s="45" t="s">
        <v>134</v>
      </c>
      <c r="E25" t="s">
        <v>42</v>
      </c>
      <c r="F25">
        <v>24</v>
      </c>
      <c r="G25">
        <v>24</v>
      </c>
      <c r="H25">
        <v>22</v>
      </c>
      <c r="I25" s="51" t="s">
        <v>75</v>
      </c>
      <c r="J25" s="47" t="s">
        <v>101</v>
      </c>
      <c r="K25" s="52">
        <v>54.625788999999997</v>
      </c>
      <c r="L25" s="52">
        <v>86.12</v>
      </c>
      <c r="M25" s="52">
        <v>110</v>
      </c>
      <c r="N25" s="52">
        <v>120</v>
      </c>
      <c r="O25" s="52">
        <v>141.69999999999999</v>
      </c>
      <c r="P25" s="52">
        <v>142.25</v>
      </c>
      <c r="Q25" s="53">
        <v>146.69999999999999</v>
      </c>
      <c r="R25" s="53">
        <v>153.67098139000001</v>
      </c>
      <c r="S25" s="53">
        <v>151.69417688998999</v>
      </c>
      <c r="T25" s="54">
        <v>181.63</v>
      </c>
      <c r="U25" s="54">
        <v>208.42</v>
      </c>
      <c r="V25" s="52">
        <v>307.87</v>
      </c>
      <c r="W25" s="52">
        <v>192.08</v>
      </c>
      <c r="X25" s="52">
        <v>295.7</v>
      </c>
    </row>
    <row r="26" spans="4:24" ht="40.799999999999997" customHeight="1" x14ac:dyDescent="0.3">
      <c r="D26" s="45" t="s">
        <v>135</v>
      </c>
      <c r="E26" t="s">
        <v>42</v>
      </c>
      <c r="F26">
        <v>25</v>
      </c>
      <c r="G26">
        <v>25</v>
      </c>
      <c r="H26">
        <v>13</v>
      </c>
      <c r="I26" s="51" t="s">
        <v>76</v>
      </c>
      <c r="J26" s="47" t="s">
        <v>101</v>
      </c>
      <c r="K26" s="52"/>
      <c r="L26" s="52">
        <v>11.82</v>
      </c>
      <c r="M26" s="52">
        <v>0.1</v>
      </c>
      <c r="N26" s="52">
        <v>0.1</v>
      </c>
      <c r="O26" s="52">
        <v>2.93</v>
      </c>
      <c r="P26" s="52">
        <v>5.75</v>
      </c>
      <c r="Q26" s="53">
        <v>24</v>
      </c>
      <c r="R26" s="53">
        <v>7</v>
      </c>
      <c r="S26" s="53">
        <v>7.7</v>
      </c>
      <c r="T26" s="53">
        <v>0</v>
      </c>
      <c r="U26" s="53">
        <v>1.95</v>
      </c>
      <c r="V26" s="52">
        <v>-1.91</v>
      </c>
      <c r="W26" s="52">
        <v>-1.79</v>
      </c>
      <c r="X26" s="52">
        <v>-1</v>
      </c>
    </row>
    <row r="27" spans="4:24" ht="36.6" customHeight="1" x14ac:dyDescent="0.3">
      <c r="D27" s="45" t="s">
        <v>136</v>
      </c>
      <c r="E27" t="s">
        <v>42</v>
      </c>
      <c r="F27">
        <v>26</v>
      </c>
      <c r="G27">
        <v>26</v>
      </c>
      <c r="H27">
        <v>25</v>
      </c>
      <c r="I27" s="51" t="s">
        <v>77</v>
      </c>
      <c r="J27" s="47" t="s">
        <v>101</v>
      </c>
      <c r="K27" s="58">
        <v>9.8605059999999991</v>
      </c>
      <c r="L27" s="58">
        <v>10.79</v>
      </c>
      <c r="M27" s="58">
        <v>11.8</v>
      </c>
      <c r="N27" s="58">
        <v>12.43</v>
      </c>
      <c r="O27" s="58">
        <v>11.92</v>
      </c>
      <c r="P27" s="58">
        <v>12.43</v>
      </c>
      <c r="Q27" s="59">
        <v>3</v>
      </c>
      <c r="R27" s="59">
        <v>12.226394000000001</v>
      </c>
      <c r="S27" s="59">
        <v>12.866994</v>
      </c>
      <c r="T27" s="54">
        <v>40</v>
      </c>
      <c r="U27" s="54">
        <v>16.23</v>
      </c>
      <c r="V27" s="58">
        <v>13.02</v>
      </c>
      <c r="W27" s="58">
        <v>11.75</v>
      </c>
      <c r="X27" s="58">
        <v>25.9</v>
      </c>
    </row>
    <row r="28" spans="4:24" ht="52.8" customHeight="1" x14ac:dyDescent="0.3">
      <c r="D28" s="45" t="s">
        <v>137</v>
      </c>
      <c r="E28" t="s">
        <v>42</v>
      </c>
      <c r="F28">
        <v>27</v>
      </c>
      <c r="G28">
        <v>27</v>
      </c>
      <c r="H28">
        <v>25</v>
      </c>
      <c r="I28" s="51" t="s">
        <v>78</v>
      </c>
      <c r="J28" s="47" t="s">
        <v>101</v>
      </c>
      <c r="K28" s="52">
        <v>2.7281970000000038</v>
      </c>
      <c r="L28" s="52">
        <v>4.68</v>
      </c>
      <c r="M28" s="52">
        <v>0.23</v>
      </c>
      <c r="N28" s="52">
        <v>2.58</v>
      </c>
      <c r="O28" s="52">
        <v>8.48</v>
      </c>
      <c r="P28" s="52"/>
      <c r="Q28" s="53">
        <v>12.226394000000001</v>
      </c>
      <c r="R28" s="53"/>
      <c r="S28" s="53"/>
      <c r="T28" s="53"/>
      <c r="U28" s="53">
        <v>2.95</v>
      </c>
      <c r="V28" s="52">
        <v>2.46</v>
      </c>
      <c r="W28" s="52">
        <v>0</v>
      </c>
      <c r="X28" s="52">
        <v>0</v>
      </c>
    </row>
    <row r="29" spans="4:24" ht="67.8" customHeight="1" x14ac:dyDescent="0.3">
      <c r="D29" s="45" t="s">
        <v>138</v>
      </c>
      <c r="E29" t="s">
        <v>42</v>
      </c>
      <c r="F29">
        <v>28</v>
      </c>
      <c r="G29">
        <v>28</v>
      </c>
      <c r="I29" s="60" t="s">
        <v>79</v>
      </c>
      <c r="J29" s="47" t="s">
        <v>101</v>
      </c>
      <c r="K29" s="52">
        <v>-30.508098835235444</v>
      </c>
      <c r="L29" s="52">
        <v>-80.400000000000006</v>
      </c>
      <c r="M29" s="52">
        <v>-10.01</v>
      </c>
      <c r="N29" s="52">
        <v>-62.74</v>
      </c>
      <c r="O29" s="52">
        <v>-94.98</v>
      </c>
      <c r="P29" s="52">
        <v>-51.44</v>
      </c>
      <c r="Q29" s="53">
        <v>0</v>
      </c>
      <c r="R29" s="53">
        <v>-49.471186315000182</v>
      </c>
      <c r="S29" s="53"/>
      <c r="T29" s="61">
        <v>-208.13</v>
      </c>
      <c r="U29" s="61">
        <v>-11.32</v>
      </c>
      <c r="V29" s="52">
        <v>220.66</v>
      </c>
      <c r="W29" s="52">
        <v>172.94</v>
      </c>
      <c r="X29" s="52">
        <v>84.399999999999991</v>
      </c>
    </row>
    <row r="30" spans="4:24" ht="66.599999999999994" customHeight="1" x14ac:dyDescent="0.3">
      <c r="D30" s="45" t="s">
        <v>139</v>
      </c>
      <c r="E30" t="s">
        <v>42</v>
      </c>
      <c r="F30">
        <v>29</v>
      </c>
      <c r="G30">
        <v>29</v>
      </c>
      <c r="I30" s="60" t="s">
        <v>80</v>
      </c>
      <c r="J30" s="47" t="s">
        <v>101</v>
      </c>
      <c r="K30" s="52">
        <v>-22.803010834958343</v>
      </c>
      <c r="L30" s="52">
        <v>-73.03</v>
      </c>
      <c r="M30" s="52">
        <v>-33.81</v>
      </c>
      <c r="N30" s="52">
        <v>-49.74</v>
      </c>
      <c r="O30" s="52">
        <v>-66.69</v>
      </c>
      <c r="P30" s="52">
        <v>-11.26</v>
      </c>
      <c r="Q30" s="53"/>
      <c r="R30" s="53">
        <v>-35.471186315000182</v>
      </c>
      <c r="S30" s="53"/>
      <c r="T30" s="61">
        <v>-160</v>
      </c>
      <c r="U30" s="61">
        <v>64.37</v>
      </c>
      <c r="V30" s="52">
        <v>157.13999999999999</v>
      </c>
      <c r="W30" s="52">
        <v>118.21</v>
      </c>
      <c r="X30" s="52">
        <v>33.5</v>
      </c>
    </row>
    <row r="31" spans="4:24" ht="66.599999999999994" customHeight="1" x14ac:dyDescent="0.3">
      <c r="D31" s="45" t="s">
        <v>140</v>
      </c>
      <c r="E31" t="s">
        <v>42</v>
      </c>
      <c r="F31">
        <v>30</v>
      </c>
      <c r="G31">
        <v>30</v>
      </c>
      <c r="I31" s="55" t="s">
        <v>81</v>
      </c>
      <c r="J31" s="47" t="s">
        <v>101</v>
      </c>
      <c r="K31" s="48">
        <v>8.2639408640000056</v>
      </c>
      <c r="L31" s="48">
        <v>-19.690000000000001</v>
      </c>
      <c r="M31" s="48">
        <v>-82.74</v>
      </c>
      <c r="N31" s="48">
        <v>3.31</v>
      </c>
      <c r="O31" s="48">
        <v>-4.1500000000000004</v>
      </c>
      <c r="P31" s="48">
        <v>29.76</v>
      </c>
      <c r="Q31" s="49">
        <v>31.371659295198299</v>
      </c>
      <c r="R31" s="49">
        <v>44.628813684999841</v>
      </c>
      <c r="S31" s="49">
        <v>35.998688771447689</v>
      </c>
      <c r="T31" s="61">
        <v>-129.69999999999999</v>
      </c>
      <c r="U31" s="61">
        <v>60.88</v>
      </c>
      <c r="V31" s="48">
        <v>98.26</v>
      </c>
      <c r="W31" s="48">
        <v>223.39</v>
      </c>
      <c r="X31" s="48">
        <v>155.19999999999999</v>
      </c>
    </row>
    <row r="32" spans="4:24" ht="40.200000000000003" customHeight="1" x14ac:dyDescent="0.3">
      <c r="D32" s="45" t="s">
        <v>141</v>
      </c>
      <c r="E32" t="s">
        <v>42</v>
      </c>
      <c r="F32">
        <v>31</v>
      </c>
      <c r="G32">
        <v>31</v>
      </c>
      <c r="I32" s="60" t="s">
        <v>82</v>
      </c>
      <c r="J32" s="47" t="s">
        <v>101</v>
      </c>
      <c r="K32" s="52">
        <v>22.895236247899998</v>
      </c>
      <c r="L32" s="52">
        <v>21.48</v>
      </c>
      <c r="M32" s="52">
        <v>20</v>
      </c>
      <c r="N32" s="52">
        <v>25</v>
      </c>
      <c r="O32" s="52">
        <v>13.21</v>
      </c>
      <c r="P32" s="52">
        <v>12</v>
      </c>
      <c r="Q32" s="53">
        <v>20</v>
      </c>
      <c r="R32" s="53">
        <v>31.2</v>
      </c>
      <c r="S32" s="53">
        <v>30</v>
      </c>
      <c r="T32" s="53">
        <v>10</v>
      </c>
      <c r="U32" s="53">
        <v>13.67</v>
      </c>
      <c r="V32" s="52">
        <v>22.44</v>
      </c>
      <c r="W32" s="52">
        <v>8</v>
      </c>
      <c r="X32" s="52">
        <v>0</v>
      </c>
    </row>
    <row r="33" spans="4:24" ht="60" customHeight="1" x14ac:dyDescent="0.3">
      <c r="D33" s="45" t="s">
        <v>142</v>
      </c>
      <c r="E33" t="s">
        <v>42</v>
      </c>
      <c r="F33">
        <v>32</v>
      </c>
      <c r="G33">
        <v>32</v>
      </c>
      <c r="I33" s="55" t="s">
        <v>83</v>
      </c>
      <c r="J33" s="47" t="s">
        <v>101</v>
      </c>
      <c r="K33" s="48">
        <v>-7.6128625873354459</v>
      </c>
      <c r="L33" s="48">
        <v>-58.92</v>
      </c>
      <c r="M33" s="48">
        <v>-30.01</v>
      </c>
      <c r="N33" s="48">
        <v>-37.74</v>
      </c>
      <c r="O33" s="48">
        <v>-81.78</v>
      </c>
      <c r="P33" s="48">
        <v>-39.44</v>
      </c>
      <c r="Q33" s="49">
        <v>-14.188340704801703</v>
      </c>
      <c r="R33" s="49"/>
      <c r="S33" s="49"/>
      <c r="T33" s="56">
        <v>-198.13</v>
      </c>
      <c r="U33" s="56">
        <v>2.35</v>
      </c>
      <c r="V33" s="48">
        <v>198.21</v>
      </c>
      <c r="W33" s="48">
        <v>149.32</v>
      </c>
      <c r="X33" s="48">
        <v>56.2</v>
      </c>
    </row>
    <row r="34" spans="4:24" ht="52.8" customHeight="1" x14ac:dyDescent="0.3">
      <c r="D34" s="45" t="s">
        <v>143</v>
      </c>
      <c r="E34" t="s">
        <v>42</v>
      </c>
      <c r="F34">
        <v>33</v>
      </c>
      <c r="G34">
        <v>33</v>
      </c>
      <c r="I34" s="60" t="s">
        <v>84</v>
      </c>
      <c r="J34" s="47" t="s">
        <v>101</v>
      </c>
      <c r="K34" s="48">
        <v>9.2225412941672857E-2</v>
      </c>
      <c r="L34" s="48">
        <v>-51.55</v>
      </c>
      <c r="M34" s="48">
        <v>-53.81</v>
      </c>
      <c r="N34" s="48">
        <v>-24.74</v>
      </c>
      <c r="O34" s="48">
        <v>-53.48</v>
      </c>
      <c r="P34" s="48">
        <v>0.74</v>
      </c>
      <c r="Q34" s="49">
        <v>-2.5283407048017033</v>
      </c>
      <c r="R34" s="49"/>
      <c r="S34" s="49"/>
      <c r="T34" s="49">
        <v>-150</v>
      </c>
      <c r="U34" s="49">
        <v>78.040000000000006</v>
      </c>
      <c r="V34" s="48">
        <v>134.69</v>
      </c>
      <c r="W34" s="48">
        <v>94.59</v>
      </c>
      <c r="X34" s="48">
        <v>5.2</v>
      </c>
    </row>
    <row r="35" spans="4:24" ht="27" x14ac:dyDescent="0.3">
      <c r="D35" s="45" t="s">
        <v>144</v>
      </c>
      <c r="E35" t="s">
        <v>42</v>
      </c>
      <c r="F35">
        <v>34</v>
      </c>
      <c r="G35">
        <v>34</v>
      </c>
      <c r="I35" s="55" t="s">
        <v>85</v>
      </c>
      <c r="J35" s="47" t="s">
        <v>101</v>
      </c>
      <c r="K35" s="48">
        <v>-9.2225412941672857E-2</v>
      </c>
      <c r="L35" s="48">
        <v>51.55</v>
      </c>
      <c r="M35" s="48">
        <v>53.81</v>
      </c>
      <c r="N35" s="48">
        <v>24.74</v>
      </c>
      <c r="O35" s="48">
        <v>53.48</v>
      </c>
      <c r="P35" s="48">
        <v>-0.74</v>
      </c>
      <c r="Q35" s="49">
        <v>2.5283407048017033</v>
      </c>
      <c r="R35" s="49">
        <v>-17.399999999999999</v>
      </c>
      <c r="S35" s="49"/>
      <c r="T35" s="49">
        <v>150</v>
      </c>
      <c r="U35" s="49">
        <v>78.040000000000006</v>
      </c>
      <c r="V35" s="48">
        <v>134.69</v>
      </c>
      <c r="W35" s="48">
        <v>94.59</v>
      </c>
      <c r="X35" s="48">
        <v>5.2</v>
      </c>
    </row>
    <row r="36" spans="4:24" ht="27" x14ac:dyDescent="0.3">
      <c r="D36" s="45" t="s">
        <v>145</v>
      </c>
      <c r="E36" t="s">
        <v>42</v>
      </c>
      <c r="F36">
        <v>35</v>
      </c>
      <c r="G36">
        <v>35</v>
      </c>
      <c r="H36">
        <v>34</v>
      </c>
      <c r="I36" s="51" t="s">
        <v>86</v>
      </c>
      <c r="J36" s="47" t="s">
        <v>101</v>
      </c>
      <c r="K36" s="52">
        <v>-11.690099325750001</v>
      </c>
      <c r="L36" s="52">
        <v>2.57</v>
      </c>
      <c r="M36" s="52">
        <v>-86.06</v>
      </c>
      <c r="N36" s="52">
        <v>28.24</v>
      </c>
      <c r="O36" s="52">
        <v>-5.23</v>
      </c>
      <c r="P36" s="52">
        <v>-25.54</v>
      </c>
      <c r="Q36" s="53">
        <v>22.65</v>
      </c>
      <c r="R36" s="53">
        <v>-5</v>
      </c>
      <c r="S36" s="53"/>
      <c r="T36" s="54" t="s">
        <v>105</v>
      </c>
      <c r="U36" s="54">
        <v>100.71</v>
      </c>
      <c r="V36" s="52">
        <v>205.73</v>
      </c>
      <c r="W36" s="52">
        <v>164.34</v>
      </c>
      <c r="X36" s="52">
        <v>62.199999999999996</v>
      </c>
    </row>
    <row r="37" spans="4:24" ht="27" x14ac:dyDescent="0.3">
      <c r="D37" s="45" t="s">
        <v>146</v>
      </c>
      <c r="E37" t="s">
        <v>42</v>
      </c>
      <c r="F37">
        <v>36</v>
      </c>
      <c r="G37">
        <v>36</v>
      </c>
      <c r="H37">
        <v>35</v>
      </c>
      <c r="I37" s="55" t="s">
        <v>87</v>
      </c>
      <c r="J37" s="47" t="s">
        <v>101</v>
      </c>
      <c r="K37" s="52">
        <v>-12.506421325750004</v>
      </c>
      <c r="L37" s="52">
        <v>-54.73</v>
      </c>
      <c r="M37" s="52">
        <v>-31.02</v>
      </c>
      <c r="N37" s="52">
        <v>33.24</v>
      </c>
      <c r="O37" s="52">
        <v>-20.27</v>
      </c>
      <c r="P37" s="52">
        <v>-13.04</v>
      </c>
      <c r="Q37" s="53">
        <v>10.65</v>
      </c>
      <c r="R37" s="53">
        <v>-3</v>
      </c>
      <c r="S37" s="53"/>
      <c r="T37" s="54" t="s">
        <v>106</v>
      </c>
      <c r="U37" s="54"/>
      <c r="V37" s="52">
        <v>58.74</v>
      </c>
      <c r="W37" s="52">
        <v>164.45</v>
      </c>
      <c r="X37" s="52">
        <v>142.5</v>
      </c>
    </row>
    <row r="38" spans="4:24" ht="27" x14ac:dyDescent="0.3">
      <c r="D38" s="45" t="s">
        <v>147</v>
      </c>
      <c r="E38" t="s">
        <v>42</v>
      </c>
      <c r="F38">
        <v>37</v>
      </c>
      <c r="G38">
        <v>37</v>
      </c>
      <c r="H38">
        <v>36</v>
      </c>
      <c r="I38" s="51" t="s">
        <v>88</v>
      </c>
      <c r="J38" s="47" t="s">
        <v>101</v>
      </c>
      <c r="K38" s="52">
        <v>8.3531996742499963</v>
      </c>
      <c r="L38" s="52">
        <v>-64.69</v>
      </c>
      <c r="M38" s="52">
        <v>-5</v>
      </c>
      <c r="N38" s="52">
        <v>33.24</v>
      </c>
      <c r="O38" s="52">
        <v>4.45</v>
      </c>
      <c r="P38" s="52">
        <v>-0.54</v>
      </c>
      <c r="Q38" s="53">
        <v>3.65</v>
      </c>
      <c r="R38" s="53">
        <v>-1.3</v>
      </c>
      <c r="S38" s="53"/>
      <c r="T38" s="54" t="s">
        <v>107</v>
      </c>
      <c r="U38" s="54">
        <v>59.55</v>
      </c>
      <c r="V38" s="52">
        <v>29.82</v>
      </c>
      <c r="W38" s="52">
        <v>5</v>
      </c>
      <c r="X38" s="52">
        <v>82.5</v>
      </c>
    </row>
    <row r="39" spans="4:24" ht="32.4" customHeight="1" x14ac:dyDescent="0.3">
      <c r="D39" s="45" t="s">
        <v>148</v>
      </c>
      <c r="E39" t="s">
        <v>42</v>
      </c>
      <c r="F39">
        <v>38</v>
      </c>
      <c r="G39">
        <v>38</v>
      </c>
      <c r="H39">
        <v>35</v>
      </c>
      <c r="I39" s="62" t="s">
        <v>89</v>
      </c>
      <c r="J39" s="47" t="s">
        <v>101</v>
      </c>
      <c r="K39" s="52">
        <v>-20.859621000000001</v>
      </c>
      <c r="L39" s="52">
        <v>9.76</v>
      </c>
      <c r="M39" s="52">
        <v>-26.02</v>
      </c>
      <c r="N39" s="52">
        <v>-12</v>
      </c>
      <c r="O39" s="52">
        <v>-24.72</v>
      </c>
      <c r="P39" s="52">
        <v>-12.5</v>
      </c>
      <c r="Q39" s="53">
        <v>7</v>
      </c>
      <c r="R39" s="53">
        <v>-1.7000000000000002</v>
      </c>
      <c r="S39" s="53"/>
      <c r="T39" s="53">
        <v>10</v>
      </c>
      <c r="U39" s="53">
        <v>4.1100000000000003</v>
      </c>
      <c r="V39" s="52">
        <v>28.92</v>
      </c>
      <c r="W39" s="52">
        <v>26.92</v>
      </c>
      <c r="X39" s="52">
        <v>59.900000000000006</v>
      </c>
    </row>
    <row r="40" spans="4:24" ht="31.2" customHeight="1" x14ac:dyDescent="0.3">
      <c r="D40" s="45" t="s">
        <v>149</v>
      </c>
      <c r="E40" t="s">
        <v>42</v>
      </c>
      <c r="F40">
        <v>39</v>
      </c>
      <c r="G40">
        <v>39</v>
      </c>
      <c r="H40">
        <v>35</v>
      </c>
      <c r="I40" s="51" t="s">
        <v>90</v>
      </c>
      <c r="J40" s="47" t="s">
        <v>101</v>
      </c>
      <c r="K40" s="52">
        <v>9.7639999999999993</v>
      </c>
      <c r="L40" s="52">
        <v>-1.31</v>
      </c>
      <c r="M40" s="52">
        <v>8</v>
      </c>
      <c r="N40" s="52">
        <v>-5</v>
      </c>
      <c r="O40" s="52">
        <v>8.8699999999999992</v>
      </c>
      <c r="P40" s="52">
        <v>-12.5</v>
      </c>
      <c r="Q40" s="53">
        <v>12</v>
      </c>
      <c r="R40" s="53">
        <v>-2</v>
      </c>
      <c r="S40" s="53"/>
      <c r="T40" s="53"/>
      <c r="U40" s="53">
        <v>7.74</v>
      </c>
      <c r="V40" s="52">
        <v>0.59</v>
      </c>
      <c r="W40" s="52">
        <v>0.81999999999999984</v>
      </c>
      <c r="X40" s="52">
        <v>12.7</v>
      </c>
    </row>
    <row r="41" spans="4:24" ht="37.799999999999997" customHeight="1" x14ac:dyDescent="0.3">
      <c r="D41" s="45" t="s">
        <v>150</v>
      </c>
      <c r="E41" t="s">
        <v>42</v>
      </c>
      <c r="F41">
        <v>40</v>
      </c>
      <c r="G41">
        <v>40</v>
      </c>
      <c r="H41">
        <v>35</v>
      </c>
      <c r="I41" s="51" t="s">
        <v>91</v>
      </c>
      <c r="J41" s="47" t="s">
        <v>101</v>
      </c>
      <c r="K41" s="52">
        <v>-3.4255499999999999</v>
      </c>
      <c r="L41" s="52">
        <v>-5.42</v>
      </c>
      <c r="M41" s="52">
        <v>-5.48</v>
      </c>
      <c r="N41" s="52"/>
      <c r="O41" s="52"/>
      <c r="P41" s="52"/>
      <c r="Q41" s="53"/>
      <c r="R41" s="53"/>
      <c r="S41" s="53"/>
      <c r="T41" s="53"/>
      <c r="U41" s="53">
        <v>14.54</v>
      </c>
      <c r="V41" s="52">
        <v>12.11</v>
      </c>
      <c r="W41" s="52">
        <v>12.85</v>
      </c>
      <c r="X41" s="52">
        <v>23.799999999999997</v>
      </c>
    </row>
    <row r="42" spans="4:24" ht="27" x14ac:dyDescent="0.3">
      <c r="D42" s="45" t="s">
        <v>151</v>
      </c>
      <c r="E42" t="s">
        <v>42</v>
      </c>
      <c r="F42">
        <v>41</v>
      </c>
      <c r="G42">
        <v>41</v>
      </c>
      <c r="H42">
        <v>35</v>
      </c>
      <c r="I42" s="51" t="s">
        <v>16</v>
      </c>
      <c r="J42" s="47" t="s">
        <v>101</v>
      </c>
      <c r="K42" s="52">
        <v>-7.37</v>
      </c>
      <c r="L42" s="52">
        <v>-2.17</v>
      </c>
      <c r="M42" s="52">
        <v>-2.8</v>
      </c>
      <c r="N42" s="52"/>
      <c r="O42" s="52"/>
      <c r="P42" s="52">
        <v>0</v>
      </c>
      <c r="Q42" s="53"/>
      <c r="R42" s="53"/>
      <c r="S42" s="53"/>
      <c r="T42" s="53"/>
      <c r="U42" s="53"/>
      <c r="V42" s="52"/>
      <c r="W42" s="52">
        <v>0</v>
      </c>
      <c r="X42" s="52">
        <v>23.799999999999997</v>
      </c>
    </row>
    <row r="43" spans="4:24" ht="33" customHeight="1" x14ac:dyDescent="0.3">
      <c r="D43" s="45" t="s">
        <v>152</v>
      </c>
      <c r="E43" t="s">
        <v>42</v>
      </c>
      <c r="F43">
        <v>42</v>
      </c>
      <c r="G43">
        <v>42</v>
      </c>
      <c r="H43">
        <v>34</v>
      </c>
      <c r="I43" s="55" t="s">
        <v>92</v>
      </c>
      <c r="J43" s="47" t="s">
        <v>101</v>
      </c>
      <c r="K43" s="52">
        <v>13.016506025442888</v>
      </c>
      <c r="L43" s="52">
        <v>50.41</v>
      </c>
      <c r="M43" s="52">
        <v>32.26</v>
      </c>
      <c r="N43" s="52">
        <v>8.5</v>
      </c>
      <c r="O43" s="52">
        <v>57.19</v>
      </c>
      <c r="P43" s="52">
        <v>24.8</v>
      </c>
      <c r="Q43" s="53">
        <v>-0.70000000000000284</v>
      </c>
      <c r="R43" s="53">
        <v>-12.4</v>
      </c>
      <c r="S43" s="53">
        <v>-14.567443370087517</v>
      </c>
      <c r="T43" s="54">
        <v>26.92</v>
      </c>
      <c r="U43" s="54">
        <v>36.04</v>
      </c>
      <c r="V43" s="52">
        <v>70.94</v>
      </c>
      <c r="W43" s="52">
        <v>67.37</v>
      </c>
      <c r="X43" s="52">
        <v>53.2</v>
      </c>
    </row>
    <row r="44" spans="4:24" ht="34.799999999999997" customHeight="1" x14ac:dyDescent="0.3">
      <c r="D44" s="45" t="s">
        <v>153</v>
      </c>
      <c r="E44" t="s">
        <v>42</v>
      </c>
      <c r="F44">
        <v>43</v>
      </c>
      <c r="G44">
        <v>43</v>
      </c>
      <c r="H44">
        <v>42</v>
      </c>
      <c r="I44" s="51" t="s">
        <v>93</v>
      </c>
      <c r="J44" s="47" t="s">
        <v>101</v>
      </c>
      <c r="K44" s="52">
        <v>-13.322936247899998</v>
      </c>
      <c r="L44" s="52">
        <v>-4.1900000000000004</v>
      </c>
      <c r="M44" s="52">
        <v>-0.48</v>
      </c>
      <c r="N44" s="52"/>
      <c r="O44" s="52">
        <v>4.84</v>
      </c>
      <c r="P44" s="52">
        <v>7.5</v>
      </c>
      <c r="Q44" s="53">
        <v>-2</v>
      </c>
      <c r="R44" s="53">
        <v>-10</v>
      </c>
      <c r="S44" s="53">
        <v>14.27285689</v>
      </c>
      <c r="T44" s="53"/>
      <c r="U44" s="53">
        <v>13.67</v>
      </c>
      <c r="V44" s="52">
        <v>12.24</v>
      </c>
      <c r="W44" s="52">
        <v>8</v>
      </c>
      <c r="X44" s="52">
        <v>53.2</v>
      </c>
    </row>
    <row r="45" spans="4:24" ht="32.4" customHeight="1" x14ac:dyDescent="0.3">
      <c r="D45" s="45" t="s">
        <v>154</v>
      </c>
      <c r="E45" t="s">
        <v>42</v>
      </c>
      <c r="F45">
        <v>44</v>
      </c>
      <c r="G45">
        <v>44</v>
      </c>
      <c r="H45">
        <v>43</v>
      </c>
      <c r="I45" s="62" t="s">
        <v>82</v>
      </c>
      <c r="J45" s="47" t="s">
        <v>101</v>
      </c>
      <c r="K45" s="52">
        <v>-22.895236247899998</v>
      </c>
      <c r="L45" s="52">
        <v>-21.48</v>
      </c>
      <c r="M45" s="52">
        <v>-20</v>
      </c>
      <c r="N45" s="52">
        <v>-25</v>
      </c>
      <c r="O45" s="52">
        <v>-13.21</v>
      </c>
      <c r="P45" s="52">
        <v>-12</v>
      </c>
      <c r="Q45" s="53">
        <v>-20</v>
      </c>
      <c r="R45" s="53">
        <v>-25</v>
      </c>
      <c r="S45" s="53">
        <v>-30</v>
      </c>
      <c r="T45" s="63">
        <v>-10</v>
      </c>
      <c r="U45" s="63">
        <v>13.67</v>
      </c>
      <c r="V45" s="52">
        <v>12.24</v>
      </c>
      <c r="W45" s="52">
        <v>8</v>
      </c>
      <c r="X45" s="52">
        <v>6.6000000000000005</v>
      </c>
    </row>
    <row r="46" spans="4:24" ht="42" customHeight="1" x14ac:dyDescent="0.3">
      <c r="D46" s="45" t="s">
        <v>155</v>
      </c>
      <c r="E46" t="s">
        <v>42</v>
      </c>
      <c r="F46">
        <v>45</v>
      </c>
      <c r="G46">
        <v>45</v>
      </c>
      <c r="H46">
        <v>43</v>
      </c>
      <c r="I46" s="51" t="s">
        <v>94</v>
      </c>
      <c r="J46" s="47" t="s">
        <v>101</v>
      </c>
      <c r="K46" s="52">
        <v>9.5723000000000003</v>
      </c>
      <c r="L46" s="52">
        <v>17.28</v>
      </c>
      <c r="M46" s="52">
        <v>19.52</v>
      </c>
      <c r="N46" s="52">
        <v>25</v>
      </c>
      <c r="O46" s="52">
        <v>18.05</v>
      </c>
      <c r="P46" s="52">
        <v>19.5</v>
      </c>
      <c r="Q46" s="53">
        <v>18</v>
      </c>
      <c r="R46" s="53">
        <v>31.2</v>
      </c>
      <c r="S46" s="53">
        <v>44.27285689</v>
      </c>
      <c r="T46" s="53"/>
      <c r="U46" s="53"/>
      <c r="V46" s="52"/>
      <c r="W46" s="52">
        <v>0</v>
      </c>
      <c r="X46" s="52">
        <v>0</v>
      </c>
    </row>
    <row r="47" spans="4:24" ht="39.6" customHeight="1" x14ac:dyDescent="0.3">
      <c r="D47" s="45" t="s">
        <v>156</v>
      </c>
      <c r="E47" t="s">
        <v>42</v>
      </c>
      <c r="F47">
        <v>46</v>
      </c>
      <c r="G47">
        <v>46</v>
      </c>
      <c r="H47">
        <v>42</v>
      </c>
      <c r="I47" s="62" t="s">
        <v>95</v>
      </c>
      <c r="J47" s="47" t="s">
        <v>101</v>
      </c>
      <c r="K47" s="52">
        <v>26.339442273342886</v>
      </c>
      <c r="L47" s="52">
        <v>54.6</v>
      </c>
      <c r="M47" s="52">
        <v>32.74</v>
      </c>
      <c r="N47" s="52">
        <v>8.5</v>
      </c>
      <c r="O47" s="52">
        <v>52.35</v>
      </c>
      <c r="P47" s="52">
        <v>17.3</v>
      </c>
      <c r="Q47" s="53">
        <v>1.2999999999999972</v>
      </c>
      <c r="R47" s="53">
        <v>-2.4</v>
      </c>
      <c r="S47" s="53">
        <v>-28.840300260087517</v>
      </c>
      <c r="T47" s="54" t="s">
        <v>108</v>
      </c>
      <c r="U47" s="54">
        <v>49.71</v>
      </c>
      <c r="V47" s="52">
        <v>58.69</v>
      </c>
      <c r="W47" s="52">
        <v>59.38000000000001</v>
      </c>
      <c r="X47" s="52">
        <v>46.6</v>
      </c>
    </row>
    <row r="48" spans="4:24" ht="40.200000000000003" customHeight="1" x14ac:dyDescent="0.3">
      <c r="D48" s="45" t="s">
        <v>157</v>
      </c>
      <c r="E48" t="s">
        <v>42</v>
      </c>
      <c r="F48">
        <v>47</v>
      </c>
      <c r="G48">
        <v>47</v>
      </c>
      <c r="H48">
        <v>42</v>
      </c>
      <c r="I48" s="51" t="s">
        <v>96</v>
      </c>
      <c r="J48" s="47" t="s">
        <v>101</v>
      </c>
      <c r="K48" s="52">
        <v>24.177329010403334</v>
      </c>
      <c r="L48" s="52">
        <v>52.98</v>
      </c>
      <c r="M48" s="52">
        <v>29.5</v>
      </c>
      <c r="N48" s="52">
        <v>5.2</v>
      </c>
      <c r="O48" s="52">
        <v>48.4</v>
      </c>
      <c r="P48" s="52">
        <v>17.3</v>
      </c>
      <c r="Q48" s="53">
        <v>1.2999999999999972</v>
      </c>
      <c r="R48" s="53">
        <v>-2.4</v>
      </c>
      <c r="S48" s="53">
        <v>-30.440300260087518</v>
      </c>
      <c r="T48" s="54" t="s">
        <v>109</v>
      </c>
      <c r="U48" s="54">
        <v>47.59</v>
      </c>
      <c r="V48" s="52">
        <v>30.09</v>
      </c>
      <c r="W48" s="52">
        <v>59.38000000000001</v>
      </c>
      <c r="X48" s="52">
        <v>64.099999999999994</v>
      </c>
    </row>
    <row r="49" spans="4:24" ht="41.4" customHeight="1" x14ac:dyDescent="0.3">
      <c r="D49" s="45" t="s">
        <v>158</v>
      </c>
      <c r="E49" t="s">
        <v>42</v>
      </c>
      <c r="F49">
        <v>48</v>
      </c>
      <c r="G49">
        <v>48</v>
      </c>
      <c r="H49">
        <v>42</v>
      </c>
      <c r="I49" s="62" t="s">
        <v>97</v>
      </c>
      <c r="J49" s="47" t="s">
        <v>101</v>
      </c>
      <c r="K49" s="52">
        <v>3.8494922629395516</v>
      </c>
      <c r="L49" s="52">
        <v>3.26</v>
      </c>
      <c r="M49" s="52">
        <v>3.24</v>
      </c>
      <c r="N49" s="52">
        <v>3.3</v>
      </c>
      <c r="O49" s="52">
        <v>2.62</v>
      </c>
      <c r="P49" s="52">
        <v>0</v>
      </c>
      <c r="Q49" s="53"/>
      <c r="R49" s="53"/>
      <c r="S49" s="53"/>
      <c r="T49" s="54" t="s">
        <v>110</v>
      </c>
      <c r="U49" s="54">
        <v>42.65</v>
      </c>
      <c r="V49" s="52">
        <v>11.73</v>
      </c>
      <c r="W49" s="52">
        <v>0</v>
      </c>
      <c r="X49" s="52">
        <v>0</v>
      </c>
    </row>
    <row r="50" spans="4:24" ht="52.8" x14ac:dyDescent="0.3">
      <c r="D50" s="45" t="s">
        <v>159</v>
      </c>
      <c r="E50" t="s">
        <v>42</v>
      </c>
      <c r="F50">
        <v>49</v>
      </c>
      <c r="G50">
        <v>49</v>
      </c>
      <c r="I50" s="62" t="s">
        <v>98</v>
      </c>
      <c r="J50" s="47" t="s">
        <v>101</v>
      </c>
      <c r="K50" s="52">
        <v>-1.536194519531632</v>
      </c>
      <c r="L50" s="52">
        <v>-2.13</v>
      </c>
      <c r="M50" s="52">
        <v>0</v>
      </c>
      <c r="N50" s="52">
        <v>0</v>
      </c>
      <c r="O50" s="52">
        <v>1.33</v>
      </c>
      <c r="P50" s="52">
        <v>0</v>
      </c>
      <c r="Q50" s="53">
        <v>0</v>
      </c>
      <c r="R50" s="53">
        <v>0</v>
      </c>
      <c r="S50" s="53"/>
      <c r="T50" s="53"/>
      <c r="U50" s="53">
        <v>1.43</v>
      </c>
      <c r="V50" s="52">
        <v>0.1</v>
      </c>
      <c r="W50" s="52">
        <v>2.38</v>
      </c>
      <c r="X50" s="52">
        <v>3.7</v>
      </c>
    </row>
  </sheetData>
  <phoneticPr fontId="1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2E07B-D1FA-4489-8993-D12A1635339D}">
  <sheetPr>
    <pageSetUpPr fitToPage="1"/>
  </sheetPr>
  <dimension ref="A1:R31"/>
  <sheetViews>
    <sheetView zoomScale="62" zoomScaleNormal="55" workbookViewId="0">
      <selection activeCell="E41" sqref="E41"/>
    </sheetView>
  </sheetViews>
  <sheetFormatPr baseColWidth="10" defaultColWidth="11.44140625" defaultRowHeight="15" customHeight="1" x14ac:dyDescent="0.25"/>
  <cols>
    <col min="1" max="5" width="11.44140625" style="99"/>
    <col min="6" max="6" width="35.5546875" style="99" customWidth="1"/>
    <col min="7" max="13" width="10.6640625" style="99" customWidth="1"/>
    <col min="14" max="14" width="13.21875" style="99" bestFit="1" customWidth="1"/>
    <col min="15" max="15" width="12.88671875" style="99" bestFit="1" customWidth="1"/>
    <col min="16" max="17" width="13.21875" style="99" bestFit="1" customWidth="1"/>
    <col min="18" max="18" width="6" style="99" customWidth="1"/>
    <col min="19" max="20" width="5.33203125" style="99" customWidth="1"/>
    <col min="21" max="21" width="5.88671875" style="99" customWidth="1"/>
    <col min="22" max="261" width="11.44140625" style="99"/>
    <col min="262" max="262" width="35.5546875" style="99" customWidth="1"/>
    <col min="263" max="269" width="10.6640625" style="99" customWidth="1"/>
    <col min="270" max="270" width="13.21875" style="99" bestFit="1" customWidth="1"/>
    <col min="271" max="271" width="12.88671875" style="99" bestFit="1" customWidth="1"/>
    <col min="272" max="273" width="13.21875" style="99" bestFit="1" customWidth="1"/>
    <col min="274" max="274" width="6" style="99" customWidth="1"/>
    <col min="275" max="276" width="5.33203125" style="99" customWidth="1"/>
    <col min="277" max="277" width="5.88671875" style="99" customWidth="1"/>
    <col min="278" max="517" width="11.44140625" style="99"/>
    <col min="518" max="518" width="35.5546875" style="99" customWidth="1"/>
    <col min="519" max="525" width="10.6640625" style="99" customWidth="1"/>
    <col min="526" max="526" width="13.21875" style="99" bestFit="1" customWidth="1"/>
    <col min="527" max="527" width="12.88671875" style="99" bestFit="1" customWidth="1"/>
    <col min="528" max="529" width="13.21875" style="99" bestFit="1" customWidth="1"/>
    <col min="530" max="530" width="6" style="99" customWidth="1"/>
    <col min="531" max="532" width="5.33203125" style="99" customWidth="1"/>
    <col min="533" max="533" width="5.88671875" style="99" customWidth="1"/>
    <col min="534" max="773" width="11.44140625" style="99"/>
    <col min="774" max="774" width="35.5546875" style="99" customWidth="1"/>
    <col min="775" max="781" width="10.6640625" style="99" customWidth="1"/>
    <col min="782" max="782" width="13.21875" style="99" bestFit="1" customWidth="1"/>
    <col min="783" max="783" width="12.88671875" style="99" bestFit="1" customWidth="1"/>
    <col min="784" max="785" width="13.21875" style="99" bestFit="1" customWidth="1"/>
    <col min="786" max="786" width="6" style="99" customWidth="1"/>
    <col min="787" max="788" width="5.33203125" style="99" customWidth="1"/>
    <col min="789" max="789" width="5.88671875" style="99" customWidth="1"/>
    <col min="790" max="1029" width="11.44140625" style="99"/>
    <col min="1030" max="1030" width="35.5546875" style="99" customWidth="1"/>
    <col min="1031" max="1037" width="10.6640625" style="99" customWidth="1"/>
    <col min="1038" max="1038" width="13.21875" style="99" bestFit="1" customWidth="1"/>
    <col min="1039" max="1039" width="12.88671875" style="99" bestFit="1" customWidth="1"/>
    <col min="1040" max="1041" width="13.21875" style="99" bestFit="1" customWidth="1"/>
    <col min="1042" max="1042" width="6" style="99" customWidth="1"/>
    <col min="1043" max="1044" width="5.33203125" style="99" customWidth="1"/>
    <col min="1045" max="1045" width="5.88671875" style="99" customWidth="1"/>
    <col min="1046" max="1285" width="11.44140625" style="99"/>
    <col min="1286" max="1286" width="35.5546875" style="99" customWidth="1"/>
    <col min="1287" max="1293" width="10.6640625" style="99" customWidth="1"/>
    <col min="1294" max="1294" width="13.21875" style="99" bestFit="1" customWidth="1"/>
    <col min="1295" max="1295" width="12.88671875" style="99" bestFit="1" customWidth="1"/>
    <col min="1296" max="1297" width="13.21875" style="99" bestFit="1" customWidth="1"/>
    <col min="1298" max="1298" width="6" style="99" customWidth="1"/>
    <col min="1299" max="1300" width="5.33203125" style="99" customWidth="1"/>
    <col min="1301" max="1301" width="5.88671875" style="99" customWidth="1"/>
    <col min="1302" max="1541" width="11.44140625" style="99"/>
    <col min="1542" max="1542" width="35.5546875" style="99" customWidth="1"/>
    <col min="1543" max="1549" width="10.6640625" style="99" customWidth="1"/>
    <col min="1550" max="1550" width="13.21875" style="99" bestFit="1" customWidth="1"/>
    <col min="1551" max="1551" width="12.88671875" style="99" bestFit="1" customWidth="1"/>
    <col min="1552" max="1553" width="13.21875" style="99" bestFit="1" customWidth="1"/>
    <col min="1554" max="1554" width="6" style="99" customWidth="1"/>
    <col min="1555" max="1556" width="5.33203125" style="99" customWidth="1"/>
    <col min="1557" max="1557" width="5.88671875" style="99" customWidth="1"/>
    <col min="1558" max="1797" width="11.44140625" style="99"/>
    <col min="1798" max="1798" width="35.5546875" style="99" customWidth="1"/>
    <col min="1799" max="1805" width="10.6640625" style="99" customWidth="1"/>
    <col min="1806" max="1806" width="13.21875" style="99" bestFit="1" customWidth="1"/>
    <col min="1807" max="1807" width="12.88671875" style="99" bestFit="1" customWidth="1"/>
    <col min="1808" max="1809" width="13.21875" style="99" bestFit="1" customWidth="1"/>
    <col min="1810" max="1810" width="6" style="99" customWidth="1"/>
    <col min="1811" max="1812" width="5.33203125" style="99" customWidth="1"/>
    <col min="1813" max="1813" width="5.88671875" style="99" customWidth="1"/>
    <col min="1814" max="2053" width="11.44140625" style="99"/>
    <col min="2054" max="2054" width="35.5546875" style="99" customWidth="1"/>
    <col min="2055" max="2061" width="10.6640625" style="99" customWidth="1"/>
    <col min="2062" max="2062" width="13.21875" style="99" bestFit="1" customWidth="1"/>
    <col min="2063" max="2063" width="12.88671875" style="99" bestFit="1" customWidth="1"/>
    <col min="2064" max="2065" width="13.21875" style="99" bestFit="1" customWidth="1"/>
    <col min="2066" max="2066" width="6" style="99" customWidth="1"/>
    <col min="2067" max="2068" width="5.33203125" style="99" customWidth="1"/>
    <col min="2069" max="2069" width="5.88671875" style="99" customWidth="1"/>
    <col min="2070" max="2309" width="11.44140625" style="99"/>
    <col min="2310" max="2310" width="35.5546875" style="99" customWidth="1"/>
    <col min="2311" max="2317" width="10.6640625" style="99" customWidth="1"/>
    <col min="2318" max="2318" width="13.21875" style="99" bestFit="1" customWidth="1"/>
    <col min="2319" max="2319" width="12.88671875" style="99" bestFit="1" customWidth="1"/>
    <col min="2320" max="2321" width="13.21875" style="99" bestFit="1" customWidth="1"/>
    <col min="2322" max="2322" width="6" style="99" customWidth="1"/>
    <col min="2323" max="2324" width="5.33203125" style="99" customWidth="1"/>
    <col min="2325" max="2325" width="5.88671875" style="99" customWidth="1"/>
    <col min="2326" max="2565" width="11.44140625" style="99"/>
    <col min="2566" max="2566" width="35.5546875" style="99" customWidth="1"/>
    <col min="2567" max="2573" width="10.6640625" style="99" customWidth="1"/>
    <col min="2574" max="2574" width="13.21875" style="99" bestFit="1" customWidth="1"/>
    <col min="2575" max="2575" width="12.88671875" style="99" bestFit="1" customWidth="1"/>
    <col min="2576" max="2577" width="13.21875" style="99" bestFit="1" customWidth="1"/>
    <col min="2578" max="2578" width="6" style="99" customWidth="1"/>
    <col min="2579" max="2580" width="5.33203125" style="99" customWidth="1"/>
    <col min="2581" max="2581" width="5.88671875" style="99" customWidth="1"/>
    <col min="2582" max="2821" width="11.44140625" style="99"/>
    <col min="2822" max="2822" width="35.5546875" style="99" customWidth="1"/>
    <col min="2823" max="2829" width="10.6640625" style="99" customWidth="1"/>
    <col min="2830" max="2830" width="13.21875" style="99" bestFit="1" customWidth="1"/>
    <col min="2831" max="2831" width="12.88671875" style="99" bestFit="1" customWidth="1"/>
    <col min="2832" max="2833" width="13.21875" style="99" bestFit="1" customWidth="1"/>
    <col min="2834" max="2834" width="6" style="99" customWidth="1"/>
    <col min="2835" max="2836" width="5.33203125" style="99" customWidth="1"/>
    <col min="2837" max="2837" width="5.88671875" style="99" customWidth="1"/>
    <col min="2838" max="3077" width="11.44140625" style="99"/>
    <col min="3078" max="3078" width="35.5546875" style="99" customWidth="1"/>
    <col min="3079" max="3085" width="10.6640625" style="99" customWidth="1"/>
    <col min="3086" max="3086" width="13.21875" style="99" bestFit="1" customWidth="1"/>
    <col min="3087" max="3087" width="12.88671875" style="99" bestFit="1" customWidth="1"/>
    <col min="3088" max="3089" width="13.21875" style="99" bestFit="1" customWidth="1"/>
    <col min="3090" max="3090" width="6" style="99" customWidth="1"/>
    <col min="3091" max="3092" width="5.33203125" style="99" customWidth="1"/>
    <col min="3093" max="3093" width="5.88671875" style="99" customWidth="1"/>
    <col min="3094" max="3333" width="11.44140625" style="99"/>
    <col min="3334" max="3334" width="35.5546875" style="99" customWidth="1"/>
    <col min="3335" max="3341" width="10.6640625" style="99" customWidth="1"/>
    <col min="3342" max="3342" width="13.21875" style="99" bestFit="1" customWidth="1"/>
    <col min="3343" max="3343" width="12.88671875" style="99" bestFit="1" customWidth="1"/>
    <col min="3344" max="3345" width="13.21875" style="99" bestFit="1" customWidth="1"/>
    <col min="3346" max="3346" width="6" style="99" customWidth="1"/>
    <col min="3347" max="3348" width="5.33203125" style="99" customWidth="1"/>
    <col min="3349" max="3349" width="5.88671875" style="99" customWidth="1"/>
    <col min="3350" max="3589" width="11.44140625" style="99"/>
    <col min="3590" max="3590" width="35.5546875" style="99" customWidth="1"/>
    <col min="3591" max="3597" width="10.6640625" style="99" customWidth="1"/>
    <col min="3598" max="3598" width="13.21875" style="99" bestFit="1" customWidth="1"/>
    <col min="3599" max="3599" width="12.88671875" style="99" bestFit="1" customWidth="1"/>
    <col min="3600" max="3601" width="13.21875" style="99" bestFit="1" customWidth="1"/>
    <col min="3602" max="3602" width="6" style="99" customWidth="1"/>
    <col min="3603" max="3604" width="5.33203125" style="99" customWidth="1"/>
    <col min="3605" max="3605" width="5.88671875" style="99" customWidth="1"/>
    <col min="3606" max="3845" width="11.44140625" style="99"/>
    <col min="3846" max="3846" width="35.5546875" style="99" customWidth="1"/>
    <col min="3847" max="3853" width="10.6640625" style="99" customWidth="1"/>
    <col min="3854" max="3854" width="13.21875" style="99" bestFit="1" customWidth="1"/>
    <col min="3855" max="3855" width="12.88671875" style="99" bestFit="1" customWidth="1"/>
    <col min="3856" max="3857" width="13.21875" style="99" bestFit="1" customWidth="1"/>
    <col min="3858" max="3858" width="6" style="99" customWidth="1"/>
    <col min="3859" max="3860" width="5.33203125" style="99" customWidth="1"/>
    <col min="3861" max="3861" width="5.88671875" style="99" customWidth="1"/>
    <col min="3862" max="4101" width="11.44140625" style="99"/>
    <col min="4102" max="4102" width="35.5546875" style="99" customWidth="1"/>
    <col min="4103" max="4109" width="10.6640625" style="99" customWidth="1"/>
    <col min="4110" max="4110" width="13.21875" style="99" bestFit="1" customWidth="1"/>
    <col min="4111" max="4111" width="12.88671875" style="99" bestFit="1" customWidth="1"/>
    <col min="4112" max="4113" width="13.21875" style="99" bestFit="1" customWidth="1"/>
    <col min="4114" max="4114" width="6" style="99" customWidth="1"/>
    <col min="4115" max="4116" width="5.33203125" style="99" customWidth="1"/>
    <col min="4117" max="4117" width="5.88671875" style="99" customWidth="1"/>
    <col min="4118" max="4357" width="11.44140625" style="99"/>
    <col min="4358" max="4358" width="35.5546875" style="99" customWidth="1"/>
    <col min="4359" max="4365" width="10.6640625" style="99" customWidth="1"/>
    <col min="4366" max="4366" width="13.21875" style="99" bestFit="1" customWidth="1"/>
    <col min="4367" max="4367" width="12.88671875" style="99" bestFit="1" customWidth="1"/>
    <col min="4368" max="4369" width="13.21875" style="99" bestFit="1" customWidth="1"/>
    <col min="4370" max="4370" width="6" style="99" customWidth="1"/>
    <col min="4371" max="4372" width="5.33203125" style="99" customWidth="1"/>
    <col min="4373" max="4373" width="5.88671875" style="99" customWidth="1"/>
    <col min="4374" max="4613" width="11.44140625" style="99"/>
    <col min="4614" max="4614" width="35.5546875" style="99" customWidth="1"/>
    <col min="4615" max="4621" width="10.6640625" style="99" customWidth="1"/>
    <col min="4622" max="4622" width="13.21875" style="99" bestFit="1" customWidth="1"/>
    <col min="4623" max="4623" width="12.88671875" style="99" bestFit="1" customWidth="1"/>
    <col min="4624" max="4625" width="13.21875" style="99" bestFit="1" customWidth="1"/>
    <col min="4626" max="4626" width="6" style="99" customWidth="1"/>
    <col min="4627" max="4628" width="5.33203125" style="99" customWidth="1"/>
    <col min="4629" max="4629" width="5.88671875" style="99" customWidth="1"/>
    <col min="4630" max="4869" width="11.44140625" style="99"/>
    <col min="4870" max="4870" width="35.5546875" style="99" customWidth="1"/>
    <col min="4871" max="4877" width="10.6640625" style="99" customWidth="1"/>
    <col min="4878" max="4878" width="13.21875" style="99" bestFit="1" customWidth="1"/>
    <col min="4879" max="4879" width="12.88671875" style="99" bestFit="1" customWidth="1"/>
    <col min="4880" max="4881" width="13.21875" style="99" bestFit="1" customWidth="1"/>
    <col min="4882" max="4882" width="6" style="99" customWidth="1"/>
    <col min="4883" max="4884" width="5.33203125" style="99" customWidth="1"/>
    <col min="4885" max="4885" width="5.88671875" style="99" customWidth="1"/>
    <col min="4886" max="5125" width="11.44140625" style="99"/>
    <col min="5126" max="5126" width="35.5546875" style="99" customWidth="1"/>
    <col min="5127" max="5133" width="10.6640625" style="99" customWidth="1"/>
    <col min="5134" max="5134" width="13.21875" style="99" bestFit="1" customWidth="1"/>
    <col min="5135" max="5135" width="12.88671875" style="99" bestFit="1" customWidth="1"/>
    <col min="5136" max="5137" width="13.21875" style="99" bestFit="1" customWidth="1"/>
    <col min="5138" max="5138" width="6" style="99" customWidth="1"/>
    <col min="5139" max="5140" width="5.33203125" style="99" customWidth="1"/>
    <col min="5141" max="5141" width="5.88671875" style="99" customWidth="1"/>
    <col min="5142" max="5381" width="11.44140625" style="99"/>
    <col min="5382" max="5382" width="35.5546875" style="99" customWidth="1"/>
    <col min="5383" max="5389" width="10.6640625" style="99" customWidth="1"/>
    <col min="5390" max="5390" width="13.21875" style="99" bestFit="1" customWidth="1"/>
    <col min="5391" max="5391" width="12.88671875" style="99" bestFit="1" customWidth="1"/>
    <col min="5392" max="5393" width="13.21875" style="99" bestFit="1" customWidth="1"/>
    <col min="5394" max="5394" width="6" style="99" customWidth="1"/>
    <col min="5395" max="5396" width="5.33203125" style="99" customWidth="1"/>
    <col min="5397" max="5397" width="5.88671875" style="99" customWidth="1"/>
    <col min="5398" max="5637" width="11.44140625" style="99"/>
    <col min="5638" max="5638" width="35.5546875" style="99" customWidth="1"/>
    <col min="5639" max="5645" width="10.6640625" style="99" customWidth="1"/>
    <col min="5646" max="5646" width="13.21875" style="99" bestFit="1" customWidth="1"/>
    <col min="5647" max="5647" width="12.88671875" style="99" bestFit="1" customWidth="1"/>
    <col min="5648" max="5649" width="13.21875" style="99" bestFit="1" customWidth="1"/>
    <col min="5650" max="5650" width="6" style="99" customWidth="1"/>
    <col min="5651" max="5652" width="5.33203125" style="99" customWidth="1"/>
    <col min="5653" max="5653" width="5.88671875" style="99" customWidth="1"/>
    <col min="5654" max="5893" width="11.44140625" style="99"/>
    <col min="5894" max="5894" width="35.5546875" style="99" customWidth="1"/>
    <col min="5895" max="5901" width="10.6640625" style="99" customWidth="1"/>
    <col min="5902" max="5902" width="13.21875" style="99" bestFit="1" customWidth="1"/>
    <col min="5903" max="5903" width="12.88671875" style="99" bestFit="1" customWidth="1"/>
    <col min="5904" max="5905" width="13.21875" style="99" bestFit="1" customWidth="1"/>
    <col min="5906" max="5906" width="6" style="99" customWidth="1"/>
    <col min="5907" max="5908" width="5.33203125" style="99" customWidth="1"/>
    <col min="5909" max="5909" width="5.88671875" style="99" customWidth="1"/>
    <col min="5910" max="6149" width="11.44140625" style="99"/>
    <col min="6150" max="6150" width="35.5546875" style="99" customWidth="1"/>
    <col min="6151" max="6157" width="10.6640625" style="99" customWidth="1"/>
    <col min="6158" max="6158" width="13.21875" style="99" bestFit="1" customWidth="1"/>
    <col min="6159" max="6159" width="12.88671875" style="99" bestFit="1" customWidth="1"/>
    <col min="6160" max="6161" width="13.21875" style="99" bestFit="1" customWidth="1"/>
    <col min="6162" max="6162" width="6" style="99" customWidth="1"/>
    <col min="6163" max="6164" width="5.33203125" style="99" customWidth="1"/>
    <col min="6165" max="6165" width="5.88671875" style="99" customWidth="1"/>
    <col min="6166" max="6405" width="11.44140625" style="99"/>
    <col min="6406" max="6406" width="35.5546875" style="99" customWidth="1"/>
    <col min="6407" max="6413" width="10.6640625" style="99" customWidth="1"/>
    <col min="6414" max="6414" width="13.21875" style="99" bestFit="1" customWidth="1"/>
    <col min="6415" max="6415" width="12.88671875" style="99" bestFit="1" customWidth="1"/>
    <col min="6416" max="6417" width="13.21875" style="99" bestFit="1" customWidth="1"/>
    <col min="6418" max="6418" width="6" style="99" customWidth="1"/>
    <col min="6419" max="6420" width="5.33203125" style="99" customWidth="1"/>
    <col min="6421" max="6421" width="5.88671875" style="99" customWidth="1"/>
    <col min="6422" max="6661" width="11.44140625" style="99"/>
    <col min="6662" max="6662" width="35.5546875" style="99" customWidth="1"/>
    <col min="6663" max="6669" width="10.6640625" style="99" customWidth="1"/>
    <col min="6670" max="6670" width="13.21875" style="99" bestFit="1" customWidth="1"/>
    <col min="6671" max="6671" width="12.88671875" style="99" bestFit="1" customWidth="1"/>
    <col min="6672" max="6673" width="13.21875" style="99" bestFit="1" customWidth="1"/>
    <col min="6674" max="6674" width="6" style="99" customWidth="1"/>
    <col min="6675" max="6676" width="5.33203125" style="99" customWidth="1"/>
    <col min="6677" max="6677" width="5.88671875" style="99" customWidth="1"/>
    <col min="6678" max="6917" width="11.44140625" style="99"/>
    <col min="6918" max="6918" width="35.5546875" style="99" customWidth="1"/>
    <col min="6919" max="6925" width="10.6640625" style="99" customWidth="1"/>
    <col min="6926" max="6926" width="13.21875" style="99" bestFit="1" customWidth="1"/>
    <col min="6927" max="6927" width="12.88671875" style="99" bestFit="1" customWidth="1"/>
    <col min="6928" max="6929" width="13.21875" style="99" bestFit="1" customWidth="1"/>
    <col min="6930" max="6930" width="6" style="99" customWidth="1"/>
    <col min="6931" max="6932" width="5.33203125" style="99" customWidth="1"/>
    <col min="6933" max="6933" width="5.88671875" style="99" customWidth="1"/>
    <col min="6934" max="7173" width="11.44140625" style="99"/>
    <col min="7174" max="7174" width="35.5546875" style="99" customWidth="1"/>
    <col min="7175" max="7181" width="10.6640625" style="99" customWidth="1"/>
    <col min="7182" max="7182" width="13.21875" style="99" bestFit="1" customWidth="1"/>
    <col min="7183" max="7183" width="12.88671875" style="99" bestFit="1" customWidth="1"/>
    <col min="7184" max="7185" width="13.21875" style="99" bestFit="1" customWidth="1"/>
    <col min="7186" max="7186" width="6" style="99" customWidth="1"/>
    <col min="7187" max="7188" width="5.33203125" style="99" customWidth="1"/>
    <col min="7189" max="7189" width="5.88671875" style="99" customWidth="1"/>
    <col min="7190" max="7429" width="11.44140625" style="99"/>
    <col min="7430" max="7430" width="35.5546875" style="99" customWidth="1"/>
    <col min="7431" max="7437" width="10.6640625" style="99" customWidth="1"/>
    <col min="7438" max="7438" width="13.21875" style="99" bestFit="1" customWidth="1"/>
    <col min="7439" max="7439" width="12.88671875" style="99" bestFit="1" customWidth="1"/>
    <col min="7440" max="7441" width="13.21875" style="99" bestFit="1" customWidth="1"/>
    <col min="7442" max="7442" width="6" style="99" customWidth="1"/>
    <col min="7443" max="7444" width="5.33203125" style="99" customWidth="1"/>
    <col min="7445" max="7445" width="5.88671875" style="99" customWidth="1"/>
    <col min="7446" max="7685" width="11.44140625" style="99"/>
    <col min="7686" max="7686" width="35.5546875" style="99" customWidth="1"/>
    <col min="7687" max="7693" width="10.6640625" style="99" customWidth="1"/>
    <col min="7694" max="7694" width="13.21875" style="99" bestFit="1" customWidth="1"/>
    <col min="7695" max="7695" width="12.88671875" style="99" bestFit="1" customWidth="1"/>
    <col min="7696" max="7697" width="13.21875" style="99" bestFit="1" customWidth="1"/>
    <col min="7698" max="7698" width="6" style="99" customWidth="1"/>
    <col min="7699" max="7700" width="5.33203125" style="99" customWidth="1"/>
    <col min="7701" max="7701" width="5.88671875" style="99" customWidth="1"/>
    <col min="7702" max="7941" width="11.44140625" style="99"/>
    <col min="7942" max="7942" width="35.5546875" style="99" customWidth="1"/>
    <col min="7943" max="7949" width="10.6640625" style="99" customWidth="1"/>
    <col min="7950" max="7950" width="13.21875" style="99" bestFit="1" customWidth="1"/>
    <col min="7951" max="7951" width="12.88671875" style="99" bestFit="1" customWidth="1"/>
    <col min="7952" max="7953" width="13.21875" style="99" bestFit="1" customWidth="1"/>
    <col min="7954" max="7954" width="6" style="99" customWidth="1"/>
    <col min="7955" max="7956" width="5.33203125" style="99" customWidth="1"/>
    <col min="7957" max="7957" width="5.88671875" style="99" customWidth="1"/>
    <col min="7958" max="8197" width="11.44140625" style="99"/>
    <col min="8198" max="8198" width="35.5546875" style="99" customWidth="1"/>
    <col min="8199" max="8205" width="10.6640625" style="99" customWidth="1"/>
    <col min="8206" max="8206" width="13.21875" style="99" bestFit="1" customWidth="1"/>
    <col min="8207" max="8207" width="12.88671875" style="99" bestFit="1" customWidth="1"/>
    <col min="8208" max="8209" width="13.21875" style="99" bestFit="1" customWidth="1"/>
    <col min="8210" max="8210" width="6" style="99" customWidth="1"/>
    <col min="8211" max="8212" width="5.33203125" style="99" customWidth="1"/>
    <col min="8213" max="8213" width="5.88671875" style="99" customWidth="1"/>
    <col min="8214" max="8453" width="11.44140625" style="99"/>
    <col min="8454" max="8454" width="35.5546875" style="99" customWidth="1"/>
    <col min="8455" max="8461" width="10.6640625" style="99" customWidth="1"/>
    <col min="8462" max="8462" width="13.21875" style="99" bestFit="1" customWidth="1"/>
    <col min="8463" max="8463" width="12.88671875" style="99" bestFit="1" customWidth="1"/>
    <col min="8464" max="8465" width="13.21875" style="99" bestFit="1" customWidth="1"/>
    <col min="8466" max="8466" width="6" style="99" customWidth="1"/>
    <col min="8467" max="8468" width="5.33203125" style="99" customWidth="1"/>
    <col min="8469" max="8469" width="5.88671875" style="99" customWidth="1"/>
    <col min="8470" max="8709" width="11.44140625" style="99"/>
    <col min="8710" max="8710" width="35.5546875" style="99" customWidth="1"/>
    <col min="8711" max="8717" width="10.6640625" style="99" customWidth="1"/>
    <col min="8718" max="8718" width="13.21875" style="99" bestFit="1" customWidth="1"/>
    <col min="8719" max="8719" width="12.88671875" style="99" bestFit="1" customWidth="1"/>
    <col min="8720" max="8721" width="13.21875" style="99" bestFit="1" customWidth="1"/>
    <col min="8722" max="8722" width="6" style="99" customWidth="1"/>
    <col min="8723" max="8724" width="5.33203125" style="99" customWidth="1"/>
    <col min="8725" max="8725" width="5.88671875" style="99" customWidth="1"/>
    <col min="8726" max="8965" width="11.44140625" style="99"/>
    <col min="8966" max="8966" width="35.5546875" style="99" customWidth="1"/>
    <col min="8967" max="8973" width="10.6640625" style="99" customWidth="1"/>
    <col min="8974" max="8974" width="13.21875" style="99" bestFit="1" customWidth="1"/>
    <col min="8975" max="8975" width="12.88671875" style="99" bestFit="1" customWidth="1"/>
    <col min="8976" max="8977" width="13.21875" style="99" bestFit="1" customWidth="1"/>
    <col min="8978" max="8978" width="6" style="99" customWidth="1"/>
    <col min="8979" max="8980" width="5.33203125" style="99" customWidth="1"/>
    <col min="8981" max="8981" width="5.88671875" style="99" customWidth="1"/>
    <col min="8982" max="9221" width="11.44140625" style="99"/>
    <col min="9222" max="9222" width="35.5546875" style="99" customWidth="1"/>
    <col min="9223" max="9229" width="10.6640625" style="99" customWidth="1"/>
    <col min="9230" max="9230" width="13.21875" style="99" bestFit="1" customWidth="1"/>
    <col min="9231" max="9231" width="12.88671875" style="99" bestFit="1" customWidth="1"/>
    <col min="9232" max="9233" width="13.21875" style="99" bestFit="1" customWidth="1"/>
    <col min="9234" max="9234" width="6" style="99" customWidth="1"/>
    <col min="9235" max="9236" width="5.33203125" style="99" customWidth="1"/>
    <col min="9237" max="9237" width="5.88671875" style="99" customWidth="1"/>
    <col min="9238" max="9477" width="11.44140625" style="99"/>
    <col min="9478" max="9478" width="35.5546875" style="99" customWidth="1"/>
    <col min="9479" max="9485" width="10.6640625" style="99" customWidth="1"/>
    <col min="9486" max="9486" width="13.21875" style="99" bestFit="1" customWidth="1"/>
    <col min="9487" max="9487" width="12.88671875" style="99" bestFit="1" customWidth="1"/>
    <col min="9488" max="9489" width="13.21875" style="99" bestFit="1" customWidth="1"/>
    <col min="9490" max="9490" width="6" style="99" customWidth="1"/>
    <col min="9491" max="9492" width="5.33203125" style="99" customWidth="1"/>
    <col min="9493" max="9493" width="5.88671875" style="99" customWidth="1"/>
    <col min="9494" max="9733" width="11.44140625" style="99"/>
    <col min="9734" max="9734" width="35.5546875" style="99" customWidth="1"/>
    <col min="9735" max="9741" width="10.6640625" style="99" customWidth="1"/>
    <col min="9742" max="9742" width="13.21875" style="99" bestFit="1" customWidth="1"/>
    <col min="9743" max="9743" width="12.88671875" style="99" bestFit="1" customWidth="1"/>
    <col min="9744" max="9745" width="13.21875" style="99" bestFit="1" customWidth="1"/>
    <col min="9746" max="9746" width="6" style="99" customWidth="1"/>
    <col min="9747" max="9748" width="5.33203125" style="99" customWidth="1"/>
    <col min="9749" max="9749" width="5.88671875" style="99" customWidth="1"/>
    <col min="9750" max="9989" width="11.44140625" style="99"/>
    <col min="9990" max="9990" width="35.5546875" style="99" customWidth="1"/>
    <col min="9991" max="9997" width="10.6640625" style="99" customWidth="1"/>
    <col min="9998" max="9998" width="13.21875" style="99" bestFit="1" customWidth="1"/>
    <col min="9999" max="9999" width="12.88671875" style="99" bestFit="1" customWidth="1"/>
    <col min="10000" max="10001" width="13.21875" style="99" bestFit="1" customWidth="1"/>
    <col min="10002" max="10002" width="6" style="99" customWidth="1"/>
    <col min="10003" max="10004" width="5.33203125" style="99" customWidth="1"/>
    <col min="10005" max="10005" width="5.88671875" style="99" customWidth="1"/>
    <col min="10006" max="10245" width="11.44140625" style="99"/>
    <col min="10246" max="10246" width="35.5546875" style="99" customWidth="1"/>
    <col min="10247" max="10253" width="10.6640625" style="99" customWidth="1"/>
    <col min="10254" max="10254" width="13.21875" style="99" bestFit="1" customWidth="1"/>
    <col min="10255" max="10255" width="12.88671875" style="99" bestFit="1" customWidth="1"/>
    <col min="10256" max="10257" width="13.21875" style="99" bestFit="1" customWidth="1"/>
    <col min="10258" max="10258" width="6" style="99" customWidth="1"/>
    <col min="10259" max="10260" width="5.33203125" style="99" customWidth="1"/>
    <col min="10261" max="10261" width="5.88671875" style="99" customWidth="1"/>
    <col min="10262" max="10501" width="11.44140625" style="99"/>
    <col min="10502" max="10502" width="35.5546875" style="99" customWidth="1"/>
    <col min="10503" max="10509" width="10.6640625" style="99" customWidth="1"/>
    <col min="10510" max="10510" width="13.21875" style="99" bestFit="1" customWidth="1"/>
    <col min="10511" max="10511" width="12.88671875" style="99" bestFit="1" customWidth="1"/>
    <col min="10512" max="10513" width="13.21875" style="99" bestFit="1" customWidth="1"/>
    <col min="10514" max="10514" width="6" style="99" customWidth="1"/>
    <col min="10515" max="10516" width="5.33203125" style="99" customWidth="1"/>
    <col min="10517" max="10517" width="5.88671875" style="99" customWidth="1"/>
    <col min="10518" max="10757" width="11.44140625" style="99"/>
    <col min="10758" max="10758" width="35.5546875" style="99" customWidth="1"/>
    <col min="10759" max="10765" width="10.6640625" style="99" customWidth="1"/>
    <col min="10766" max="10766" width="13.21875" style="99" bestFit="1" customWidth="1"/>
    <col min="10767" max="10767" width="12.88671875" style="99" bestFit="1" customWidth="1"/>
    <col min="10768" max="10769" width="13.21875" style="99" bestFit="1" customWidth="1"/>
    <col min="10770" max="10770" width="6" style="99" customWidth="1"/>
    <col min="10771" max="10772" width="5.33203125" style="99" customWidth="1"/>
    <col min="10773" max="10773" width="5.88671875" style="99" customWidth="1"/>
    <col min="10774" max="11013" width="11.44140625" style="99"/>
    <col min="11014" max="11014" width="35.5546875" style="99" customWidth="1"/>
    <col min="11015" max="11021" width="10.6640625" style="99" customWidth="1"/>
    <col min="11022" max="11022" width="13.21875" style="99" bestFit="1" customWidth="1"/>
    <col min="11023" max="11023" width="12.88671875" style="99" bestFit="1" customWidth="1"/>
    <col min="11024" max="11025" width="13.21875" style="99" bestFit="1" customWidth="1"/>
    <col min="11026" max="11026" width="6" style="99" customWidth="1"/>
    <col min="11027" max="11028" width="5.33203125" style="99" customWidth="1"/>
    <col min="11029" max="11029" width="5.88671875" style="99" customWidth="1"/>
    <col min="11030" max="11269" width="11.44140625" style="99"/>
    <col min="11270" max="11270" width="35.5546875" style="99" customWidth="1"/>
    <col min="11271" max="11277" width="10.6640625" style="99" customWidth="1"/>
    <col min="11278" max="11278" width="13.21875" style="99" bestFit="1" customWidth="1"/>
    <col min="11279" max="11279" width="12.88671875" style="99" bestFit="1" customWidth="1"/>
    <col min="11280" max="11281" width="13.21875" style="99" bestFit="1" customWidth="1"/>
    <col min="11282" max="11282" width="6" style="99" customWidth="1"/>
    <col min="11283" max="11284" width="5.33203125" style="99" customWidth="1"/>
    <col min="11285" max="11285" width="5.88671875" style="99" customWidth="1"/>
    <col min="11286" max="11525" width="11.44140625" style="99"/>
    <col min="11526" max="11526" width="35.5546875" style="99" customWidth="1"/>
    <col min="11527" max="11533" width="10.6640625" style="99" customWidth="1"/>
    <col min="11534" max="11534" width="13.21875" style="99" bestFit="1" customWidth="1"/>
    <col min="11535" max="11535" width="12.88671875" style="99" bestFit="1" customWidth="1"/>
    <col min="11536" max="11537" width="13.21875" style="99" bestFit="1" customWidth="1"/>
    <col min="11538" max="11538" width="6" style="99" customWidth="1"/>
    <col min="11539" max="11540" width="5.33203125" style="99" customWidth="1"/>
    <col min="11541" max="11541" width="5.88671875" style="99" customWidth="1"/>
    <col min="11542" max="11781" width="11.44140625" style="99"/>
    <col min="11782" max="11782" width="35.5546875" style="99" customWidth="1"/>
    <col min="11783" max="11789" width="10.6640625" style="99" customWidth="1"/>
    <col min="11790" max="11790" width="13.21875" style="99" bestFit="1" customWidth="1"/>
    <col min="11791" max="11791" width="12.88671875" style="99" bestFit="1" customWidth="1"/>
    <col min="11792" max="11793" width="13.21875" style="99" bestFit="1" customWidth="1"/>
    <col min="11794" max="11794" width="6" style="99" customWidth="1"/>
    <col min="11795" max="11796" width="5.33203125" style="99" customWidth="1"/>
    <col min="11797" max="11797" width="5.88671875" style="99" customWidth="1"/>
    <col min="11798" max="12037" width="11.44140625" style="99"/>
    <col min="12038" max="12038" width="35.5546875" style="99" customWidth="1"/>
    <col min="12039" max="12045" width="10.6640625" style="99" customWidth="1"/>
    <col min="12046" max="12046" width="13.21875" style="99" bestFit="1" customWidth="1"/>
    <col min="12047" max="12047" width="12.88671875" style="99" bestFit="1" customWidth="1"/>
    <col min="12048" max="12049" width="13.21875" style="99" bestFit="1" customWidth="1"/>
    <col min="12050" max="12050" width="6" style="99" customWidth="1"/>
    <col min="12051" max="12052" width="5.33203125" style="99" customWidth="1"/>
    <col min="12053" max="12053" width="5.88671875" style="99" customWidth="1"/>
    <col min="12054" max="12293" width="11.44140625" style="99"/>
    <col min="12294" max="12294" width="35.5546875" style="99" customWidth="1"/>
    <col min="12295" max="12301" width="10.6640625" style="99" customWidth="1"/>
    <col min="12302" max="12302" width="13.21875" style="99" bestFit="1" customWidth="1"/>
    <col min="12303" max="12303" width="12.88671875" style="99" bestFit="1" customWidth="1"/>
    <col min="12304" max="12305" width="13.21875" style="99" bestFit="1" customWidth="1"/>
    <col min="12306" max="12306" width="6" style="99" customWidth="1"/>
    <col min="12307" max="12308" width="5.33203125" style="99" customWidth="1"/>
    <col min="12309" max="12309" width="5.88671875" style="99" customWidth="1"/>
    <col min="12310" max="12549" width="11.44140625" style="99"/>
    <col min="12550" max="12550" width="35.5546875" style="99" customWidth="1"/>
    <col min="12551" max="12557" width="10.6640625" style="99" customWidth="1"/>
    <col min="12558" max="12558" width="13.21875" style="99" bestFit="1" customWidth="1"/>
    <col min="12559" max="12559" width="12.88671875" style="99" bestFit="1" customWidth="1"/>
    <col min="12560" max="12561" width="13.21875" style="99" bestFit="1" customWidth="1"/>
    <col min="12562" max="12562" width="6" style="99" customWidth="1"/>
    <col min="12563" max="12564" width="5.33203125" style="99" customWidth="1"/>
    <col min="12565" max="12565" width="5.88671875" style="99" customWidth="1"/>
    <col min="12566" max="12805" width="11.44140625" style="99"/>
    <col min="12806" max="12806" width="35.5546875" style="99" customWidth="1"/>
    <col min="12807" max="12813" width="10.6640625" style="99" customWidth="1"/>
    <col min="12814" max="12814" width="13.21875" style="99" bestFit="1" customWidth="1"/>
    <col min="12815" max="12815" width="12.88671875" style="99" bestFit="1" customWidth="1"/>
    <col min="12816" max="12817" width="13.21875" style="99" bestFit="1" customWidth="1"/>
    <col min="12818" max="12818" width="6" style="99" customWidth="1"/>
    <col min="12819" max="12820" width="5.33203125" style="99" customWidth="1"/>
    <col min="12821" max="12821" width="5.88671875" style="99" customWidth="1"/>
    <col min="12822" max="13061" width="11.44140625" style="99"/>
    <col min="13062" max="13062" width="35.5546875" style="99" customWidth="1"/>
    <col min="13063" max="13069" width="10.6640625" style="99" customWidth="1"/>
    <col min="13070" max="13070" width="13.21875" style="99" bestFit="1" customWidth="1"/>
    <col min="13071" max="13071" width="12.88671875" style="99" bestFit="1" customWidth="1"/>
    <col min="13072" max="13073" width="13.21875" style="99" bestFit="1" customWidth="1"/>
    <col min="13074" max="13074" width="6" style="99" customWidth="1"/>
    <col min="13075" max="13076" width="5.33203125" style="99" customWidth="1"/>
    <col min="13077" max="13077" width="5.88671875" style="99" customWidth="1"/>
    <col min="13078" max="13317" width="11.44140625" style="99"/>
    <col min="13318" max="13318" width="35.5546875" style="99" customWidth="1"/>
    <col min="13319" max="13325" width="10.6640625" style="99" customWidth="1"/>
    <col min="13326" max="13326" width="13.21875" style="99" bestFit="1" customWidth="1"/>
    <col min="13327" max="13327" width="12.88671875" style="99" bestFit="1" customWidth="1"/>
    <col min="13328" max="13329" width="13.21875" style="99" bestFit="1" customWidth="1"/>
    <col min="13330" max="13330" width="6" style="99" customWidth="1"/>
    <col min="13331" max="13332" width="5.33203125" style="99" customWidth="1"/>
    <col min="13333" max="13333" width="5.88671875" style="99" customWidth="1"/>
    <col min="13334" max="13573" width="11.44140625" style="99"/>
    <col min="13574" max="13574" width="35.5546875" style="99" customWidth="1"/>
    <col min="13575" max="13581" width="10.6640625" style="99" customWidth="1"/>
    <col min="13582" max="13582" width="13.21875" style="99" bestFit="1" customWidth="1"/>
    <col min="13583" max="13583" width="12.88671875" style="99" bestFit="1" customWidth="1"/>
    <col min="13584" max="13585" width="13.21875" style="99" bestFit="1" customWidth="1"/>
    <col min="13586" max="13586" width="6" style="99" customWidth="1"/>
    <col min="13587" max="13588" width="5.33203125" style="99" customWidth="1"/>
    <col min="13589" max="13589" width="5.88671875" style="99" customWidth="1"/>
    <col min="13590" max="13829" width="11.44140625" style="99"/>
    <col min="13830" max="13830" width="35.5546875" style="99" customWidth="1"/>
    <col min="13831" max="13837" width="10.6640625" style="99" customWidth="1"/>
    <col min="13838" max="13838" width="13.21875" style="99" bestFit="1" customWidth="1"/>
    <col min="13839" max="13839" width="12.88671875" style="99" bestFit="1" customWidth="1"/>
    <col min="13840" max="13841" width="13.21875" style="99" bestFit="1" customWidth="1"/>
    <col min="13842" max="13842" width="6" style="99" customWidth="1"/>
    <col min="13843" max="13844" width="5.33203125" style="99" customWidth="1"/>
    <col min="13845" max="13845" width="5.88671875" style="99" customWidth="1"/>
    <col min="13846" max="14085" width="11.44140625" style="99"/>
    <col min="14086" max="14086" width="35.5546875" style="99" customWidth="1"/>
    <col min="14087" max="14093" width="10.6640625" style="99" customWidth="1"/>
    <col min="14094" max="14094" width="13.21875" style="99" bestFit="1" customWidth="1"/>
    <col min="14095" max="14095" width="12.88671875" style="99" bestFit="1" customWidth="1"/>
    <col min="14096" max="14097" width="13.21875" style="99" bestFit="1" customWidth="1"/>
    <col min="14098" max="14098" width="6" style="99" customWidth="1"/>
    <col min="14099" max="14100" width="5.33203125" style="99" customWidth="1"/>
    <col min="14101" max="14101" width="5.88671875" style="99" customWidth="1"/>
    <col min="14102" max="14341" width="11.44140625" style="99"/>
    <col min="14342" max="14342" width="35.5546875" style="99" customWidth="1"/>
    <col min="14343" max="14349" width="10.6640625" style="99" customWidth="1"/>
    <col min="14350" max="14350" width="13.21875" style="99" bestFit="1" customWidth="1"/>
    <col min="14351" max="14351" width="12.88671875" style="99" bestFit="1" customWidth="1"/>
    <col min="14352" max="14353" width="13.21875" style="99" bestFit="1" customWidth="1"/>
    <col min="14354" max="14354" width="6" style="99" customWidth="1"/>
    <col min="14355" max="14356" width="5.33203125" style="99" customWidth="1"/>
    <col min="14357" max="14357" width="5.88671875" style="99" customWidth="1"/>
    <col min="14358" max="14597" width="11.44140625" style="99"/>
    <col min="14598" max="14598" width="35.5546875" style="99" customWidth="1"/>
    <col min="14599" max="14605" width="10.6640625" style="99" customWidth="1"/>
    <col min="14606" max="14606" width="13.21875" style="99" bestFit="1" customWidth="1"/>
    <col min="14607" max="14607" width="12.88671875" style="99" bestFit="1" customWidth="1"/>
    <col min="14608" max="14609" width="13.21875" style="99" bestFit="1" customWidth="1"/>
    <col min="14610" max="14610" width="6" style="99" customWidth="1"/>
    <col min="14611" max="14612" width="5.33203125" style="99" customWidth="1"/>
    <col min="14613" max="14613" width="5.88671875" style="99" customWidth="1"/>
    <col min="14614" max="14853" width="11.44140625" style="99"/>
    <col min="14854" max="14854" width="35.5546875" style="99" customWidth="1"/>
    <col min="14855" max="14861" width="10.6640625" style="99" customWidth="1"/>
    <col min="14862" max="14862" width="13.21875" style="99" bestFit="1" customWidth="1"/>
    <col min="14863" max="14863" width="12.88671875" style="99" bestFit="1" customWidth="1"/>
    <col min="14864" max="14865" width="13.21875" style="99" bestFit="1" customWidth="1"/>
    <col min="14866" max="14866" width="6" style="99" customWidth="1"/>
    <col min="14867" max="14868" width="5.33203125" style="99" customWidth="1"/>
    <col min="14869" max="14869" width="5.88671875" style="99" customWidth="1"/>
    <col min="14870" max="15109" width="11.44140625" style="99"/>
    <col min="15110" max="15110" width="35.5546875" style="99" customWidth="1"/>
    <col min="15111" max="15117" width="10.6640625" style="99" customWidth="1"/>
    <col min="15118" max="15118" width="13.21875" style="99" bestFit="1" customWidth="1"/>
    <col min="15119" max="15119" width="12.88671875" style="99" bestFit="1" customWidth="1"/>
    <col min="15120" max="15121" width="13.21875" style="99" bestFit="1" customWidth="1"/>
    <col min="15122" max="15122" width="6" style="99" customWidth="1"/>
    <col min="15123" max="15124" width="5.33203125" style="99" customWidth="1"/>
    <col min="15125" max="15125" width="5.88671875" style="99" customWidth="1"/>
    <col min="15126" max="15365" width="11.44140625" style="99"/>
    <col min="15366" max="15366" width="35.5546875" style="99" customWidth="1"/>
    <col min="15367" max="15373" width="10.6640625" style="99" customWidth="1"/>
    <col min="15374" max="15374" width="13.21875" style="99" bestFit="1" customWidth="1"/>
    <col min="15375" max="15375" width="12.88671875" style="99" bestFit="1" customWidth="1"/>
    <col min="15376" max="15377" width="13.21875" style="99" bestFit="1" customWidth="1"/>
    <col min="15378" max="15378" width="6" style="99" customWidth="1"/>
    <col min="15379" max="15380" width="5.33203125" style="99" customWidth="1"/>
    <col min="15381" max="15381" width="5.88671875" style="99" customWidth="1"/>
    <col min="15382" max="15621" width="11.44140625" style="99"/>
    <col min="15622" max="15622" width="35.5546875" style="99" customWidth="1"/>
    <col min="15623" max="15629" width="10.6640625" style="99" customWidth="1"/>
    <col min="15630" max="15630" width="13.21875" style="99" bestFit="1" customWidth="1"/>
    <col min="15631" max="15631" width="12.88671875" style="99" bestFit="1" customWidth="1"/>
    <col min="15632" max="15633" width="13.21875" style="99" bestFit="1" customWidth="1"/>
    <col min="15634" max="15634" width="6" style="99" customWidth="1"/>
    <col min="15635" max="15636" width="5.33203125" style="99" customWidth="1"/>
    <col min="15637" max="15637" width="5.88671875" style="99" customWidth="1"/>
    <col min="15638" max="15877" width="11.44140625" style="99"/>
    <col min="15878" max="15878" width="35.5546875" style="99" customWidth="1"/>
    <col min="15879" max="15885" width="10.6640625" style="99" customWidth="1"/>
    <col min="15886" max="15886" width="13.21875" style="99" bestFit="1" customWidth="1"/>
    <col min="15887" max="15887" width="12.88671875" style="99" bestFit="1" customWidth="1"/>
    <col min="15888" max="15889" width="13.21875" style="99" bestFit="1" customWidth="1"/>
    <col min="15890" max="15890" width="6" style="99" customWidth="1"/>
    <col min="15891" max="15892" width="5.33203125" style="99" customWidth="1"/>
    <col min="15893" max="15893" width="5.88671875" style="99" customWidth="1"/>
    <col min="15894" max="16133" width="11.44140625" style="99"/>
    <col min="16134" max="16134" width="35.5546875" style="99" customWidth="1"/>
    <col min="16135" max="16141" width="10.6640625" style="99" customWidth="1"/>
    <col min="16142" max="16142" width="13.21875" style="99" bestFit="1" customWidth="1"/>
    <col min="16143" max="16143" width="12.88671875" style="99" bestFit="1" customWidth="1"/>
    <col min="16144" max="16145" width="13.21875" style="99" bestFit="1" customWidth="1"/>
    <col min="16146" max="16146" width="6" style="99" customWidth="1"/>
    <col min="16147" max="16148" width="5.33203125" style="99" customWidth="1"/>
    <col min="16149" max="16149" width="5.88671875" style="99" customWidth="1"/>
    <col min="16150" max="16384" width="11.44140625" style="99"/>
  </cols>
  <sheetData>
    <row r="1" spans="1:18" ht="20.100000000000001" customHeight="1" x14ac:dyDescent="0.25">
      <c r="A1" s="73" t="s">
        <v>5</v>
      </c>
      <c r="B1" s="73" t="s">
        <v>6</v>
      </c>
      <c r="C1" s="73" t="s">
        <v>7</v>
      </c>
      <c r="D1" s="73" t="s">
        <v>8</v>
      </c>
      <c r="E1" s="73" t="s">
        <v>9</v>
      </c>
      <c r="F1" s="74" t="s">
        <v>211</v>
      </c>
      <c r="G1" s="96">
        <v>1995</v>
      </c>
      <c r="H1" s="96">
        <v>1996</v>
      </c>
      <c r="I1" s="97">
        <v>1997</v>
      </c>
      <c r="J1" s="97">
        <v>1998</v>
      </c>
      <c r="K1" s="97">
        <v>1999</v>
      </c>
      <c r="L1" s="97">
        <v>2000</v>
      </c>
      <c r="M1" s="97">
        <v>2001</v>
      </c>
      <c r="N1" s="97">
        <v>2002</v>
      </c>
      <c r="O1" s="97">
        <v>2003</v>
      </c>
      <c r="P1" s="97">
        <v>2004</v>
      </c>
      <c r="Q1" s="97">
        <v>2005</v>
      </c>
      <c r="R1" s="98"/>
    </row>
    <row r="2" spans="1:18" ht="17.100000000000001" customHeight="1" x14ac:dyDescent="0.3">
      <c r="A2" s="100" t="s">
        <v>268</v>
      </c>
      <c r="B2" s="101" t="s">
        <v>269</v>
      </c>
      <c r="C2" s="99">
        <v>1</v>
      </c>
      <c r="D2" s="99">
        <v>1</v>
      </c>
      <c r="F2" s="102" t="s">
        <v>270</v>
      </c>
      <c r="G2" s="103">
        <f t="shared" ref="G2:Q2" si="0">G10+G19</f>
        <v>7723.3</v>
      </c>
      <c r="H2" s="103">
        <f t="shared" si="0"/>
        <v>8355</v>
      </c>
      <c r="I2" s="103">
        <f t="shared" si="0"/>
        <v>8632.6305200000006</v>
      </c>
      <c r="J2" s="103">
        <f t="shared" si="0"/>
        <v>8909.7999999999993</v>
      </c>
      <c r="K2" s="103">
        <f t="shared" si="0"/>
        <v>9409.0617249999996</v>
      </c>
      <c r="L2" s="103">
        <f t="shared" si="0"/>
        <v>9456.4207370000004</v>
      </c>
      <c r="M2" s="103">
        <f t="shared" si="0"/>
        <v>9451.9224389999999</v>
      </c>
      <c r="N2" s="103">
        <f t="shared" si="0"/>
        <v>10538.341196000001</v>
      </c>
      <c r="O2" s="103">
        <f t="shared" si="0"/>
        <v>11375.426679</v>
      </c>
      <c r="P2" s="103">
        <f t="shared" si="0"/>
        <v>14665.588108000002</v>
      </c>
      <c r="Q2" s="104">
        <f t="shared" si="0"/>
        <v>15572.035514999998</v>
      </c>
      <c r="R2" s="98"/>
    </row>
    <row r="3" spans="1:18" ht="17.100000000000001" customHeight="1" x14ac:dyDescent="0.3">
      <c r="A3" s="100" t="s">
        <v>271</v>
      </c>
      <c r="B3" s="101" t="s">
        <v>269</v>
      </c>
      <c r="C3" s="99">
        <v>2</v>
      </c>
      <c r="D3" s="99">
        <v>2</v>
      </c>
      <c r="E3" s="99">
        <v>1</v>
      </c>
      <c r="F3" s="105" t="s">
        <v>272</v>
      </c>
      <c r="G3" s="106">
        <v>1494.3</v>
      </c>
      <c r="H3" s="106">
        <v>1482.8</v>
      </c>
      <c r="I3" s="106">
        <v>1823.3164979999999</v>
      </c>
      <c r="J3" s="106">
        <v>2099.1</v>
      </c>
      <c r="K3" s="106">
        <v>2118.0214129999999</v>
      </c>
      <c r="L3" s="106">
        <v>1947.113331</v>
      </c>
      <c r="M3" s="106">
        <v>2086.289127</v>
      </c>
      <c r="N3" s="106">
        <v>2429.3000000000002</v>
      </c>
      <c r="O3" s="106">
        <v>2718.1846009999999</v>
      </c>
      <c r="P3" s="106">
        <v>2759.4805500000002</v>
      </c>
      <c r="Q3" s="107">
        <v>2488.6556569999998</v>
      </c>
      <c r="R3" s="98"/>
    </row>
    <row r="4" spans="1:18" ht="17.100000000000001" customHeight="1" x14ac:dyDescent="0.3">
      <c r="A4" s="100" t="s">
        <v>273</v>
      </c>
      <c r="B4" s="101" t="s">
        <v>269</v>
      </c>
      <c r="C4" s="99">
        <v>3</v>
      </c>
      <c r="D4" s="99">
        <v>3</v>
      </c>
      <c r="E4" s="99">
        <v>1</v>
      </c>
      <c r="F4" s="105" t="s">
        <v>274</v>
      </c>
      <c r="G4" s="106">
        <v>11.2</v>
      </c>
      <c r="H4" s="106">
        <v>5.6</v>
      </c>
      <c r="I4" s="106">
        <v>2.7520479999999998</v>
      </c>
      <c r="J4" s="106">
        <v>3.3</v>
      </c>
      <c r="K4" s="106">
        <v>22.538118000000001</v>
      </c>
      <c r="L4" s="106">
        <v>2.0122420000000001</v>
      </c>
      <c r="M4" s="106">
        <v>1.0394019999999999</v>
      </c>
      <c r="N4" s="106">
        <v>4.1196000000000003E-2</v>
      </c>
      <c r="O4" s="106"/>
      <c r="P4" s="106"/>
      <c r="Q4" s="107">
        <v>5.1407999999999996</v>
      </c>
      <c r="R4" s="98"/>
    </row>
    <row r="5" spans="1:18" ht="17.100000000000001" customHeight="1" x14ac:dyDescent="0.3">
      <c r="A5" s="100" t="s">
        <v>275</v>
      </c>
      <c r="B5" s="101" t="s">
        <v>269</v>
      </c>
      <c r="C5" s="99">
        <v>4</v>
      </c>
      <c r="D5" s="99">
        <v>4</v>
      </c>
      <c r="E5" s="99">
        <v>1</v>
      </c>
      <c r="F5" s="105" t="s">
        <v>276</v>
      </c>
      <c r="G5" s="106">
        <v>132</v>
      </c>
      <c r="H5" s="106">
        <v>141.30000000000001</v>
      </c>
      <c r="I5" s="106">
        <v>165.24431300000001</v>
      </c>
      <c r="J5" s="106">
        <v>214.6</v>
      </c>
      <c r="K5" s="106">
        <v>229.35814199999999</v>
      </c>
      <c r="L5" s="106">
        <v>261.998828</v>
      </c>
      <c r="M5" s="106">
        <v>238.02589699999999</v>
      </c>
      <c r="N5" s="106">
        <v>267</v>
      </c>
      <c r="O5" s="106">
        <v>465.10182800000001</v>
      </c>
      <c r="P5" s="106">
        <v>691.51493100000005</v>
      </c>
      <c r="Q5" s="107">
        <v>817.12573599999996</v>
      </c>
      <c r="R5" s="98"/>
    </row>
    <row r="6" spans="1:18" ht="17.100000000000001" customHeight="1" x14ac:dyDescent="0.3">
      <c r="A6" s="100" t="s">
        <v>277</v>
      </c>
      <c r="B6" s="101" t="s">
        <v>269</v>
      </c>
      <c r="C6" s="99">
        <v>5</v>
      </c>
      <c r="D6" s="99">
        <v>5</v>
      </c>
      <c r="E6" s="99">
        <v>1</v>
      </c>
      <c r="F6" s="105" t="s">
        <v>278</v>
      </c>
      <c r="G6" s="106">
        <v>83.2</v>
      </c>
      <c r="H6" s="106">
        <v>80.599999999999994</v>
      </c>
      <c r="I6" s="106">
        <v>53.688963999999999</v>
      </c>
      <c r="J6" s="106">
        <v>78.5</v>
      </c>
      <c r="K6" s="106">
        <v>121.322897</v>
      </c>
      <c r="L6" s="106">
        <v>104.31723700000001</v>
      </c>
      <c r="M6" s="106">
        <v>106.779329</v>
      </c>
      <c r="N6" s="106">
        <v>95.5</v>
      </c>
      <c r="O6" s="106">
        <v>92.126598000000001</v>
      </c>
      <c r="P6" s="106">
        <v>181.01580999999999</v>
      </c>
      <c r="Q6" s="107">
        <v>293.57975399999998</v>
      </c>
      <c r="R6" s="98"/>
    </row>
    <row r="7" spans="1:18" ht="17.100000000000001" customHeight="1" x14ac:dyDescent="0.3">
      <c r="A7" s="100" t="s">
        <v>279</v>
      </c>
      <c r="B7" s="101" t="s">
        <v>269</v>
      </c>
      <c r="C7" s="99">
        <v>6</v>
      </c>
      <c r="D7" s="99">
        <v>6</v>
      </c>
      <c r="E7" s="99">
        <v>1</v>
      </c>
      <c r="F7" s="105" t="s">
        <v>280</v>
      </c>
      <c r="G7" s="106"/>
      <c r="H7" s="106">
        <v>463.1</v>
      </c>
      <c r="I7" s="106">
        <v>562.94308899999999</v>
      </c>
      <c r="J7" s="106">
        <v>1110.2</v>
      </c>
      <c r="K7" s="106">
        <v>1092.6477649999999</v>
      </c>
      <c r="L7" s="106">
        <v>745.530889</v>
      </c>
      <c r="M7" s="106">
        <v>562.084114</v>
      </c>
      <c r="N7" s="106">
        <v>740.2</v>
      </c>
      <c r="O7" s="106">
        <v>775.29954399999997</v>
      </c>
      <c r="P7" s="106">
        <v>733.80515000000003</v>
      </c>
      <c r="Q7" s="107">
        <v>1614.8001220000001</v>
      </c>
      <c r="R7" s="98"/>
    </row>
    <row r="8" spans="1:18" ht="17.100000000000001" customHeight="1" x14ac:dyDescent="0.3">
      <c r="A8" s="100" t="s">
        <v>281</v>
      </c>
      <c r="B8" s="101" t="s">
        <v>269</v>
      </c>
      <c r="C8" s="99">
        <v>7</v>
      </c>
      <c r="D8" s="99">
        <v>7</v>
      </c>
      <c r="E8" s="99">
        <v>1</v>
      </c>
      <c r="F8" s="105" t="s">
        <v>282</v>
      </c>
      <c r="G8" s="106">
        <v>327.8</v>
      </c>
      <c r="H8" s="106">
        <v>414.6</v>
      </c>
      <c r="I8" s="106">
        <v>367.33075600000001</v>
      </c>
      <c r="J8" s="106">
        <v>344.4</v>
      </c>
      <c r="K8" s="106">
        <v>379.83909999999997</v>
      </c>
      <c r="L8" s="106">
        <v>472.63867800000003</v>
      </c>
      <c r="M8" s="106">
        <v>539.718028</v>
      </c>
      <c r="N8" s="106">
        <v>697.5</v>
      </c>
      <c r="O8" s="106">
        <v>581.56077000000005</v>
      </c>
      <c r="P8" s="106">
        <v>990.81083000000001</v>
      </c>
      <c r="Q8" s="107">
        <v>572.15863000000002</v>
      </c>
      <c r="R8" s="98"/>
    </row>
    <row r="9" spans="1:18" ht="17.100000000000001" customHeight="1" x14ac:dyDescent="0.3">
      <c r="A9" s="100" t="s">
        <v>283</v>
      </c>
      <c r="B9" s="101" t="s">
        <v>269</v>
      </c>
      <c r="C9" s="99">
        <v>8</v>
      </c>
      <c r="D9" s="99">
        <v>8</v>
      </c>
      <c r="E9" s="99">
        <v>1</v>
      </c>
      <c r="F9" s="105" t="s">
        <v>284</v>
      </c>
      <c r="G9" s="106">
        <v>541.5</v>
      </c>
      <c r="H9" s="106"/>
      <c r="I9" s="106">
        <v>30.963159000000001</v>
      </c>
      <c r="J9" s="106">
        <v>28.5</v>
      </c>
      <c r="K9" s="106">
        <v>24.744513000000001</v>
      </c>
      <c r="L9" s="106">
        <v>28.653742999999999</v>
      </c>
      <c r="M9" s="106">
        <v>32.558224000000003</v>
      </c>
      <c r="N9" s="106">
        <v>33.4</v>
      </c>
      <c r="O9" s="106">
        <v>81.610226999999995</v>
      </c>
      <c r="P9" s="106">
        <v>70.833479999999994</v>
      </c>
      <c r="Q9" s="107">
        <v>106.888727</v>
      </c>
      <c r="R9" s="98"/>
    </row>
    <row r="10" spans="1:18" ht="17.100000000000001" customHeight="1" x14ac:dyDescent="0.3">
      <c r="A10" s="100" t="s">
        <v>285</v>
      </c>
      <c r="B10" s="101" t="s">
        <v>269</v>
      </c>
      <c r="C10" s="99">
        <v>9</v>
      </c>
      <c r="D10" s="99">
        <v>9</v>
      </c>
      <c r="E10" s="99">
        <v>1</v>
      </c>
      <c r="F10" s="108" t="s">
        <v>286</v>
      </c>
      <c r="G10" s="109">
        <f t="shared" ref="G10:Q10" si="1">SUM(G3:G9)</f>
        <v>2590</v>
      </c>
      <c r="H10" s="109">
        <f t="shared" si="1"/>
        <v>2587.9999999999995</v>
      </c>
      <c r="I10" s="109">
        <f t="shared" si="1"/>
        <v>3006.2388269999997</v>
      </c>
      <c r="J10" s="109">
        <f t="shared" si="1"/>
        <v>3878.6</v>
      </c>
      <c r="K10" s="109">
        <f t="shared" si="1"/>
        <v>3988.4719479999999</v>
      </c>
      <c r="L10" s="109">
        <f t="shared" si="1"/>
        <v>3562.264948</v>
      </c>
      <c r="M10" s="109">
        <f t="shared" si="1"/>
        <v>3566.4941210000002</v>
      </c>
      <c r="N10" s="109">
        <f t="shared" si="1"/>
        <v>4262.9411959999998</v>
      </c>
      <c r="O10" s="109">
        <f t="shared" si="1"/>
        <v>4713.8835680000002</v>
      </c>
      <c r="P10" s="109">
        <f t="shared" si="1"/>
        <v>5427.4607510000005</v>
      </c>
      <c r="Q10" s="110">
        <f t="shared" si="1"/>
        <v>5898.3494259999989</v>
      </c>
      <c r="R10" s="98"/>
    </row>
    <row r="11" spans="1:18" ht="17.100000000000001" customHeight="1" x14ac:dyDescent="0.3">
      <c r="A11" s="100" t="s">
        <v>287</v>
      </c>
      <c r="B11" s="101" t="s">
        <v>269</v>
      </c>
      <c r="C11" s="99">
        <v>10</v>
      </c>
      <c r="D11" s="99">
        <v>10</v>
      </c>
      <c r="E11" s="99">
        <v>9</v>
      </c>
      <c r="F11" s="105" t="s">
        <v>284</v>
      </c>
      <c r="G11" s="106"/>
      <c r="H11" s="106">
        <v>0.6</v>
      </c>
      <c r="I11" s="106">
        <v>1.503898</v>
      </c>
      <c r="J11" s="106">
        <v>0.5</v>
      </c>
      <c r="K11" s="106">
        <v>0.204343</v>
      </c>
      <c r="L11" s="106">
        <v>0.35965399999999997</v>
      </c>
      <c r="M11" s="106">
        <v>0.25654100000000002</v>
      </c>
      <c r="N11" s="106">
        <v>0.1</v>
      </c>
      <c r="O11" s="106">
        <v>2.360573</v>
      </c>
      <c r="P11" s="106">
        <v>6.0000000000000001E-3</v>
      </c>
      <c r="Q11" s="107"/>
      <c r="R11" s="98"/>
    </row>
    <row r="12" spans="1:18" ht="17.100000000000001" customHeight="1" x14ac:dyDescent="0.3">
      <c r="A12" s="100" t="s">
        <v>288</v>
      </c>
      <c r="B12" s="101" t="s">
        <v>269</v>
      </c>
      <c r="C12" s="99">
        <v>11</v>
      </c>
      <c r="D12" s="99">
        <v>11</v>
      </c>
      <c r="E12" s="99">
        <v>9</v>
      </c>
      <c r="F12" s="105" t="s">
        <v>289</v>
      </c>
      <c r="G12" s="106">
        <v>325.2</v>
      </c>
      <c r="H12" s="106">
        <v>389</v>
      </c>
      <c r="I12" s="106">
        <v>370.05414300000001</v>
      </c>
      <c r="J12" s="106">
        <v>425.3</v>
      </c>
      <c r="K12" s="106">
        <v>32.558304</v>
      </c>
      <c r="L12" s="106">
        <v>0.43918200000000002</v>
      </c>
      <c r="M12" s="106">
        <v>9.0875999999999998E-2</v>
      </c>
      <c r="N12" s="106">
        <v>0</v>
      </c>
      <c r="O12" s="106"/>
      <c r="P12" s="106"/>
      <c r="Q12" s="107"/>
      <c r="R12" s="98"/>
    </row>
    <row r="13" spans="1:18" ht="17.100000000000001" customHeight="1" x14ac:dyDescent="0.3">
      <c r="A13" s="100" t="s">
        <v>290</v>
      </c>
      <c r="B13" s="101" t="s">
        <v>269</v>
      </c>
      <c r="C13" s="99">
        <v>12</v>
      </c>
      <c r="D13" s="99">
        <v>12</v>
      </c>
      <c r="E13" s="99">
        <v>9</v>
      </c>
      <c r="F13" s="105" t="s">
        <v>291</v>
      </c>
      <c r="G13" s="106">
        <v>2906</v>
      </c>
      <c r="H13" s="106">
        <v>3371.9</v>
      </c>
      <c r="I13" s="106">
        <v>3441.5419010000001</v>
      </c>
      <c r="J13" s="106">
        <v>2779.1</v>
      </c>
      <c r="K13" s="106">
        <v>3226.2935299999999</v>
      </c>
      <c r="L13" s="106">
        <v>3425.0831170000001</v>
      </c>
      <c r="M13" s="106">
        <v>3499.6338970000002</v>
      </c>
      <c r="N13" s="106">
        <v>4686.5</v>
      </c>
      <c r="O13" s="106">
        <v>4777.7337200000002</v>
      </c>
      <c r="P13" s="106">
        <v>6952.2955270000002</v>
      </c>
      <c r="Q13" s="107">
        <v>6772.6147300000002</v>
      </c>
      <c r="R13" s="98"/>
    </row>
    <row r="14" spans="1:18" ht="17.100000000000001" customHeight="1" x14ac:dyDescent="0.3">
      <c r="A14" s="100" t="s">
        <v>292</v>
      </c>
      <c r="B14" s="101" t="s">
        <v>269</v>
      </c>
      <c r="C14" s="99">
        <v>13</v>
      </c>
      <c r="D14" s="99">
        <v>13</v>
      </c>
      <c r="E14" s="99">
        <v>9</v>
      </c>
      <c r="F14" s="105" t="s">
        <v>293</v>
      </c>
      <c r="G14" s="106">
        <v>1837.7</v>
      </c>
      <c r="H14" s="106">
        <v>1972.7</v>
      </c>
      <c r="I14" s="106">
        <v>1799.276278</v>
      </c>
      <c r="J14" s="106">
        <v>1815.9</v>
      </c>
      <c r="K14" s="106">
        <v>2147.240315</v>
      </c>
      <c r="L14" s="106">
        <v>2457.0696360000002</v>
      </c>
      <c r="M14" s="106">
        <v>2358.6274739999999</v>
      </c>
      <c r="N14" s="106">
        <v>1538.6</v>
      </c>
      <c r="O14" s="106">
        <v>1801.623206</v>
      </c>
      <c r="P14" s="106">
        <v>2221.4083869999999</v>
      </c>
      <c r="Q14" s="107">
        <v>2791.5959800000001</v>
      </c>
      <c r="R14" s="98"/>
    </row>
    <row r="15" spans="1:18" ht="17.100000000000001" customHeight="1" x14ac:dyDescent="0.3">
      <c r="A15" s="100" t="s">
        <v>294</v>
      </c>
      <c r="B15" s="101" t="s">
        <v>269</v>
      </c>
      <c r="C15" s="99">
        <v>14</v>
      </c>
      <c r="D15" s="99">
        <v>14</v>
      </c>
      <c r="E15" s="99">
        <v>9</v>
      </c>
      <c r="F15" s="105" t="s">
        <v>295</v>
      </c>
      <c r="G15" s="106">
        <v>22.2</v>
      </c>
      <c r="H15" s="106">
        <v>25.7</v>
      </c>
      <c r="I15" s="106">
        <v>13.532873</v>
      </c>
      <c r="J15" s="106">
        <v>10.4</v>
      </c>
      <c r="K15" s="106">
        <v>14.292785</v>
      </c>
      <c r="L15" s="106">
        <v>11.2042</v>
      </c>
      <c r="M15" s="106">
        <v>26.81953</v>
      </c>
      <c r="N15" s="106">
        <v>50.2</v>
      </c>
      <c r="O15" s="106">
        <v>79.825612000000007</v>
      </c>
      <c r="P15" s="106">
        <v>64.417443000000006</v>
      </c>
      <c r="Q15" s="107">
        <v>109.475379</v>
      </c>
      <c r="R15" s="98"/>
    </row>
    <row r="16" spans="1:18" ht="17.100000000000001" customHeight="1" x14ac:dyDescent="0.3">
      <c r="A16" s="100" t="s">
        <v>296</v>
      </c>
      <c r="B16" s="101" t="s">
        <v>269</v>
      </c>
      <c r="C16" s="99">
        <v>15</v>
      </c>
      <c r="D16" s="99">
        <v>15</v>
      </c>
      <c r="E16" s="99">
        <v>9</v>
      </c>
      <c r="F16" s="105" t="s">
        <v>297</v>
      </c>
      <c r="G16" s="106">
        <v>6.6</v>
      </c>
      <c r="H16" s="106">
        <v>7.1</v>
      </c>
      <c r="I16" s="106">
        <v>0.48259999999999997</v>
      </c>
      <c r="J16" s="106">
        <v>0</v>
      </c>
      <c r="K16" s="106">
        <v>5.0000000000000001E-4</v>
      </c>
      <c r="L16" s="106">
        <v>0</v>
      </c>
      <c r="M16" s="106">
        <v>0</v>
      </c>
      <c r="N16" s="106">
        <v>0</v>
      </c>
      <c r="O16" s="106"/>
      <c r="P16" s="106"/>
      <c r="Q16" s="107"/>
      <c r="R16" s="98"/>
    </row>
    <row r="17" spans="1:18" ht="17.100000000000001" customHeight="1" x14ac:dyDescent="0.3">
      <c r="A17" s="100" t="s">
        <v>298</v>
      </c>
      <c r="B17" s="101" t="s">
        <v>269</v>
      </c>
      <c r="C17" s="99">
        <v>16</v>
      </c>
      <c r="D17" s="99">
        <v>16</v>
      </c>
      <c r="E17" s="99">
        <v>9</v>
      </c>
      <c r="F17" s="105" t="s">
        <v>299</v>
      </c>
      <c r="G17" s="106">
        <v>35.6</v>
      </c>
      <c r="H17" s="106"/>
      <c r="I17" s="106"/>
      <c r="J17" s="106"/>
      <c r="K17" s="106"/>
      <c r="L17" s="106"/>
      <c r="M17" s="106"/>
      <c r="N17" s="106">
        <v>0</v>
      </c>
      <c r="O17" s="106"/>
      <c r="P17" s="106"/>
      <c r="Q17" s="107"/>
      <c r="R17" s="98"/>
    </row>
    <row r="18" spans="1:18" ht="17.100000000000001" customHeight="1" x14ac:dyDescent="0.3">
      <c r="A18" s="100" t="s">
        <v>300</v>
      </c>
      <c r="B18" s="101" t="s">
        <v>269</v>
      </c>
      <c r="C18" s="99">
        <v>17</v>
      </c>
      <c r="D18" s="99">
        <v>17</v>
      </c>
      <c r="E18" s="99">
        <v>9</v>
      </c>
      <c r="F18" s="105" t="s">
        <v>301</v>
      </c>
      <c r="G18" s="106"/>
      <c r="H18" s="106"/>
      <c r="I18" s="106"/>
      <c r="J18" s="106"/>
      <c r="K18" s="106"/>
      <c r="L18" s="106"/>
      <c r="M18" s="106"/>
      <c r="N18" s="106">
        <v>0</v>
      </c>
      <c r="O18" s="106"/>
      <c r="P18" s="106"/>
      <c r="Q18" s="107"/>
    </row>
    <row r="19" spans="1:18" ht="17.100000000000001" customHeight="1" x14ac:dyDescent="0.3">
      <c r="A19" s="100" t="s">
        <v>302</v>
      </c>
      <c r="B19" s="101" t="s">
        <v>269</v>
      </c>
      <c r="C19" s="99">
        <v>18</v>
      </c>
      <c r="D19" s="99">
        <v>18</v>
      </c>
      <c r="E19" s="99">
        <v>1</v>
      </c>
      <c r="F19" s="105" t="s">
        <v>303</v>
      </c>
      <c r="G19" s="109">
        <f>G11+G12+G13+G14+G15+G16+G17+G18</f>
        <v>5133.3</v>
      </c>
      <c r="H19" s="109">
        <f>H11+H12+H13+H14+H15+H16+H17+H18</f>
        <v>5767</v>
      </c>
      <c r="I19" s="109">
        <f>I11+I12+I13+I14+I15+I16+I17+I18</f>
        <v>5626.3916930000005</v>
      </c>
      <c r="J19" s="109">
        <f>J11+J12+J13+J14+J15+J16+J17+J18</f>
        <v>5031.2</v>
      </c>
      <c r="K19" s="109">
        <f>K11+K12+K13+K14+K15+K16+K17+K18</f>
        <v>5420.5897769999992</v>
      </c>
      <c r="L19" s="109">
        <f>SUM(L11:L18)</f>
        <v>5894.1557890000004</v>
      </c>
      <c r="M19" s="109">
        <f>SUM(M11:M18)</f>
        <v>5885.4283179999993</v>
      </c>
      <c r="N19" s="109">
        <f>N11+N12+N13+N14+N15+N16+N17+N18</f>
        <v>6275.4000000000005</v>
      </c>
      <c r="O19" s="109">
        <f>O11+O12+O13+O14+O15+O16+O17+O18</f>
        <v>6661.543111</v>
      </c>
      <c r="P19" s="109">
        <f>P11+P12+P13+P14+P15+P16+P17+P18</f>
        <v>9238.1273570000012</v>
      </c>
      <c r="Q19" s="110">
        <f>Q11+Q12+Q13+Q14+Q15+Q16+Q17+Q18</f>
        <v>9673.6860889999989</v>
      </c>
    </row>
    <row r="20" spans="1:18" ht="17.100000000000001" customHeight="1" x14ac:dyDescent="0.3">
      <c r="A20" s="100" t="s">
        <v>304</v>
      </c>
      <c r="B20" s="101" t="s">
        <v>269</v>
      </c>
      <c r="C20" s="99">
        <v>19</v>
      </c>
      <c r="D20" s="99">
        <v>19</v>
      </c>
      <c r="F20" s="102" t="s">
        <v>305</v>
      </c>
      <c r="G20" s="103">
        <f t="shared" ref="G20:Q20" si="2">G21+G22+G23</f>
        <v>2803.7</v>
      </c>
      <c r="H20" s="103">
        <f t="shared" si="2"/>
        <v>2368.5</v>
      </c>
      <c r="I20" s="103">
        <f t="shared" si="2"/>
        <v>1211.1595500000001</v>
      </c>
      <c r="J20" s="103">
        <f t="shared" si="2"/>
        <v>695.4</v>
      </c>
      <c r="K20" s="103">
        <f t="shared" si="2"/>
        <v>836.50830000000008</v>
      </c>
      <c r="L20" s="103">
        <f t="shared" si="2"/>
        <v>894.08147799999995</v>
      </c>
      <c r="M20" s="103">
        <f t="shared" si="2"/>
        <v>637.83548400000006</v>
      </c>
      <c r="N20" s="103">
        <f t="shared" si="2"/>
        <v>1431.3</v>
      </c>
      <c r="O20" s="103">
        <f t="shared" si="2"/>
        <v>1436.6765099999998</v>
      </c>
      <c r="P20" s="103">
        <f t="shared" si="2"/>
        <v>1565.989206</v>
      </c>
      <c r="Q20" s="104">
        <f t="shared" si="2"/>
        <v>1748.8251479999999</v>
      </c>
    </row>
    <row r="21" spans="1:18" ht="17.100000000000001" customHeight="1" x14ac:dyDescent="0.3">
      <c r="A21" s="100" t="s">
        <v>306</v>
      </c>
      <c r="B21" s="101" t="s">
        <v>269</v>
      </c>
      <c r="C21" s="99">
        <v>20</v>
      </c>
      <c r="D21" s="99">
        <v>20</v>
      </c>
      <c r="E21" s="99">
        <v>19</v>
      </c>
      <c r="F21" s="111" t="s">
        <v>307</v>
      </c>
      <c r="G21" s="106">
        <v>2803.1</v>
      </c>
      <c r="H21" s="106">
        <v>2368.3000000000002</v>
      </c>
      <c r="I21" s="106">
        <v>1210.693577</v>
      </c>
      <c r="J21" s="106">
        <v>694.6</v>
      </c>
      <c r="K21" s="106">
        <v>836.34431300000006</v>
      </c>
      <c r="L21" s="106">
        <v>893.81245999999999</v>
      </c>
      <c r="M21" s="106">
        <v>637.48548700000003</v>
      </c>
      <c r="N21" s="106">
        <v>447.9</v>
      </c>
      <c r="O21" s="106">
        <v>388.50310999999999</v>
      </c>
      <c r="P21" s="106">
        <v>240.22021100000001</v>
      </c>
      <c r="Q21" s="107">
        <v>380.84511400000002</v>
      </c>
    </row>
    <row r="22" spans="1:18" ht="17.100000000000001" customHeight="1" x14ac:dyDescent="0.3">
      <c r="A22" s="100" t="s">
        <v>308</v>
      </c>
      <c r="B22" s="101" t="s">
        <v>269</v>
      </c>
      <c r="C22" s="99">
        <v>21</v>
      </c>
      <c r="D22" s="99">
        <v>21</v>
      </c>
      <c r="E22" s="99">
        <v>19</v>
      </c>
      <c r="F22" s="111" t="s">
        <v>291</v>
      </c>
      <c r="G22" s="106">
        <v>0.6</v>
      </c>
      <c r="H22" s="106">
        <v>0.2</v>
      </c>
      <c r="I22" s="106">
        <v>0.46597300000000003</v>
      </c>
      <c r="J22" s="106">
        <v>0.8</v>
      </c>
      <c r="K22" s="106">
        <v>0.16398699999999999</v>
      </c>
      <c r="L22" s="106">
        <v>0.26901799999999998</v>
      </c>
      <c r="M22" s="106">
        <v>0.349997</v>
      </c>
      <c r="N22" s="106">
        <v>0</v>
      </c>
      <c r="O22" s="106"/>
      <c r="P22" s="106"/>
      <c r="Q22" s="107"/>
    </row>
    <row r="23" spans="1:18" ht="17.100000000000001" customHeight="1" x14ac:dyDescent="0.3">
      <c r="A23" s="100" t="s">
        <v>309</v>
      </c>
      <c r="B23" s="101" t="s">
        <v>269</v>
      </c>
      <c r="C23" s="99">
        <v>22</v>
      </c>
      <c r="D23" s="99">
        <v>22</v>
      </c>
      <c r="E23" s="99">
        <v>19</v>
      </c>
      <c r="F23" s="111" t="s">
        <v>310</v>
      </c>
      <c r="G23" s="106"/>
      <c r="H23" s="106"/>
      <c r="I23" s="106"/>
      <c r="J23" s="106"/>
      <c r="K23" s="106"/>
      <c r="L23" s="106"/>
      <c r="M23" s="106"/>
      <c r="N23" s="106">
        <v>983.4</v>
      </c>
      <c r="O23" s="106">
        <v>1048.1733999999999</v>
      </c>
      <c r="P23" s="106">
        <v>1325.7689949999999</v>
      </c>
      <c r="Q23" s="107">
        <v>1367.9800339999999</v>
      </c>
    </row>
    <row r="24" spans="1:18" ht="17.100000000000001" customHeight="1" x14ac:dyDescent="0.3">
      <c r="A24" s="100" t="s">
        <v>311</v>
      </c>
      <c r="B24" s="101" t="s">
        <v>269</v>
      </c>
      <c r="C24" s="99">
        <v>23</v>
      </c>
      <c r="D24" s="99">
        <v>23</v>
      </c>
      <c r="F24" s="112" t="s">
        <v>312</v>
      </c>
      <c r="G24" s="113">
        <f t="shared" ref="G24:Q24" si="3">G2+G20</f>
        <v>10527</v>
      </c>
      <c r="H24" s="113">
        <f t="shared" si="3"/>
        <v>10723.5</v>
      </c>
      <c r="I24" s="113">
        <f t="shared" si="3"/>
        <v>9843.7900700000009</v>
      </c>
      <c r="J24" s="113">
        <f t="shared" si="3"/>
        <v>9605.1999999999989</v>
      </c>
      <c r="K24" s="113">
        <f t="shared" si="3"/>
        <v>10245.570024999999</v>
      </c>
      <c r="L24" s="113">
        <f t="shared" si="3"/>
        <v>10350.502215</v>
      </c>
      <c r="M24" s="113">
        <f t="shared" si="3"/>
        <v>10089.757922999999</v>
      </c>
      <c r="N24" s="113">
        <f t="shared" si="3"/>
        <v>11969.641196</v>
      </c>
      <c r="O24" s="113">
        <f t="shared" si="3"/>
        <v>12812.103188999999</v>
      </c>
      <c r="P24" s="113">
        <f t="shared" si="3"/>
        <v>16231.577314000002</v>
      </c>
      <c r="Q24" s="114">
        <f t="shared" si="3"/>
        <v>17320.860662999999</v>
      </c>
    </row>
    <row r="25" spans="1:18" ht="17.100000000000001" customHeight="1" x14ac:dyDescent="0.3">
      <c r="A25" s="100" t="s">
        <v>313</v>
      </c>
      <c r="B25" s="101" t="s">
        <v>269</v>
      </c>
      <c r="C25" s="99">
        <v>24</v>
      </c>
      <c r="D25" s="99">
        <v>24</v>
      </c>
      <c r="E25" s="99">
        <v>23</v>
      </c>
      <c r="F25" s="108" t="s">
        <v>314</v>
      </c>
      <c r="G25" s="109">
        <f t="shared" ref="G25:Q25" si="4">SUM(G26:G30)</f>
        <v>5732.7000000000007</v>
      </c>
      <c r="H25" s="109">
        <f t="shared" si="4"/>
        <v>5329.2</v>
      </c>
      <c r="I25" s="109">
        <f t="shared" si="4"/>
        <v>5484.0187380000007</v>
      </c>
      <c r="J25" s="109">
        <f t="shared" si="4"/>
        <v>6790.1</v>
      </c>
      <c r="K25" s="109">
        <f t="shared" si="4"/>
        <v>7883.670768</v>
      </c>
      <c r="L25" s="109">
        <f t="shared" si="4"/>
        <v>9180.9029220000011</v>
      </c>
      <c r="M25" s="109">
        <f t="shared" si="4"/>
        <v>10263.327133999999</v>
      </c>
      <c r="N25" s="109">
        <f t="shared" si="4"/>
        <v>14363.7</v>
      </c>
      <c r="O25" s="109">
        <f t="shared" si="4"/>
        <v>16195.317018999998</v>
      </c>
      <c r="P25" s="109">
        <f t="shared" si="4"/>
        <v>20382.955382000004</v>
      </c>
      <c r="Q25" s="110">
        <f t="shared" si="4"/>
        <v>25224.327309</v>
      </c>
    </row>
    <row r="26" spans="1:18" ht="17.100000000000001" customHeight="1" x14ac:dyDescent="0.3">
      <c r="A26" s="100" t="s">
        <v>315</v>
      </c>
      <c r="B26" s="101" t="s">
        <v>269</v>
      </c>
      <c r="C26" s="99">
        <v>25</v>
      </c>
      <c r="D26" s="99">
        <v>25</v>
      </c>
      <c r="E26" s="99">
        <v>24</v>
      </c>
      <c r="F26" s="105" t="s">
        <v>316</v>
      </c>
      <c r="G26" s="106">
        <v>1646.6</v>
      </c>
      <c r="H26" s="106">
        <v>1735.6</v>
      </c>
      <c r="I26" s="106">
        <v>1752.274007</v>
      </c>
      <c r="J26" s="106">
        <v>1845.9</v>
      </c>
      <c r="K26" s="106">
        <v>2062.5182610000002</v>
      </c>
      <c r="L26" s="106">
        <v>2462.9190600000002</v>
      </c>
      <c r="M26" s="106">
        <v>2424.6401810000002</v>
      </c>
      <c r="N26" s="106">
        <v>2865</v>
      </c>
      <c r="O26" s="106">
        <v>3293.1645450000001</v>
      </c>
      <c r="P26" s="106">
        <v>4063.163282</v>
      </c>
      <c r="Q26" s="107">
        <v>4937.2539870000001</v>
      </c>
    </row>
    <row r="27" spans="1:18" ht="17.100000000000001" customHeight="1" x14ac:dyDescent="0.3">
      <c r="A27" s="100" t="s">
        <v>317</v>
      </c>
      <c r="B27" s="101" t="s">
        <v>269</v>
      </c>
      <c r="C27" s="99">
        <v>26</v>
      </c>
      <c r="D27" s="99">
        <v>26</v>
      </c>
      <c r="E27" s="99">
        <v>24</v>
      </c>
      <c r="F27" s="105" t="s">
        <v>318</v>
      </c>
      <c r="G27" s="106">
        <v>3154.5</v>
      </c>
      <c r="H27" s="106">
        <v>3386.7</v>
      </c>
      <c r="I27" s="106">
        <v>3721.6912790000001</v>
      </c>
      <c r="J27" s="106">
        <v>4934.2</v>
      </c>
      <c r="K27" s="106">
        <v>5414.8878569999997</v>
      </c>
      <c r="L27" s="106">
        <v>6303.8974619999999</v>
      </c>
      <c r="M27" s="106">
        <v>7415.0224029999999</v>
      </c>
      <c r="N27" s="106">
        <v>11068.6</v>
      </c>
      <c r="O27" s="106">
        <v>12462.701773999999</v>
      </c>
      <c r="P27" s="106">
        <v>15878.695100000001</v>
      </c>
      <c r="Q27" s="107">
        <v>19850.661722000001</v>
      </c>
    </row>
    <row r="28" spans="1:18" ht="17.100000000000001" customHeight="1" x14ac:dyDescent="0.3">
      <c r="A28" s="100" t="s">
        <v>319</v>
      </c>
      <c r="B28" s="101" t="s">
        <v>269</v>
      </c>
      <c r="C28" s="99">
        <v>27</v>
      </c>
      <c r="D28" s="99">
        <v>27</v>
      </c>
      <c r="E28" s="99">
        <v>24</v>
      </c>
      <c r="F28" s="105" t="s">
        <v>320</v>
      </c>
      <c r="G28" s="106">
        <v>10.5</v>
      </c>
      <c r="H28" s="106">
        <v>9.6</v>
      </c>
      <c r="I28" s="106">
        <v>10.053452</v>
      </c>
      <c r="J28" s="106">
        <v>10</v>
      </c>
      <c r="K28" s="106">
        <v>26.26465</v>
      </c>
      <c r="L28" s="106">
        <v>34.086399999999998</v>
      </c>
      <c r="M28" s="106">
        <v>43.664549999999998</v>
      </c>
      <c r="N28" s="106">
        <v>50.1</v>
      </c>
      <c r="O28" s="106">
        <v>59.450699999999998</v>
      </c>
      <c r="P28" s="106">
        <v>61.097000000000001</v>
      </c>
      <c r="Q28" s="107">
        <v>56.4116</v>
      </c>
    </row>
    <row r="29" spans="1:18" ht="17.100000000000001" customHeight="1" x14ac:dyDescent="0.3">
      <c r="A29" s="100" t="s">
        <v>321</v>
      </c>
      <c r="B29" s="101" t="s">
        <v>269</v>
      </c>
      <c r="C29" s="99">
        <v>28</v>
      </c>
      <c r="D29" s="99">
        <v>28</v>
      </c>
      <c r="E29" s="99">
        <v>24</v>
      </c>
      <c r="F29" s="105" t="s">
        <v>322</v>
      </c>
      <c r="G29" s="106">
        <v>921.1</v>
      </c>
      <c r="H29" s="106">
        <v>197.3</v>
      </c>
      <c r="I29" s="106"/>
      <c r="J29" s="106">
        <v>0</v>
      </c>
      <c r="K29" s="106">
        <v>0</v>
      </c>
      <c r="L29" s="106">
        <v>0</v>
      </c>
      <c r="M29" s="106">
        <v>0</v>
      </c>
      <c r="N29" s="106">
        <v>0</v>
      </c>
      <c r="O29" s="106"/>
      <c r="P29" s="106"/>
      <c r="Q29" s="107"/>
    </row>
    <row r="30" spans="1:18" ht="17.100000000000001" customHeight="1" x14ac:dyDescent="0.3">
      <c r="A30" s="100" t="s">
        <v>323</v>
      </c>
      <c r="B30" s="101" t="s">
        <v>269</v>
      </c>
      <c r="C30" s="99">
        <v>29</v>
      </c>
      <c r="D30" s="99">
        <v>29</v>
      </c>
      <c r="E30" s="99">
        <v>24</v>
      </c>
      <c r="F30" s="105" t="s">
        <v>324</v>
      </c>
      <c r="G30" s="106"/>
      <c r="H30" s="106"/>
      <c r="I30" s="106"/>
      <c r="J30" s="106"/>
      <c r="K30" s="106">
        <v>380</v>
      </c>
      <c r="L30" s="106">
        <v>380</v>
      </c>
      <c r="M30" s="106">
        <v>380</v>
      </c>
      <c r="N30" s="106">
        <v>380</v>
      </c>
      <c r="O30" s="106">
        <v>380</v>
      </c>
      <c r="P30" s="106">
        <v>380</v>
      </c>
      <c r="Q30" s="107">
        <v>380</v>
      </c>
    </row>
    <row r="31" spans="1:18" ht="17.100000000000001" customHeight="1" x14ac:dyDescent="0.3">
      <c r="A31" s="100" t="s">
        <v>325</v>
      </c>
      <c r="B31" s="101" t="s">
        <v>269</v>
      </c>
      <c r="C31" s="99">
        <v>30</v>
      </c>
      <c r="D31" s="99">
        <v>30</v>
      </c>
      <c r="F31" s="115" t="s">
        <v>1</v>
      </c>
      <c r="G31" s="116">
        <f t="shared" ref="G31:Q31" si="5">G24+G25</f>
        <v>16259.7</v>
      </c>
      <c r="H31" s="116">
        <f t="shared" si="5"/>
        <v>16052.7</v>
      </c>
      <c r="I31" s="116">
        <f t="shared" si="5"/>
        <v>15327.808808000002</v>
      </c>
      <c r="J31" s="116">
        <f t="shared" si="5"/>
        <v>16395.3</v>
      </c>
      <c r="K31" s="116">
        <f t="shared" si="5"/>
        <v>18129.240792999997</v>
      </c>
      <c r="L31" s="116">
        <f t="shared" si="5"/>
        <v>19531.405137000002</v>
      </c>
      <c r="M31" s="116">
        <f t="shared" si="5"/>
        <v>20353.085056999997</v>
      </c>
      <c r="N31" s="116">
        <f t="shared" si="5"/>
        <v>26333.341196000001</v>
      </c>
      <c r="O31" s="116">
        <f t="shared" si="5"/>
        <v>29007.420207999996</v>
      </c>
      <c r="P31" s="116">
        <f t="shared" si="5"/>
        <v>36614.532696000009</v>
      </c>
      <c r="Q31" s="117">
        <f t="shared" si="5"/>
        <v>42545.187972</v>
      </c>
    </row>
  </sheetData>
  <printOptions horizontalCentered="1"/>
  <pageMargins left="0.78740157480314965" right="0.78740157480314965" top="0.78740157480314965" bottom="0.78740157480314965" header="0.51181102362204722" footer="0.51181102362204722"/>
  <pageSetup paperSize="9" scale="71" firstPageNumber="110" orientation="landscape" useFirstPageNumber="1" horizontalDpi="300" verticalDpi="300" r:id="rId1"/>
  <headerFooter alignWithMargins="0">
    <oddHeader>&amp;L&amp;"Times New Roman,Gras italique"FINANCE PUBLIQUE&amp;C &amp;R&amp;"Times New Roman,Gras italique"المالية العامة</oddHeader>
    <oddFooter>&amp;L&amp;"Times New Roman,Gras italique"Annuaire statistique 1995-2005&amp;C&amp;"Times New Roman,Gras italique"&amp;P&amp;R&amp;"Times New Roman,Gras italique"الدليل السنوي للاحصاء 1995-2005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BB7AC-4BF9-4E6C-9BD4-24F1F8733C4E}">
  <sheetPr>
    <pageSetUpPr fitToPage="1"/>
  </sheetPr>
  <dimension ref="A1:Q36"/>
  <sheetViews>
    <sheetView topLeftCell="A2" zoomScale="84" zoomScaleNormal="75" workbookViewId="0">
      <selection activeCell="I24" sqref="I24"/>
    </sheetView>
  </sheetViews>
  <sheetFormatPr baseColWidth="10" defaultColWidth="11.44140625" defaultRowHeight="15" customHeight="1" x14ac:dyDescent="0.25"/>
  <cols>
    <col min="1" max="5" width="11.44140625" style="99"/>
    <col min="6" max="6" width="33.6640625" style="99" customWidth="1"/>
    <col min="7" max="12" width="9.6640625" style="99" customWidth="1"/>
    <col min="13" max="13" width="10.6640625" style="99" customWidth="1"/>
    <col min="14" max="14" width="9.6640625" style="99" customWidth="1"/>
    <col min="15" max="17" width="10.6640625" style="99" customWidth="1"/>
    <col min="18" max="261" width="11.44140625" style="99"/>
    <col min="262" max="262" width="33.6640625" style="99" customWidth="1"/>
    <col min="263" max="268" width="9.6640625" style="99" customWidth="1"/>
    <col min="269" max="269" width="10.6640625" style="99" customWidth="1"/>
    <col min="270" max="270" width="9.6640625" style="99" customWidth="1"/>
    <col min="271" max="273" width="10.6640625" style="99" customWidth="1"/>
    <col min="274" max="517" width="11.44140625" style="99"/>
    <col min="518" max="518" width="33.6640625" style="99" customWidth="1"/>
    <col min="519" max="524" width="9.6640625" style="99" customWidth="1"/>
    <col min="525" max="525" width="10.6640625" style="99" customWidth="1"/>
    <col min="526" max="526" width="9.6640625" style="99" customWidth="1"/>
    <col min="527" max="529" width="10.6640625" style="99" customWidth="1"/>
    <col min="530" max="773" width="11.44140625" style="99"/>
    <col min="774" max="774" width="33.6640625" style="99" customWidth="1"/>
    <col min="775" max="780" width="9.6640625" style="99" customWidth="1"/>
    <col min="781" max="781" width="10.6640625" style="99" customWidth="1"/>
    <col min="782" max="782" width="9.6640625" style="99" customWidth="1"/>
    <col min="783" max="785" width="10.6640625" style="99" customWidth="1"/>
    <col min="786" max="1029" width="11.44140625" style="99"/>
    <col min="1030" max="1030" width="33.6640625" style="99" customWidth="1"/>
    <col min="1031" max="1036" width="9.6640625" style="99" customWidth="1"/>
    <col min="1037" max="1037" width="10.6640625" style="99" customWidth="1"/>
    <col min="1038" max="1038" width="9.6640625" style="99" customWidth="1"/>
    <col min="1039" max="1041" width="10.6640625" style="99" customWidth="1"/>
    <col min="1042" max="1285" width="11.44140625" style="99"/>
    <col min="1286" max="1286" width="33.6640625" style="99" customWidth="1"/>
    <col min="1287" max="1292" width="9.6640625" style="99" customWidth="1"/>
    <col min="1293" max="1293" width="10.6640625" style="99" customWidth="1"/>
    <col min="1294" max="1294" width="9.6640625" style="99" customWidth="1"/>
    <col min="1295" max="1297" width="10.6640625" style="99" customWidth="1"/>
    <col min="1298" max="1541" width="11.44140625" style="99"/>
    <col min="1542" max="1542" width="33.6640625" style="99" customWidth="1"/>
    <col min="1543" max="1548" width="9.6640625" style="99" customWidth="1"/>
    <col min="1549" max="1549" width="10.6640625" style="99" customWidth="1"/>
    <col min="1550" max="1550" width="9.6640625" style="99" customWidth="1"/>
    <col min="1551" max="1553" width="10.6640625" style="99" customWidth="1"/>
    <col min="1554" max="1797" width="11.44140625" style="99"/>
    <col min="1798" max="1798" width="33.6640625" style="99" customWidth="1"/>
    <col min="1799" max="1804" width="9.6640625" style="99" customWidth="1"/>
    <col min="1805" max="1805" width="10.6640625" style="99" customWidth="1"/>
    <col min="1806" max="1806" width="9.6640625" style="99" customWidth="1"/>
    <col min="1807" max="1809" width="10.6640625" style="99" customWidth="1"/>
    <col min="1810" max="2053" width="11.44140625" style="99"/>
    <col min="2054" max="2054" width="33.6640625" style="99" customWidth="1"/>
    <col min="2055" max="2060" width="9.6640625" style="99" customWidth="1"/>
    <col min="2061" max="2061" width="10.6640625" style="99" customWidth="1"/>
    <col min="2062" max="2062" width="9.6640625" style="99" customWidth="1"/>
    <col min="2063" max="2065" width="10.6640625" style="99" customWidth="1"/>
    <col min="2066" max="2309" width="11.44140625" style="99"/>
    <col min="2310" max="2310" width="33.6640625" style="99" customWidth="1"/>
    <col min="2311" max="2316" width="9.6640625" style="99" customWidth="1"/>
    <col min="2317" max="2317" width="10.6640625" style="99" customWidth="1"/>
    <col min="2318" max="2318" width="9.6640625" style="99" customWidth="1"/>
    <col min="2319" max="2321" width="10.6640625" style="99" customWidth="1"/>
    <col min="2322" max="2565" width="11.44140625" style="99"/>
    <col min="2566" max="2566" width="33.6640625" style="99" customWidth="1"/>
    <col min="2567" max="2572" width="9.6640625" style="99" customWidth="1"/>
    <col min="2573" max="2573" width="10.6640625" style="99" customWidth="1"/>
    <col min="2574" max="2574" width="9.6640625" style="99" customWidth="1"/>
    <col min="2575" max="2577" width="10.6640625" style="99" customWidth="1"/>
    <col min="2578" max="2821" width="11.44140625" style="99"/>
    <col min="2822" max="2822" width="33.6640625" style="99" customWidth="1"/>
    <col min="2823" max="2828" width="9.6640625" style="99" customWidth="1"/>
    <col min="2829" max="2829" width="10.6640625" style="99" customWidth="1"/>
    <col min="2830" max="2830" width="9.6640625" style="99" customWidth="1"/>
    <col min="2831" max="2833" width="10.6640625" style="99" customWidth="1"/>
    <col min="2834" max="3077" width="11.44140625" style="99"/>
    <col min="3078" max="3078" width="33.6640625" style="99" customWidth="1"/>
    <col min="3079" max="3084" width="9.6640625" style="99" customWidth="1"/>
    <col min="3085" max="3085" width="10.6640625" style="99" customWidth="1"/>
    <col min="3086" max="3086" width="9.6640625" style="99" customWidth="1"/>
    <col min="3087" max="3089" width="10.6640625" style="99" customWidth="1"/>
    <col min="3090" max="3333" width="11.44140625" style="99"/>
    <col min="3334" max="3334" width="33.6640625" style="99" customWidth="1"/>
    <col min="3335" max="3340" width="9.6640625" style="99" customWidth="1"/>
    <col min="3341" max="3341" width="10.6640625" style="99" customWidth="1"/>
    <col min="3342" max="3342" width="9.6640625" style="99" customWidth="1"/>
    <col min="3343" max="3345" width="10.6640625" style="99" customWidth="1"/>
    <col min="3346" max="3589" width="11.44140625" style="99"/>
    <col min="3590" max="3590" width="33.6640625" style="99" customWidth="1"/>
    <col min="3591" max="3596" width="9.6640625" style="99" customWidth="1"/>
    <col min="3597" max="3597" width="10.6640625" style="99" customWidth="1"/>
    <col min="3598" max="3598" width="9.6640625" style="99" customWidth="1"/>
    <col min="3599" max="3601" width="10.6640625" style="99" customWidth="1"/>
    <col min="3602" max="3845" width="11.44140625" style="99"/>
    <col min="3846" max="3846" width="33.6640625" style="99" customWidth="1"/>
    <col min="3847" max="3852" width="9.6640625" style="99" customWidth="1"/>
    <col min="3853" max="3853" width="10.6640625" style="99" customWidth="1"/>
    <col min="3854" max="3854" width="9.6640625" style="99" customWidth="1"/>
    <col min="3855" max="3857" width="10.6640625" style="99" customWidth="1"/>
    <col min="3858" max="4101" width="11.44140625" style="99"/>
    <col min="4102" max="4102" width="33.6640625" style="99" customWidth="1"/>
    <col min="4103" max="4108" width="9.6640625" style="99" customWidth="1"/>
    <col min="4109" max="4109" width="10.6640625" style="99" customWidth="1"/>
    <col min="4110" max="4110" width="9.6640625" style="99" customWidth="1"/>
    <col min="4111" max="4113" width="10.6640625" style="99" customWidth="1"/>
    <col min="4114" max="4357" width="11.44140625" style="99"/>
    <col min="4358" max="4358" width="33.6640625" style="99" customWidth="1"/>
    <col min="4359" max="4364" width="9.6640625" style="99" customWidth="1"/>
    <col min="4365" max="4365" width="10.6640625" style="99" customWidth="1"/>
    <col min="4366" max="4366" width="9.6640625" style="99" customWidth="1"/>
    <col min="4367" max="4369" width="10.6640625" style="99" customWidth="1"/>
    <col min="4370" max="4613" width="11.44140625" style="99"/>
    <col min="4614" max="4614" width="33.6640625" style="99" customWidth="1"/>
    <col min="4615" max="4620" width="9.6640625" style="99" customWidth="1"/>
    <col min="4621" max="4621" width="10.6640625" style="99" customWidth="1"/>
    <col min="4622" max="4622" width="9.6640625" style="99" customWidth="1"/>
    <col min="4623" max="4625" width="10.6640625" style="99" customWidth="1"/>
    <col min="4626" max="4869" width="11.44140625" style="99"/>
    <col min="4870" max="4870" width="33.6640625" style="99" customWidth="1"/>
    <col min="4871" max="4876" width="9.6640625" style="99" customWidth="1"/>
    <col min="4877" max="4877" width="10.6640625" style="99" customWidth="1"/>
    <col min="4878" max="4878" width="9.6640625" style="99" customWidth="1"/>
    <col min="4879" max="4881" width="10.6640625" style="99" customWidth="1"/>
    <col min="4882" max="5125" width="11.44140625" style="99"/>
    <col min="5126" max="5126" width="33.6640625" style="99" customWidth="1"/>
    <col min="5127" max="5132" width="9.6640625" style="99" customWidth="1"/>
    <col min="5133" max="5133" width="10.6640625" style="99" customWidth="1"/>
    <col min="5134" max="5134" width="9.6640625" style="99" customWidth="1"/>
    <col min="5135" max="5137" width="10.6640625" style="99" customWidth="1"/>
    <col min="5138" max="5381" width="11.44140625" style="99"/>
    <col min="5382" max="5382" width="33.6640625" style="99" customWidth="1"/>
    <col min="5383" max="5388" width="9.6640625" style="99" customWidth="1"/>
    <col min="5389" max="5389" width="10.6640625" style="99" customWidth="1"/>
    <col min="5390" max="5390" width="9.6640625" style="99" customWidth="1"/>
    <col min="5391" max="5393" width="10.6640625" style="99" customWidth="1"/>
    <col min="5394" max="5637" width="11.44140625" style="99"/>
    <col min="5638" max="5638" width="33.6640625" style="99" customWidth="1"/>
    <col min="5639" max="5644" width="9.6640625" style="99" customWidth="1"/>
    <col min="5645" max="5645" width="10.6640625" style="99" customWidth="1"/>
    <col min="5646" max="5646" width="9.6640625" style="99" customWidth="1"/>
    <col min="5647" max="5649" width="10.6640625" style="99" customWidth="1"/>
    <col min="5650" max="5893" width="11.44140625" style="99"/>
    <col min="5894" max="5894" width="33.6640625" style="99" customWidth="1"/>
    <col min="5895" max="5900" width="9.6640625" style="99" customWidth="1"/>
    <col min="5901" max="5901" width="10.6640625" style="99" customWidth="1"/>
    <col min="5902" max="5902" width="9.6640625" style="99" customWidth="1"/>
    <col min="5903" max="5905" width="10.6640625" style="99" customWidth="1"/>
    <col min="5906" max="6149" width="11.44140625" style="99"/>
    <col min="6150" max="6150" width="33.6640625" style="99" customWidth="1"/>
    <col min="6151" max="6156" width="9.6640625" style="99" customWidth="1"/>
    <col min="6157" max="6157" width="10.6640625" style="99" customWidth="1"/>
    <col min="6158" max="6158" width="9.6640625" style="99" customWidth="1"/>
    <col min="6159" max="6161" width="10.6640625" style="99" customWidth="1"/>
    <col min="6162" max="6405" width="11.44140625" style="99"/>
    <col min="6406" max="6406" width="33.6640625" style="99" customWidth="1"/>
    <col min="6407" max="6412" width="9.6640625" style="99" customWidth="1"/>
    <col min="6413" max="6413" width="10.6640625" style="99" customWidth="1"/>
    <col min="6414" max="6414" width="9.6640625" style="99" customWidth="1"/>
    <col min="6415" max="6417" width="10.6640625" style="99" customWidth="1"/>
    <col min="6418" max="6661" width="11.44140625" style="99"/>
    <col min="6662" max="6662" width="33.6640625" style="99" customWidth="1"/>
    <col min="6663" max="6668" width="9.6640625" style="99" customWidth="1"/>
    <col min="6669" max="6669" width="10.6640625" style="99" customWidth="1"/>
    <col min="6670" max="6670" width="9.6640625" style="99" customWidth="1"/>
    <col min="6671" max="6673" width="10.6640625" style="99" customWidth="1"/>
    <col min="6674" max="6917" width="11.44140625" style="99"/>
    <col min="6918" max="6918" width="33.6640625" style="99" customWidth="1"/>
    <col min="6919" max="6924" width="9.6640625" style="99" customWidth="1"/>
    <col min="6925" max="6925" width="10.6640625" style="99" customWidth="1"/>
    <col min="6926" max="6926" width="9.6640625" style="99" customWidth="1"/>
    <col min="6927" max="6929" width="10.6640625" style="99" customWidth="1"/>
    <col min="6930" max="7173" width="11.44140625" style="99"/>
    <col min="7174" max="7174" width="33.6640625" style="99" customWidth="1"/>
    <col min="7175" max="7180" width="9.6640625" style="99" customWidth="1"/>
    <col min="7181" max="7181" width="10.6640625" style="99" customWidth="1"/>
    <col min="7182" max="7182" width="9.6640625" style="99" customWidth="1"/>
    <col min="7183" max="7185" width="10.6640625" style="99" customWidth="1"/>
    <col min="7186" max="7429" width="11.44140625" style="99"/>
    <col min="7430" max="7430" width="33.6640625" style="99" customWidth="1"/>
    <col min="7431" max="7436" width="9.6640625" style="99" customWidth="1"/>
    <col min="7437" max="7437" width="10.6640625" style="99" customWidth="1"/>
    <col min="7438" max="7438" width="9.6640625" style="99" customWidth="1"/>
    <col min="7439" max="7441" width="10.6640625" style="99" customWidth="1"/>
    <col min="7442" max="7685" width="11.44140625" style="99"/>
    <col min="7686" max="7686" width="33.6640625" style="99" customWidth="1"/>
    <col min="7687" max="7692" width="9.6640625" style="99" customWidth="1"/>
    <col min="7693" max="7693" width="10.6640625" style="99" customWidth="1"/>
    <col min="7694" max="7694" width="9.6640625" style="99" customWidth="1"/>
    <col min="7695" max="7697" width="10.6640625" style="99" customWidth="1"/>
    <col min="7698" max="7941" width="11.44140625" style="99"/>
    <col min="7942" max="7942" width="33.6640625" style="99" customWidth="1"/>
    <col min="7943" max="7948" width="9.6640625" style="99" customWidth="1"/>
    <col min="7949" max="7949" width="10.6640625" style="99" customWidth="1"/>
    <col min="7950" max="7950" width="9.6640625" style="99" customWidth="1"/>
    <col min="7951" max="7953" width="10.6640625" style="99" customWidth="1"/>
    <col min="7954" max="8197" width="11.44140625" style="99"/>
    <col min="8198" max="8198" width="33.6640625" style="99" customWidth="1"/>
    <col min="8199" max="8204" width="9.6640625" style="99" customWidth="1"/>
    <col min="8205" max="8205" width="10.6640625" style="99" customWidth="1"/>
    <col min="8206" max="8206" width="9.6640625" style="99" customWidth="1"/>
    <col min="8207" max="8209" width="10.6640625" style="99" customWidth="1"/>
    <col min="8210" max="8453" width="11.44140625" style="99"/>
    <col min="8454" max="8454" width="33.6640625" style="99" customWidth="1"/>
    <col min="8455" max="8460" width="9.6640625" style="99" customWidth="1"/>
    <col min="8461" max="8461" width="10.6640625" style="99" customWidth="1"/>
    <col min="8462" max="8462" width="9.6640625" style="99" customWidth="1"/>
    <col min="8463" max="8465" width="10.6640625" style="99" customWidth="1"/>
    <col min="8466" max="8709" width="11.44140625" style="99"/>
    <col min="8710" max="8710" width="33.6640625" style="99" customWidth="1"/>
    <col min="8711" max="8716" width="9.6640625" style="99" customWidth="1"/>
    <col min="8717" max="8717" width="10.6640625" style="99" customWidth="1"/>
    <col min="8718" max="8718" width="9.6640625" style="99" customWidth="1"/>
    <col min="8719" max="8721" width="10.6640625" style="99" customWidth="1"/>
    <col min="8722" max="8965" width="11.44140625" style="99"/>
    <col min="8966" max="8966" width="33.6640625" style="99" customWidth="1"/>
    <col min="8967" max="8972" width="9.6640625" style="99" customWidth="1"/>
    <col min="8973" max="8973" width="10.6640625" style="99" customWidth="1"/>
    <col min="8974" max="8974" width="9.6640625" style="99" customWidth="1"/>
    <col min="8975" max="8977" width="10.6640625" style="99" customWidth="1"/>
    <col min="8978" max="9221" width="11.44140625" style="99"/>
    <col min="9222" max="9222" width="33.6640625" style="99" customWidth="1"/>
    <col min="9223" max="9228" width="9.6640625" style="99" customWidth="1"/>
    <col min="9229" max="9229" width="10.6640625" style="99" customWidth="1"/>
    <col min="9230" max="9230" width="9.6640625" style="99" customWidth="1"/>
    <col min="9231" max="9233" width="10.6640625" style="99" customWidth="1"/>
    <col min="9234" max="9477" width="11.44140625" style="99"/>
    <col min="9478" max="9478" width="33.6640625" style="99" customWidth="1"/>
    <col min="9479" max="9484" width="9.6640625" style="99" customWidth="1"/>
    <col min="9485" max="9485" width="10.6640625" style="99" customWidth="1"/>
    <col min="9486" max="9486" width="9.6640625" style="99" customWidth="1"/>
    <col min="9487" max="9489" width="10.6640625" style="99" customWidth="1"/>
    <col min="9490" max="9733" width="11.44140625" style="99"/>
    <col min="9734" max="9734" width="33.6640625" style="99" customWidth="1"/>
    <col min="9735" max="9740" width="9.6640625" style="99" customWidth="1"/>
    <col min="9741" max="9741" width="10.6640625" style="99" customWidth="1"/>
    <col min="9742" max="9742" width="9.6640625" style="99" customWidth="1"/>
    <col min="9743" max="9745" width="10.6640625" style="99" customWidth="1"/>
    <col min="9746" max="9989" width="11.44140625" style="99"/>
    <col min="9990" max="9990" width="33.6640625" style="99" customWidth="1"/>
    <col min="9991" max="9996" width="9.6640625" style="99" customWidth="1"/>
    <col min="9997" max="9997" width="10.6640625" style="99" customWidth="1"/>
    <col min="9998" max="9998" width="9.6640625" style="99" customWidth="1"/>
    <col min="9999" max="10001" width="10.6640625" style="99" customWidth="1"/>
    <col min="10002" max="10245" width="11.44140625" style="99"/>
    <col min="10246" max="10246" width="33.6640625" style="99" customWidth="1"/>
    <col min="10247" max="10252" width="9.6640625" style="99" customWidth="1"/>
    <col min="10253" max="10253" width="10.6640625" style="99" customWidth="1"/>
    <col min="10254" max="10254" width="9.6640625" style="99" customWidth="1"/>
    <col min="10255" max="10257" width="10.6640625" style="99" customWidth="1"/>
    <col min="10258" max="10501" width="11.44140625" style="99"/>
    <col min="10502" max="10502" width="33.6640625" style="99" customWidth="1"/>
    <col min="10503" max="10508" width="9.6640625" style="99" customWidth="1"/>
    <col min="10509" max="10509" width="10.6640625" style="99" customWidth="1"/>
    <col min="10510" max="10510" width="9.6640625" style="99" customWidth="1"/>
    <col min="10511" max="10513" width="10.6640625" style="99" customWidth="1"/>
    <col min="10514" max="10757" width="11.44140625" style="99"/>
    <col min="10758" max="10758" width="33.6640625" style="99" customWidth="1"/>
    <col min="10759" max="10764" width="9.6640625" style="99" customWidth="1"/>
    <col min="10765" max="10765" width="10.6640625" style="99" customWidth="1"/>
    <col min="10766" max="10766" width="9.6640625" style="99" customWidth="1"/>
    <col min="10767" max="10769" width="10.6640625" style="99" customWidth="1"/>
    <col min="10770" max="11013" width="11.44140625" style="99"/>
    <col min="11014" max="11014" width="33.6640625" style="99" customWidth="1"/>
    <col min="11015" max="11020" width="9.6640625" style="99" customWidth="1"/>
    <col min="11021" max="11021" width="10.6640625" style="99" customWidth="1"/>
    <col min="11022" max="11022" width="9.6640625" style="99" customWidth="1"/>
    <col min="11023" max="11025" width="10.6640625" style="99" customWidth="1"/>
    <col min="11026" max="11269" width="11.44140625" style="99"/>
    <col min="11270" max="11270" width="33.6640625" style="99" customWidth="1"/>
    <col min="11271" max="11276" width="9.6640625" style="99" customWidth="1"/>
    <col min="11277" max="11277" width="10.6640625" style="99" customWidth="1"/>
    <col min="11278" max="11278" width="9.6640625" style="99" customWidth="1"/>
    <col min="11279" max="11281" width="10.6640625" style="99" customWidth="1"/>
    <col min="11282" max="11525" width="11.44140625" style="99"/>
    <col min="11526" max="11526" width="33.6640625" style="99" customWidth="1"/>
    <col min="11527" max="11532" width="9.6640625" style="99" customWidth="1"/>
    <col min="11533" max="11533" width="10.6640625" style="99" customWidth="1"/>
    <col min="11534" max="11534" width="9.6640625" style="99" customWidth="1"/>
    <col min="11535" max="11537" width="10.6640625" style="99" customWidth="1"/>
    <col min="11538" max="11781" width="11.44140625" style="99"/>
    <col min="11782" max="11782" width="33.6640625" style="99" customWidth="1"/>
    <col min="11783" max="11788" width="9.6640625" style="99" customWidth="1"/>
    <col min="11789" max="11789" width="10.6640625" style="99" customWidth="1"/>
    <col min="11790" max="11790" width="9.6640625" style="99" customWidth="1"/>
    <col min="11791" max="11793" width="10.6640625" style="99" customWidth="1"/>
    <col min="11794" max="12037" width="11.44140625" style="99"/>
    <col min="12038" max="12038" width="33.6640625" style="99" customWidth="1"/>
    <col min="12039" max="12044" width="9.6640625" style="99" customWidth="1"/>
    <col min="12045" max="12045" width="10.6640625" style="99" customWidth="1"/>
    <col min="12046" max="12046" width="9.6640625" style="99" customWidth="1"/>
    <col min="12047" max="12049" width="10.6640625" style="99" customWidth="1"/>
    <col min="12050" max="12293" width="11.44140625" style="99"/>
    <col min="12294" max="12294" width="33.6640625" style="99" customWidth="1"/>
    <col min="12295" max="12300" width="9.6640625" style="99" customWidth="1"/>
    <col min="12301" max="12301" width="10.6640625" style="99" customWidth="1"/>
    <col min="12302" max="12302" width="9.6640625" style="99" customWidth="1"/>
    <col min="12303" max="12305" width="10.6640625" style="99" customWidth="1"/>
    <col min="12306" max="12549" width="11.44140625" style="99"/>
    <col min="12550" max="12550" width="33.6640625" style="99" customWidth="1"/>
    <col min="12551" max="12556" width="9.6640625" style="99" customWidth="1"/>
    <col min="12557" max="12557" width="10.6640625" style="99" customWidth="1"/>
    <col min="12558" max="12558" width="9.6640625" style="99" customWidth="1"/>
    <col min="12559" max="12561" width="10.6640625" style="99" customWidth="1"/>
    <col min="12562" max="12805" width="11.44140625" style="99"/>
    <col min="12806" max="12806" width="33.6640625" style="99" customWidth="1"/>
    <col min="12807" max="12812" width="9.6640625" style="99" customWidth="1"/>
    <col min="12813" max="12813" width="10.6640625" style="99" customWidth="1"/>
    <col min="12814" max="12814" width="9.6640625" style="99" customWidth="1"/>
    <col min="12815" max="12817" width="10.6640625" style="99" customWidth="1"/>
    <col min="12818" max="13061" width="11.44140625" style="99"/>
    <col min="13062" max="13062" width="33.6640625" style="99" customWidth="1"/>
    <col min="13063" max="13068" width="9.6640625" style="99" customWidth="1"/>
    <col min="13069" max="13069" width="10.6640625" style="99" customWidth="1"/>
    <col min="13070" max="13070" width="9.6640625" style="99" customWidth="1"/>
    <col min="13071" max="13073" width="10.6640625" style="99" customWidth="1"/>
    <col min="13074" max="13317" width="11.44140625" style="99"/>
    <col min="13318" max="13318" width="33.6640625" style="99" customWidth="1"/>
    <col min="13319" max="13324" width="9.6640625" style="99" customWidth="1"/>
    <col min="13325" max="13325" width="10.6640625" style="99" customWidth="1"/>
    <col min="13326" max="13326" width="9.6640625" style="99" customWidth="1"/>
    <col min="13327" max="13329" width="10.6640625" style="99" customWidth="1"/>
    <col min="13330" max="13573" width="11.44140625" style="99"/>
    <col min="13574" max="13574" width="33.6640625" style="99" customWidth="1"/>
    <col min="13575" max="13580" width="9.6640625" style="99" customWidth="1"/>
    <col min="13581" max="13581" width="10.6640625" style="99" customWidth="1"/>
    <col min="13582" max="13582" width="9.6640625" style="99" customWidth="1"/>
    <col min="13583" max="13585" width="10.6640625" style="99" customWidth="1"/>
    <col min="13586" max="13829" width="11.44140625" style="99"/>
    <col min="13830" max="13830" width="33.6640625" style="99" customWidth="1"/>
    <col min="13831" max="13836" width="9.6640625" style="99" customWidth="1"/>
    <col min="13837" max="13837" width="10.6640625" style="99" customWidth="1"/>
    <col min="13838" max="13838" width="9.6640625" style="99" customWidth="1"/>
    <col min="13839" max="13841" width="10.6640625" style="99" customWidth="1"/>
    <col min="13842" max="14085" width="11.44140625" style="99"/>
    <col min="14086" max="14086" width="33.6640625" style="99" customWidth="1"/>
    <col min="14087" max="14092" width="9.6640625" style="99" customWidth="1"/>
    <col min="14093" max="14093" width="10.6640625" style="99" customWidth="1"/>
    <col min="14094" max="14094" width="9.6640625" style="99" customWidth="1"/>
    <col min="14095" max="14097" width="10.6640625" style="99" customWidth="1"/>
    <col min="14098" max="14341" width="11.44140625" style="99"/>
    <col min="14342" max="14342" width="33.6640625" style="99" customWidth="1"/>
    <col min="14343" max="14348" width="9.6640625" style="99" customWidth="1"/>
    <col min="14349" max="14349" width="10.6640625" style="99" customWidth="1"/>
    <col min="14350" max="14350" width="9.6640625" style="99" customWidth="1"/>
    <col min="14351" max="14353" width="10.6640625" style="99" customWidth="1"/>
    <col min="14354" max="14597" width="11.44140625" style="99"/>
    <col min="14598" max="14598" width="33.6640625" style="99" customWidth="1"/>
    <col min="14599" max="14604" width="9.6640625" style="99" customWidth="1"/>
    <col min="14605" max="14605" width="10.6640625" style="99" customWidth="1"/>
    <col min="14606" max="14606" width="9.6640625" style="99" customWidth="1"/>
    <col min="14607" max="14609" width="10.6640625" style="99" customWidth="1"/>
    <col min="14610" max="14853" width="11.44140625" style="99"/>
    <col min="14854" max="14854" width="33.6640625" style="99" customWidth="1"/>
    <col min="14855" max="14860" width="9.6640625" style="99" customWidth="1"/>
    <col min="14861" max="14861" width="10.6640625" style="99" customWidth="1"/>
    <col min="14862" max="14862" width="9.6640625" style="99" customWidth="1"/>
    <col min="14863" max="14865" width="10.6640625" style="99" customWidth="1"/>
    <col min="14866" max="15109" width="11.44140625" style="99"/>
    <col min="15110" max="15110" width="33.6640625" style="99" customWidth="1"/>
    <col min="15111" max="15116" width="9.6640625" style="99" customWidth="1"/>
    <col min="15117" max="15117" width="10.6640625" style="99" customWidth="1"/>
    <col min="15118" max="15118" width="9.6640625" style="99" customWidth="1"/>
    <col min="15119" max="15121" width="10.6640625" style="99" customWidth="1"/>
    <col min="15122" max="15365" width="11.44140625" style="99"/>
    <col min="15366" max="15366" width="33.6640625" style="99" customWidth="1"/>
    <col min="15367" max="15372" width="9.6640625" style="99" customWidth="1"/>
    <col min="15373" max="15373" width="10.6640625" style="99" customWidth="1"/>
    <col min="15374" max="15374" width="9.6640625" style="99" customWidth="1"/>
    <col min="15375" max="15377" width="10.6640625" style="99" customWidth="1"/>
    <col min="15378" max="15621" width="11.44140625" style="99"/>
    <col min="15622" max="15622" width="33.6640625" style="99" customWidth="1"/>
    <col min="15623" max="15628" width="9.6640625" style="99" customWidth="1"/>
    <col min="15629" max="15629" width="10.6640625" style="99" customWidth="1"/>
    <col min="15630" max="15630" width="9.6640625" style="99" customWidth="1"/>
    <col min="15631" max="15633" width="10.6640625" style="99" customWidth="1"/>
    <col min="15634" max="15877" width="11.44140625" style="99"/>
    <col min="15878" max="15878" width="33.6640625" style="99" customWidth="1"/>
    <col min="15879" max="15884" width="9.6640625" style="99" customWidth="1"/>
    <col min="15885" max="15885" width="10.6640625" style="99" customWidth="1"/>
    <col min="15886" max="15886" width="9.6640625" style="99" customWidth="1"/>
    <col min="15887" max="15889" width="10.6640625" style="99" customWidth="1"/>
    <col min="15890" max="16133" width="11.44140625" style="99"/>
    <col min="16134" max="16134" width="33.6640625" style="99" customWidth="1"/>
    <col min="16135" max="16140" width="9.6640625" style="99" customWidth="1"/>
    <col min="16141" max="16141" width="10.6640625" style="99" customWidth="1"/>
    <col min="16142" max="16142" width="9.6640625" style="99" customWidth="1"/>
    <col min="16143" max="16145" width="10.6640625" style="99" customWidth="1"/>
    <col min="16146" max="16384" width="11.44140625" style="99"/>
  </cols>
  <sheetData>
    <row r="1" spans="1:17" ht="21.9" customHeight="1" x14ac:dyDescent="0.3"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</row>
    <row r="2" spans="1:17" ht="22.8" customHeight="1" x14ac:dyDescent="0.3">
      <c r="F2" s="77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</row>
    <row r="3" spans="1:17" ht="21.9" customHeight="1" x14ac:dyDescent="0.3">
      <c r="F3" s="77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</row>
    <row r="4" spans="1:17" ht="15" customHeight="1" thickBot="1" x14ac:dyDescent="0.3">
      <c r="F4" s="118"/>
      <c r="G4" s="118"/>
      <c r="H4" s="67"/>
      <c r="I4" s="67"/>
      <c r="J4" s="67"/>
      <c r="K4" s="119"/>
      <c r="L4" s="67"/>
      <c r="M4" s="67"/>
      <c r="N4" s="67"/>
      <c r="O4" s="67"/>
      <c r="P4" s="67"/>
      <c r="Q4" s="67"/>
    </row>
    <row r="5" spans="1:17" ht="24.9" customHeight="1" x14ac:dyDescent="0.25">
      <c r="A5" s="73" t="s">
        <v>5</v>
      </c>
      <c r="B5" s="73" t="s">
        <v>6</v>
      </c>
      <c r="C5" s="73" t="s">
        <v>7</v>
      </c>
      <c r="D5" s="73" t="s">
        <v>8</v>
      </c>
      <c r="E5" s="73" t="s">
        <v>9</v>
      </c>
      <c r="F5" s="74" t="s">
        <v>211</v>
      </c>
      <c r="G5" s="120">
        <v>1995</v>
      </c>
      <c r="H5" s="120">
        <v>1996</v>
      </c>
      <c r="I5" s="120">
        <v>1997</v>
      </c>
      <c r="J5" s="120">
        <v>1998</v>
      </c>
      <c r="K5" s="120">
        <v>1999</v>
      </c>
      <c r="L5" s="120">
        <v>2000</v>
      </c>
      <c r="M5" s="120">
        <v>2001</v>
      </c>
      <c r="N5" s="120">
        <v>2002</v>
      </c>
      <c r="O5" s="120">
        <v>2003</v>
      </c>
      <c r="P5" s="120">
        <v>2004</v>
      </c>
      <c r="Q5" s="120">
        <v>2005</v>
      </c>
    </row>
    <row r="6" spans="1:17" ht="20.100000000000001" customHeight="1" x14ac:dyDescent="0.3">
      <c r="A6" s="77" t="s">
        <v>326</v>
      </c>
      <c r="B6" s="78" t="s">
        <v>213</v>
      </c>
      <c r="C6" s="99">
        <v>1</v>
      </c>
      <c r="D6" s="99">
        <v>1</v>
      </c>
      <c r="F6" s="121" t="s">
        <v>327</v>
      </c>
      <c r="G6" s="122">
        <f t="shared" ref="G6:P6" si="0">G7+G13</f>
        <v>32050.216500000002</v>
      </c>
      <c r="H6" s="122">
        <f t="shared" si="0"/>
        <v>35508.747100000001</v>
      </c>
      <c r="I6" s="122">
        <f t="shared" si="0"/>
        <v>37655.358300000007</v>
      </c>
      <c r="J6" s="122">
        <f t="shared" si="0"/>
        <v>40352.484400000001</v>
      </c>
      <c r="K6" s="122">
        <f t="shared" si="0"/>
        <v>45542.245800000004</v>
      </c>
      <c r="L6" s="122">
        <f t="shared" si="0"/>
        <v>54883.699028399991</v>
      </c>
      <c r="M6" s="122">
        <f t="shared" si="0"/>
        <v>64749.749132000004</v>
      </c>
      <c r="N6" s="122">
        <f t="shared" si="0"/>
        <v>72404.865700000009</v>
      </c>
      <c r="O6" s="122">
        <f t="shared" si="0"/>
        <v>109577.739</v>
      </c>
      <c r="P6" s="122">
        <f t="shared" si="0"/>
        <v>101889.041505</v>
      </c>
      <c r="Q6" s="122">
        <f>Q7+Q13</f>
        <v>126600</v>
      </c>
    </row>
    <row r="7" spans="1:17" ht="20.100000000000001" customHeight="1" x14ac:dyDescent="0.3">
      <c r="A7" s="77" t="s">
        <v>328</v>
      </c>
      <c r="B7" s="78" t="s">
        <v>213</v>
      </c>
      <c r="C7" s="99">
        <v>2</v>
      </c>
      <c r="D7" s="99">
        <v>2</v>
      </c>
      <c r="E7" s="99">
        <v>1</v>
      </c>
      <c r="F7" s="123" t="s">
        <v>329</v>
      </c>
      <c r="G7" s="124">
        <f t="shared" ref="G7:P7" si="1">SUM(G8:G12)</f>
        <v>28173.216500000002</v>
      </c>
      <c r="H7" s="124">
        <f t="shared" si="1"/>
        <v>31172.747100000001</v>
      </c>
      <c r="I7" s="124">
        <f t="shared" si="1"/>
        <v>33139.358300000007</v>
      </c>
      <c r="J7" s="124">
        <f t="shared" si="1"/>
        <v>34597.484400000001</v>
      </c>
      <c r="K7" s="124">
        <f t="shared" si="1"/>
        <v>39152.245800000004</v>
      </c>
      <c r="L7" s="124">
        <f t="shared" si="1"/>
        <v>47107.723199999993</v>
      </c>
      <c r="M7" s="124">
        <f t="shared" si="1"/>
        <v>57088.743700000006</v>
      </c>
      <c r="N7" s="124">
        <f t="shared" si="1"/>
        <v>64729.898100000006</v>
      </c>
      <c r="O7" s="124">
        <f t="shared" si="1"/>
        <v>100306.72200000001</v>
      </c>
      <c r="P7" s="124">
        <f t="shared" si="1"/>
        <v>89961.397500000006</v>
      </c>
      <c r="Q7" s="124">
        <f>SUM(Q8:Q12)</f>
        <v>110500</v>
      </c>
    </row>
    <row r="8" spans="1:17" ht="20.100000000000001" customHeight="1" x14ac:dyDescent="0.3">
      <c r="A8" s="77" t="s">
        <v>330</v>
      </c>
      <c r="B8" s="78" t="s">
        <v>213</v>
      </c>
      <c r="C8" s="99">
        <v>3</v>
      </c>
      <c r="D8" s="99">
        <v>3</v>
      </c>
      <c r="E8" s="99">
        <v>2</v>
      </c>
      <c r="F8" s="125" t="s">
        <v>45</v>
      </c>
      <c r="G8" s="124">
        <v>8408.9439999999995</v>
      </c>
      <c r="H8" s="124">
        <v>8772.1649999999991</v>
      </c>
      <c r="I8" s="124">
        <v>10357.36</v>
      </c>
      <c r="J8" s="124">
        <v>10036.56</v>
      </c>
      <c r="K8" s="124">
        <v>10442.662</v>
      </c>
      <c r="L8" s="124">
        <v>11812.448</v>
      </c>
      <c r="M8" s="124">
        <v>12810.361000000001</v>
      </c>
      <c r="N8" s="124">
        <v>16069.534</v>
      </c>
      <c r="O8" s="124">
        <v>16041.957</v>
      </c>
      <c r="P8" s="124">
        <v>17150.489000000001</v>
      </c>
      <c r="Q8" s="126">
        <v>22400</v>
      </c>
    </row>
    <row r="9" spans="1:17" ht="20.100000000000001" customHeight="1" x14ac:dyDescent="0.3">
      <c r="A9" s="77" t="s">
        <v>331</v>
      </c>
      <c r="B9" s="78" t="s">
        <v>213</v>
      </c>
      <c r="C9" s="99">
        <v>4</v>
      </c>
      <c r="D9" s="99">
        <v>4</v>
      </c>
      <c r="E9" s="99">
        <v>2</v>
      </c>
      <c r="F9" s="125" t="s">
        <v>332</v>
      </c>
      <c r="G9" s="124">
        <v>9632.1389999999992</v>
      </c>
      <c r="H9" s="124">
        <v>10812.446400000001</v>
      </c>
      <c r="I9" s="124">
        <v>11285.6042</v>
      </c>
      <c r="J9" s="124">
        <v>13768.872600000001</v>
      </c>
      <c r="K9" s="124">
        <v>15103.992200000001</v>
      </c>
      <c r="L9" s="124">
        <v>18731.996799999997</v>
      </c>
      <c r="M9" s="124">
        <v>22257.907200000001</v>
      </c>
      <c r="N9" s="124">
        <v>28920.026600000005</v>
      </c>
      <c r="O9" s="124">
        <v>37249.565000000002</v>
      </c>
      <c r="P9" s="124">
        <v>39148.233999999997</v>
      </c>
      <c r="Q9" s="126">
        <v>60600</v>
      </c>
    </row>
    <row r="10" spans="1:17" ht="20.100000000000001" customHeight="1" x14ac:dyDescent="0.3">
      <c r="A10" s="77" t="s">
        <v>333</v>
      </c>
      <c r="B10" s="78" t="s">
        <v>213</v>
      </c>
      <c r="C10" s="99">
        <v>5</v>
      </c>
      <c r="D10" s="99">
        <v>5</v>
      </c>
      <c r="E10" s="99">
        <v>2</v>
      </c>
      <c r="F10" s="125" t="s">
        <v>47</v>
      </c>
      <c r="G10" s="124">
        <v>4151.4740000000002</v>
      </c>
      <c r="H10" s="124">
        <v>5198.7880000000005</v>
      </c>
      <c r="I10" s="124">
        <v>6317.0240000000003</v>
      </c>
      <c r="J10" s="124">
        <v>4826.875</v>
      </c>
      <c r="K10" s="124">
        <v>6696.348</v>
      </c>
      <c r="L10" s="124">
        <v>9049.6389999999992</v>
      </c>
      <c r="M10" s="124">
        <v>13255.257000000001</v>
      </c>
      <c r="N10" s="124">
        <v>9859.2983999999997</v>
      </c>
      <c r="O10" s="124">
        <v>16425.591</v>
      </c>
      <c r="P10" s="124">
        <v>18648.3145</v>
      </c>
      <c r="Q10" s="126">
        <v>17700</v>
      </c>
    </row>
    <row r="11" spans="1:17" ht="20.100000000000001" customHeight="1" x14ac:dyDescent="0.3">
      <c r="A11" s="77" t="s">
        <v>334</v>
      </c>
      <c r="B11" s="78" t="s">
        <v>213</v>
      </c>
      <c r="C11" s="99">
        <v>6</v>
      </c>
      <c r="D11" s="99">
        <v>6</v>
      </c>
      <c r="E11" s="99">
        <v>2</v>
      </c>
      <c r="F11" s="125" t="s">
        <v>48</v>
      </c>
      <c r="G11" s="124">
        <v>4270.6594999999998</v>
      </c>
      <c r="H11" s="124">
        <v>5057.3477000000003</v>
      </c>
      <c r="I11" s="124">
        <v>4329.3701000000001</v>
      </c>
      <c r="J11" s="124">
        <v>5225.1767999999993</v>
      </c>
      <c r="K11" s="124">
        <v>6339.2435999999998</v>
      </c>
      <c r="L11" s="124">
        <v>7075.6393999999991</v>
      </c>
      <c r="M11" s="124">
        <v>8633.2185000000009</v>
      </c>
      <c r="N11" s="124">
        <v>9285.0391</v>
      </c>
      <c r="O11" s="124">
        <v>28927.609000000004</v>
      </c>
      <c r="P11" s="124">
        <v>12566.36</v>
      </c>
      <c r="Q11" s="126">
        <v>8700</v>
      </c>
    </row>
    <row r="12" spans="1:17" ht="20.100000000000001" customHeight="1" x14ac:dyDescent="0.3">
      <c r="A12" s="77" t="s">
        <v>335</v>
      </c>
      <c r="B12" s="78" t="s">
        <v>213</v>
      </c>
      <c r="C12" s="99">
        <v>7</v>
      </c>
      <c r="D12" s="99">
        <v>7</v>
      </c>
      <c r="E12" s="99">
        <v>2</v>
      </c>
      <c r="F12" s="125" t="s">
        <v>34</v>
      </c>
      <c r="G12" s="127">
        <v>1710</v>
      </c>
      <c r="H12" s="127">
        <v>1332</v>
      </c>
      <c r="I12" s="124">
        <v>850</v>
      </c>
      <c r="J12" s="127">
        <v>740</v>
      </c>
      <c r="K12" s="127">
        <v>570</v>
      </c>
      <c r="L12" s="127">
        <v>438</v>
      </c>
      <c r="M12" s="127">
        <v>132</v>
      </c>
      <c r="N12" s="127">
        <v>596</v>
      </c>
      <c r="O12" s="127">
        <v>1662</v>
      </c>
      <c r="P12" s="127">
        <v>2448</v>
      </c>
      <c r="Q12" s="128">
        <v>1100</v>
      </c>
    </row>
    <row r="13" spans="1:17" ht="20.100000000000001" customHeight="1" x14ac:dyDescent="0.3">
      <c r="A13" s="77" t="s">
        <v>336</v>
      </c>
      <c r="B13" s="78" t="s">
        <v>213</v>
      </c>
      <c r="C13" s="99">
        <v>8</v>
      </c>
      <c r="D13" s="99">
        <v>8</v>
      </c>
      <c r="E13" s="99">
        <v>2</v>
      </c>
      <c r="F13" s="129" t="s">
        <v>49</v>
      </c>
      <c r="G13" s="124">
        <f t="shared" ref="G13:Q13" si="2">SUM(G14:G15)</f>
        <v>3877</v>
      </c>
      <c r="H13" s="124">
        <f t="shared" si="2"/>
        <v>4336</v>
      </c>
      <c r="I13" s="124">
        <f t="shared" si="2"/>
        <v>4516</v>
      </c>
      <c r="J13" s="124">
        <f t="shared" si="2"/>
        <v>5755</v>
      </c>
      <c r="K13" s="124">
        <f t="shared" si="2"/>
        <v>6390</v>
      </c>
      <c r="L13" s="124">
        <f t="shared" si="2"/>
        <v>7775.9758284</v>
      </c>
      <c r="M13" s="124">
        <f t="shared" si="2"/>
        <v>7661.005431999999</v>
      </c>
      <c r="N13" s="124">
        <f t="shared" si="2"/>
        <v>7674.9675999999981</v>
      </c>
      <c r="O13" s="124">
        <f t="shared" si="2"/>
        <v>9271.0169999999998</v>
      </c>
      <c r="P13" s="124">
        <f t="shared" si="2"/>
        <v>11927.644005</v>
      </c>
      <c r="Q13" s="124">
        <f t="shared" si="2"/>
        <v>16100</v>
      </c>
    </row>
    <row r="14" spans="1:17" ht="20.100000000000001" customHeight="1" x14ac:dyDescent="0.3">
      <c r="A14" s="77" t="s">
        <v>337</v>
      </c>
      <c r="B14" s="78" t="s">
        <v>213</v>
      </c>
      <c r="C14" s="99">
        <v>9</v>
      </c>
      <c r="D14" s="99">
        <v>9</v>
      </c>
      <c r="E14" s="99">
        <v>8</v>
      </c>
      <c r="F14" s="125" t="s">
        <v>50</v>
      </c>
      <c r="G14" s="124">
        <v>3190</v>
      </c>
      <c r="H14" s="124">
        <v>3640</v>
      </c>
      <c r="I14" s="124">
        <v>3840</v>
      </c>
      <c r="J14" s="124">
        <v>4390</v>
      </c>
      <c r="K14" s="124">
        <v>4780</v>
      </c>
      <c r="L14" s="124">
        <v>5669.9758284</v>
      </c>
      <c r="M14" s="124">
        <v>5460.005431999999</v>
      </c>
      <c r="N14" s="124">
        <v>5949.9675999999981</v>
      </c>
      <c r="O14" s="124">
        <v>6630.0170000000007</v>
      </c>
      <c r="P14" s="124">
        <v>7269.6440050000001</v>
      </c>
      <c r="Q14" s="126">
        <v>8300</v>
      </c>
    </row>
    <row r="15" spans="1:17" ht="20.100000000000001" customHeight="1" x14ac:dyDescent="0.3">
      <c r="A15" s="77" t="s">
        <v>338</v>
      </c>
      <c r="B15" s="78" t="s">
        <v>213</v>
      </c>
      <c r="C15" s="99">
        <v>10</v>
      </c>
      <c r="D15" s="99">
        <v>10</v>
      </c>
      <c r="E15" s="99">
        <v>8</v>
      </c>
      <c r="F15" s="125" t="s">
        <v>51</v>
      </c>
      <c r="G15" s="124">
        <v>687</v>
      </c>
      <c r="H15" s="124">
        <v>696</v>
      </c>
      <c r="I15" s="124">
        <v>676</v>
      </c>
      <c r="J15" s="124">
        <v>1365</v>
      </c>
      <c r="K15" s="124">
        <v>1610</v>
      </c>
      <c r="L15" s="124">
        <v>2106</v>
      </c>
      <c r="M15" s="124">
        <v>2201</v>
      </c>
      <c r="N15" s="124">
        <v>1725</v>
      </c>
      <c r="O15" s="124">
        <v>2641</v>
      </c>
      <c r="P15" s="124">
        <v>4658</v>
      </c>
      <c r="Q15" s="126">
        <v>7800</v>
      </c>
    </row>
    <row r="16" spans="1:17" ht="20.100000000000001" customHeight="1" x14ac:dyDescent="0.3">
      <c r="A16" s="77" t="s">
        <v>339</v>
      </c>
      <c r="B16" s="78" t="s">
        <v>213</v>
      </c>
      <c r="C16" s="99">
        <v>11</v>
      </c>
      <c r="D16" s="99">
        <v>11</v>
      </c>
      <c r="E16" s="99">
        <v>1</v>
      </c>
      <c r="F16" s="130" t="s">
        <v>52</v>
      </c>
      <c r="G16" s="127">
        <v>227</v>
      </c>
      <c r="H16" s="127">
        <v>1750</v>
      </c>
      <c r="I16" s="127">
        <v>380</v>
      </c>
      <c r="J16" s="127">
        <v>270</v>
      </c>
      <c r="K16" s="127">
        <v>506</v>
      </c>
      <c r="L16" s="127">
        <v>1140</v>
      </c>
      <c r="M16" s="127">
        <v>1479</v>
      </c>
      <c r="N16" s="127">
        <v>1547</v>
      </c>
      <c r="O16" s="127">
        <v>980</v>
      </c>
      <c r="P16" s="127">
        <v>402</v>
      </c>
      <c r="Q16" s="126">
        <v>0</v>
      </c>
    </row>
    <row r="17" spans="1:17" ht="20.100000000000001" customHeight="1" x14ac:dyDescent="0.3">
      <c r="A17" s="77" t="s">
        <v>340</v>
      </c>
      <c r="B17" s="78" t="s">
        <v>213</v>
      </c>
      <c r="C17" s="99">
        <v>12</v>
      </c>
      <c r="D17" s="99">
        <v>12</v>
      </c>
      <c r="F17" s="121" t="s">
        <v>341</v>
      </c>
      <c r="G17" s="122">
        <f t="shared" ref="G17:Q17" si="3">G18+G21</f>
        <v>12232.094499999999</v>
      </c>
      <c r="H17" s="122">
        <f t="shared" si="3"/>
        <v>11394.4509</v>
      </c>
      <c r="I17" s="122">
        <f t="shared" si="3"/>
        <v>10836.539700000001</v>
      </c>
      <c r="J17" s="122">
        <f t="shared" si="3"/>
        <v>14472.1296</v>
      </c>
      <c r="K17" s="122">
        <f t="shared" si="3"/>
        <v>16859.868200000001</v>
      </c>
      <c r="L17" s="122">
        <f t="shared" si="3"/>
        <v>23313.199799999999</v>
      </c>
      <c r="M17" s="122">
        <f t="shared" si="3"/>
        <v>34114.144099999998</v>
      </c>
      <c r="N17" s="122">
        <f t="shared" si="3"/>
        <v>43628.726499999997</v>
      </c>
      <c r="O17" s="122">
        <f t="shared" si="3"/>
        <v>48922.792000000009</v>
      </c>
      <c r="P17" s="122">
        <f t="shared" si="3"/>
        <v>47278.387999999999</v>
      </c>
      <c r="Q17" s="122">
        <f t="shared" si="3"/>
        <v>39500</v>
      </c>
    </row>
    <row r="18" spans="1:17" ht="20.100000000000001" customHeight="1" x14ac:dyDescent="0.3">
      <c r="A18" s="77" t="s">
        <v>342</v>
      </c>
      <c r="B18" s="78" t="s">
        <v>213</v>
      </c>
      <c r="C18" s="99">
        <v>13</v>
      </c>
      <c r="D18" s="99">
        <v>13</v>
      </c>
      <c r="E18" s="99">
        <v>12</v>
      </c>
      <c r="F18" s="129" t="s">
        <v>343</v>
      </c>
      <c r="G18" s="124">
        <f t="shared" ref="G18:Q18" si="4">SUM(G19:G20)</f>
        <v>12232.094499999999</v>
      </c>
      <c r="H18" s="124">
        <f t="shared" si="4"/>
        <v>11394.4509</v>
      </c>
      <c r="I18" s="124">
        <f t="shared" si="4"/>
        <v>10836.539700000001</v>
      </c>
      <c r="J18" s="124">
        <f t="shared" si="4"/>
        <v>14472.1296</v>
      </c>
      <c r="K18" s="124">
        <f t="shared" si="4"/>
        <v>16459.868200000001</v>
      </c>
      <c r="L18" s="124">
        <f t="shared" si="4"/>
        <v>21983.199799999999</v>
      </c>
      <c r="M18" s="124">
        <f t="shared" si="4"/>
        <v>33580.944100000001</v>
      </c>
      <c r="N18" s="124">
        <f t="shared" si="4"/>
        <v>43231.751499999998</v>
      </c>
      <c r="O18" s="124">
        <f t="shared" si="4"/>
        <v>47572.081000000006</v>
      </c>
      <c r="P18" s="124">
        <f t="shared" si="4"/>
        <v>47096.561999999998</v>
      </c>
      <c r="Q18" s="124">
        <f t="shared" si="4"/>
        <v>36600</v>
      </c>
    </row>
    <row r="19" spans="1:17" ht="20.100000000000001" customHeight="1" x14ac:dyDescent="0.3">
      <c r="A19" s="77" t="s">
        <v>344</v>
      </c>
      <c r="B19" s="78" t="s">
        <v>213</v>
      </c>
      <c r="C19" s="99">
        <v>14</v>
      </c>
      <c r="D19" s="99">
        <v>14</v>
      </c>
      <c r="E19" s="99">
        <v>13</v>
      </c>
      <c r="F19" s="125" t="s">
        <v>345</v>
      </c>
      <c r="G19" s="124">
        <v>3952.7945</v>
      </c>
      <c r="H19" s="124">
        <v>5279.3509000000004</v>
      </c>
      <c r="I19" s="124">
        <v>5177.7397000000001</v>
      </c>
      <c r="J19" s="124">
        <v>6437.6795999999995</v>
      </c>
      <c r="K19" s="124">
        <v>6558.5482000000002</v>
      </c>
      <c r="L19" s="124">
        <v>10963.149799999999</v>
      </c>
      <c r="M19" s="124">
        <v>22036.624100000001</v>
      </c>
      <c r="N19" s="124">
        <v>26410.8115</v>
      </c>
      <c r="O19" s="124">
        <v>28950.041000000001</v>
      </c>
      <c r="P19" s="124">
        <v>28620.721999999998</v>
      </c>
      <c r="Q19" s="126">
        <v>21400</v>
      </c>
    </row>
    <row r="20" spans="1:17" ht="20.100000000000001" customHeight="1" x14ac:dyDescent="0.3">
      <c r="A20" s="77" t="s">
        <v>346</v>
      </c>
      <c r="B20" s="78" t="s">
        <v>213</v>
      </c>
      <c r="C20" s="99">
        <v>15</v>
      </c>
      <c r="D20" s="99">
        <v>15</v>
      </c>
      <c r="E20" s="99">
        <v>13</v>
      </c>
      <c r="F20" s="125" t="s">
        <v>347</v>
      </c>
      <c r="G20" s="124">
        <v>8279.2999999999993</v>
      </c>
      <c r="H20" s="124">
        <v>6115.1</v>
      </c>
      <c r="I20" s="124">
        <v>5658.8</v>
      </c>
      <c r="J20" s="124">
        <v>8034.45</v>
      </c>
      <c r="K20" s="124">
        <v>9901.32</v>
      </c>
      <c r="L20" s="124">
        <v>11020.05</v>
      </c>
      <c r="M20" s="124">
        <v>11544.32</v>
      </c>
      <c r="N20" s="124">
        <v>16820.939999999999</v>
      </c>
      <c r="O20" s="124">
        <v>18622.04</v>
      </c>
      <c r="P20" s="124">
        <v>18475.84</v>
      </c>
      <c r="Q20" s="126">
        <v>15200</v>
      </c>
    </row>
    <row r="21" spans="1:17" ht="20.100000000000001" customHeight="1" x14ac:dyDescent="0.3">
      <c r="A21" s="77" t="s">
        <v>348</v>
      </c>
      <c r="B21" s="78" t="s">
        <v>213</v>
      </c>
      <c r="C21" s="99">
        <v>16</v>
      </c>
      <c r="D21" s="99">
        <v>16</v>
      </c>
      <c r="E21" s="99">
        <v>12</v>
      </c>
      <c r="F21" s="129" t="s">
        <v>56</v>
      </c>
      <c r="G21" s="124">
        <f t="shared" ref="G21:Q21" si="5">SUM(G22:G23)</f>
        <v>0</v>
      </c>
      <c r="H21" s="124">
        <f t="shared" si="5"/>
        <v>0</v>
      </c>
      <c r="I21" s="124">
        <f t="shared" si="5"/>
        <v>0</v>
      </c>
      <c r="J21" s="124">
        <f t="shared" si="5"/>
        <v>0</v>
      </c>
      <c r="K21" s="124">
        <f t="shared" si="5"/>
        <v>400</v>
      </c>
      <c r="L21" s="124">
        <f t="shared" si="5"/>
        <v>1330</v>
      </c>
      <c r="M21" s="124">
        <f t="shared" si="5"/>
        <v>533.20000000000005</v>
      </c>
      <c r="N21" s="124">
        <f t="shared" si="5"/>
        <v>396.97500000000002</v>
      </c>
      <c r="O21" s="124">
        <f t="shared" si="5"/>
        <v>1350.711</v>
      </c>
      <c r="P21" s="124">
        <f t="shared" si="5"/>
        <v>181.82599999999999</v>
      </c>
      <c r="Q21" s="124">
        <f t="shared" si="5"/>
        <v>2900</v>
      </c>
    </row>
    <row r="22" spans="1:17" ht="20.100000000000001" customHeight="1" x14ac:dyDescent="0.3">
      <c r="A22" s="77" t="s">
        <v>349</v>
      </c>
      <c r="B22" s="78" t="s">
        <v>213</v>
      </c>
      <c r="C22" s="99">
        <v>17</v>
      </c>
      <c r="D22" s="99">
        <v>17</v>
      </c>
      <c r="E22" s="99">
        <v>16</v>
      </c>
      <c r="F22" s="125" t="s">
        <v>57</v>
      </c>
      <c r="G22" s="131" t="s">
        <v>102</v>
      </c>
      <c r="H22" s="131" t="s">
        <v>102</v>
      </c>
      <c r="I22" s="131" t="s">
        <v>102</v>
      </c>
      <c r="J22" s="131" t="s">
        <v>102</v>
      </c>
      <c r="K22" s="127">
        <v>400</v>
      </c>
      <c r="L22" s="127">
        <v>1330</v>
      </c>
      <c r="M22" s="127">
        <v>434</v>
      </c>
      <c r="N22" s="127">
        <v>235</v>
      </c>
      <c r="O22" s="127">
        <v>0</v>
      </c>
      <c r="P22" s="127">
        <v>0</v>
      </c>
      <c r="Q22" s="128">
        <v>0</v>
      </c>
    </row>
    <row r="23" spans="1:17" ht="20.100000000000001" customHeight="1" x14ac:dyDescent="0.3">
      <c r="A23" s="77" t="s">
        <v>350</v>
      </c>
      <c r="B23" s="78" t="s">
        <v>213</v>
      </c>
      <c r="C23" s="99">
        <v>18</v>
      </c>
      <c r="D23" s="99">
        <v>18</v>
      </c>
      <c r="E23" s="99">
        <v>16</v>
      </c>
      <c r="F23" s="125" t="s">
        <v>58</v>
      </c>
      <c r="G23" s="131" t="s">
        <v>102</v>
      </c>
      <c r="H23" s="131" t="s">
        <v>102</v>
      </c>
      <c r="I23" s="131" t="s">
        <v>102</v>
      </c>
      <c r="J23" s="131" t="s">
        <v>102</v>
      </c>
      <c r="K23" s="131" t="s">
        <v>102</v>
      </c>
      <c r="L23" s="131" t="s">
        <v>102</v>
      </c>
      <c r="M23" s="127">
        <v>99.2</v>
      </c>
      <c r="N23" s="127">
        <v>161.97499999999999</v>
      </c>
      <c r="O23" s="127">
        <v>1350.711</v>
      </c>
      <c r="P23" s="127">
        <v>181.82599999999999</v>
      </c>
      <c r="Q23" s="128">
        <v>2900</v>
      </c>
    </row>
    <row r="24" spans="1:17" ht="20.100000000000001" customHeight="1" x14ac:dyDescent="0.3">
      <c r="A24" s="77" t="s">
        <v>351</v>
      </c>
      <c r="B24" s="78" t="s">
        <v>213</v>
      </c>
      <c r="C24" s="99">
        <v>19</v>
      </c>
      <c r="D24" s="99">
        <v>19</v>
      </c>
      <c r="F24" s="132" t="s">
        <v>352</v>
      </c>
      <c r="G24" s="133">
        <f t="shared" ref="G24:Q24" si="6">G17+G6+G16</f>
        <v>44509.311000000002</v>
      </c>
      <c r="H24" s="133">
        <f t="shared" si="6"/>
        <v>48653.198000000004</v>
      </c>
      <c r="I24" s="133">
        <f t="shared" si="6"/>
        <v>48871.898000000008</v>
      </c>
      <c r="J24" s="133">
        <f t="shared" si="6"/>
        <v>55094.614000000001</v>
      </c>
      <c r="K24" s="133">
        <f t="shared" si="6"/>
        <v>62908.114000000001</v>
      </c>
      <c r="L24" s="133">
        <f t="shared" si="6"/>
        <v>79336.898828399993</v>
      </c>
      <c r="M24" s="133">
        <f t="shared" si="6"/>
        <v>100342.893232</v>
      </c>
      <c r="N24" s="133">
        <f t="shared" si="6"/>
        <v>117580.59220000001</v>
      </c>
      <c r="O24" s="133">
        <f t="shared" si="6"/>
        <v>159480.53100000002</v>
      </c>
      <c r="P24" s="133">
        <f t="shared" si="6"/>
        <v>149569.42950500001</v>
      </c>
      <c r="Q24" s="133">
        <f t="shared" si="6"/>
        <v>166100</v>
      </c>
    </row>
    <row r="25" spans="1:17" ht="17.100000000000001" customHeight="1" x14ac:dyDescent="0.25">
      <c r="G25" s="67"/>
      <c r="H25" s="67"/>
      <c r="I25" s="67"/>
      <c r="J25" s="67"/>
      <c r="K25" s="67"/>
      <c r="L25" s="67"/>
      <c r="M25" s="67"/>
      <c r="N25" s="67"/>
      <c r="O25" s="134"/>
      <c r="P25" s="134"/>
      <c r="Q25" s="135"/>
    </row>
    <row r="31" spans="1:17" ht="15" customHeight="1" x14ac:dyDescent="0.25">
      <c r="F31" s="99" t="s">
        <v>262</v>
      </c>
    </row>
    <row r="32" spans="1:17" ht="15" customHeight="1" x14ac:dyDescent="0.25">
      <c r="F32" s="99" t="s">
        <v>265</v>
      </c>
    </row>
    <row r="33" spans="6:6" ht="15" customHeight="1" x14ac:dyDescent="0.25">
      <c r="F33" s="99" t="s">
        <v>265</v>
      </c>
    </row>
    <row r="34" spans="6:6" ht="15" customHeight="1" x14ac:dyDescent="0.25">
      <c r="F34" s="99" t="s">
        <v>265</v>
      </c>
    </row>
    <row r="35" spans="6:6" ht="15" customHeight="1" x14ac:dyDescent="0.25">
      <c r="F35" s="99" t="s">
        <v>265</v>
      </c>
    </row>
    <row r="36" spans="6:6" ht="15" customHeight="1" x14ac:dyDescent="0.25">
      <c r="F36" s="99" t="s">
        <v>265</v>
      </c>
    </row>
  </sheetData>
  <mergeCells count="2">
    <mergeCell ref="F4:G4"/>
    <mergeCell ref="O25:P25"/>
  </mergeCells>
  <pageMargins left="0.78740157480314965" right="0.78740157480314965" top="0.78740157480314965" bottom="0.78740157480314965" header="0.51181102362204722" footer="0.51181102362204722"/>
  <pageSetup paperSize="9" scale="74" firstPageNumber="111" orientation="landscape" useFirstPageNumber="1" horizontalDpi="300" verticalDpi="300" r:id="rId1"/>
  <headerFooter alignWithMargins="0">
    <oddHeader>&amp;L&amp;"Times New Roman,Gras italique"FINANCE PUBLIQUE&amp;C &amp;R&amp;"Times New Roman,Gras italique"المالية العامة</oddHeader>
    <oddFooter>&amp;L&amp;"Times New Roman,Gras italique"Annuaire statistique 1995-2005&amp;C&amp;"Times New Roman,Gras italique"&amp;P&amp;R&amp;"Times New Roman,Gras italique"الدليل السنوي للاحصاء 1995-2005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4F186-9B87-4DEE-B723-4D81D9E7C5B1}">
  <sheetPr>
    <pageSetUpPr fitToPage="1"/>
  </sheetPr>
  <dimension ref="A1:R53"/>
  <sheetViews>
    <sheetView topLeftCell="A37" zoomScaleNormal="75" workbookViewId="0">
      <selection activeCell="E41" sqref="E41"/>
    </sheetView>
  </sheetViews>
  <sheetFormatPr baseColWidth="10" defaultColWidth="11.44140625" defaultRowHeight="15" customHeight="1" x14ac:dyDescent="0.25"/>
  <cols>
    <col min="1" max="5" width="11.44140625" style="67"/>
    <col min="6" max="6" width="36.6640625" style="67" customWidth="1"/>
    <col min="7" max="17" width="10.44140625" style="67" customWidth="1"/>
    <col min="18" max="18" width="7.109375" style="67" customWidth="1"/>
    <col min="19" max="19" width="5.33203125" style="67" customWidth="1"/>
    <col min="20" max="20" width="18.5546875" style="67" customWidth="1"/>
    <col min="21" max="21" width="5.33203125" style="67" customWidth="1"/>
    <col min="22" max="22" width="6.6640625" style="67" customWidth="1"/>
    <col min="23" max="23" width="5.5546875" style="67" customWidth="1"/>
    <col min="24" max="24" width="5.33203125" style="67" customWidth="1"/>
    <col min="25" max="25" width="4.44140625" style="67" customWidth="1"/>
    <col min="26" max="30" width="5.33203125" style="67" customWidth="1"/>
    <col min="31" max="31" width="5.88671875" style="67" customWidth="1"/>
    <col min="32" max="33" width="11.44140625" style="67"/>
    <col min="34" max="46" width="5.6640625" style="67" customWidth="1"/>
    <col min="47" max="261" width="11.44140625" style="67"/>
    <col min="262" max="262" width="36.6640625" style="67" customWidth="1"/>
    <col min="263" max="273" width="10.44140625" style="67" customWidth="1"/>
    <col min="274" max="274" width="7.109375" style="67" customWidth="1"/>
    <col min="275" max="275" width="5.33203125" style="67" customWidth="1"/>
    <col min="276" max="276" width="18.5546875" style="67" customWidth="1"/>
    <col min="277" max="277" width="5.33203125" style="67" customWidth="1"/>
    <col min="278" max="278" width="6.6640625" style="67" customWidth="1"/>
    <col min="279" max="279" width="5.5546875" style="67" customWidth="1"/>
    <col min="280" max="280" width="5.33203125" style="67" customWidth="1"/>
    <col min="281" max="281" width="4.44140625" style="67" customWidth="1"/>
    <col min="282" max="286" width="5.33203125" style="67" customWidth="1"/>
    <col min="287" max="287" width="5.88671875" style="67" customWidth="1"/>
    <col min="288" max="289" width="11.44140625" style="67"/>
    <col min="290" max="302" width="5.6640625" style="67" customWidth="1"/>
    <col min="303" max="517" width="11.44140625" style="67"/>
    <col min="518" max="518" width="36.6640625" style="67" customWidth="1"/>
    <col min="519" max="529" width="10.44140625" style="67" customWidth="1"/>
    <col min="530" max="530" width="7.109375" style="67" customWidth="1"/>
    <col min="531" max="531" width="5.33203125" style="67" customWidth="1"/>
    <col min="532" max="532" width="18.5546875" style="67" customWidth="1"/>
    <col min="533" max="533" width="5.33203125" style="67" customWidth="1"/>
    <col min="534" max="534" width="6.6640625" style="67" customWidth="1"/>
    <col min="535" max="535" width="5.5546875" style="67" customWidth="1"/>
    <col min="536" max="536" width="5.33203125" style="67" customWidth="1"/>
    <col min="537" max="537" width="4.44140625" style="67" customWidth="1"/>
    <col min="538" max="542" width="5.33203125" style="67" customWidth="1"/>
    <col min="543" max="543" width="5.88671875" style="67" customWidth="1"/>
    <col min="544" max="545" width="11.44140625" style="67"/>
    <col min="546" max="558" width="5.6640625" style="67" customWidth="1"/>
    <col min="559" max="773" width="11.44140625" style="67"/>
    <col min="774" max="774" width="36.6640625" style="67" customWidth="1"/>
    <col min="775" max="785" width="10.44140625" style="67" customWidth="1"/>
    <col min="786" max="786" width="7.109375" style="67" customWidth="1"/>
    <col min="787" max="787" width="5.33203125" style="67" customWidth="1"/>
    <col min="788" max="788" width="18.5546875" style="67" customWidth="1"/>
    <col min="789" max="789" width="5.33203125" style="67" customWidth="1"/>
    <col min="790" max="790" width="6.6640625" style="67" customWidth="1"/>
    <col min="791" max="791" width="5.5546875" style="67" customWidth="1"/>
    <col min="792" max="792" width="5.33203125" style="67" customWidth="1"/>
    <col min="793" max="793" width="4.44140625" style="67" customWidth="1"/>
    <col min="794" max="798" width="5.33203125" style="67" customWidth="1"/>
    <col min="799" max="799" width="5.88671875" style="67" customWidth="1"/>
    <col min="800" max="801" width="11.44140625" style="67"/>
    <col min="802" max="814" width="5.6640625" style="67" customWidth="1"/>
    <col min="815" max="1029" width="11.44140625" style="67"/>
    <col min="1030" max="1030" width="36.6640625" style="67" customWidth="1"/>
    <col min="1031" max="1041" width="10.44140625" style="67" customWidth="1"/>
    <col min="1042" max="1042" width="7.109375" style="67" customWidth="1"/>
    <col min="1043" max="1043" width="5.33203125" style="67" customWidth="1"/>
    <col min="1044" max="1044" width="18.5546875" style="67" customWidth="1"/>
    <col min="1045" max="1045" width="5.33203125" style="67" customWidth="1"/>
    <col min="1046" max="1046" width="6.6640625" style="67" customWidth="1"/>
    <col min="1047" max="1047" width="5.5546875" style="67" customWidth="1"/>
    <col min="1048" max="1048" width="5.33203125" style="67" customWidth="1"/>
    <col min="1049" max="1049" width="4.44140625" style="67" customWidth="1"/>
    <col min="1050" max="1054" width="5.33203125" style="67" customWidth="1"/>
    <col min="1055" max="1055" width="5.88671875" style="67" customWidth="1"/>
    <col min="1056" max="1057" width="11.44140625" style="67"/>
    <col min="1058" max="1070" width="5.6640625" style="67" customWidth="1"/>
    <col min="1071" max="1285" width="11.44140625" style="67"/>
    <col min="1286" max="1286" width="36.6640625" style="67" customWidth="1"/>
    <col min="1287" max="1297" width="10.44140625" style="67" customWidth="1"/>
    <col min="1298" max="1298" width="7.109375" style="67" customWidth="1"/>
    <col min="1299" max="1299" width="5.33203125" style="67" customWidth="1"/>
    <col min="1300" max="1300" width="18.5546875" style="67" customWidth="1"/>
    <col min="1301" max="1301" width="5.33203125" style="67" customWidth="1"/>
    <col min="1302" max="1302" width="6.6640625" style="67" customWidth="1"/>
    <col min="1303" max="1303" width="5.5546875" style="67" customWidth="1"/>
    <col min="1304" max="1304" width="5.33203125" style="67" customWidth="1"/>
    <col min="1305" max="1305" width="4.44140625" style="67" customWidth="1"/>
    <col min="1306" max="1310" width="5.33203125" style="67" customWidth="1"/>
    <col min="1311" max="1311" width="5.88671875" style="67" customWidth="1"/>
    <col min="1312" max="1313" width="11.44140625" style="67"/>
    <col min="1314" max="1326" width="5.6640625" style="67" customWidth="1"/>
    <col min="1327" max="1541" width="11.44140625" style="67"/>
    <col min="1542" max="1542" width="36.6640625" style="67" customWidth="1"/>
    <col min="1543" max="1553" width="10.44140625" style="67" customWidth="1"/>
    <col min="1554" max="1554" width="7.109375" style="67" customWidth="1"/>
    <col min="1555" max="1555" width="5.33203125" style="67" customWidth="1"/>
    <col min="1556" max="1556" width="18.5546875" style="67" customWidth="1"/>
    <col min="1557" max="1557" width="5.33203125" style="67" customWidth="1"/>
    <col min="1558" max="1558" width="6.6640625" style="67" customWidth="1"/>
    <col min="1559" max="1559" width="5.5546875" style="67" customWidth="1"/>
    <col min="1560" max="1560" width="5.33203125" style="67" customWidth="1"/>
    <col min="1561" max="1561" width="4.44140625" style="67" customWidth="1"/>
    <col min="1562" max="1566" width="5.33203125" style="67" customWidth="1"/>
    <col min="1567" max="1567" width="5.88671875" style="67" customWidth="1"/>
    <col min="1568" max="1569" width="11.44140625" style="67"/>
    <col min="1570" max="1582" width="5.6640625" style="67" customWidth="1"/>
    <col min="1583" max="1797" width="11.44140625" style="67"/>
    <col min="1798" max="1798" width="36.6640625" style="67" customWidth="1"/>
    <col min="1799" max="1809" width="10.44140625" style="67" customWidth="1"/>
    <col min="1810" max="1810" width="7.109375" style="67" customWidth="1"/>
    <col min="1811" max="1811" width="5.33203125" style="67" customWidth="1"/>
    <col min="1812" max="1812" width="18.5546875" style="67" customWidth="1"/>
    <col min="1813" max="1813" width="5.33203125" style="67" customWidth="1"/>
    <col min="1814" max="1814" width="6.6640625" style="67" customWidth="1"/>
    <col min="1815" max="1815" width="5.5546875" style="67" customWidth="1"/>
    <col min="1816" max="1816" width="5.33203125" style="67" customWidth="1"/>
    <col min="1817" max="1817" width="4.44140625" style="67" customWidth="1"/>
    <col min="1818" max="1822" width="5.33203125" style="67" customWidth="1"/>
    <col min="1823" max="1823" width="5.88671875" style="67" customWidth="1"/>
    <col min="1824" max="1825" width="11.44140625" style="67"/>
    <col min="1826" max="1838" width="5.6640625" style="67" customWidth="1"/>
    <col min="1839" max="2053" width="11.44140625" style="67"/>
    <col min="2054" max="2054" width="36.6640625" style="67" customWidth="1"/>
    <col min="2055" max="2065" width="10.44140625" style="67" customWidth="1"/>
    <col min="2066" max="2066" width="7.109375" style="67" customWidth="1"/>
    <col min="2067" max="2067" width="5.33203125" style="67" customWidth="1"/>
    <col min="2068" max="2068" width="18.5546875" style="67" customWidth="1"/>
    <col min="2069" max="2069" width="5.33203125" style="67" customWidth="1"/>
    <col min="2070" max="2070" width="6.6640625" style="67" customWidth="1"/>
    <col min="2071" max="2071" width="5.5546875" style="67" customWidth="1"/>
    <col min="2072" max="2072" width="5.33203125" style="67" customWidth="1"/>
    <col min="2073" max="2073" width="4.44140625" style="67" customWidth="1"/>
    <col min="2074" max="2078" width="5.33203125" style="67" customWidth="1"/>
    <col min="2079" max="2079" width="5.88671875" style="67" customWidth="1"/>
    <col min="2080" max="2081" width="11.44140625" style="67"/>
    <col min="2082" max="2094" width="5.6640625" style="67" customWidth="1"/>
    <col min="2095" max="2309" width="11.44140625" style="67"/>
    <col min="2310" max="2310" width="36.6640625" style="67" customWidth="1"/>
    <col min="2311" max="2321" width="10.44140625" style="67" customWidth="1"/>
    <col min="2322" max="2322" width="7.109375" style="67" customWidth="1"/>
    <col min="2323" max="2323" width="5.33203125" style="67" customWidth="1"/>
    <col min="2324" max="2324" width="18.5546875" style="67" customWidth="1"/>
    <col min="2325" max="2325" width="5.33203125" style="67" customWidth="1"/>
    <col min="2326" max="2326" width="6.6640625" style="67" customWidth="1"/>
    <col min="2327" max="2327" width="5.5546875" style="67" customWidth="1"/>
    <col min="2328" max="2328" width="5.33203125" style="67" customWidth="1"/>
    <col min="2329" max="2329" width="4.44140625" style="67" customWidth="1"/>
    <col min="2330" max="2334" width="5.33203125" style="67" customWidth="1"/>
    <col min="2335" max="2335" width="5.88671875" style="67" customWidth="1"/>
    <col min="2336" max="2337" width="11.44140625" style="67"/>
    <col min="2338" max="2350" width="5.6640625" style="67" customWidth="1"/>
    <col min="2351" max="2565" width="11.44140625" style="67"/>
    <col min="2566" max="2566" width="36.6640625" style="67" customWidth="1"/>
    <col min="2567" max="2577" width="10.44140625" style="67" customWidth="1"/>
    <col min="2578" max="2578" width="7.109375" style="67" customWidth="1"/>
    <col min="2579" max="2579" width="5.33203125" style="67" customWidth="1"/>
    <col min="2580" max="2580" width="18.5546875" style="67" customWidth="1"/>
    <col min="2581" max="2581" width="5.33203125" style="67" customWidth="1"/>
    <col min="2582" max="2582" width="6.6640625" style="67" customWidth="1"/>
    <col min="2583" max="2583" width="5.5546875" style="67" customWidth="1"/>
    <col min="2584" max="2584" width="5.33203125" style="67" customWidth="1"/>
    <col min="2585" max="2585" width="4.44140625" style="67" customWidth="1"/>
    <col min="2586" max="2590" width="5.33203125" style="67" customWidth="1"/>
    <col min="2591" max="2591" width="5.88671875" style="67" customWidth="1"/>
    <col min="2592" max="2593" width="11.44140625" style="67"/>
    <col min="2594" max="2606" width="5.6640625" style="67" customWidth="1"/>
    <col min="2607" max="2821" width="11.44140625" style="67"/>
    <col min="2822" max="2822" width="36.6640625" style="67" customWidth="1"/>
    <col min="2823" max="2833" width="10.44140625" style="67" customWidth="1"/>
    <col min="2834" max="2834" width="7.109375" style="67" customWidth="1"/>
    <col min="2835" max="2835" width="5.33203125" style="67" customWidth="1"/>
    <col min="2836" max="2836" width="18.5546875" style="67" customWidth="1"/>
    <col min="2837" max="2837" width="5.33203125" style="67" customWidth="1"/>
    <col min="2838" max="2838" width="6.6640625" style="67" customWidth="1"/>
    <col min="2839" max="2839" width="5.5546875" style="67" customWidth="1"/>
    <col min="2840" max="2840" width="5.33203125" style="67" customWidth="1"/>
    <col min="2841" max="2841" width="4.44140625" style="67" customWidth="1"/>
    <col min="2842" max="2846" width="5.33203125" style="67" customWidth="1"/>
    <col min="2847" max="2847" width="5.88671875" style="67" customWidth="1"/>
    <col min="2848" max="2849" width="11.44140625" style="67"/>
    <col min="2850" max="2862" width="5.6640625" style="67" customWidth="1"/>
    <col min="2863" max="3077" width="11.44140625" style="67"/>
    <col min="3078" max="3078" width="36.6640625" style="67" customWidth="1"/>
    <col min="3079" max="3089" width="10.44140625" style="67" customWidth="1"/>
    <col min="3090" max="3090" width="7.109375" style="67" customWidth="1"/>
    <col min="3091" max="3091" width="5.33203125" style="67" customWidth="1"/>
    <col min="3092" max="3092" width="18.5546875" style="67" customWidth="1"/>
    <col min="3093" max="3093" width="5.33203125" style="67" customWidth="1"/>
    <col min="3094" max="3094" width="6.6640625" style="67" customWidth="1"/>
    <col min="3095" max="3095" width="5.5546875" style="67" customWidth="1"/>
    <col min="3096" max="3096" width="5.33203125" style="67" customWidth="1"/>
    <col min="3097" max="3097" width="4.44140625" style="67" customWidth="1"/>
    <col min="3098" max="3102" width="5.33203125" style="67" customWidth="1"/>
    <col min="3103" max="3103" width="5.88671875" style="67" customWidth="1"/>
    <col min="3104" max="3105" width="11.44140625" style="67"/>
    <col min="3106" max="3118" width="5.6640625" style="67" customWidth="1"/>
    <col min="3119" max="3333" width="11.44140625" style="67"/>
    <col min="3334" max="3334" width="36.6640625" style="67" customWidth="1"/>
    <col min="3335" max="3345" width="10.44140625" style="67" customWidth="1"/>
    <col min="3346" max="3346" width="7.109375" style="67" customWidth="1"/>
    <col min="3347" max="3347" width="5.33203125" style="67" customWidth="1"/>
    <col min="3348" max="3348" width="18.5546875" style="67" customWidth="1"/>
    <col min="3349" max="3349" width="5.33203125" style="67" customWidth="1"/>
    <col min="3350" max="3350" width="6.6640625" style="67" customWidth="1"/>
    <col min="3351" max="3351" width="5.5546875" style="67" customWidth="1"/>
    <col min="3352" max="3352" width="5.33203125" style="67" customWidth="1"/>
    <col min="3353" max="3353" width="4.44140625" style="67" customWidth="1"/>
    <col min="3354" max="3358" width="5.33203125" style="67" customWidth="1"/>
    <col min="3359" max="3359" width="5.88671875" style="67" customWidth="1"/>
    <col min="3360" max="3361" width="11.44140625" style="67"/>
    <col min="3362" max="3374" width="5.6640625" style="67" customWidth="1"/>
    <col min="3375" max="3589" width="11.44140625" style="67"/>
    <col min="3590" max="3590" width="36.6640625" style="67" customWidth="1"/>
    <col min="3591" max="3601" width="10.44140625" style="67" customWidth="1"/>
    <col min="3602" max="3602" width="7.109375" style="67" customWidth="1"/>
    <col min="3603" max="3603" width="5.33203125" style="67" customWidth="1"/>
    <col min="3604" max="3604" width="18.5546875" style="67" customWidth="1"/>
    <col min="3605" max="3605" width="5.33203125" style="67" customWidth="1"/>
    <col min="3606" max="3606" width="6.6640625" style="67" customWidth="1"/>
    <col min="3607" max="3607" width="5.5546875" style="67" customWidth="1"/>
    <col min="3608" max="3608" width="5.33203125" style="67" customWidth="1"/>
    <col min="3609" max="3609" width="4.44140625" style="67" customWidth="1"/>
    <col min="3610" max="3614" width="5.33203125" style="67" customWidth="1"/>
    <col min="3615" max="3615" width="5.88671875" style="67" customWidth="1"/>
    <col min="3616" max="3617" width="11.44140625" style="67"/>
    <col min="3618" max="3630" width="5.6640625" style="67" customWidth="1"/>
    <col min="3631" max="3845" width="11.44140625" style="67"/>
    <col min="3846" max="3846" width="36.6640625" style="67" customWidth="1"/>
    <col min="3847" max="3857" width="10.44140625" style="67" customWidth="1"/>
    <col min="3858" max="3858" width="7.109375" style="67" customWidth="1"/>
    <col min="3859" max="3859" width="5.33203125" style="67" customWidth="1"/>
    <col min="3860" max="3860" width="18.5546875" style="67" customWidth="1"/>
    <col min="3861" max="3861" width="5.33203125" style="67" customWidth="1"/>
    <col min="3862" max="3862" width="6.6640625" style="67" customWidth="1"/>
    <col min="3863" max="3863" width="5.5546875" style="67" customWidth="1"/>
    <col min="3864" max="3864" width="5.33203125" style="67" customWidth="1"/>
    <col min="3865" max="3865" width="4.44140625" style="67" customWidth="1"/>
    <col min="3866" max="3870" width="5.33203125" style="67" customWidth="1"/>
    <col min="3871" max="3871" width="5.88671875" style="67" customWidth="1"/>
    <col min="3872" max="3873" width="11.44140625" style="67"/>
    <col min="3874" max="3886" width="5.6640625" style="67" customWidth="1"/>
    <col min="3887" max="4101" width="11.44140625" style="67"/>
    <col min="4102" max="4102" width="36.6640625" style="67" customWidth="1"/>
    <col min="4103" max="4113" width="10.44140625" style="67" customWidth="1"/>
    <col min="4114" max="4114" width="7.109375" style="67" customWidth="1"/>
    <col min="4115" max="4115" width="5.33203125" style="67" customWidth="1"/>
    <col min="4116" max="4116" width="18.5546875" style="67" customWidth="1"/>
    <col min="4117" max="4117" width="5.33203125" style="67" customWidth="1"/>
    <col min="4118" max="4118" width="6.6640625" style="67" customWidth="1"/>
    <col min="4119" max="4119" width="5.5546875" style="67" customWidth="1"/>
    <col min="4120" max="4120" width="5.33203125" style="67" customWidth="1"/>
    <col min="4121" max="4121" width="4.44140625" style="67" customWidth="1"/>
    <col min="4122" max="4126" width="5.33203125" style="67" customWidth="1"/>
    <col min="4127" max="4127" width="5.88671875" style="67" customWidth="1"/>
    <col min="4128" max="4129" width="11.44140625" style="67"/>
    <col min="4130" max="4142" width="5.6640625" style="67" customWidth="1"/>
    <col min="4143" max="4357" width="11.44140625" style="67"/>
    <col min="4358" max="4358" width="36.6640625" style="67" customWidth="1"/>
    <col min="4359" max="4369" width="10.44140625" style="67" customWidth="1"/>
    <col min="4370" max="4370" width="7.109375" style="67" customWidth="1"/>
    <col min="4371" max="4371" width="5.33203125" style="67" customWidth="1"/>
    <col min="4372" max="4372" width="18.5546875" style="67" customWidth="1"/>
    <col min="4373" max="4373" width="5.33203125" style="67" customWidth="1"/>
    <col min="4374" max="4374" width="6.6640625" style="67" customWidth="1"/>
    <col min="4375" max="4375" width="5.5546875" style="67" customWidth="1"/>
    <col min="4376" max="4376" width="5.33203125" style="67" customWidth="1"/>
    <col min="4377" max="4377" width="4.44140625" style="67" customWidth="1"/>
    <col min="4378" max="4382" width="5.33203125" style="67" customWidth="1"/>
    <col min="4383" max="4383" width="5.88671875" style="67" customWidth="1"/>
    <col min="4384" max="4385" width="11.44140625" style="67"/>
    <col min="4386" max="4398" width="5.6640625" style="67" customWidth="1"/>
    <col min="4399" max="4613" width="11.44140625" style="67"/>
    <col min="4614" max="4614" width="36.6640625" style="67" customWidth="1"/>
    <col min="4615" max="4625" width="10.44140625" style="67" customWidth="1"/>
    <col min="4626" max="4626" width="7.109375" style="67" customWidth="1"/>
    <col min="4627" max="4627" width="5.33203125" style="67" customWidth="1"/>
    <col min="4628" max="4628" width="18.5546875" style="67" customWidth="1"/>
    <col min="4629" max="4629" width="5.33203125" style="67" customWidth="1"/>
    <col min="4630" max="4630" width="6.6640625" style="67" customWidth="1"/>
    <col min="4631" max="4631" width="5.5546875" style="67" customWidth="1"/>
    <col min="4632" max="4632" width="5.33203125" style="67" customWidth="1"/>
    <col min="4633" max="4633" width="4.44140625" style="67" customWidth="1"/>
    <col min="4634" max="4638" width="5.33203125" style="67" customWidth="1"/>
    <col min="4639" max="4639" width="5.88671875" style="67" customWidth="1"/>
    <col min="4640" max="4641" width="11.44140625" style="67"/>
    <col min="4642" max="4654" width="5.6640625" style="67" customWidth="1"/>
    <col min="4655" max="4869" width="11.44140625" style="67"/>
    <col min="4870" max="4870" width="36.6640625" style="67" customWidth="1"/>
    <col min="4871" max="4881" width="10.44140625" style="67" customWidth="1"/>
    <col min="4882" max="4882" width="7.109375" style="67" customWidth="1"/>
    <col min="4883" max="4883" width="5.33203125" style="67" customWidth="1"/>
    <col min="4884" max="4884" width="18.5546875" style="67" customWidth="1"/>
    <col min="4885" max="4885" width="5.33203125" style="67" customWidth="1"/>
    <col min="4886" max="4886" width="6.6640625" style="67" customWidth="1"/>
    <col min="4887" max="4887" width="5.5546875" style="67" customWidth="1"/>
    <col min="4888" max="4888" width="5.33203125" style="67" customWidth="1"/>
    <col min="4889" max="4889" width="4.44140625" style="67" customWidth="1"/>
    <col min="4890" max="4894" width="5.33203125" style="67" customWidth="1"/>
    <col min="4895" max="4895" width="5.88671875" style="67" customWidth="1"/>
    <col min="4896" max="4897" width="11.44140625" style="67"/>
    <col min="4898" max="4910" width="5.6640625" style="67" customWidth="1"/>
    <col min="4911" max="5125" width="11.44140625" style="67"/>
    <col min="5126" max="5126" width="36.6640625" style="67" customWidth="1"/>
    <col min="5127" max="5137" width="10.44140625" style="67" customWidth="1"/>
    <col min="5138" max="5138" width="7.109375" style="67" customWidth="1"/>
    <col min="5139" max="5139" width="5.33203125" style="67" customWidth="1"/>
    <col min="5140" max="5140" width="18.5546875" style="67" customWidth="1"/>
    <col min="5141" max="5141" width="5.33203125" style="67" customWidth="1"/>
    <col min="5142" max="5142" width="6.6640625" style="67" customWidth="1"/>
    <col min="5143" max="5143" width="5.5546875" style="67" customWidth="1"/>
    <col min="5144" max="5144" width="5.33203125" style="67" customWidth="1"/>
    <col min="5145" max="5145" width="4.44140625" style="67" customWidth="1"/>
    <col min="5146" max="5150" width="5.33203125" style="67" customWidth="1"/>
    <col min="5151" max="5151" width="5.88671875" style="67" customWidth="1"/>
    <col min="5152" max="5153" width="11.44140625" style="67"/>
    <col min="5154" max="5166" width="5.6640625" style="67" customWidth="1"/>
    <col min="5167" max="5381" width="11.44140625" style="67"/>
    <col min="5382" max="5382" width="36.6640625" style="67" customWidth="1"/>
    <col min="5383" max="5393" width="10.44140625" style="67" customWidth="1"/>
    <col min="5394" max="5394" width="7.109375" style="67" customWidth="1"/>
    <col min="5395" max="5395" width="5.33203125" style="67" customWidth="1"/>
    <col min="5396" max="5396" width="18.5546875" style="67" customWidth="1"/>
    <col min="5397" max="5397" width="5.33203125" style="67" customWidth="1"/>
    <col min="5398" max="5398" width="6.6640625" style="67" customWidth="1"/>
    <col min="5399" max="5399" width="5.5546875" style="67" customWidth="1"/>
    <col min="5400" max="5400" width="5.33203125" style="67" customWidth="1"/>
    <col min="5401" max="5401" width="4.44140625" style="67" customWidth="1"/>
    <col min="5402" max="5406" width="5.33203125" style="67" customWidth="1"/>
    <col min="5407" max="5407" width="5.88671875" style="67" customWidth="1"/>
    <col min="5408" max="5409" width="11.44140625" style="67"/>
    <col min="5410" max="5422" width="5.6640625" style="67" customWidth="1"/>
    <col min="5423" max="5637" width="11.44140625" style="67"/>
    <col min="5638" max="5638" width="36.6640625" style="67" customWidth="1"/>
    <col min="5639" max="5649" width="10.44140625" style="67" customWidth="1"/>
    <col min="5650" max="5650" width="7.109375" style="67" customWidth="1"/>
    <col min="5651" max="5651" width="5.33203125" style="67" customWidth="1"/>
    <col min="5652" max="5652" width="18.5546875" style="67" customWidth="1"/>
    <col min="5653" max="5653" width="5.33203125" style="67" customWidth="1"/>
    <col min="5654" max="5654" width="6.6640625" style="67" customWidth="1"/>
    <col min="5655" max="5655" width="5.5546875" style="67" customWidth="1"/>
    <col min="5656" max="5656" width="5.33203125" style="67" customWidth="1"/>
    <col min="5657" max="5657" width="4.44140625" style="67" customWidth="1"/>
    <col min="5658" max="5662" width="5.33203125" style="67" customWidth="1"/>
    <col min="5663" max="5663" width="5.88671875" style="67" customWidth="1"/>
    <col min="5664" max="5665" width="11.44140625" style="67"/>
    <col min="5666" max="5678" width="5.6640625" style="67" customWidth="1"/>
    <col min="5679" max="5893" width="11.44140625" style="67"/>
    <col min="5894" max="5894" width="36.6640625" style="67" customWidth="1"/>
    <col min="5895" max="5905" width="10.44140625" style="67" customWidth="1"/>
    <col min="5906" max="5906" width="7.109375" style="67" customWidth="1"/>
    <col min="5907" max="5907" width="5.33203125" style="67" customWidth="1"/>
    <col min="5908" max="5908" width="18.5546875" style="67" customWidth="1"/>
    <col min="5909" max="5909" width="5.33203125" style="67" customWidth="1"/>
    <col min="5910" max="5910" width="6.6640625" style="67" customWidth="1"/>
    <col min="5911" max="5911" width="5.5546875" style="67" customWidth="1"/>
    <col min="5912" max="5912" width="5.33203125" style="67" customWidth="1"/>
    <col min="5913" max="5913" width="4.44140625" style="67" customWidth="1"/>
    <col min="5914" max="5918" width="5.33203125" style="67" customWidth="1"/>
    <col min="5919" max="5919" width="5.88671875" style="67" customWidth="1"/>
    <col min="5920" max="5921" width="11.44140625" style="67"/>
    <col min="5922" max="5934" width="5.6640625" style="67" customWidth="1"/>
    <col min="5935" max="6149" width="11.44140625" style="67"/>
    <col min="6150" max="6150" width="36.6640625" style="67" customWidth="1"/>
    <col min="6151" max="6161" width="10.44140625" style="67" customWidth="1"/>
    <col min="6162" max="6162" width="7.109375" style="67" customWidth="1"/>
    <col min="6163" max="6163" width="5.33203125" style="67" customWidth="1"/>
    <col min="6164" max="6164" width="18.5546875" style="67" customWidth="1"/>
    <col min="6165" max="6165" width="5.33203125" style="67" customWidth="1"/>
    <col min="6166" max="6166" width="6.6640625" style="67" customWidth="1"/>
    <col min="6167" max="6167" width="5.5546875" style="67" customWidth="1"/>
    <col min="6168" max="6168" width="5.33203125" style="67" customWidth="1"/>
    <col min="6169" max="6169" width="4.44140625" style="67" customWidth="1"/>
    <col min="6170" max="6174" width="5.33203125" style="67" customWidth="1"/>
    <col min="6175" max="6175" width="5.88671875" style="67" customWidth="1"/>
    <col min="6176" max="6177" width="11.44140625" style="67"/>
    <col min="6178" max="6190" width="5.6640625" style="67" customWidth="1"/>
    <col min="6191" max="6405" width="11.44140625" style="67"/>
    <col min="6406" max="6406" width="36.6640625" style="67" customWidth="1"/>
    <col min="6407" max="6417" width="10.44140625" style="67" customWidth="1"/>
    <col min="6418" max="6418" width="7.109375" style="67" customWidth="1"/>
    <col min="6419" max="6419" width="5.33203125" style="67" customWidth="1"/>
    <col min="6420" max="6420" width="18.5546875" style="67" customWidth="1"/>
    <col min="6421" max="6421" width="5.33203125" style="67" customWidth="1"/>
    <col min="6422" max="6422" width="6.6640625" style="67" customWidth="1"/>
    <col min="6423" max="6423" width="5.5546875" style="67" customWidth="1"/>
    <col min="6424" max="6424" width="5.33203125" style="67" customWidth="1"/>
    <col min="6425" max="6425" width="4.44140625" style="67" customWidth="1"/>
    <col min="6426" max="6430" width="5.33203125" style="67" customWidth="1"/>
    <col min="6431" max="6431" width="5.88671875" style="67" customWidth="1"/>
    <col min="6432" max="6433" width="11.44140625" style="67"/>
    <col min="6434" max="6446" width="5.6640625" style="67" customWidth="1"/>
    <col min="6447" max="6661" width="11.44140625" style="67"/>
    <col min="6662" max="6662" width="36.6640625" style="67" customWidth="1"/>
    <col min="6663" max="6673" width="10.44140625" style="67" customWidth="1"/>
    <col min="6674" max="6674" width="7.109375" style="67" customWidth="1"/>
    <col min="6675" max="6675" width="5.33203125" style="67" customWidth="1"/>
    <col min="6676" max="6676" width="18.5546875" style="67" customWidth="1"/>
    <col min="6677" max="6677" width="5.33203125" style="67" customWidth="1"/>
    <col min="6678" max="6678" width="6.6640625" style="67" customWidth="1"/>
    <col min="6679" max="6679" width="5.5546875" style="67" customWidth="1"/>
    <col min="6680" max="6680" width="5.33203125" style="67" customWidth="1"/>
    <col min="6681" max="6681" width="4.44140625" style="67" customWidth="1"/>
    <col min="6682" max="6686" width="5.33203125" style="67" customWidth="1"/>
    <col min="6687" max="6687" width="5.88671875" style="67" customWidth="1"/>
    <col min="6688" max="6689" width="11.44140625" style="67"/>
    <col min="6690" max="6702" width="5.6640625" style="67" customWidth="1"/>
    <col min="6703" max="6917" width="11.44140625" style="67"/>
    <col min="6918" max="6918" width="36.6640625" style="67" customWidth="1"/>
    <col min="6919" max="6929" width="10.44140625" style="67" customWidth="1"/>
    <col min="6930" max="6930" width="7.109375" style="67" customWidth="1"/>
    <col min="6931" max="6931" width="5.33203125" style="67" customWidth="1"/>
    <col min="6932" max="6932" width="18.5546875" style="67" customWidth="1"/>
    <col min="6933" max="6933" width="5.33203125" style="67" customWidth="1"/>
    <col min="6934" max="6934" width="6.6640625" style="67" customWidth="1"/>
    <col min="6935" max="6935" width="5.5546875" style="67" customWidth="1"/>
    <col min="6936" max="6936" width="5.33203125" style="67" customWidth="1"/>
    <col min="6937" max="6937" width="4.44140625" style="67" customWidth="1"/>
    <col min="6938" max="6942" width="5.33203125" style="67" customWidth="1"/>
    <col min="6943" max="6943" width="5.88671875" style="67" customWidth="1"/>
    <col min="6944" max="6945" width="11.44140625" style="67"/>
    <col min="6946" max="6958" width="5.6640625" style="67" customWidth="1"/>
    <col min="6959" max="7173" width="11.44140625" style="67"/>
    <col min="7174" max="7174" width="36.6640625" style="67" customWidth="1"/>
    <col min="7175" max="7185" width="10.44140625" style="67" customWidth="1"/>
    <col min="7186" max="7186" width="7.109375" style="67" customWidth="1"/>
    <col min="7187" max="7187" width="5.33203125" style="67" customWidth="1"/>
    <col min="7188" max="7188" width="18.5546875" style="67" customWidth="1"/>
    <col min="7189" max="7189" width="5.33203125" style="67" customWidth="1"/>
    <col min="7190" max="7190" width="6.6640625" style="67" customWidth="1"/>
    <col min="7191" max="7191" width="5.5546875" style="67" customWidth="1"/>
    <col min="7192" max="7192" width="5.33203125" style="67" customWidth="1"/>
    <col min="7193" max="7193" width="4.44140625" style="67" customWidth="1"/>
    <col min="7194" max="7198" width="5.33203125" style="67" customWidth="1"/>
    <col min="7199" max="7199" width="5.88671875" style="67" customWidth="1"/>
    <col min="7200" max="7201" width="11.44140625" style="67"/>
    <col min="7202" max="7214" width="5.6640625" style="67" customWidth="1"/>
    <col min="7215" max="7429" width="11.44140625" style="67"/>
    <col min="7430" max="7430" width="36.6640625" style="67" customWidth="1"/>
    <col min="7431" max="7441" width="10.44140625" style="67" customWidth="1"/>
    <col min="7442" max="7442" width="7.109375" style="67" customWidth="1"/>
    <col min="7443" max="7443" width="5.33203125" style="67" customWidth="1"/>
    <col min="7444" max="7444" width="18.5546875" style="67" customWidth="1"/>
    <col min="7445" max="7445" width="5.33203125" style="67" customWidth="1"/>
    <col min="7446" max="7446" width="6.6640625" style="67" customWidth="1"/>
    <col min="7447" max="7447" width="5.5546875" style="67" customWidth="1"/>
    <col min="7448" max="7448" width="5.33203125" style="67" customWidth="1"/>
    <col min="7449" max="7449" width="4.44140625" style="67" customWidth="1"/>
    <col min="7450" max="7454" width="5.33203125" style="67" customWidth="1"/>
    <col min="7455" max="7455" width="5.88671875" style="67" customWidth="1"/>
    <col min="7456" max="7457" width="11.44140625" style="67"/>
    <col min="7458" max="7470" width="5.6640625" style="67" customWidth="1"/>
    <col min="7471" max="7685" width="11.44140625" style="67"/>
    <col min="7686" max="7686" width="36.6640625" style="67" customWidth="1"/>
    <col min="7687" max="7697" width="10.44140625" style="67" customWidth="1"/>
    <col min="7698" max="7698" width="7.109375" style="67" customWidth="1"/>
    <col min="7699" max="7699" width="5.33203125" style="67" customWidth="1"/>
    <col min="7700" max="7700" width="18.5546875" style="67" customWidth="1"/>
    <col min="7701" max="7701" width="5.33203125" style="67" customWidth="1"/>
    <col min="7702" max="7702" width="6.6640625" style="67" customWidth="1"/>
    <col min="7703" max="7703" width="5.5546875" style="67" customWidth="1"/>
    <col min="7704" max="7704" width="5.33203125" style="67" customWidth="1"/>
    <col min="7705" max="7705" width="4.44140625" style="67" customWidth="1"/>
    <col min="7706" max="7710" width="5.33203125" style="67" customWidth="1"/>
    <col min="7711" max="7711" width="5.88671875" style="67" customWidth="1"/>
    <col min="7712" max="7713" width="11.44140625" style="67"/>
    <col min="7714" max="7726" width="5.6640625" style="67" customWidth="1"/>
    <col min="7727" max="7941" width="11.44140625" style="67"/>
    <col min="7942" max="7942" width="36.6640625" style="67" customWidth="1"/>
    <col min="7943" max="7953" width="10.44140625" style="67" customWidth="1"/>
    <col min="7954" max="7954" width="7.109375" style="67" customWidth="1"/>
    <col min="7955" max="7955" width="5.33203125" style="67" customWidth="1"/>
    <col min="7956" max="7956" width="18.5546875" style="67" customWidth="1"/>
    <col min="7957" max="7957" width="5.33203125" style="67" customWidth="1"/>
    <col min="7958" max="7958" width="6.6640625" style="67" customWidth="1"/>
    <col min="7959" max="7959" width="5.5546875" style="67" customWidth="1"/>
    <col min="7960" max="7960" width="5.33203125" style="67" customWidth="1"/>
    <col min="7961" max="7961" width="4.44140625" style="67" customWidth="1"/>
    <col min="7962" max="7966" width="5.33203125" style="67" customWidth="1"/>
    <col min="7967" max="7967" width="5.88671875" style="67" customWidth="1"/>
    <col min="7968" max="7969" width="11.44140625" style="67"/>
    <col min="7970" max="7982" width="5.6640625" style="67" customWidth="1"/>
    <col min="7983" max="8197" width="11.44140625" style="67"/>
    <col min="8198" max="8198" width="36.6640625" style="67" customWidth="1"/>
    <col min="8199" max="8209" width="10.44140625" style="67" customWidth="1"/>
    <col min="8210" max="8210" width="7.109375" style="67" customWidth="1"/>
    <col min="8211" max="8211" width="5.33203125" style="67" customWidth="1"/>
    <col min="8212" max="8212" width="18.5546875" style="67" customWidth="1"/>
    <col min="8213" max="8213" width="5.33203125" style="67" customWidth="1"/>
    <col min="8214" max="8214" width="6.6640625" style="67" customWidth="1"/>
    <col min="8215" max="8215" width="5.5546875" style="67" customWidth="1"/>
    <col min="8216" max="8216" width="5.33203125" style="67" customWidth="1"/>
    <col min="8217" max="8217" width="4.44140625" style="67" customWidth="1"/>
    <col min="8218" max="8222" width="5.33203125" style="67" customWidth="1"/>
    <col min="8223" max="8223" width="5.88671875" style="67" customWidth="1"/>
    <col min="8224" max="8225" width="11.44140625" style="67"/>
    <col min="8226" max="8238" width="5.6640625" style="67" customWidth="1"/>
    <col min="8239" max="8453" width="11.44140625" style="67"/>
    <col min="8454" max="8454" width="36.6640625" style="67" customWidth="1"/>
    <col min="8455" max="8465" width="10.44140625" style="67" customWidth="1"/>
    <col min="8466" max="8466" width="7.109375" style="67" customWidth="1"/>
    <col min="8467" max="8467" width="5.33203125" style="67" customWidth="1"/>
    <col min="8468" max="8468" width="18.5546875" style="67" customWidth="1"/>
    <col min="8469" max="8469" width="5.33203125" style="67" customWidth="1"/>
    <col min="8470" max="8470" width="6.6640625" style="67" customWidth="1"/>
    <col min="8471" max="8471" width="5.5546875" style="67" customWidth="1"/>
    <col min="8472" max="8472" width="5.33203125" style="67" customWidth="1"/>
    <col min="8473" max="8473" width="4.44140625" style="67" customWidth="1"/>
    <col min="8474" max="8478" width="5.33203125" style="67" customWidth="1"/>
    <col min="8479" max="8479" width="5.88671875" style="67" customWidth="1"/>
    <col min="8480" max="8481" width="11.44140625" style="67"/>
    <col min="8482" max="8494" width="5.6640625" style="67" customWidth="1"/>
    <col min="8495" max="8709" width="11.44140625" style="67"/>
    <col min="8710" max="8710" width="36.6640625" style="67" customWidth="1"/>
    <col min="8711" max="8721" width="10.44140625" style="67" customWidth="1"/>
    <col min="8722" max="8722" width="7.109375" style="67" customWidth="1"/>
    <col min="8723" max="8723" width="5.33203125" style="67" customWidth="1"/>
    <col min="8724" max="8724" width="18.5546875" style="67" customWidth="1"/>
    <col min="8725" max="8725" width="5.33203125" style="67" customWidth="1"/>
    <col min="8726" max="8726" width="6.6640625" style="67" customWidth="1"/>
    <col min="8727" max="8727" width="5.5546875" style="67" customWidth="1"/>
    <col min="8728" max="8728" width="5.33203125" style="67" customWidth="1"/>
    <col min="8729" max="8729" width="4.44140625" style="67" customWidth="1"/>
    <col min="8730" max="8734" width="5.33203125" style="67" customWidth="1"/>
    <col min="8735" max="8735" width="5.88671875" style="67" customWidth="1"/>
    <col min="8736" max="8737" width="11.44140625" style="67"/>
    <col min="8738" max="8750" width="5.6640625" style="67" customWidth="1"/>
    <col min="8751" max="8965" width="11.44140625" style="67"/>
    <col min="8966" max="8966" width="36.6640625" style="67" customWidth="1"/>
    <col min="8967" max="8977" width="10.44140625" style="67" customWidth="1"/>
    <col min="8978" max="8978" width="7.109375" style="67" customWidth="1"/>
    <col min="8979" max="8979" width="5.33203125" style="67" customWidth="1"/>
    <col min="8980" max="8980" width="18.5546875" style="67" customWidth="1"/>
    <col min="8981" max="8981" width="5.33203125" style="67" customWidth="1"/>
    <col min="8982" max="8982" width="6.6640625" style="67" customWidth="1"/>
    <col min="8983" max="8983" width="5.5546875" style="67" customWidth="1"/>
    <col min="8984" max="8984" width="5.33203125" style="67" customWidth="1"/>
    <col min="8985" max="8985" width="4.44140625" style="67" customWidth="1"/>
    <col min="8986" max="8990" width="5.33203125" style="67" customWidth="1"/>
    <col min="8991" max="8991" width="5.88671875" style="67" customWidth="1"/>
    <col min="8992" max="8993" width="11.44140625" style="67"/>
    <col min="8994" max="9006" width="5.6640625" style="67" customWidth="1"/>
    <col min="9007" max="9221" width="11.44140625" style="67"/>
    <col min="9222" max="9222" width="36.6640625" style="67" customWidth="1"/>
    <col min="9223" max="9233" width="10.44140625" style="67" customWidth="1"/>
    <col min="9234" max="9234" width="7.109375" style="67" customWidth="1"/>
    <col min="9235" max="9235" width="5.33203125" style="67" customWidth="1"/>
    <col min="9236" max="9236" width="18.5546875" style="67" customWidth="1"/>
    <col min="9237" max="9237" width="5.33203125" style="67" customWidth="1"/>
    <col min="9238" max="9238" width="6.6640625" style="67" customWidth="1"/>
    <col min="9239" max="9239" width="5.5546875" style="67" customWidth="1"/>
    <col min="9240" max="9240" width="5.33203125" style="67" customWidth="1"/>
    <col min="9241" max="9241" width="4.44140625" style="67" customWidth="1"/>
    <col min="9242" max="9246" width="5.33203125" style="67" customWidth="1"/>
    <col min="9247" max="9247" width="5.88671875" style="67" customWidth="1"/>
    <col min="9248" max="9249" width="11.44140625" style="67"/>
    <col min="9250" max="9262" width="5.6640625" style="67" customWidth="1"/>
    <col min="9263" max="9477" width="11.44140625" style="67"/>
    <col min="9478" max="9478" width="36.6640625" style="67" customWidth="1"/>
    <col min="9479" max="9489" width="10.44140625" style="67" customWidth="1"/>
    <col min="9490" max="9490" width="7.109375" style="67" customWidth="1"/>
    <col min="9491" max="9491" width="5.33203125" style="67" customWidth="1"/>
    <col min="9492" max="9492" width="18.5546875" style="67" customWidth="1"/>
    <col min="9493" max="9493" width="5.33203125" style="67" customWidth="1"/>
    <col min="9494" max="9494" width="6.6640625" style="67" customWidth="1"/>
    <col min="9495" max="9495" width="5.5546875" style="67" customWidth="1"/>
    <col min="9496" max="9496" width="5.33203125" style="67" customWidth="1"/>
    <col min="9497" max="9497" width="4.44140625" style="67" customWidth="1"/>
    <col min="9498" max="9502" width="5.33203125" style="67" customWidth="1"/>
    <col min="9503" max="9503" width="5.88671875" style="67" customWidth="1"/>
    <col min="9504" max="9505" width="11.44140625" style="67"/>
    <col min="9506" max="9518" width="5.6640625" style="67" customWidth="1"/>
    <col min="9519" max="9733" width="11.44140625" style="67"/>
    <col min="9734" max="9734" width="36.6640625" style="67" customWidth="1"/>
    <col min="9735" max="9745" width="10.44140625" style="67" customWidth="1"/>
    <col min="9746" max="9746" width="7.109375" style="67" customWidth="1"/>
    <col min="9747" max="9747" width="5.33203125" style="67" customWidth="1"/>
    <col min="9748" max="9748" width="18.5546875" style="67" customWidth="1"/>
    <col min="9749" max="9749" width="5.33203125" style="67" customWidth="1"/>
    <col min="9750" max="9750" width="6.6640625" style="67" customWidth="1"/>
    <col min="9751" max="9751" width="5.5546875" style="67" customWidth="1"/>
    <col min="9752" max="9752" width="5.33203125" style="67" customWidth="1"/>
    <col min="9753" max="9753" width="4.44140625" style="67" customWidth="1"/>
    <col min="9754" max="9758" width="5.33203125" style="67" customWidth="1"/>
    <col min="9759" max="9759" width="5.88671875" style="67" customWidth="1"/>
    <col min="9760" max="9761" width="11.44140625" style="67"/>
    <col min="9762" max="9774" width="5.6640625" style="67" customWidth="1"/>
    <col min="9775" max="9989" width="11.44140625" style="67"/>
    <col min="9990" max="9990" width="36.6640625" style="67" customWidth="1"/>
    <col min="9991" max="10001" width="10.44140625" style="67" customWidth="1"/>
    <col min="10002" max="10002" width="7.109375" style="67" customWidth="1"/>
    <col min="10003" max="10003" width="5.33203125" style="67" customWidth="1"/>
    <col min="10004" max="10004" width="18.5546875" style="67" customWidth="1"/>
    <col min="10005" max="10005" width="5.33203125" style="67" customWidth="1"/>
    <col min="10006" max="10006" width="6.6640625" style="67" customWidth="1"/>
    <col min="10007" max="10007" width="5.5546875" style="67" customWidth="1"/>
    <col min="10008" max="10008" width="5.33203125" style="67" customWidth="1"/>
    <col min="10009" max="10009" width="4.44140625" style="67" customWidth="1"/>
    <col min="10010" max="10014" width="5.33203125" style="67" customWidth="1"/>
    <col min="10015" max="10015" width="5.88671875" style="67" customWidth="1"/>
    <col min="10016" max="10017" width="11.44140625" style="67"/>
    <col min="10018" max="10030" width="5.6640625" style="67" customWidth="1"/>
    <col min="10031" max="10245" width="11.44140625" style="67"/>
    <col min="10246" max="10246" width="36.6640625" style="67" customWidth="1"/>
    <col min="10247" max="10257" width="10.44140625" style="67" customWidth="1"/>
    <col min="10258" max="10258" width="7.109375" style="67" customWidth="1"/>
    <col min="10259" max="10259" width="5.33203125" style="67" customWidth="1"/>
    <col min="10260" max="10260" width="18.5546875" style="67" customWidth="1"/>
    <col min="10261" max="10261" width="5.33203125" style="67" customWidth="1"/>
    <col min="10262" max="10262" width="6.6640625" style="67" customWidth="1"/>
    <col min="10263" max="10263" width="5.5546875" style="67" customWidth="1"/>
    <col min="10264" max="10264" width="5.33203125" style="67" customWidth="1"/>
    <col min="10265" max="10265" width="4.44140625" style="67" customWidth="1"/>
    <col min="10266" max="10270" width="5.33203125" style="67" customWidth="1"/>
    <col min="10271" max="10271" width="5.88671875" style="67" customWidth="1"/>
    <col min="10272" max="10273" width="11.44140625" style="67"/>
    <col min="10274" max="10286" width="5.6640625" style="67" customWidth="1"/>
    <col min="10287" max="10501" width="11.44140625" style="67"/>
    <col min="10502" max="10502" width="36.6640625" style="67" customWidth="1"/>
    <col min="10503" max="10513" width="10.44140625" style="67" customWidth="1"/>
    <col min="10514" max="10514" width="7.109375" style="67" customWidth="1"/>
    <col min="10515" max="10515" width="5.33203125" style="67" customWidth="1"/>
    <col min="10516" max="10516" width="18.5546875" style="67" customWidth="1"/>
    <col min="10517" max="10517" width="5.33203125" style="67" customWidth="1"/>
    <col min="10518" max="10518" width="6.6640625" style="67" customWidth="1"/>
    <col min="10519" max="10519" width="5.5546875" style="67" customWidth="1"/>
    <col min="10520" max="10520" width="5.33203125" style="67" customWidth="1"/>
    <col min="10521" max="10521" width="4.44140625" style="67" customWidth="1"/>
    <col min="10522" max="10526" width="5.33203125" style="67" customWidth="1"/>
    <col min="10527" max="10527" width="5.88671875" style="67" customWidth="1"/>
    <col min="10528" max="10529" width="11.44140625" style="67"/>
    <col min="10530" max="10542" width="5.6640625" style="67" customWidth="1"/>
    <col min="10543" max="10757" width="11.44140625" style="67"/>
    <col min="10758" max="10758" width="36.6640625" style="67" customWidth="1"/>
    <col min="10759" max="10769" width="10.44140625" style="67" customWidth="1"/>
    <col min="10770" max="10770" width="7.109375" style="67" customWidth="1"/>
    <col min="10771" max="10771" width="5.33203125" style="67" customWidth="1"/>
    <col min="10772" max="10772" width="18.5546875" style="67" customWidth="1"/>
    <col min="10773" max="10773" width="5.33203125" style="67" customWidth="1"/>
    <col min="10774" max="10774" width="6.6640625" style="67" customWidth="1"/>
    <col min="10775" max="10775" width="5.5546875" style="67" customWidth="1"/>
    <col min="10776" max="10776" width="5.33203125" style="67" customWidth="1"/>
    <col min="10777" max="10777" width="4.44140625" style="67" customWidth="1"/>
    <col min="10778" max="10782" width="5.33203125" style="67" customWidth="1"/>
    <col min="10783" max="10783" width="5.88671875" style="67" customWidth="1"/>
    <col min="10784" max="10785" width="11.44140625" style="67"/>
    <col min="10786" max="10798" width="5.6640625" style="67" customWidth="1"/>
    <col min="10799" max="11013" width="11.44140625" style="67"/>
    <col min="11014" max="11014" width="36.6640625" style="67" customWidth="1"/>
    <col min="11015" max="11025" width="10.44140625" style="67" customWidth="1"/>
    <col min="11026" max="11026" width="7.109375" style="67" customWidth="1"/>
    <col min="11027" max="11027" width="5.33203125" style="67" customWidth="1"/>
    <col min="11028" max="11028" width="18.5546875" style="67" customWidth="1"/>
    <col min="11029" max="11029" width="5.33203125" style="67" customWidth="1"/>
    <col min="11030" max="11030" width="6.6640625" style="67" customWidth="1"/>
    <col min="11031" max="11031" width="5.5546875" style="67" customWidth="1"/>
    <col min="11032" max="11032" width="5.33203125" style="67" customWidth="1"/>
    <col min="11033" max="11033" width="4.44140625" style="67" customWidth="1"/>
    <col min="11034" max="11038" width="5.33203125" style="67" customWidth="1"/>
    <col min="11039" max="11039" width="5.88671875" style="67" customWidth="1"/>
    <col min="11040" max="11041" width="11.44140625" style="67"/>
    <col min="11042" max="11054" width="5.6640625" style="67" customWidth="1"/>
    <col min="11055" max="11269" width="11.44140625" style="67"/>
    <col min="11270" max="11270" width="36.6640625" style="67" customWidth="1"/>
    <col min="11271" max="11281" width="10.44140625" style="67" customWidth="1"/>
    <col min="11282" max="11282" width="7.109375" style="67" customWidth="1"/>
    <col min="11283" max="11283" width="5.33203125" style="67" customWidth="1"/>
    <col min="11284" max="11284" width="18.5546875" style="67" customWidth="1"/>
    <col min="11285" max="11285" width="5.33203125" style="67" customWidth="1"/>
    <col min="11286" max="11286" width="6.6640625" style="67" customWidth="1"/>
    <col min="11287" max="11287" width="5.5546875" style="67" customWidth="1"/>
    <col min="11288" max="11288" width="5.33203125" style="67" customWidth="1"/>
    <col min="11289" max="11289" width="4.44140625" style="67" customWidth="1"/>
    <col min="11290" max="11294" width="5.33203125" style="67" customWidth="1"/>
    <col min="11295" max="11295" width="5.88671875" style="67" customWidth="1"/>
    <col min="11296" max="11297" width="11.44140625" style="67"/>
    <col min="11298" max="11310" width="5.6640625" style="67" customWidth="1"/>
    <col min="11311" max="11525" width="11.44140625" style="67"/>
    <col min="11526" max="11526" width="36.6640625" style="67" customWidth="1"/>
    <col min="11527" max="11537" width="10.44140625" style="67" customWidth="1"/>
    <col min="11538" max="11538" width="7.109375" style="67" customWidth="1"/>
    <col min="11539" max="11539" width="5.33203125" style="67" customWidth="1"/>
    <col min="11540" max="11540" width="18.5546875" style="67" customWidth="1"/>
    <col min="11541" max="11541" width="5.33203125" style="67" customWidth="1"/>
    <col min="11542" max="11542" width="6.6640625" style="67" customWidth="1"/>
    <col min="11543" max="11543" width="5.5546875" style="67" customWidth="1"/>
    <col min="11544" max="11544" width="5.33203125" style="67" customWidth="1"/>
    <col min="11545" max="11545" width="4.44140625" style="67" customWidth="1"/>
    <col min="11546" max="11550" width="5.33203125" style="67" customWidth="1"/>
    <col min="11551" max="11551" width="5.88671875" style="67" customWidth="1"/>
    <col min="11552" max="11553" width="11.44140625" style="67"/>
    <col min="11554" max="11566" width="5.6640625" style="67" customWidth="1"/>
    <col min="11567" max="11781" width="11.44140625" style="67"/>
    <col min="11782" max="11782" width="36.6640625" style="67" customWidth="1"/>
    <col min="11783" max="11793" width="10.44140625" style="67" customWidth="1"/>
    <col min="11794" max="11794" width="7.109375" style="67" customWidth="1"/>
    <col min="11795" max="11795" width="5.33203125" style="67" customWidth="1"/>
    <col min="11796" max="11796" width="18.5546875" style="67" customWidth="1"/>
    <col min="11797" max="11797" width="5.33203125" style="67" customWidth="1"/>
    <col min="11798" max="11798" width="6.6640625" style="67" customWidth="1"/>
    <col min="11799" max="11799" width="5.5546875" style="67" customWidth="1"/>
    <col min="11800" max="11800" width="5.33203125" style="67" customWidth="1"/>
    <col min="11801" max="11801" width="4.44140625" style="67" customWidth="1"/>
    <col min="11802" max="11806" width="5.33203125" style="67" customWidth="1"/>
    <col min="11807" max="11807" width="5.88671875" style="67" customWidth="1"/>
    <col min="11808" max="11809" width="11.44140625" style="67"/>
    <col min="11810" max="11822" width="5.6640625" style="67" customWidth="1"/>
    <col min="11823" max="12037" width="11.44140625" style="67"/>
    <col min="12038" max="12038" width="36.6640625" style="67" customWidth="1"/>
    <col min="12039" max="12049" width="10.44140625" style="67" customWidth="1"/>
    <col min="12050" max="12050" width="7.109375" style="67" customWidth="1"/>
    <col min="12051" max="12051" width="5.33203125" style="67" customWidth="1"/>
    <col min="12052" max="12052" width="18.5546875" style="67" customWidth="1"/>
    <col min="12053" max="12053" width="5.33203125" style="67" customWidth="1"/>
    <col min="12054" max="12054" width="6.6640625" style="67" customWidth="1"/>
    <col min="12055" max="12055" width="5.5546875" style="67" customWidth="1"/>
    <col min="12056" max="12056" width="5.33203125" style="67" customWidth="1"/>
    <col min="12057" max="12057" width="4.44140625" style="67" customWidth="1"/>
    <col min="12058" max="12062" width="5.33203125" style="67" customWidth="1"/>
    <col min="12063" max="12063" width="5.88671875" style="67" customWidth="1"/>
    <col min="12064" max="12065" width="11.44140625" style="67"/>
    <col min="12066" max="12078" width="5.6640625" style="67" customWidth="1"/>
    <col min="12079" max="12293" width="11.44140625" style="67"/>
    <col min="12294" max="12294" width="36.6640625" style="67" customWidth="1"/>
    <col min="12295" max="12305" width="10.44140625" style="67" customWidth="1"/>
    <col min="12306" max="12306" width="7.109375" style="67" customWidth="1"/>
    <col min="12307" max="12307" width="5.33203125" style="67" customWidth="1"/>
    <col min="12308" max="12308" width="18.5546875" style="67" customWidth="1"/>
    <col min="12309" max="12309" width="5.33203125" style="67" customWidth="1"/>
    <col min="12310" max="12310" width="6.6640625" style="67" customWidth="1"/>
    <col min="12311" max="12311" width="5.5546875" style="67" customWidth="1"/>
    <col min="12312" max="12312" width="5.33203125" style="67" customWidth="1"/>
    <col min="12313" max="12313" width="4.44140625" style="67" customWidth="1"/>
    <col min="12314" max="12318" width="5.33203125" style="67" customWidth="1"/>
    <col min="12319" max="12319" width="5.88671875" style="67" customWidth="1"/>
    <col min="12320" max="12321" width="11.44140625" style="67"/>
    <col min="12322" max="12334" width="5.6640625" style="67" customWidth="1"/>
    <col min="12335" max="12549" width="11.44140625" style="67"/>
    <col min="12550" max="12550" width="36.6640625" style="67" customWidth="1"/>
    <col min="12551" max="12561" width="10.44140625" style="67" customWidth="1"/>
    <col min="12562" max="12562" width="7.109375" style="67" customWidth="1"/>
    <col min="12563" max="12563" width="5.33203125" style="67" customWidth="1"/>
    <col min="12564" max="12564" width="18.5546875" style="67" customWidth="1"/>
    <col min="12565" max="12565" width="5.33203125" style="67" customWidth="1"/>
    <col min="12566" max="12566" width="6.6640625" style="67" customWidth="1"/>
    <col min="12567" max="12567" width="5.5546875" style="67" customWidth="1"/>
    <col min="12568" max="12568" width="5.33203125" style="67" customWidth="1"/>
    <col min="12569" max="12569" width="4.44140625" style="67" customWidth="1"/>
    <col min="12570" max="12574" width="5.33203125" style="67" customWidth="1"/>
    <col min="12575" max="12575" width="5.88671875" style="67" customWidth="1"/>
    <col min="12576" max="12577" width="11.44140625" style="67"/>
    <col min="12578" max="12590" width="5.6640625" style="67" customWidth="1"/>
    <col min="12591" max="12805" width="11.44140625" style="67"/>
    <col min="12806" max="12806" width="36.6640625" style="67" customWidth="1"/>
    <col min="12807" max="12817" width="10.44140625" style="67" customWidth="1"/>
    <col min="12818" max="12818" width="7.109375" style="67" customWidth="1"/>
    <col min="12819" max="12819" width="5.33203125" style="67" customWidth="1"/>
    <col min="12820" max="12820" width="18.5546875" style="67" customWidth="1"/>
    <col min="12821" max="12821" width="5.33203125" style="67" customWidth="1"/>
    <col min="12822" max="12822" width="6.6640625" style="67" customWidth="1"/>
    <col min="12823" max="12823" width="5.5546875" style="67" customWidth="1"/>
    <col min="12824" max="12824" width="5.33203125" style="67" customWidth="1"/>
    <col min="12825" max="12825" width="4.44140625" style="67" customWidth="1"/>
    <col min="12826" max="12830" width="5.33203125" style="67" customWidth="1"/>
    <col min="12831" max="12831" width="5.88671875" style="67" customWidth="1"/>
    <col min="12832" max="12833" width="11.44140625" style="67"/>
    <col min="12834" max="12846" width="5.6640625" style="67" customWidth="1"/>
    <col min="12847" max="13061" width="11.44140625" style="67"/>
    <col min="13062" max="13062" width="36.6640625" style="67" customWidth="1"/>
    <col min="13063" max="13073" width="10.44140625" style="67" customWidth="1"/>
    <col min="13074" max="13074" width="7.109375" style="67" customWidth="1"/>
    <col min="13075" max="13075" width="5.33203125" style="67" customWidth="1"/>
    <col min="13076" max="13076" width="18.5546875" style="67" customWidth="1"/>
    <col min="13077" max="13077" width="5.33203125" style="67" customWidth="1"/>
    <col min="13078" max="13078" width="6.6640625" style="67" customWidth="1"/>
    <col min="13079" max="13079" width="5.5546875" style="67" customWidth="1"/>
    <col min="13080" max="13080" width="5.33203125" style="67" customWidth="1"/>
    <col min="13081" max="13081" width="4.44140625" style="67" customWidth="1"/>
    <col min="13082" max="13086" width="5.33203125" style="67" customWidth="1"/>
    <col min="13087" max="13087" width="5.88671875" style="67" customWidth="1"/>
    <col min="13088" max="13089" width="11.44140625" style="67"/>
    <col min="13090" max="13102" width="5.6640625" style="67" customWidth="1"/>
    <col min="13103" max="13317" width="11.44140625" style="67"/>
    <col min="13318" max="13318" width="36.6640625" style="67" customWidth="1"/>
    <col min="13319" max="13329" width="10.44140625" style="67" customWidth="1"/>
    <col min="13330" max="13330" width="7.109375" style="67" customWidth="1"/>
    <col min="13331" max="13331" width="5.33203125" style="67" customWidth="1"/>
    <col min="13332" max="13332" width="18.5546875" style="67" customWidth="1"/>
    <col min="13333" max="13333" width="5.33203125" style="67" customWidth="1"/>
    <col min="13334" max="13334" width="6.6640625" style="67" customWidth="1"/>
    <col min="13335" max="13335" width="5.5546875" style="67" customWidth="1"/>
    <col min="13336" max="13336" width="5.33203125" style="67" customWidth="1"/>
    <col min="13337" max="13337" width="4.44140625" style="67" customWidth="1"/>
    <col min="13338" max="13342" width="5.33203125" style="67" customWidth="1"/>
    <col min="13343" max="13343" width="5.88671875" style="67" customWidth="1"/>
    <col min="13344" max="13345" width="11.44140625" style="67"/>
    <col min="13346" max="13358" width="5.6640625" style="67" customWidth="1"/>
    <col min="13359" max="13573" width="11.44140625" style="67"/>
    <col min="13574" max="13574" width="36.6640625" style="67" customWidth="1"/>
    <col min="13575" max="13585" width="10.44140625" style="67" customWidth="1"/>
    <col min="13586" max="13586" width="7.109375" style="67" customWidth="1"/>
    <col min="13587" max="13587" width="5.33203125" style="67" customWidth="1"/>
    <col min="13588" max="13588" width="18.5546875" style="67" customWidth="1"/>
    <col min="13589" max="13589" width="5.33203125" style="67" customWidth="1"/>
    <col min="13590" max="13590" width="6.6640625" style="67" customWidth="1"/>
    <col min="13591" max="13591" width="5.5546875" style="67" customWidth="1"/>
    <col min="13592" max="13592" width="5.33203125" style="67" customWidth="1"/>
    <col min="13593" max="13593" width="4.44140625" style="67" customWidth="1"/>
    <col min="13594" max="13598" width="5.33203125" style="67" customWidth="1"/>
    <col min="13599" max="13599" width="5.88671875" style="67" customWidth="1"/>
    <col min="13600" max="13601" width="11.44140625" style="67"/>
    <col min="13602" max="13614" width="5.6640625" style="67" customWidth="1"/>
    <col min="13615" max="13829" width="11.44140625" style="67"/>
    <col min="13830" max="13830" width="36.6640625" style="67" customWidth="1"/>
    <col min="13831" max="13841" width="10.44140625" style="67" customWidth="1"/>
    <col min="13842" max="13842" width="7.109375" style="67" customWidth="1"/>
    <col min="13843" max="13843" width="5.33203125" style="67" customWidth="1"/>
    <col min="13844" max="13844" width="18.5546875" style="67" customWidth="1"/>
    <col min="13845" max="13845" width="5.33203125" style="67" customWidth="1"/>
    <col min="13846" max="13846" width="6.6640625" style="67" customWidth="1"/>
    <col min="13847" max="13847" width="5.5546875" style="67" customWidth="1"/>
    <col min="13848" max="13848" width="5.33203125" style="67" customWidth="1"/>
    <col min="13849" max="13849" width="4.44140625" style="67" customWidth="1"/>
    <col min="13850" max="13854" width="5.33203125" style="67" customWidth="1"/>
    <col min="13855" max="13855" width="5.88671875" style="67" customWidth="1"/>
    <col min="13856" max="13857" width="11.44140625" style="67"/>
    <col min="13858" max="13870" width="5.6640625" style="67" customWidth="1"/>
    <col min="13871" max="14085" width="11.44140625" style="67"/>
    <col min="14086" max="14086" width="36.6640625" style="67" customWidth="1"/>
    <col min="14087" max="14097" width="10.44140625" style="67" customWidth="1"/>
    <col min="14098" max="14098" width="7.109375" style="67" customWidth="1"/>
    <col min="14099" max="14099" width="5.33203125" style="67" customWidth="1"/>
    <col min="14100" max="14100" width="18.5546875" style="67" customWidth="1"/>
    <col min="14101" max="14101" width="5.33203125" style="67" customWidth="1"/>
    <col min="14102" max="14102" width="6.6640625" style="67" customWidth="1"/>
    <col min="14103" max="14103" width="5.5546875" style="67" customWidth="1"/>
    <col min="14104" max="14104" width="5.33203125" style="67" customWidth="1"/>
    <col min="14105" max="14105" width="4.44140625" style="67" customWidth="1"/>
    <col min="14106" max="14110" width="5.33203125" style="67" customWidth="1"/>
    <col min="14111" max="14111" width="5.88671875" style="67" customWidth="1"/>
    <col min="14112" max="14113" width="11.44140625" style="67"/>
    <col min="14114" max="14126" width="5.6640625" style="67" customWidth="1"/>
    <col min="14127" max="14341" width="11.44140625" style="67"/>
    <col min="14342" max="14342" width="36.6640625" style="67" customWidth="1"/>
    <col min="14343" max="14353" width="10.44140625" style="67" customWidth="1"/>
    <col min="14354" max="14354" width="7.109375" style="67" customWidth="1"/>
    <col min="14355" max="14355" width="5.33203125" style="67" customWidth="1"/>
    <col min="14356" max="14356" width="18.5546875" style="67" customWidth="1"/>
    <col min="14357" max="14357" width="5.33203125" style="67" customWidth="1"/>
    <col min="14358" max="14358" width="6.6640625" style="67" customWidth="1"/>
    <col min="14359" max="14359" width="5.5546875" style="67" customWidth="1"/>
    <col min="14360" max="14360" width="5.33203125" style="67" customWidth="1"/>
    <col min="14361" max="14361" width="4.44140625" style="67" customWidth="1"/>
    <col min="14362" max="14366" width="5.33203125" style="67" customWidth="1"/>
    <col min="14367" max="14367" width="5.88671875" style="67" customWidth="1"/>
    <col min="14368" max="14369" width="11.44140625" style="67"/>
    <col min="14370" max="14382" width="5.6640625" style="67" customWidth="1"/>
    <col min="14383" max="14597" width="11.44140625" style="67"/>
    <col min="14598" max="14598" width="36.6640625" style="67" customWidth="1"/>
    <col min="14599" max="14609" width="10.44140625" style="67" customWidth="1"/>
    <col min="14610" max="14610" width="7.109375" style="67" customWidth="1"/>
    <col min="14611" max="14611" width="5.33203125" style="67" customWidth="1"/>
    <col min="14612" max="14612" width="18.5546875" style="67" customWidth="1"/>
    <col min="14613" max="14613" width="5.33203125" style="67" customWidth="1"/>
    <col min="14614" max="14614" width="6.6640625" style="67" customWidth="1"/>
    <col min="14615" max="14615" width="5.5546875" style="67" customWidth="1"/>
    <col min="14616" max="14616" width="5.33203125" style="67" customWidth="1"/>
    <col min="14617" max="14617" width="4.44140625" style="67" customWidth="1"/>
    <col min="14618" max="14622" width="5.33203125" style="67" customWidth="1"/>
    <col min="14623" max="14623" width="5.88671875" style="67" customWidth="1"/>
    <col min="14624" max="14625" width="11.44140625" style="67"/>
    <col min="14626" max="14638" width="5.6640625" style="67" customWidth="1"/>
    <col min="14639" max="14853" width="11.44140625" style="67"/>
    <col min="14854" max="14854" width="36.6640625" style="67" customWidth="1"/>
    <col min="14855" max="14865" width="10.44140625" style="67" customWidth="1"/>
    <col min="14866" max="14866" width="7.109375" style="67" customWidth="1"/>
    <col min="14867" max="14867" width="5.33203125" style="67" customWidth="1"/>
    <col min="14868" max="14868" width="18.5546875" style="67" customWidth="1"/>
    <col min="14869" max="14869" width="5.33203125" style="67" customWidth="1"/>
    <col min="14870" max="14870" width="6.6640625" style="67" customWidth="1"/>
    <col min="14871" max="14871" width="5.5546875" style="67" customWidth="1"/>
    <col min="14872" max="14872" width="5.33203125" style="67" customWidth="1"/>
    <col min="14873" max="14873" width="4.44140625" style="67" customWidth="1"/>
    <col min="14874" max="14878" width="5.33203125" style="67" customWidth="1"/>
    <col min="14879" max="14879" width="5.88671875" style="67" customWidth="1"/>
    <col min="14880" max="14881" width="11.44140625" style="67"/>
    <col min="14882" max="14894" width="5.6640625" style="67" customWidth="1"/>
    <col min="14895" max="15109" width="11.44140625" style="67"/>
    <col min="15110" max="15110" width="36.6640625" style="67" customWidth="1"/>
    <col min="15111" max="15121" width="10.44140625" style="67" customWidth="1"/>
    <col min="15122" max="15122" width="7.109375" style="67" customWidth="1"/>
    <col min="15123" max="15123" width="5.33203125" style="67" customWidth="1"/>
    <col min="15124" max="15124" width="18.5546875" style="67" customWidth="1"/>
    <col min="15125" max="15125" width="5.33203125" style="67" customWidth="1"/>
    <col min="15126" max="15126" width="6.6640625" style="67" customWidth="1"/>
    <col min="15127" max="15127" width="5.5546875" style="67" customWidth="1"/>
    <col min="15128" max="15128" width="5.33203125" style="67" customWidth="1"/>
    <col min="15129" max="15129" width="4.44140625" style="67" customWidth="1"/>
    <col min="15130" max="15134" width="5.33203125" style="67" customWidth="1"/>
    <col min="15135" max="15135" width="5.88671875" style="67" customWidth="1"/>
    <col min="15136" max="15137" width="11.44140625" style="67"/>
    <col min="15138" max="15150" width="5.6640625" style="67" customWidth="1"/>
    <col min="15151" max="15365" width="11.44140625" style="67"/>
    <col min="15366" max="15366" width="36.6640625" style="67" customWidth="1"/>
    <col min="15367" max="15377" width="10.44140625" style="67" customWidth="1"/>
    <col min="15378" max="15378" width="7.109375" style="67" customWidth="1"/>
    <col min="15379" max="15379" width="5.33203125" style="67" customWidth="1"/>
    <col min="15380" max="15380" width="18.5546875" style="67" customWidth="1"/>
    <col min="15381" max="15381" width="5.33203125" style="67" customWidth="1"/>
    <col min="15382" max="15382" width="6.6640625" style="67" customWidth="1"/>
    <col min="15383" max="15383" width="5.5546875" style="67" customWidth="1"/>
    <col min="15384" max="15384" width="5.33203125" style="67" customWidth="1"/>
    <col min="15385" max="15385" width="4.44140625" style="67" customWidth="1"/>
    <col min="15386" max="15390" width="5.33203125" style="67" customWidth="1"/>
    <col min="15391" max="15391" width="5.88671875" style="67" customWidth="1"/>
    <col min="15392" max="15393" width="11.44140625" style="67"/>
    <col min="15394" max="15406" width="5.6640625" style="67" customWidth="1"/>
    <col min="15407" max="15621" width="11.44140625" style="67"/>
    <col min="15622" max="15622" width="36.6640625" style="67" customWidth="1"/>
    <col min="15623" max="15633" width="10.44140625" style="67" customWidth="1"/>
    <col min="15634" max="15634" width="7.109375" style="67" customWidth="1"/>
    <col min="15635" max="15635" width="5.33203125" style="67" customWidth="1"/>
    <col min="15636" max="15636" width="18.5546875" style="67" customWidth="1"/>
    <col min="15637" max="15637" width="5.33203125" style="67" customWidth="1"/>
    <col min="15638" max="15638" width="6.6640625" style="67" customWidth="1"/>
    <col min="15639" max="15639" width="5.5546875" style="67" customWidth="1"/>
    <col min="15640" max="15640" width="5.33203125" style="67" customWidth="1"/>
    <col min="15641" max="15641" width="4.44140625" style="67" customWidth="1"/>
    <col min="15642" max="15646" width="5.33203125" style="67" customWidth="1"/>
    <col min="15647" max="15647" width="5.88671875" style="67" customWidth="1"/>
    <col min="15648" max="15649" width="11.44140625" style="67"/>
    <col min="15650" max="15662" width="5.6640625" style="67" customWidth="1"/>
    <col min="15663" max="15877" width="11.44140625" style="67"/>
    <col min="15878" max="15878" width="36.6640625" style="67" customWidth="1"/>
    <col min="15879" max="15889" width="10.44140625" style="67" customWidth="1"/>
    <col min="15890" max="15890" width="7.109375" style="67" customWidth="1"/>
    <col min="15891" max="15891" width="5.33203125" style="67" customWidth="1"/>
    <col min="15892" max="15892" width="18.5546875" style="67" customWidth="1"/>
    <col min="15893" max="15893" width="5.33203125" style="67" customWidth="1"/>
    <col min="15894" max="15894" width="6.6640625" style="67" customWidth="1"/>
    <col min="15895" max="15895" width="5.5546875" style="67" customWidth="1"/>
    <col min="15896" max="15896" width="5.33203125" style="67" customWidth="1"/>
    <col min="15897" max="15897" width="4.44140625" style="67" customWidth="1"/>
    <col min="15898" max="15902" width="5.33203125" style="67" customWidth="1"/>
    <col min="15903" max="15903" width="5.88671875" style="67" customWidth="1"/>
    <col min="15904" max="15905" width="11.44140625" style="67"/>
    <col min="15906" max="15918" width="5.6640625" style="67" customWidth="1"/>
    <col min="15919" max="16133" width="11.44140625" style="67"/>
    <col min="16134" max="16134" width="36.6640625" style="67" customWidth="1"/>
    <col min="16135" max="16145" width="10.44140625" style="67" customWidth="1"/>
    <col min="16146" max="16146" width="7.109375" style="67" customWidth="1"/>
    <col min="16147" max="16147" width="5.33203125" style="67" customWidth="1"/>
    <col min="16148" max="16148" width="18.5546875" style="67" customWidth="1"/>
    <col min="16149" max="16149" width="5.33203125" style="67" customWidth="1"/>
    <col min="16150" max="16150" width="6.6640625" style="67" customWidth="1"/>
    <col min="16151" max="16151" width="5.5546875" style="67" customWidth="1"/>
    <col min="16152" max="16152" width="5.33203125" style="67" customWidth="1"/>
    <col min="16153" max="16153" width="4.44140625" style="67" customWidth="1"/>
    <col min="16154" max="16158" width="5.33203125" style="67" customWidth="1"/>
    <col min="16159" max="16159" width="5.88671875" style="67" customWidth="1"/>
    <col min="16160" max="16161" width="11.44140625" style="67"/>
    <col min="16162" max="16174" width="5.6640625" style="67" customWidth="1"/>
    <col min="16175" max="16384" width="11.44140625" style="67"/>
  </cols>
  <sheetData>
    <row r="1" spans="1:17" ht="17.100000000000001" customHeight="1" x14ac:dyDescent="0.25">
      <c r="A1" s="73" t="s">
        <v>5</v>
      </c>
      <c r="B1" s="73" t="s">
        <v>6</v>
      </c>
      <c r="C1" s="73" t="s">
        <v>7</v>
      </c>
      <c r="D1" s="73" t="s">
        <v>8</v>
      </c>
      <c r="E1" s="73" t="s">
        <v>9</v>
      </c>
      <c r="F1" s="74" t="s">
        <v>211</v>
      </c>
      <c r="G1" s="136">
        <v>1995</v>
      </c>
      <c r="H1" s="136">
        <v>1996</v>
      </c>
      <c r="I1" s="136">
        <v>1997</v>
      </c>
      <c r="J1" s="136">
        <v>1998</v>
      </c>
      <c r="K1" s="136">
        <v>1999</v>
      </c>
      <c r="L1" s="136">
        <v>2000</v>
      </c>
      <c r="M1" s="136">
        <v>2001</v>
      </c>
      <c r="N1" s="136">
        <v>2002</v>
      </c>
      <c r="O1" s="136">
        <v>2003</v>
      </c>
      <c r="P1" s="136">
        <v>2004</v>
      </c>
      <c r="Q1" s="136">
        <v>2005</v>
      </c>
    </row>
    <row r="2" spans="1:17" ht="12.9" customHeight="1" x14ac:dyDescent="0.3">
      <c r="A2" s="77" t="s">
        <v>353</v>
      </c>
      <c r="B2" s="78" t="s">
        <v>213</v>
      </c>
      <c r="C2" s="67">
        <v>1</v>
      </c>
      <c r="D2" s="67">
        <v>1</v>
      </c>
      <c r="F2" s="137" t="s">
        <v>354</v>
      </c>
      <c r="G2" s="138">
        <f t="shared" ref="G2:Q2" si="0">G3+G10</f>
        <v>35292.987000000001</v>
      </c>
      <c r="H2" s="138">
        <f t="shared" si="0"/>
        <v>47714.98</v>
      </c>
      <c r="I2" s="138">
        <f t="shared" si="0"/>
        <v>44559.939999999995</v>
      </c>
      <c r="J2" s="138">
        <f t="shared" si="0"/>
        <v>47409.04</v>
      </c>
      <c r="K2" s="138">
        <f t="shared" si="0"/>
        <v>54578.99</v>
      </c>
      <c r="L2" s="138">
        <f t="shared" si="0"/>
        <v>63803.870999999999</v>
      </c>
      <c r="M2" s="138">
        <f t="shared" si="0"/>
        <v>70739.066000000006</v>
      </c>
      <c r="N2" s="138">
        <f t="shared" si="0"/>
        <v>108571.48500000002</v>
      </c>
      <c r="O2" s="138">
        <f t="shared" si="0"/>
        <v>119675.005</v>
      </c>
      <c r="P2" s="138">
        <f t="shared" si="0"/>
        <v>130414.113</v>
      </c>
      <c r="Q2" s="138">
        <f t="shared" si="0"/>
        <v>131299.66999999998</v>
      </c>
    </row>
    <row r="3" spans="1:17" ht="12.9" customHeight="1" x14ac:dyDescent="0.3">
      <c r="A3" s="77" t="s">
        <v>355</v>
      </c>
      <c r="B3" s="78" t="s">
        <v>213</v>
      </c>
      <c r="C3" s="67">
        <v>2</v>
      </c>
      <c r="D3" s="67">
        <v>2</v>
      </c>
      <c r="E3" s="67">
        <v>1</v>
      </c>
      <c r="F3" s="139" t="s">
        <v>356</v>
      </c>
      <c r="G3" s="140">
        <f>SUM(G4:G9)</f>
        <v>31136.987000000001</v>
      </c>
      <c r="H3" s="140">
        <f t="shared" ref="H3:Q3" si="1">SUM(H4:H9)</f>
        <v>44333.98</v>
      </c>
      <c r="I3" s="140">
        <f t="shared" si="1"/>
        <v>43433.939999999995</v>
      </c>
      <c r="J3" s="140">
        <f t="shared" si="1"/>
        <v>44369.04</v>
      </c>
      <c r="K3" s="140">
        <f t="shared" si="1"/>
        <v>48744.99</v>
      </c>
      <c r="L3" s="140">
        <f t="shared" si="1"/>
        <v>56292.02</v>
      </c>
      <c r="M3" s="140">
        <f t="shared" si="1"/>
        <v>59254.950000000004</v>
      </c>
      <c r="N3" s="140">
        <f t="shared" si="1"/>
        <v>95035.040000000008</v>
      </c>
      <c r="O3" s="140">
        <f t="shared" si="1"/>
        <v>103927.05</v>
      </c>
      <c r="P3" s="140">
        <f t="shared" si="1"/>
        <v>117925.18</v>
      </c>
      <c r="Q3" s="140">
        <f t="shared" si="1"/>
        <v>120999.67</v>
      </c>
    </row>
    <row r="4" spans="1:17" ht="12.9" customHeight="1" x14ac:dyDescent="0.3">
      <c r="A4" s="77" t="s">
        <v>357</v>
      </c>
      <c r="B4" s="78" t="s">
        <v>213</v>
      </c>
      <c r="C4" s="67">
        <v>3</v>
      </c>
      <c r="D4" s="67">
        <v>3</v>
      </c>
      <c r="E4" s="67">
        <v>2</v>
      </c>
      <c r="F4" s="141" t="s">
        <v>358</v>
      </c>
      <c r="G4" s="142">
        <v>21776.767</v>
      </c>
      <c r="H4" s="143">
        <v>25309.9</v>
      </c>
      <c r="I4" s="143">
        <v>26421.26</v>
      </c>
      <c r="J4" s="143">
        <v>29048.04</v>
      </c>
      <c r="K4" s="143">
        <v>34434.410000000003</v>
      </c>
      <c r="L4" s="143">
        <v>35273.879999999997</v>
      </c>
      <c r="M4" s="143">
        <v>35829.65</v>
      </c>
      <c r="N4" s="143">
        <v>41549.39</v>
      </c>
      <c r="O4" s="143">
        <v>44886.7</v>
      </c>
      <c r="P4" s="144">
        <v>59177.64</v>
      </c>
      <c r="Q4" s="144">
        <v>74876.639999999999</v>
      </c>
    </row>
    <row r="5" spans="1:17" ht="12.9" customHeight="1" x14ac:dyDescent="0.3">
      <c r="A5" s="77" t="s">
        <v>359</v>
      </c>
      <c r="B5" s="78" t="s">
        <v>213</v>
      </c>
      <c r="C5" s="67">
        <v>4</v>
      </c>
      <c r="D5" s="67">
        <v>4</v>
      </c>
      <c r="E5" s="67">
        <v>2</v>
      </c>
      <c r="F5" s="141" t="s">
        <v>360</v>
      </c>
      <c r="G5" s="142">
        <v>4087.56</v>
      </c>
      <c r="H5" s="143">
        <v>7642.36</v>
      </c>
      <c r="I5" s="143">
        <v>9831.67</v>
      </c>
      <c r="J5" s="143">
        <v>7219.04</v>
      </c>
      <c r="K5" s="143">
        <v>5847.98</v>
      </c>
      <c r="L5" s="143">
        <v>11582.18</v>
      </c>
      <c r="M5" s="143">
        <v>12553.36</v>
      </c>
      <c r="N5" s="143">
        <v>30419.96</v>
      </c>
      <c r="O5" s="143">
        <v>25163.75</v>
      </c>
      <c r="P5" s="144">
        <v>32014.54</v>
      </c>
      <c r="Q5" s="144">
        <v>37158.480000000003</v>
      </c>
    </row>
    <row r="6" spans="1:17" ht="12.9" customHeight="1" x14ac:dyDescent="0.3">
      <c r="A6" s="77" t="s">
        <v>361</v>
      </c>
      <c r="B6" s="78" t="s">
        <v>213</v>
      </c>
      <c r="C6" s="67">
        <v>5</v>
      </c>
      <c r="D6" s="67">
        <v>5</v>
      </c>
      <c r="E6" s="67">
        <v>2</v>
      </c>
      <c r="F6" s="141" t="s">
        <v>362</v>
      </c>
      <c r="G6" s="142">
        <v>1200.45</v>
      </c>
      <c r="H6" s="143">
        <v>844.62</v>
      </c>
      <c r="I6" s="143">
        <v>845.31</v>
      </c>
      <c r="J6" s="143">
        <v>1068.96</v>
      </c>
      <c r="K6" s="143">
        <v>336</v>
      </c>
      <c r="L6" s="143">
        <v>588.86</v>
      </c>
      <c r="M6" s="143">
        <v>7329.64</v>
      </c>
      <c r="N6" s="143">
        <v>3645.09</v>
      </c>
      <c r="O6" s="143">
        <v>16094.3</v>
      </c>
      <c r="P6" s="144">
        <v>11215</v>
      </c>
      <c r="Q6" s="144">
        <v>2402.5500000000002</v>
      </c>
    </row>
    <row r="7" spans="1:17" ht="12.9" customHeight="1" x14ac:dyDescent="0.3">
      <c r="A7" s="77" t="s">
        <v>363</v>
      </c>
      <c r="B7" s="78" t="s">
        <v>213</v>
      </c>
      <c r="C7" s="67">
        <v>6</v>
      </c>
      <c r="D7" s="67">
        <v>6</v>
      </c>
      <c r="E7" s="67">
        <v>2</v>
      </c>
      <c r="F7" s="141" t="s">
        <v>364</v>
      </c>
      <c r="G7" s="142">
        <v>2642.2</v>
      </c>
      <c r="H7" s="143">
        <v>2200.1</v>
      </c>
      <c r="I7" s="143">
        <v>952.7</v>
      </c>
      <c r="J7" s="143">
        <v>-438</v>
      </c>
      <c r="K7" s="143">
        <v>805.6</v>
      </c>
      <c r="L7" s="143">
        <v>2694.1</v>
      </c>
      <c r="M7" s="143">
        <v>2430.3000000000002</v>
      </c>
      <c r="N7" s="143">
        <v>1299.5999999999999</v>
      </c>
      <c r="O7" s="143">
        <v>511.3</v>
      </c>
      <c r="P7" s="144">
        <v>0</v>
      </c>
      <c r="Q7" s="144">
        <v>3406</v>
      </c>
    </row>
    <row r="8" spans="1:17" ht="12.9" customHeight="1" x14ac:dyDescent="0.3">
      <c r="A8" s="77" t="s">
        <v>365</v>
      </c>
      <c r="B8" s="78" t="s">
        <v>213</v>
      </c>
      <c r="C8" s="67">
        <v>7</v>
      </c>
      <c r="D8" s="67">
        <v>7</v>
      </c>
      <c r="E8" s="67">
        <v>2</v>
      </c>
      <c r="F8" s="141" t="s">
        <v>366</v>
      </c>
      <c r="G8" s="142">
        <v>9.9999999983992893E-3</v>
      </c>
      <c r="H8" s="143">
        <v>7210</v>
      </c>
      <c r="I8" s="143">
        <v>4590</v>
      </c>
      <c r="J8" s="143">
        <v>6620</v>
      </c>
      <c r="K8" s="143">
        <v>5520</v>
      </c>
      <c r="L8" s="143">
        <v>5306</v>
      </c>
      <c r="M8" s="143">
        <v>0</v>
      </c>
      <c r="N8" s="143">
        <v>17440</v>
      </c>
      <c r="O8" s="143">
        <v>10050</v>
      </c>
      <c r="P8" s="144">
        <v>11700</v>
      </c>
      <c r="Q8" s="144">
        <v>741</v>
      </c>
    </row>
    <row r="9" spans="1:17" ht="12.9" customHeight="1" x14ac:dyDescent="0.3">
      <c r="A9" s="77" t="s">
        <v>367</v>
      </c>
      <c r="B9" s="78" t="s">
        <v>213</v>
      </c>
      <c r="C9" s="67">
        <v>8</v>
      </c>
      <c r="D9" s="67">
        <v>8</v>
      </c>
      <c r="E9" s="67">
        <v>2</v>
      </c>
      <c r="F9" s="141" t="s">
        <v>34</v>
      </c>
      <c r="G9" s="142">
        <v>1430</v>
      </c>
      <c r="H9" s="143">
        <v>1127</v>
      </c>
      <c r="I9" s="143">
        <v>793</v>
      </c>
      <c r="J9" s="143">
        <v>851</v>
      </c>
      <c r="K9" s="143">
        <v>1801</v>
      </c>
      <c r="L9" s="143">
        <v>847</v>
      </c>
      <c r="M9" s="143">
        <v>1112</v>
      </c>
      <c r="N9" s="143">
        <v>681</v>
      </c>
      <c r="O9" s="143">
        <v>7221</v>
      </c>
      <c r="P9" s="144">
        <v>3818</v>
      </c>
      <c r="Q9" s="144">
        <v>2415</v>
      </c>
    </row>
    <row r="10" spans="1:17" ht="12.9" customHeight="1" x14ac:dyDescent="0.3">
      <c r="A10" s="77" t="s">
        <v>368</v>
      </c>
      <c r="B10" s="78" t="s">
        <v>213</v>
      </c>
      <c r="C10" s="67">
        <v>9</v>
      </c>
      <c r="D10" s="67">
        <v>9</v>
      </c>
      <c r="E10" s="67">
        <v>1</v>
      </c>
      <c r="F10" s="141" t="s">
        <v>41</v>
      </c>
      <c r="G10" s="142">
        <f>G11+G13</f>
        <v>4156</v>
      </c>
      <c r="H10" s="142">
        <f t="shared" ref="H10:Q10" si="2">H11+H13</f>
        <v>3381</v>
      </c>
      <c r="I10" s="142">
        <f t="shared" si="2"/>
        <v>1126</v>
      </c>
      <c r="J10" s="142">
        <f t="shared" si="2"/>
        <v>3040</v>
      </c>
      <c r="K10" s="142">
        <f t="shared" si="2"/>
        <v>5834</v>
      </c>
      <c r="L10" s="142">
        <f t="shared" si="2"/>
        <v>7511.8510000000006</v>
      </c>
      <c r="M10" s="142">
        <f t="shared" si="2"/>
        <v>11484.116</v>
      </c>
      <c r="N10" s="142">
        <f t="shared" si="2"/>
        <v>13536.445</v>
      </c>
      <c r="O10" s="142">
        <f t="shared" si="2"/>
        <v>15747.955</v>
      </c>
      <c r="P10" s="142">
        <f t="shared" si="2"/>
        <v>12488.933000000001</v>
      </c>
      <c r="Q10" s="142">
        <f t="shared" si="2"/>
        <v>10300</v>
      </c>
    </row>
    <row r="11" spans="1:17" ht="12.9" customHeight="1" x14ac:dyDescent="0.3">
      <c r="A11" s="77" t="s">
        <v>369</v>
      </c>
      <c r="B11" s="78" t="s">
        <v>213</v>
      </c>
      <c r="C11" s="67">
        <v>10</v>
      </c>
      <c r="D11" s="67">
        <v>10</v>
      </c>
      <c r="E11" s="67">
        <v>9</v>
      </c>
      <c r="F11" s="145" t="s">
        <v>370</v>
      </c>
      <c r="G11" s="142">
        <v>0</v>
      </c>
      <c r="H11" s="143">
        <v>0</v>
      </c>
      <c r="I11" s="143">
        <v>0</v>
      </c>
      <c r="J11" s="143">
        <v>0</v>
      </c>
      <c r="K11" s="143">
        <v>0</v>
      </c>
      <c r="L11" s="143">
        <v>3832.8510000000001</v>
      </c>
      <c r="M11" s="143">
        <v>6630.116</v>
      </c>
      <c r="N11" s="143">
        <v>8339.4449999999997</v>
      </c>
      <c r="O11" s="143">
        <v>9263.9549999999999</v>
      </c>
      <c r="P11" s="144">
        <v>8200.9330000000009</v>
      </c>
      <c r="Q11" s="144">
        <v>7600</v>
      </c>
    </row>
    <row r="12" spans="1:17" ht="12.9" customHeight="1" x14ac:dyDescent="0.3">
      <c r="A12" s="77" t="s">
        <v>371</v>
      </c>
      <c r="B12" s="78" t="s">
        <v>213</v>
      </c>
      <c r="C12" s="67">
        <v>11</v>
      </c>
      <c r="D12" s="67">
        <v>11</v>
      </c>
      <c r="E12" s="67">
        <v>9</v>
      </c>
      <c r="F12" s="146" t="s">
        <v>372</v>
      </c>
      <c r="G12" s="142">
        <v>0</v>
      </c>
      <c r="H12" s="143">
        <v>0</v>
      </c>
      <c r="I12" s="143">
        <v>0</v>
      </c>
      <c r="J12" s="143">
        <v>0</v>
      </c>
      <c r="K12" s="143">
        <v>0</v>
      </c>
      <c r="L12" s="143">
        <v>1682.8510000000001</v>
      </c>
      <c r="M12" s="143">
        <v>2170.116</v>
      </c>
      <c r="N12" s="143">
        <v>3319.4450000000002</v>
      </c>
      <c r="O12" s="143">
        <v>2813.9549999999999</v>
      </c>
      <c r="P12" s="144">
        <v>2980.933</v>
      </c>
      <c r="Q12" s="144"/>
    </row>
    <row r="13" spans="1:17" ht="12.9" customHeight="1" x14ac:dyDescent="0.3">
      <c r="A13" s="77" t="s">
        <v>373</v>
      </c>
      <c r="B13" s="78" t="s">
        <v>213</v>
      </c>
      <c r="C13" s="67">
        <v>12</v>
      </c>
      <c r="D13" s="67">
        <v>12</v>
      </c>
      <c r="E13" s="67">
        <v>9</v>
      </c>
      <c r="F13" s="147" t="s">
        <v>374</v>
      </c>
      <c r="G13" s="142">
        <v>4156</v>
      </c>
      <c r="H13" s="143">
        <v>3381</v>
      </c>
      <c r="I13" s="143">
        <v>1126</v>
      </c>
      <c r="J13" s="143">
        <v>3040</v>
      </c>
      <c r="K13" s="143">
        <v>5834</v>
      </c>
      <c r="L13" s="143">
        <v>3679</v>
      </c>
      <c r="M13" s="143">
        <v>4854</v>
      </c>
      <c r="N13" s="143">
        <v>5197</v>
      </c>
      <c r="O13" s="143">
        <v>6484</v>
      </c>
      <c r="P13" s="144">
        <v>4288</v>
      </c>
      <c r="Q13" s="144">
        <v>2700</v>
      </c>
    </row>
    <row r="14" spans="1:17" ht="16.2" customHeight="1" x14ac:dyDescent="0.3">
      <c r="A14" s="77" t="s">
        <v>375</v>
      </c>
      <c r="B14" s="78" t="s">
        <v>213</v>
      </c>
      <c r="C14" s="67">
        <v>13</v>
      </c>
      <c r="D14" s="67">
        <v>13</v>
      </c>
      <c r="F14" s="137" t="s">
        <v>376</v>
      </c>
      <c r="G14" s="138">
        <f>G15+SUM(G25:G26)</f>
        <v>44509.311000000002</v>
      </c>
      <c r="H14" s="138">
        <f t="shared" ref="H14:Q14" si="3">H15+SUM(H25:H26)</f>
        <v>48653.198000000004</v>
      </c>
      <c r="I14" s="138">
        <f t="shared" si="3"/>
        <v>48871.898000000008</v>
      </c>
      <c r="J14" s="138">
        <f t="shared" si="3"/>
        <v>55094.614000000001</v>
      </c>
      <c r="K14" s="138">
        <f t="shared" si="3"/>
        <v>62908.114000000001</v>
      </c>
      <c r="L14" s="138">
        <f t="shared" si="3"/>
        <v>79336.898828399993</v>
      </c>
      <c r="M14" s="138">
        <f t="shared" si="3"/>
        <v>100342.893232</v>
      </c>
      <c r="N14" s="138">
        <f t="shared" si="3"/>
        <v>117580.59220000001</v>
      </c>
      <c r="O14" s="138">
        <f t="shared" si="3"/>
        <v>159480.53100000002</v>
      </c>
      <c r="P14" s="138">
        <f t="shared" si="3"/>
        <v>149569.42950500001</v>
      </c>
      <c r="Q14" s="138">
        <f t="shared" si="3"/>
        <v>166100</v>
      </c>
    </row>
    <row r="15" spans="1:17" s="148" customFormat="1" ht="15" customHeight="1" x14ac:dyDescent="0.3">
      <c r="A15" s="77" t="s">
        <v>377</v>
      </c>
      <c r="B15" s="78" t="s">
        <v>213</v>
      </c>
      <c r="C15" s="67">
        <v>14</v>
      </c>
      <c r="D15" s="67">
        <v>14</v>
      </c>
      <c r="E15" s="148">
        <v>13</v>
      </c>
      <c r="F15" s="149" t="s">
        <v>327</v>
      </c>
      <c r="G15" s="150">
        <f t="shared" ref="G15:Q15" si="4">G16+G22</f>
        <v>32050.216500000002</v>
      </c>
      <c r="H15" s="150">
        <f t="shared" si="4"/>
        <v>35508.747100000001</v>
      </c>
      <c r="I15" s="150">
        <f t="shared" si="4"/>
        <v>37655.358300000007</v>
      </c>
      <c r="J15" s="150">
        <f t="shared" si="4"/>
        <v>40352.484400000001</v>
      </c>
      <c r="K15" s="150">
        <f t="shared" si="4"/>
        <v>45542.245800000004</v>
      </c>
      <c r="L15" s="150">
        <f t="shared" si="4"/>
        <v>54883.699028399991</v>
      </c>
      <c r="M15" s="150">
        <f t="shared" si="4"/>
        <v>64749.749132000004</v>
      </c>
      <c r="N15" s="150">
        <f t="shared" si="4"/>
        <v>72404.865700000009</v>
      </c>
      <c r="O15" s="150">
        <f t="shared" si="4"/>
        <v>109577.739</v>
      </c>
      <c r="P15" s="150">
        <f t="shared" si="4"/>
        <v>101889.041505</v>
      </c>
      <c r="Q15" s="150">
        <f t="shared" si="4"/>
        <v>126600</v>
      </c>
    </row>
    <row r="16" spans="1:17" ht="19.2" customHeight="1" x14ac:dyDescent="0.3">
      <c r="A16" s="77" t="s">
        <v>378</v>
      </c>
      <c r="B16" s="78" t="s">
        <v>213</v>
      </c>
      <c r="C16" s="67">
        <v>15</v>
      </c>
      <c r="D16" s="67">
        <v>15</v>
      </c>
      <c r="E16" s="67">
        <v>14</v>
      </c>
      <c r="F16" s="151" t="s">
        <v>329</v>
      </c>
      <c r="G16" s="152">
        <f t="shared" ref="G16:Q16" si="5">SUM(G17:G21)</f>
        <v>28173.216500000002</v>
      </c>
      <c r="H16" s="152">
        <f t="shared" si="5"/>
        <v>31172.747100000001</v>
      </c>
      <c r="I16" s="152">
        <f t="shared" si="5"/>
        <v>33139.358300000007</v>
      </c>
      <c r="J16" s="152">
        <f t="shared" si="5"/>
        <v>34597.484400000001</v>
      </c>
      <c r="K16" s="152">
        <f t="shared" si="5"/>
        <v>39152.245800000004</v>
      </c>
      <c r="L16" s="152">
        <f t="shared" si="5"/>
        <v>47107.723199999993</v>
      </c>
      <c r="M16" s="152">
        <f t="shared" si="5"/>
        <v>57088.743700000006</v>
      </c>
      <c r="N16" s="152">
        <f t="shared" si="5"/>
        <v>64729.898100000006</v>
      </c>
      <c r="O16" s="152">
        <f t="shared" si="5"/>
        <v>100306.72200000001</v>
      </c>
      <c r="P16" s="152">
        <f t="shared" si="5"/>
        <v>89961.397500000006</v>
      </c>
      <c r="Q16" s="152">
        <f t="shared" si="5"/>
        <v>110500</v>
      </c>
    </row>
    <row r="17" spans="1:18" ht="19.2" customHeight="1" x14ac:dyDescent="0.3">
      <c r="A17" s="77" t="s">
        <v>379</v>
      </c>
      <c r="B17" s="78" t="s">
        <v>213</v>
      </c>
      <c r="C17" s="67">
        <v>16</v>
      </c>
      <c r="D17" s="67">
        <v>16</v>
      </c>
      <c r="E17" s="67">
        <v>15</v>
      </c>
      <c r="F17" s="146" t="s">
        <v>45</v>
      </c>
      <c r="G17" s="143">
        <v>8408.9439999999995</v>
      </c>
      <c r="H17" s="143">
        <v>8772.1649999999991</v>
      </c>
      <c r="I17" s="143">
        <v>10357.36</v>
      </c>
      <c r="J17" s="143">
        <v>10036.56</v>
      </c>
      <c r="K17" s="143">
        <v>10442.662</v>
      </c>
      <c r="L17" s="143">
        <v>11812.448</v>
      </c>
      <c r="M17" s="143">
        <v>12810.361000000001</v>
      </c>
      <c r="N17" s="143">
        <v>16069.534</v>
      </c>
      <c r="O17" s="143">
        <v>16041.957</v>
      </c>
      <c r="P17" s="143">
        <v>17150.489000000001</v>
      </c>
      <c r="Q17" s="144">
        <v>22400</v>
      </c>
    </row>
    <row r="18" spans="1:18" ht="20.399999999999999" customHeight="1" x14ac:dyDescent="0.3">
      <c r="A18" s="77" t="s">
        <v>380</v>
      </c>
      <c r="B18" s="78" t="s">
        <v>213</v>
      </c>
      <c r="C18" s="67">
        <v>17</v>
      </c>
      <c r="D18" s="67">
        <v>17</v>
      </c>
      <c r="E18" s="67">
        <v>15</v>
      </c>
      <c r="F18" s="146" t="s">
        <v>332</v>
      </c>
      <c r="G18" s="143">
        <v>9632.1389999999992</v>
      </c>
      <c r="H18" s="143">
        <v>10812.446400000001</v>
      </c>
      <c r="I18" s="143">
        <v>11285.6042</v>
      </c>
      <c r="J18" s="143">
        <v>13768.872600000001</v>
      </c>
      <c r="K18" s="143">
        <v>15103.992200000001</v>
      </c>
      <c r="L18" s="143">
        <v>18731.996799999997</v>
      </c>
      <c r="M18" s="143">
        <v>22257.907200000001</v>
      </c>
      <c r="N18" s="143">
        <v>28920.026600000005</v>
      </c>
      <c r="O18" s="143">
        <v>37249.565000000002</v>
      </c>
      <c r="P18" s="143">
        <v>39148.233999999997</v>
      </c>
      <c r="Q18" s="144">
        <v>60600</v>
      </c>
    </row>
    <row r="19" spans="1:18" ht="16.8" customHeight="1" x14ac:dyDescent="0.3">
      <c r="A19" s="77" t="s">
        <v>381</v>
      </c>
      <c r="B19" s="78" t="s">
        <v>213</v>
      </c>
      <c r="C19" s="67">
        <v>18</v>
      </c>
      <c r="D19" s="67">
        <v>18</v>
      </c>
      <c r="E19" s="67">
        <v>15</v>
      </c>
      <c r="F19" s="146" t="s">
        <v>47</v>
      </c>
      <c r="G19" s="143">
        <v>4151.4740000000002</v>
      </c>
      <c r="H19" s="143">
        <v>5198.7880000000005</v>
      </c>
      <c r="I19" s="143">
        <v>6317.0240000000003</v>
      </c>
      <c r="J19" s="143">
        <v>4826.875</v>
      </c>
      <c r="K19" s="143">
        <v>6696.348</v>
      </c>
      <c r="L19" s="143">
        <v>9049.6389999999992</v>
      </c>
      <c r="M19" s="143">
        <v>13255.257000000001</v>
      </c>
      <c r="N19" s="143">
        <v>9859.2983999999997</v>
      </c>
      <c r="O19" s="143">
        <v>16425.591</v>
      </c>
      <c r="P19" s="143">
        <v>18648.3145</v>
      </c>
      <c r="Q19" s="144">
        <v>17700</v>
      </c>
    </row>
    <row r="20" spans="1:18" ht="15" customHeight="1" x14ac:dyDescent="0.3">
      <c r="A20" s="77" t="s">
        <v>382</v>
      </c>
      <c r="B20" s="78" t="s">
        <v>213</v>
      </c>
      <c r="C20" s="67">
        <v>19</v>
      </c>
      <c r="D20" s="67">
        <v>19</v>
      </c>
      <c r="E20" s="67">
        <v>15</v>
      </c>
      <c r="F20" s="146" t="s">
        <v>48</v>
      </c>
      <c r="G20" s="143">
        <v>4270.6594999999998</v>
      </c>
      <c r="H20" s="143">
        <v>5057.3477000000003</v>
      </c>
      <c r="I20" s="143">
        <v>4329.3701000000001</v>
      </c>
      <c r="J20" s="143">
        <v>5225.1767999999993</v>
      </c>
      <c r="K20" s="143">
        <v>6339.2435999999998</v>
      </c>
      <c r="L20" s="143">
        <v>7075.6393999999991</v>
      </c>
      <c r="M20" s="143">
        <v>8633.2185000000009</v>
      </c>
      <c r="N20" s="143">
        <v>9285.0391</v>
      </c>
      <c r="O20" s="143">
        <v>28927.609000000004</v>
      </c>
      <c r="P20" s="143">
        <v>12566.36</v>
      </c>
      <c r="Q20" s="144">
        <v>8700</v>
      </c>
    </row>
    <row r="21" spans="1:18" ht="17.399999999999999" customHeight="1" x14ac:dyDescent="0.3">
      <c r="A21" s="77" t="s">
        <v>383</v>
      </c>
      <c r="B21" s="78" t="s">
        <v>213</v>
      </c>
      <c r="C21" s="67">
        <v>20</v>
      </c>
      <c r="D21" s="67">
        <v>20</v>
      </c>
      <c r="E21" s="67">
        <v>15</v>
      </c>
      <c r="F21" s="146" t="s">
        <v>34</v>
      </c>
      <c r="G21" s="153">
        <v>1710</v>
      </c>
      <c r="H21" s="153">
        <v>1332</v>
      </c>
      <c r="I21" s="143">
        <v>850</v>
      </c>
      <c r="J21" s="153">
        <v>740</v>
      </c>
      <c r="K21" s="153">
        <v>570</v>
      </c>
      <c r="L21" s="153">
        <v>438</v>
      </c>
      <c r="M21" s="153">
        <v>132</v>
      </c>
      <c r="N21" s="153">
        <v>596</v>
      </c>
      <c r="O21" s="153">
        <v>1662</v>
      </c>
      <c r="P21" s="153">
        <v>2448</v>
      </c>
      <c r="Q21" s="154">
        <v>1100</v>
      </c>
      <c r="R21" s="155"/>
    </row>
    <row r="22" spans="1:18" ht="18" customHeight="1" x14ac:dyDescent="0.3">
      <c r="A22" s="77" t="s">
        <v>384</v>
      </c>
      <c r="B22" s="78" t="s">
        <v>213</v>
      </c>
      <c r="C22" s="67">
        <v>21</v>
      </c>
      <c r="D22" s="67">
        <v>21</v>
      </c>
      <c r="E22" s="67">
        <v>14</v>
      </c>
      <c r="F22" s="147" t="s">
        <v>49</v>
      </c>
      <c r="G22" s="143">
        <f>SUM(G23:G24)</f>
        <v>3877</v>
      </c>
      <c r="H22" s="143">
        <f t="shared" ref="H22:Q22" si="6">SUM(H23:H24)</f>
        <v>4336</v>
      </c>
      <c r="I22" s="143">
        <f t="shared" si="6"/>
        <v>4516</v>
      </c>
      <c r="J22" s="143">
        <f t="shared" si="6"/>
        <v>5755</v>
      </c>
      <c r="K22" s="143">
        <f t="shared" si="6"/>
        <v>6390</v>
      </c>
      <c r="L22" s="143">
        <f t="shared" si="6"/>
        <v>7775.9758284</v>
      </c>
      <c r="M22" s="143">
        <f t="shared" si="6"/>
        <v>7661.005431999999</v>
      </c>
      <c r="N22" s="143">
        <f t="shared" si="6"/>
        <v>7674.9675999999981</v>
      </c>
      <c r="O22" s="143">
        <f t="shared" si="6"/>
        <v>9271.0169999999998</v>
      </c>
      <c r="P22" s="143">
        <f t="shared" si="6"/>
        <v>11927.644005</v>
      </c>
      <c r="Q22" s="143">
        <f t="shared" si="6"/>
        <v>16100</v>
      </c>
    </row>
    <row r="23" spans="1:18" ht="12" customHeight="1" x14ac:dyDescent="0.3">
      <c r="A23" s="77" t="s">
        <v>385</v>
      </c>
      <c r="B23" s="78" t="s">
        <v>213</v>
      </c>
      <c r="C23" s="67">
        <v>22</v>
      </c>
      <c r="D23" s="67">
        <v>22</v>
      </c>
      <c r="E23" s="67">
        <v>21</v>
      </c>
      <c r="F23" s="146" t="s">
        <v>50</v>
      </c>
      <c r="G23" s="143">
        <v>3190</v>
      </c>
      <c r="H23" s="143">
        <v>3640</v>
      </c>
      <c r="I23" s="143">
        <v>3840</v>
      </c>
      <c r="J23" s="143">
        <v>4390</v>
      </c>
      <c r="K23" s="143">
        <v>4780</v>
      </c>
      <c r="L23" s="143">
        <v>5669.9758284</v>
      </c>
      <c r="M23" s="143">
        <v>5460.005431999999</v>
      </c>
      <c r="N23" s="143">
        <v>5949.9675999999981</v>
      </c>
      <c r="O23" s="143">
        <v>6630.0170000000007</v>
      </c>
      <c r="P23" s="143">
        <v>7269.6440050000001</v>
      </c>
      <c r="Q23" s="144">
        <v>8300</v>
      </c>
    </row>
    <row r="24" spans="1:18" ht="13.8" customHeight="1" x14ac:dyDescent="0.3">
      <c r="A24" s="77" t="s">
        <v>386</v>
      </c>
      <c r="B24" s="78" t="s">
        <v>213</v>
      </c>
      <c r="C24" s="67">
        <v>23</v>
      </c>
      <c r="D24" s="67">
        <v>23</v>
      </c>
      <c r="E24" s="67">
        <v>21</v>
      </c>
      <c r="F24" s="146" t="s">
        <v>51</v>
      </c>
      <c r="G24" s="143">
        <v>687</v>
      </c>
      <c r="H24" s="143">
        <v>696</v>
      </c>
      <c r="I24" s="143">
        <v>676</v>
      </c>
      <c r="J24" s="143">
        <v>1365</v>
      </c>
      <c r="K24" s="143">
        <v>1610</v>
      </c>
      <c r="L24" s="143">
        <v>2106</v>
      </c>
      <c r="M24" s="143">
        <v>2201</v>
      </c>
      <c r="N24" s="143">
        <v>1725</v>
      </c>
      <c r="O24" s="143">
        <v>2641</v>
      </c>
      <c r="P24" s="143">
        <v>4658</v>
      </c>
      <c r="Q24" s="144">
        <v>7800</v>
      </c>
    </row>
    <row r="25" spans="1:18" ht="15" customHeight="1" x14ac:dyDescent="0.3">
      <c r="A25" s="77" t="s">
        <v>387</v>
      </c>
      <c r="B25" s="78" t="s">
        <v>213</v>
      </c>
      <c r="C25" s="67">
        <v>24</v>
      </c>
      <c r="D25" s="67">
        <v>24</v>
      </c>
      <c r="E25" s="67">
        <v>14</v>
      </c>
      <c r="F25" s="141" t="s">
        <v>52</v>
      </c>
      <c r="G25" s="153">
        <v>227</v>
      </c>
      <c r="H25" s="153">
        <v>1750</v>
      </c>
      <c r="I25" s="153">
        <v>380</v>
      </c>
      <c r="J25" s="153">
        <v>270</v>
      </c>
      <c r="K25" s="153">
        <v>506</v>
      </c>
      <c r="L25" s="153">
        <v>1140</v>
      </c>
      <c r="M25" s="153">
        <v>1479</v>
      </c>
      <c r="N25" s="153">
        <v>1547</v>
      </c>
      <c r="O25" s="153">
        <v>980</v>
      </c>
      <c r="P25" s="153">
        <v>402</v>
      </c>
      <c r="Q25" s="144">
        <v>0</v>
      </c>
    </row>
    <row r="26" spans="1:18" ht="15" customHeight="1" x14ac:dyDescent="0.3">
      <c r="A26" s="77" t="s">
        <v>388</v>
      </c>
      <c r="B26" s="78" t="s">
        <v>213</v>
      </c>
      <c r="C26" s="67">
        <v>25</v>
      </c>
      <c r="D26" s="67">
        <v>25</v>
      </c>
      <c r="E26" s="67">
        <v>13</v>
      </c>
      <c r="F26" s="149" t="s">
        <v>341</v>
      </c>
      <c r="G26" s="150">
        <f>G27+G30</f>
        <v>12232.094499999999</v>
      </c>
      <c r="H26" s="150">
        <f t="shared" ref="H26:Q26" si="7">H27+H30</f>
        <v>11394.4509</v>
      </c>
      <c r="I26" s="150">
        <f t="shared" si="7"/>
        <v>10836.539700000001</v>
      </c>
      <c r="J26" s="150">
        <f t="shared" si="7"/>
        <v>14472.1296</v>
      </c>
      <c r="K26" s="150">
        <f t="shared" si="7"/>
        <v>16859.868200000001</v>
      </c>
      <c r="L26" s="150">
        <f t="shared" si="7"/>
        <v>23313.199799999999</v>
      </c>
      <c r="M26" s="150">
        <f t="shared" si="7"/>
        <v>34114.144099999998</v>
      </c>
      <c r="N26" s="150">
        <f t="shared" si="7"/>
        <v>43628.726499999997</v>
      </c>
      <c r="O26" s="150">
        <f t="shared" si="7"/>
        <v>48922.792000000009</v>
      </c>
      <c r="P26" s="150">
        <f t="shared" si="7"/>
        <v>47278.387999999999</v>
      </c>
      <c r="Q26" s="150">
        <f t="shared" si="7"/>
        <v>39500</v>
      </c>
    </row>
    <row r="27" spans="1:18" ht="15" customHeight="1" x14ac:dyDescent="0.3">
      <c r="A27" s="77" t="s">
        <v>389</v>
      </c>
      <c r="B27" s="78" t="s">
        <v>213</v>
      </c>
      <c r="C27" s="67">
        <v>26</v>
      </c>
      <c r="D27" s="67">
        <v>26</v>
      </c>
      <c r="E27" s="67">
        <v>25</v>
      </c>
      <c r="F27" s="147" t="s">
        <v>343</v>
      </c>
      <c r="G27" s="143">
        <f>SUM(G28:G29)</f>
        <v>12232.094499999999</v>
      </c>
      <c r="H27" s="143">
        <f t="shared" ref="H27:Q27" si="8">SUM(H28:H29)</f>
        <v>11394.4509</v>
      </c>
      <c r="I27" s="143">
        <f t="shared" si="8"/>
        <v>10836.539700000001</v>
      </c>
      <c r="J27" s="143">
        <f t="shared" si="8"/>
        <v>14472.1296</v>
      </c>
      <c r="K27" s="143">
        <f t="shared" si="8"/>
        <v>16459.868200000001</v>
      </c>
      <c r="L27" s="143">
        <f t="shared" si="8"/>
        <v>21983.199799999999</v>
      </c>
      <c r="M27" s="143">
        <f t="shared" si="8"/>
        <v>33580.944100000001</v>
      </c>
      <c r="N27" s="143">
        <f t="shared" si="8"/>
        <v>43231.751499999998</v>
      </c>
      <c r="O27" s="143">
        <f t="shared" si="8"/>
        <v>47572.081000000006</v>
      </c>
      <c r="P27" s="143">
        <f t="shared" si="8"/>
        <v>47096.561999999998</v>
      </c>
      <c r="Q27" s="143">
        <f t="shared" si="8"/>
        <v>36600</v>
      </c>
    </row>
    <row r="28" spans="1:18" ht="15" customHeight="1" x14ac:dyDescent="0.3">
      <c r="A28" s="77" t="s">
        <v>390</v>
      </c>
      <c r="B28" s="78" t="s">
        <v>213</v>
      </c>
      <c r="C28" s="67">
        <v>27</v>
      </c>
      <c r="D28" s="67">
        <v>27</v>
      </c>
      <c r="E28" s="67">
        <v>26</v>
      </c>
      <c r="F28" s="146" t="s">
        <v>345</v>
      </c>
      <c r="G28" s="143">
        <v>3952.7945</v>
      </c>
      <c r="H28" s="143">
        <v>5279.3509000000004</v>
      </c>
      <c r="I28" s="143">
        <v>5177.7397000000001</v>
      </c>
      <c r="J28" s="143">
        <v>6437.6795999999995</v>
      </c>
      <c r="K28" s="143">
        <v>6558.5482000000002</v>
      </c>
      <c r="L28" s="143">
        <v>10963.149799999999</v>
      </c>
      <c r="M28" s="143">
        <v>22036.624100000001</v>
      </c>
      <c r="N28" s="143">
        <v>26410.8115</v>
      </c>
      <c r="O28" s="143">
        <v>28950.041000000001</v>
      </c>
      <c r="P28" s="143">
        <v>28620.721999999998</v>
      </c>
      <c r="Q28" s="144">
        <v>21400</v>
      </c>
    </row>
    <row r="29" spans="1:18" ht="15" customHeight="1" x14ac:dyDescent="0.3">
      <c r="A29" s="77" t="s">
        <v>391</v>
      </c>
      <c r="B29" s="78" t="s">
        <v>213</v>
      </c>
      <c r="C29" s="67">
        <v>28</v>
      </c>
      <c r="D29" s="67">
        <v>28</v>
      </c>
      <c r="E29" s="67">
        <v>26</v>
      </c>
      <c r="F29" s="146" t="s">
        <v>347</v>
      </c>
      <c r="G29" s="143">
        <v>8279.2999999999993</v>
      </c>
      <c r="H29" s="143">
        <v>6115.1</v>
      </c>
      <c r="I29" s="143">
        <v>5658.8</v>
      </c>
      <c r="J29" s="143">
        <v>8034.45</v>
      </c>
      <c r="K29" s="143">
        <v>9901.32</v>
      </c>
      <c r="L29" s="143">
        <v>11020.05</v>
      </c>
      <c r="M29" s="143">
        <v>11544.32</v>
      </c>
      <c r="N29" s="143">
        <v>16820.939999999999</v>
      </c>
      <c r="O29" s="143">
        <v>18622.04</v>
      </c>
      <c r="P29" s="143">
        <v>18475.84</v>
      </c>
      <c r="Q29" s="144">
        <v>15200</v>
      </c>
    </row>
    <row r="30" spans="1:18" ht="15" customHeight="1" x14ac:dyDescent="0.3">
      <c r="A30" s="77" t="s">
        <v>392</v>
      </c>
      <c r="B30" s="78" t="s">
        <v>213</v>
      </c>
      <c r="C30" s="67">
        <v>29</v>
      </c>
      <c r="D30" s="67">
        <v>29</v>
      </c>
      <c r="E30" s="67">
        <v>25</v>
      </c>
      <c r="F30" s="147" t="s">
        <v>56</v>
      </c>
      <c r="G30" s="143">
        <f t="shared" ref="G30:Q30" si="9">SUM(G31:G32)</f>
        <v>0</v>
      </c>
      <c r="H30" s="143">
        <f t="shared" si="9"/>
        <v>0</v>
      </c>
      <c r="I30" s="143">
        <f t="shared" si="9"/>
        <v>0</v>
      </c>
      <c r="J30" s="143">
        <f t="shared" si="9"/>
        <v>0</v>
      </c>
      <c r="K30" s="143">
        <f t="shared" si="9"/>
        <v>400</v>
      </c>
      <c r="L30" s="143">
        <f t="shared" si="9"/>
        <v>1330</v>
      </c>
      <c r="M30" s="143">
        <f t="shared" si="9"/>
        <v>533.20000000000005</v>
      </c>
      <c r="N30" s="143">
        <f t="shared" si="9"/>
        <v>396.97500000000002</v>
      </c>
      <c r="O30" s="143">
        <f t="shared" si="9"/>
        <v>1350.711</v>
      </c>
      <c r="P30" s="143">
        <f>SUM(P31:P32)</f>
        <v>181.82599999999999</v>
      </c>
      <c r="Q30" s="143">
        <f t="shared" si="9"/>
        <v>2900</v>
      </c>
      <c r="R30" s="155"/>
    </row>
    <row r="31" spans="1:18" ht="15" customHeight="1" x14ac:dyDescent="0.3">
      <c r="A31" s="77" t="s">
        <v>393</v>
      </c>
      <c r="B31" s="78" t="s">
        <v>213</v>
      </c>
      <c r="C31" s="67">
        <v>30</v>
      </c>
      <c r="D31" s="67">
        <v>30</v>
      </c>
      <c r="E31" s="67">
        <v>29</v>
      </c>
      <c r="F31" s="146" t="s">
        <v>57</v>
      </c>
      <c r="G31" s="156" t="s">
        <v>102</v>
      </c>
      <c r="H31" s="156" t="s">
        <v>102</v>
      </c>
      <c r="I31" s="156" t="s">
        <v>102</v>
      </c>
      <c r="J31" s="156" t="s">
        <v>102</v>
      </c>
      <c r="K31" s="153">
        <v>400</v>
      </c>
      <c r="L31" s="153">
        <v>1330</v>
      </c>
      <c r="M31" s="153">
        <v>434</v>
      </c>
      <c r="N31" s="153">
        <v>235</v>
      </c>
      <c r="O31" s="153">
        <v>0</v>
      </c>
      <c r="P31" s="153">
        <v>0</v>
      </c>
      <c r="Q31" s="154">
        <v>0</v>
      </c>
      <c r="R31" s="155"/>
    </row>
    <row r="32" spans="1:18" ht="15" customHeight="1" x14ac:dyDescent="0.3">
      <c r="A32" s="77" t="s">
        <v>394</v>
      </c>
      <c r="B32" s="78" t="s">
        <v>213</v>
      </c>
      <c r="C32" s="67">
        <v>31</v>
      </c>
      <c r="D32" s="67">
        <v>31</v>
      </c>
      <c r="E32" s="67">
        <v>29</v>
      </c>
      <c r="F32" s="146" t="s">
        <v>58</v>
      </c>
      <c r="G32" s="156" t="s">
        <v>102</v>
      </c>
      <c r="H32" s="156" t="s">
        <v>102</v>
      </c>
      <c r="I32" s="156" t="s">
        <v>102</v>
      </c>
      <c r="J32" s="156" t="s">
        <v>102</v>
      </c>
      <c r="K32" s="156" t="s">
        <v>102</v>
      </c>
      <c r="L32" s="156" t="s">
        <v>102</v>
      </c>
      <c r="M32" s="153">
        <v>99.2</v>
      </c>
      <c r="N32" s="153">
        <v>161.97499999999999</v>
      </c>
      <c r="O32" s="153">
        <v>1350.711</v>
      </c>
      <c r="P32" s="153">
        <v>181.82599999999999</v>
      </c>
      <c r="Q32" s="154">
        <v>2900</v>
      </c>
      <c r="R32" s="155"/>
    </row>
    <row r="33" spans="1:18" ht="15" customHeight="1" x14ac:dyDescent="0.3">
      <c r="A33" s="77" t="s">
        <v>395</v>
      </c>
      <c r="B33" s="78" t="s">
        <v>213</v>
      </c>
      <c r="C33" s="67">
        <v>32</v>
      </c>
      <c r="D33" s="67">
        <v>32</v>
      </c>
      <c r="F33" s="137" t="s">
        <v>396</v>
      </c>
      <c r="G33" s="157">
        <f t="shared" ref="G33:Q33" si="10">G3-G14</f>
        <v>-13372.324000000001</v>
      </c>
      <c r="H33" s="157">
        <f t="shared" si="10"/>
        <v>-4319.2180000000008</v>
      </c>
      <c r="I33" s="157">
        <f t="shared" si="10"/>
        <v>-5437.9580000000133</v>
      </c>
      <c r="J33" s="157">
        <f t="shared" si="10"/>
        <v>-10725.574000000001</v>
      </c>
      <c r="K33" s="157">
        <f t="shared" si="10"/>
        <v>-14163.124000000003</v>
      </c>
      <c r="L33" s="157">
        <f t="shared" si="10"/>
        <v>-23044.878828399997</v>
      </c>
      <c r="M33" s="157">
        <f t="shared" si="10"/>
        <v>-41087.943231999998</v>
      </c>
      <c r="N33" s="157">
        <f t="shared" si="10"/>
        <v>-22545.552200000006</v>
      </c>
      <c r="O33" s="157">
        <f t="shared" si="10"/>
        <v>-55553.481000000014</v>
      </c>
      <c r="P33" s="157">
        <f t="shared" si="10"/>
        <v>-31644.249505000014</v>
      </c>
      <c r="Q33" s="157">
        <f t="shared" si="10"/>
        <v>-45100.33</v>
      </c>
      <c r="R33" s="155"/>
    </row>
    <row r="34" spans="1:18" ht="15" customHeight="1" x14ac:dyDescent="0.3">
      <c r="A34" s="77" t="s">
        <v>397</v>
      </c>
      <c r="B34" s="78" t="s">
        <v>213</v>
      </c>
      <c r="C34" s="67">
        <v>33</v>
      </c>
      <c r="D34" s="67">
        <v>33</v>
      </c>
      <c r="F34" s="139" t="s">
        <v>398</v>
      </c>
      <c r="G34" s="158">
        <f t="shared" ref="G34:Q34" si="11">G2-G14</f>
        <v>-9216.3240000000005</v>
      </c>
      <c r="H34" s="158">
        <f t="shared" si="11"/>
        <v>-938.21800000000076</v>
      </c>
      <c r="I34" s="158">
        <f t="shared" si="11"/>
        <v>-4311.9580000000133</v>
      </c>
      <c r="J34" s="158">
        <f t="shared" si="11"/>
        <v>-7685.5740000000005</v>
      </c>
      <c r="K34" s="158">
        <f t="shared" si="11"/>
        <v>-8329.1240000000034</v>
      </c>
      <c r="L34" s="158">
        <f t="shared" si="11"/>
        <v>-15533.027828399994</v>
      </c>
      <c r="M34" s="158">
        <f t="shared" si="11"/>
        <v>-29603.827231999996</v>
      </c>
      <c r="N34" s="158">
        <f t="shared" si="11"/>
        <v>-9009.1071999999986</v>
      </c>
      <c r="O34" s="158">
        <f t="shared" si="11"/>
        <v>-39805.526000000013</v>
      </c>
      <c r="P34" s="158">
        <f t="shared" si="11"/>
        <v>-19155.31650500001</v>
      </c>
      <c r="Q34" s="158">
        <f t="shared" si="11"/>
        <v>-34800.330000000016</v>
      </c>
      <c r="R34" s="155"/>
    </row>
    <row r="35" spans="1:18" ht="15" customHeight="1" x14ac:dyDescent="0.3">
      <c r="A35" s="77" t="s">
        <v>399</v>
      </c>
      <c r="B35" s="78" t="s">
        <v>213</v>
      </c>
      <c r="C35" s="67">
        <v>34</v>
      </c>
      <c r="D35" s="67">
        <v>34</v>
      </c>
      <c r="F35" s="137" t="s">
        <v>85</v>
      </c>
      <c r="G35" s="157">
        <f>SUM(G36,G45,SUM(G48:G51))</f>
        <v>9215.6109999999971</v>
      </c>
      <c r="H35" s="157">
        <f t="shared" ref="H35:Q35" si="12">SUM(H36,H45,SUM(H48:H51))</f>
        <v>938.14799999999923</v>
      </c>
      <c r="I35" s="157">
        <f t="shared" si="12"/>
        <v>4311.5380000000096</v>
      </c>
      <c r="J35" s="157">
        <f t="shared" si="12"/>
        <v>7686.427559502923</v>
      </c>
      <c r="K35" s="157">
        <f t="shared" si="12"/>
        <v>8328.8990614364338</v>
      </c>
      <c r="L35" s="157">
        <f t="shared" si="12"/>
        <v>15533.282000000001</v>
      </c>
      <c r="M35" s="157">
        <f t="shared" si="12"/>
        <v>29703.201800000003</v>
      </c>
      <c r="N35" s="157">
        <f t="shared" si="12"/>
        <v>9009.2196000000185</v>
      </c>
      <c r="O35" s="157">
        <f t="shared" si="12"/>
        <v>39805.828999999983</v>
      </c>
      <c r="P35" s="157">
        <f t="shared" si="12"/>
        <v>19154.862500000003</v>
      </c>
      <c r="Q35" s="157">
        <f t="shared" si="12"/>
        <v>34800</v>
      </c>
      <c r="R35" s="155"/>
    </row>
    <row r="36" spans="1:18" ht="15" customHeight="1" x14ac:dyDescent="0.3">
      <c r="A36" s="77" t="s">
        <v>400</v>
      </c>
      <c r="B36" s="78" t="s">
        <v>213</v>
      </c>
      <c r="C36" s="67">
        <v>35</v>
      </c>
      <c r="D36" s="67">
        <v>35</v>
      </c>
      <c r="E36" s="67">
        <v>34</v>
      </c>
      <c r="F36" s="139" t="s">
        <v>401</v>
      </c>
      <c r="G36" s="158">
        <f>G37+G41</f>
        <v>543</v>
      </c>
      <c r="H36" s="158">
        <f t="shared" ref="H36:Q36" si="13">H37+H41</f>
        <v>-65.850000000000364</v>
      </c>
      <c r="I36" s="158">
        <f t="shared" si="13"/>
        <v>-187.26000000000022</v>
      </c>
      <c r="J36" s="158">
        <f t="shared" si="13"/>
        <v>-5165.8500000000004</v>
      </c>
      <c r="K36" s="158">
        <f t="shared" si="13"/>
        <v>-5722.72</v>
      </c>
      <c r="L36" s="158">
        <f t="shared" si="13"/>
        <v>1061.4599999999991</v>
      </c>
      <c r="M36" s="158">
        <f t="shared" si="13"/>
        <v>-879.45000000000073</v>
      </c>
      <c r="N36" s="158">
        <f t="shared" si="13"/>
        <v>2434.2799999999988</v>
      </c>
      <c r="O36" s="158">
        <f t="shared" si="13"/>
        <v>748.30999999999949</v>
      </c>
      <c r="P36" s="158">
        <f t="shared" si="13"/>
        <v>-52.149999999999636</v>
      </c>
      <c r="Q36" s="158">
        <f t="shared" si="13"/>
        <v>-3800</v>
      </c>
      <c r="R36" s="155"/>
    </row>
    <row r="37" spans="1:18" ht="15" customHeight="1" x14ac:dyDescent="0.3">
      <c r="A37" s="77" t="s">
        <v>402</v>
      </c>
      <c r="B37" s="78" t="s">
        <v>213</v>
      </c>
      <c r="C37" s="67">
        <v>36</v>
      </c>
      <c r="D37" s="67">
        <v>36</v>
      </c>
      <c r="E37" s="67">
        <v>35</v>
      </c>
      <c r="F37" s="159" t="s">
        <v>403</v>
      </c>
      <c r="G37" s="153">
        <v>0</v>
      </c>
      <c r="H37" s="153">
        <v>0</v>
      </c>
      <c r="I37" s="153">
        <v>0</v>
      </c>
      <c r="J37" s="153">
        <v>0</v>
      </c>
      <c r="K37" s="153">
        <v>0</v>
      </c>
      <c r="L37" s="153">
        <v>0</v>
      </c>
      <c r="M37" s="153">
        <v>0</v>
      </c>
      <c r="N37" s="153">
        <v>0</v>
      </c>
      <c r="O37" s="153">
        <v>0</v>
      </c>
      <c r="P37" s="153">
        <v>0</v>
      </c>
      <c r="Q37" s="154">
        <v>0</v>
      </c>
      <c r="R37" s="155"/>
    </row>
    <row r="38" spans="1:18" ht="15" hidden="1" customHeight="1" x14ac:dyDescent="0.3">
      <c r="A38" s="77" t="s">
        <v>404</v>
      </c>
      <c r="B38" s="78" t="s">
        <v>213</v>
      </c>
      <c r="C38" s="67">
        <v>37</v>
      </c>
      <c r="D38" s="67">
        <v>37</v>
      </c>
      <c r="E38" s="67">
        <v>35</v>
      </c>
      <c r="F38" s="159" t="s">
        <v>405</v>
      </c>
      <c r="G38" s="153">
        <v>0</v>
      </c>
      <c r="H38" s="153">
        <v>0</v>
      </c>
      <c r="I38" s="153">
        <v>0</v>
      </c>
      <c r="J38" s="153">
        <v>0</v>
      </c>
      <c r="K38" s="153">
        <v>0</v>
      </c>
      <c r="L38" s="153">
        <v>0</v>
      </c>
      <c r="M38" s="153">
        <v>0</v>
      </c>
      <c r="N38" s="153">
        <v>0</v>
      </c>
      <c r="O38" s="153">
        <v>0</v>
      </c>
      <c r="P38" s="153">
        <v>0</v>
      </c>
      <c r="Q38" s="154"/>
      <c r="R38" s="155"/>
    </row>
    <row r="39" spans="1:18" ht="15" hidden="1" customHeight="1" x14ac:dyDescent="0.3">
      <c r="A39" s="77" t="s">
        <v>406</v>
      </c>
      <c r="B39" s="78" t="s">
        <v>213</v>
      </c>
      <c r="C39" s="67">
        <v>38</v>
      </c>
      <c r="D39" s="67">
        <v>38</v>
      </c>
      <c r="E39" s="67">
        <v>35</v>
      </c>
      <c r="F39" s="159" t="s">
        <v>407</v>
      </c>
      <c r="G39" s="153">
        <v>0</v>
      </c>
      <c r="H39" s="153">
        <v>0</v>
      </c>
      <c r="I39" s="153">
        <v>0</v>
      </c>
      <c r="J39" s="153">
        <v>0</v>
      </c>
      <c r="K39" s="153">
        <v>0</v>
      </c>
      <c r="L39" s="153">
        <v>0</v>
      </c>
      <c r="M39" s="153">
        <v>0</v>
      </c>
      <c r="N39" s="153">
        <v>0</v>
      </c>
      <c r="O39" s="153">
        <v>0</v>
      </c>
      <c r="P39" s="153">
        <v>0</v>
      </c>
      <c r="Q39" s="154"/>
      <c r="R39" s="155"/>
    </row>
    <row r="40" spans="1:18" ht="15" hidden="1" customHeight="1" x14ac:dyDescent="0.3">
      <c r="A40" s="77" t="s">
        <v>408</v>
      </c>
      <c r="B40" s="78" t="s">
        <v>213</v>
      </c>
      <c r="C40" s="67">
        <v>39</v>
      </c>
      <c r="D40" s="67">
        <v>39</v>
      </c>
      <c r="E40" s="67">
        <v>35</v>
      </c>
      <c r="F40" s="159" t="s">
        <v>409</v>
      </c>
      <c r="G40" s="153">
        <v>0</v>
      </c>
      <c r="H40" s="153">
        <v>0</v>
      </c>
      <c r="I40" s="153">
        <v>0</v>
      </c>
      <c r="J40" s="153">
        <v>0</v>
      </c>
      <c r="K40" s="153">
        <v>0</v>
      </c>
      <c r="L40" s="153">
        <v>0</v>
      </c>
      <c r="M40" s="153">
        <v>0</v>
      </c>
      <c r="N40" s="153">
        <v>0</v>
      </c>
      <c r="O40" s="153">
        <v>0</v>
      </c>
      <c r="P40" s="153">
        <v>0</v>
      </c>
      <c r="Q40" s="154"/>
      <c r="R40" s="155"/>
    </row>
    <row r="41" spans="1:18" ht="15" customHeight="1" x14ac:dyDescent="0.3">
      <c r="A41" s="77" t="s">
        <v>410</v>
      </c>
      <c r="B41" s="78" t="s">
        <v>213</v>
      </c>
      <c r="C41" s="67">
        <v>40</v>
      </c>
      <c r="D41" s="67">
        <v>40</v>
      </c>
      <c r="E41" s="67">
        <v>35</v>
      </c>
      <c r="F41" s="159" t="s">
        <v>411</v>
      </c>
      <c r="G41" s="153">
        <f>SUM(G42:G44)</f>
        <v>543</v>
      </c>
      <c r="H41" s="153">
        <f t="shared" ref="H41:Q41" si="14">SUM(H42:H44)</f>
        <v>-65.850000000000364</v>
      </c>
      <c r="I41" s="153">
        <f t="shared" si="14"/>
        <v>-187.26000000000022</v>
      </c>
      <c r="J41" s="153">
        <f t="shared" si="14"/>
        <v>-5165.8500000000004</v>
      </c>
      <c r="K41" s="153">
        <f t="shared" si="14"/>
        <v>-5722.72</v>
      </c>
      <c r="L41" s="153">
        <f t="shared" si="14"/>
        <v>1061.4599999999991</v>
      </c>
      <c r="M41" s="153">
        <f t="shared" si="14"/>
        <v>-879.45000000000073</v>
      </c>
      <c r="N41" s="153">
        <f t="shared" si="14"/>
        <v>2434.2799999999988</v>
      </c>
      <c r="O41" s="153">
        <f t="shared" si="14"/>
        <v>748.30999999999949</v>
      </c>
      <c r="P41" s="153">
        <f t="shared" si="14"/>
        <v>-52.149999999999636</v>
      </c>
      <c r="Q41" s="153">
        <f t="shared" si="14"/>
        <v>-3800</v>
      </c>
      <c r="R41" s="155"/>
    </row>
    <row r="42" spans="1:18" ht="15" customHeight="1" x14ac:dyDescent="0.3">
      <c r="A42" s="77" t="s">
        <v>412</v>
      </c>
      <c r="B42" s="78" t="s">
        <v>213</v>
      </c>
      <c r="C42" s="67">
        <v>41</v>
      </c>
      <c r="D42" s="67">
        <v>41</v>
      </c>
      <c r="E42" s="67">
        <v>40</v>
      </c>
      <c r="F42" s="159" t="s">
        <v>413</v>
      </c>
      <c r="G42" s="153">
        <v>5483</v>
      </c>
      <c r="H42" s="153">
        <v>4664.1499999999996</v>
      </c>
      <c r="I42" s="153">
        <v>4612.74</v>
      </c>
      <c r="J42" s="153">
        <v>5674.15</v>
      </c>
      <c r="K42" s="153">
        <v>7187.28</v>
      </c>
      <c r="L42" s="153">
        <v>7341.46</v>
      </c>
      <c r="M42" s="153">
        <v>8300.5499999999993</v>
      </c>
      <c r="N42" s="153">
        <v>12924.28</v>
      </c>
      <c r="O42" s="153">
        <v>13838.31</v>
      </c>
      <c r="P42" s="153">
        <v>14187.85</v>
      </c>
      <c r="Q42" s="154">
        <v>12500</v>
      </c>
      <c r="R42" s="155"/>
    </row>
    <row r="43" spans="1:18" ht="15" customHeight="1" x14ac:dyDescent="0.3">
      <c r="A43" s="77" t="s">
        <v>414</v>
      </c>
      <c r="B43" s="78" t="s">
        <v>213</v>
      </c>
      <c r="C43" s="67">
        <v>42</v>
      </c>
      <c r="D43" s="67">
        <v>42</v>
      </c>
      <c r="E43" s="67">
        <v>40</v>
      </c>
      <c r="F43" s="159" t="s">
        <v>415</v>
      </c>
      <c r="G43" s="153">
        <v>1940</v>
      </c>
      <c r="H43" s="153">
        <v>2840</v>
      </c>
      <c r="I43" s="153">
        <v>3860</v>
      </c>
      <c r="J43" s="153">
        <v>740</v>
      </c>
      <c r="K43" s="153">
        <v>0</v>
      </c>
      <c r="L43" s="153">
        <v>7180</v>
      </c>
      <c r="M43" s="153">
        <v>4690</v>
      </c>
      <c r="N43" s="153">
        <v>4830</v>
      </c>
      <c r="O43" s="153">
        <v>1830</v>
      </c>
      <c r="P43" s="153">
        <v>0</v>
      </c>
      <c r="Q43" s="154">
        <v>0</v>
      </c>
      <c r="R43" s="155"/>
    </row>
    <row r="44" spans="1:18" ht="15" customHeight="1" x14ac:dyDescent="0.3">
      <c r="A44" s="77" t="s">
        <v>416</v>
      </c>
      <c r="B44" s="78" t="s">
        <v>213</v>
      </c>
      <c r="C44" s="67">
        <v>43</v>
      </c>
      <c r="D44" s="67">
        <v>43</v>
      </c>
      <c r="E44" s="67">
        <v>40</v>
      </c>
      <c r="F44" s="159" t="s">
        <v>417</v>
      </c>
      <c r="G44" s="153">
        <v>-6880</v>
      </c>
      <c r="H44" s="153">
        <v>-7570</v>
      </c>
      <c r="I44" s="153">
        <v>-8660</v>
      </c>
      <c r="J44" s="153">
        <v>-11580</v>
      </c>
      <c r="K44" s="153">
        <v>-12910</v>
      </c>
      <c r="L44" s="153">
        <v>-13460</v>
      </c>
      <c r="M44" s="153">
        <v>-13870</v>
      </c>
      <c r="N44" s="153">
        <v>-15320</v>
      </c>
      <c r="O44" s="153">
        <v>-14920</v>
      </c>
      <c r="P44" s="153">
        <v>-14240</v>
      </c>
      <c r="Q44" s="154">
        <v>-16300</v>
      </c>
      <c r="R44" s="155"/>
    </row>
    <row r="45" spans="1:18" ht="15" customHeight="1" x14ac:dyDescent="0.3">
      <c r="A45" s="77" t="s">
        <v>418</v>
      </c>
      <c r="B45" s="78" t="s">
        <v>213</v>
      </c>
      <c r="C45" s="67">
        <v>44</v>
      </c>
      <c r="D45" s="67">
        <v>44</v>
      </c>
      <c r="E45" s="67">
        <v>34</v>
      </c>
      <c r="F45" s="139" t="s">
        <v>419</v>
      </c>
      <c r="G45" s="158">
        <f>G47+G46</f>
        <v>-10</v>
      </c>
      <c r="H45" s="158">
        <f t="shared" ref="H45:Q45" si="15">H47+H46</f>
        <v>-4930</v>
      </c>
      <c r="I45" s="158">
        <f t="shared" si="15"/>
        <v>6500</v>
      </c>
      <c r="J45" s="158">
        <f t="shared" si="15"/>
        <v>4830</v>
      </c>
      <c r="K45" s="158">
        <f t="shared" si="15"/>
        <v>370</v>
      </c>
      <c r="L45" s="158">
        <f t="shared" si="15"/>
        <v>6200</v>
      </c>
      <c r="M45" s="158">
        <f t="shared" si="15"/>
        <v>37900</v>
      </c>
      <c r="N45" s="158">
        <f t="shared" si="15"/>
        <v>-8500</v>
      </c>
      <c r="O45" s="158">
        <f t="shared" si="15"/>
        <v>20600</v>
      </c>
      <c r="P45" s="158">
        <f t="shared" si="15"/>
        <v>-3800</v>
      </c>
      <c r="Q45" s="158">
        <f t="shared" si="15"/>
        <v>20600</v>
      </c>
      <c r="R45" s="155"/>
    </row>
    <row r="46" spans="1:18" ht="15" customHeight="1" x14ac:dyDescent="0.3">
      <c r="A46" s="77" t="s">
        <v>420</v>
      </c>
      <c r="B46" s="78" t="s">
        <v>213</v>
      </c>
      <c r="C46" s="67">
        <v>45</v>
      </c>
      <c r="D46" s="67">
        <v>45</v>
      </c>
      <c r="E46" s="67">
        <v>44</v>
      </c>
      <c r="F46" s="159" t="s">
        <v>421</v>
      </c>
      <c r="G46" s="153">
        <v>-700</v>
      </c>
      <c r="H46" s="153">
        <v>-4900</v>
      </c>
      <c r="I46" s="153">
        <v>6900</v>
      </c>
      <c r="J46" s="153">
        <v>1800</v>
      </c>
      <c r="K46" s="153">
        <v>2900</v>
      </c>
      <c r="L46" s="153">
        <v>7400</v>
      </c>
      <c r="M46" s="153">
        <v>38400</v>
      </c>
      <c r="N46" s="153">
        <v>-8400</v>
      </c>
      <c r="O46" s="153">
        <v>20500</v>
      </c>
      <c r="P46" s="153">
        <v>-4000</v>
      </c>
      <c r="Q46" s="154">
        <v>33100</v>
      </c>
      <c r="R46" s="155"/>
    </row>
    <row r="47" spans="1:18" ht="15" customHeight="1" x14ac:dyDescent="0.3">
      <c r="A47" s="77" t="s">
        <v>422</v>
      </c>
      <c r="B47" s="78" t="s">
        <v>213</v>
      </c>
      <c r="C47" s="67">
        <v>46</v>
      </c>
      <c r="D47" s="67">
        <v>46</v>
      </c>
      <c r="E47" s="67">
        <v>44</v>
      </c>
      <c r="F47" s="159" t="s">
        <v>423</v>
      </c>
      <c r="G47" s="153">
        <v>690</v>
      </c>
      <c r="H47" s="153">
        <v>-30</v>
      </c>
      <c r="I47" s="153">
        <v>-400</v>
      </c>
      <c r="J47" s="153">
        <v>3030</v>
      </c>
      <c r="K47" s="153">
        <v>-2530</v>
      </c>
      <c r="L47" s="153">
        <v>-1200</v>
      </c>
      <c r="M47" s="153">
        <v>-500</v>
      </c>
      <c r="N47" s="153">
        <v>-100</v>
      </c>
      <c r="O47" s="153">
        <v>100</v>
      </c>
      <c r="P47" s="153">
        <v>200</v>
      </c>
      <c r="Q47" s="154">
        <v>-12500</v>
      </c>
      <c r="R47" s="155"/>
    </row>
    <row r="48" spans="1:18" ht="15" customHeight="1" x14ac:dyDescent="0.3">
      <c r="A48" s="77" t="s">
        <v>424</v>
      </c>
      <c r="B48" s="78" t="s">
        <v>213</v>
      </c>
      <c r="C48" s="67">
        <v>47</v>
      </c>
      <c r="D48" s="67">
        <v>47</v>
      </c>
      <c r="E48" s="67">
        <v>34</v>
      </c>
      <c r="F48" s="159" t="s">
        <v>425</v>
      </c>
      <c r="G48" s="160">
        <v>-794.38900000000285</v>
      </c>
      <c r="H48" s="160">
        <v>-1660.0020000000004</v>
      </c>
      <c r="I48" s="160">
        <v>-919.20199999999022</v>
      </c>
      <c r="J48" s="160">
        <v>-1740.7224404970766</v>
      </c>
      <c r="K48" s="160">
        <v>-1223.0409385635649</v>
      </c>
      <c r="L48" s="160">
        <v>-3969.3269999999975</v>
      </c>
      <c r="M48" s="160">
        <v>2773.7678000000014</v>
      </c>
      <c r="N48" s="160">
        <v>-13951.115399999981</v>
      </c>
      <c r="O48" s="160">
        <v>-2026.3360000000102</v>
      </c>
      <c r="P48" s="160">
        <v>-5661.9214999999967</v>
      </c>
      <c r="Q48" s="161">
        <v>0</v>
      </c>
      <c r="R48" s="155"/>
    </row>
    <row r="49" spans="1:18" ht="15" customHeight="1" x14ac:dyDescent="0.3">
      <c r="A49" s="77" t="s">
        <v>426</v>
      </c>
      <c r="B49" s="78" t="s">
        <v>213</v>
      </c>
      <c r="C49" s="67">
        <v>48</v>
      </c>
      <c r="D49" s="67">
        <v>48</v>
      </c>
      <c r="E49" s="67">
        <v>34</v>
      </c>
      <c r="F49" s="162" t="s">
        <v>427</v>
      </c>
      <c r="G49" s="160">
        <v>0</v>
      </c>
      <c r="H49" s="160">
        <v>0</v>
      </c>
      <c r="I49" s="160">
        <v>0</v>
      </c>
      <c r="J49" s="160">
        <v>0</v>
      </c>
      <c r="K49" s="160">
        <v>67.66</v>
      </c>
      <c r="L49" s="160">
        <v>390</v>
      </c>
      <c r="M49" s="160">
        <v>1100</v>
      </c>
      <c r="N49" s="160">
        <v>8468.5</v>
      </c>
      <c r="O49" s="160">
        <v>6432.81</v>
      </c>
      <c r="P49" s="160">
        <v>4192.8670000000002</v>
      </c>
      <c r="Q49" s="161">
        <v>0</v>
      </c>
      <c r="R49" s="155"/>
    </row>
    <row r="50" spans="1:18" s="148" customFormat="1" ht="15" customHeight="1" x14ac:dyDescent="0.3">
      <c r="A50" s="77" t="s">
        <v>428</v>
      </c>
      <c r="B50" s="78" t="s">
        <v>213</v>
      </c>
      <c r="C50" s="67">
        <v>49</v>
      </c>
      <c r="D50" s="67">
        <v>49</v>
      </c>
      <c r="E50" s="67">
        <v>34</v>
      </c>
      <c r="F50" s="162" t="s">
        <v>429</v>
      </c>
      <c r="G50" s="160">
        <v>4017</v>
      </c>
      <c r="H50" s="160">
        <v>1894</v>
      </c>
      <c r="I50" s="160">
        <v>-6582</v>
      </c>
      <c r="J50" s="160">
        <v>2363</v>
      </c>
      <c r="K50" s="160">
        <v>5537</v>
      </c>
      <c r="L50" s="160">
        <v>2734</v>
      </c>
      <c r="M50" s="160">
        <v>-21621</v>
      </c>
      <c r="N50" s="160">
        <v>6577</v>
      </c>
      <c r="O50" s="160">
        <v>765</v>
      </c>
      <c r="P50" s="160">
        <v>10857</v>
      </c>
      <c r="Q50" s="152">
        <v>3100</v>
      </c>
    </row>
    <row r="51" spans="1:18" s="148" customFormat="1" ht="15" customHeight="1" x14ac:dyDescent="0.3">
      <c r="A51" s="77" t="s">
        <v>430</v>
      </c>
      <c r="B51" s="78" t="s">
        <v>213</v>
      </c>
      <c r="C51" s="67">
        <v>50</v>
      </c>
      <c r="D51" s="67">
        <v>50</v>
      </c>
      <c r="E51" s="67">
        <v>34</v>
      </c>
      <c r="F51" s="162" t="s">
        <v>431</v>
      </c>
      <c r="G51" s="160">
        <v>5460</v>
      </c>
      <c r="H51" s="160">
        <v>5700</v>
      </c>
      <c r="I51" s="160">
        <v>5500</v>
      </c>
      <c r="J51" s="160">
        <v>7400</v>
      </c>
      <c r="K51" s="160">
        <v>9300</v>
      </c>
      <c r="L51" s="160">
        <v>9117.1489999999994</v>
      </c>
      <c r="M51" s="160">
        <v>10429.884</v>
      </c>
      <c r="N51" s="160">
        <v>13980.555</v>
      </c>
      <c r="O51" s="160">
        <v>13286.045</v>
      </c>
      <c r="P51" s="160">
        <v>13619.066999999999</v>
      </c>
      <c r="Q51" s="163">
        <v>14900</v>
      </c>
    </row>
    <row r="53" spans="1:18" ht="15" customHeight="1" x14ac:dyDescent="0.25">
      <c r="K53" s="70"/>
    </row>
  </sheetData>
  <printOptions horizontalCentered="1"/>
  <pageMargins left="0.78740157480314965" right="0.78740157480314965" top="0.78740157480314965" bottom="0.78740157480314965" header="0.51181102362204722" footer="0.51181102362204722"/>
  <pageSetup paperSize="9" scale="68" firstPageNumber="112" orientation="landscape" useFirstPageNumber="1" horizontalDpi="300" verticalDpi="300" r:id="rId1"/>
  <headerFooter alignWithMargins="0">
    <oddHeader>&amp;L&amp;"Times New Roman,Gras italique"FINANCE PUBLIQUE&amp;C &amp;R&amp;"Times New Roman,Gras italique"المالية العامة</oddHeader>
    <oddFooter>&amp;L&amp;"Times New Roman,Gras italique"Annuaire statistique 1995-2005&amp;C&amp;"Times New Roman,Gras italique"&amp;P&amp;R&amp;"Times New Roman,Gras italique"الدليل السنوي للاحصاء 1995-2005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D161-60FF-4E18-9B34-46E63796F3F5}">
  <sheetPr>
    <pageSetUpPr fitToPage="1"/>
  </sheetPr>
  <dimension ref="A1:N51"/>
  <sheetViews>
    <sheetView tabSelected="1" zoomScaleNormal="100" zoomScaleSheetLayoutView="100" workbookViewId="0">
      <selection activeCell="B2" sqref="B2"/>
    </sheetView>
  </sheetViews>
  <sheetFormatPr baseColWidth="10" defaultColWidth="11.44140625" defaultRowHeight="15" customHeight="1" x14ac:dyDescent="0.25"/>
  <cols>
    <col min="1" max="5" width="11.44140625" style="167"/>
    <col min="6" max="6" width="37.109375" style="167" customWidth="1"/>
    <col min="7" max="8" width="24.109375" style="167" customWidth="1"/>
    <col min="9" max="11" width="22.88671875" style="167" customWidth="1"/>
    <col min="12" max="12" width="5.33203125" style="167" customWidth="1"/>
    <col min="13" max="261" width="11.44140625" style="167"/>
    <col min="262" max="262" width="37.109375" style="167" customWidth="1"/>
    <col min="263" max="264" width="24.109375" style="167" customWidth="1"/>
    <col min="265" max="267" width="22.88671875" style="167" customWidth="1"/>
    <col min="268" max="268" width="5.33203125" style="167" customWidth="1"/>
    <col min="269" max="517" width="11.44140625" style="167"/>
    <col min="518" max="518" width="37.109375" style="167" customWidth="1"/>
    <col min="519" max="520" width="24.109375" style="167" customWidth="1"/>
    <col min="521" max="523" width="22.88671875" style="167" customWidth="1"/>
    <col min="524" max="524" width="5.33203125" style="167" customWidth="1"/>
    <col min="525" max="773" width="11.44140625" style="167"/>
    <col min="774" max="774" width="37.109375" style="167" customWidth="1"/>
    <col min="775" max="776" width="24.109375" style="167" customWidth="1"/>
    <col min="777" max="779" width="22.88671875" style="167" customWidth="1"/>
    <col min="780" max="780" width="5.33203125" style="167" customWidth="1"/>
    <col min="781" max="1029" width="11.44140625" style="167"/>
    <col min="1030" max="1030" width="37.109375" style="167" customWidth="1"/>
    <col min="1031" max="1032" width="24.109375" style="167" customWidth="1"/>
    <col min="1033" max="1035" width="22.88671875" style="167" customWidth="1"/>
    <col min="1036" max="1036" width="5.33203125" style="167" customWidth="1"/>
    <col min="1037" max="1285" width="11.44140625" style="167"/>
    <col min="1286" max="1286" width="37.109375" style="167" customWidth="1"/>
    <col min="1287" max="1288" width="24.109375" style="167" customWidth="1"/>
    <col min="1289" max="1291" width="22.88671875" style="167" customWidth="1"/>
    <col min="1292" max="1292" width="5.33203125" style="167" customWidth="1"/>
    <col min="1293" max="1541" width="11.44140625" style="167"/>
    <col min="1542" max="1542" width="37.109375" style="167" customWidth="1"/>
    <col min="1543" max="1544" width="24.109375" style="167" customWidth="1"/>
    <col min="1545" max="1547" width="22.88671875" style="167" customWidth="1"/>
    <col min="1548" max="1548" width="5.33203125" style="167" customWidth="1"/>
    <col min="1549" max="1797" width="11.44140625" style="167"/>
    <col min="1798" max="1798" width="37.109375" style="167" customWidth="1"/>
    <col min="1799" max="1800" width="24.109375" style="167" customWidth="1"/>
    <col min="1801" max="1803" width="22.88671875" style="167" customWidth="1"/>
    <col min="1804" max="1804" width="5.33203125" style="167" customWidth="1"/>
    <col min="1805" max="2053" width="11.44140625" style="167"/>
    <col min="2054" max="2054" width="37.109375" style="167" customWidth="1"/>
    <col min="2055" max="2056" width="24.109375" style="167" customWidth="1"/>
    <col min="2057" max="2059" width="22.88671875" style="167" customWidth="1"/>
    <col min="2060" max="2060" width="5.33203125" style="167" customWidth="1"/>
    <col min="2061" max="2309" width="11.44140625" style="167"/>
    <col min="2310" max="2310" width="37.109375" style="167" customWidth="1"/>
    <col min="2311" max="2312" width="24.109375" style="167" customWidth="1"/>
    <col min="2313" max="2315" width="22.88671875" style="167" customWidth="1"/>
    <col min="2316" max="2316" width="5.33203125" style="167" customWidth="1"/>
    <col min="2317" max="2565" width="11.44140625" style="167"/>
    <col min="2566" max="2566" width="37.109375" style="167" customWidth="1"/>
    <col min="2567" max="2568" width="24.109375" style="167" customWidth="1"/>
    <col min="2569" max="2571" width="22.88671875" style="167" customWidth="1"/>
    <col min="2572" max="2572" width="5.33203125" style="167" customWidth="1"/>
    <col min="2573" max="2821" width="11.44140625" style="167"/>
    <col min="2822" max="2822" width="37.109375" style="167" customWidth="1"/>
    <col min="2823" max="2824" width="24.109375" style="167" customWidth="1"/>
    <col min="2825" max="2827" width="22.88671875" style="167" customWidth="1"/>
    <col min="2828" max="2828" width="5.33203125" style="167" customWidth="1"/>
    <col min="2829" max="3077" width="11.44140625" style="167"/>
    <col min="3078" max="3078" width="37.109375" style="167" customWidth="1"/>
    <col min="3079" max="3080" width="24.109375" style="167" customWidth="1"/>
    <col min="3081" max="3083" width="22.88671875" style="167" customWidth="1"/>
    <col min="3084" max="3084" width="5.33203125" style="167" customWidth="1"/>
    <col min="3085" max="3333" width="11.44140625" style="167"/>
    <col min="3334" max="3334" width="37.109375" style="167" customWidth="1"/>
    <col min="3335" max="3336" width="24.109375" style="167" customWidth="1"/>
    <col min="3337" max="3339" width="22.88671875" style="167" customWidth="1"/>
    <col min="3340" max="3340" width="5.33203125" style="167" customWidth="1"/>
    <col min="3341" max="3589" width="11.44140625" style="167"/>
    <col min="3590" max="3590" width="37.109375" style="167" customWidth="1"/>
    <col min="3591" max="3592" width="24.109375" style="167" customWidth="1"/>
    <col min="3593" max="3595" width="22.88671875" style="167" customWidth="1"/>
    <col min="3596" max="3596" width="5.33203125" style="167" customWidth="1"/>
    <col min="3597" max="3845" width="11.44140625" style="167"/>
    <col min="3846" max="3846" width="37.109375" style="167" customWidth="1"/>
    <col min="3847" max="3848" width="24.109375" style="167" customWidth="1"/>
    <col min="3849" max="3851" width="22.88671875" style="167" customWidth="1"/>
    <col min="3852" max="3852" width="5.33203125" style="167" customWidth="1"/>
    <col min="3853" max="4101" width="11.44140625" style="167"/>
    <col min="4102" max="4102" width="37.109375" style="167" customWidth="1"/>
    <col min="4103" max="4104" width="24.109375" style="167" customWidth="1"/>
    <col min="4105" max="4107" width="22.88671875" style="167" customWidth="1"/>
    <col min="4108" max="4108" width="5.33203125" style="167" customWidth="1"/>
    <col min="4109" max="4357" width="11.44140625" style="167"/>
    <col min="4358" max="4358" width="37.109375" style="167" customWidth="1"/>
    <col min="4359" max="4360" width="24.109375" style="167" customWidth="1"/>
    <col min="4361" max="4363" width="22.88671875" style="167" customWidth="1"/>
    <col min="4364" max="4364" width="5.33203125" style="167" customWidth="1"/>
    <col min="4365" max="4613" width="11.44140625" style="167"/>
    <col min="4614" max="4614" width="37.109375" style="167" customWidth="1"/>
    <col min="4615" max="4616" width="24.109375" style="167" customWidth="1"/>
    <col min="4617" max="4619" width="22.88671875" style="167" customWidth="1"/>
    <col min="4620" max="4620" width="5.33203125" style="167" customWidth="1"/>
    <col min="4621" max="4869" width="11.44140625" style="167"/>
    <col min="4870" max="4870" width="37.109375" style="167" customWidth="1"/>
    <col min="4871" max="4872" width="24.109375" style="167" customWidth="1"/>
    <col min="4873" max="4875" width="22.88671875" style="167" customWidth="1"/>
    <col min="4876" max="4876" width="5.33203125" style="167" customWidth="1"/>
    <col min="4877" max="5125" width="11.44140625" style="167"/>
    <col min="5126" max="5126" width="37.109375" style="167" customWidth="1"/>
    <col min="5127" max="5128" width="24.109375" style="167" customWidth="1"/>
    <col min="5129" max="5131" width="22.88671875" style="167" customWidth="1"/>
    <col min="5132" max="5132" width="5.33203125" style="167" customWidth="1"/>
    <col min="5133" max="5381" width="11.44140625" style="167"/>
    <col min="5382" max="5382" width="37.109375" style="167" customWidth="1"/>
    <col min="5383" max="5384" width="24.109375" style="167" customWidth="1"/>
    <col min="5385" max="5387" width="22.88671875" style="167" customWidth="1"/>
    <col min="5388" max="5388" width="5.33203125" style="167" customWidth="1"/>
    <col min="5389" max="5637" width="11.44140625" style="167"/>
    <col min="5638" max="5638" width="37.109375" style="167" customWidth="1"/>
    <col min="5639" max="5640" width="24.109375" style="167" customWidth="1"/>
    <col min="5641" max="5643" width="22.88671875" style="167" customWidth="1"/>
    <col min="5644" max="5644" width="5.33203125" style="167" customWidth="1"/>
    <col min="5645" max="5893" width="11.44140625" style="167"/>
    <col min="5894" max="5894" width="37.109375" style="167" customWidth="1"/>
    <col min="5895" max="5896" width="24.109375" style="167" customWidth="1"/>
    <col min="5897" max="5899" width="22.88671875" style="167" customWidth="1"/>
    <col min="5900" max="5900" width="5.33203125" style="167" customWidth="1"/>
    <col min="5901" max="6149" width="11.44140625" style="167"/>
    <col min="6150" max="6150" width="37.109375" style="167" customWidth="1"/>
    <col min="6151" max="6152" width="24.109375" style="167" customWidth="1"/>
    <col min="6153" max="6155" width="22.88671875" style="167" customWidth="1"/>
    <col min="6156" max="6156" width="5.33203125" style="167" customWidth="1"/>
    <col min="6157" max="6405" width="11.44140625" style="167"/>
    <col min="6406" max="6406" width="37.109375" style="167" customWidth="1"/>
    <col min="6407" max="6408" width="24.109375" style="167" customWidth="1"/>
    <col min="6409" max="6411" width="22.88671875" style="167" customWidth="1"/>
    <col min="6412" max="6412" width="5.33203125" style="167" customWidth="1"/>
    <col min="6413" max="6661" width="11.44140625" style="167"/>
    <col min="6662" max="6662" width="37.109375" style="167" customWidth="1"/>
    <col min="6663" max="6664" width="24.109375" style="167" customWidth="1"/>
    <col min="6665" max="6667" width="22.88671875" style="167" customWidth="1"/>
    <col min="6668" max="6668" width="5.33203125" style="167" customWidth="1"/>
    <col min="6669" max="6917" width="11.44140625" style="167"/>
    <col min="6918" max="6918" width="37.109375" style="167" customWidth="1"/>
    <col min="6919" max="6920" width="24.109375" style="167" customWidth="1"/>
    <col min="6921" max="6923" width="22.88671875" style="167" customWidth="1"/>
    <col min="6924" max="6924" width="5.33203125" style="167" customWidth="1"/>
    <col min="6925" max="7173" width="11.44140625" style="167"/>
    <col min="7174" max="7174" width="37.109375" style="167" customWidth="1"/>
    <col min="7175" max="7176" width="24.109375" style="167" customWidth="1"/>
    <col min="7177" max="7179" width="22.88671875" style="167" customWidth="1"/>
    <col min="7180" max="7180" width="5.33203125" style="167" customWidth="1"/>
    <col min="7181" max="7429" width="11.44140625" style="167"/>
    <col min="7430" max="7430" width="37.109375" style="167" customWidth="1"/>
    <col min="7431" max="7432" width="24.109375" style="167" customWidth="1"/>
    <col min="7433" max="7435" width="22.88671875" style="167" customWidth="1"/>
    <col min="7436" max="7436" width="5.33203125" style="167" customWidth="1"/>
    <col min="7437" max="7685" width="11.44140625" style="167"/>
    <col min="7686" max="7686" width="37.109375" style="167" customWidth="1"/>
    <col min="7687" max="7688" width="24.109375" style="167" customWidth="1"/>
    <col min="7689" max="7691" width="22.88671875" style="167" customWidth="1"/>
    <col min="7692" max="7692" width="5.33203125" style="167" customWidth="1"/>
    <col min="7693" max="7941" width="11.44140625" style="167"/>
    <col min="7942" max="7942" width="37.109375" style="167" customWidth="1"/>
    <col min="7943" max="7944" width="24.109375" style="167" customWidth="1"/>
    <col min="7945" max="7947" width="22.88671875" style="167" customWidth="1"/>
    <col min="7948" max="7948" width="5.33203125" style="167" customWidth="1"/>
    <col min="7949" max="8197" width="11.44140625" style="167"/>
    <col min="8198" max="8198" width="37.109375" style="167" customWidth="1"/>
    <col min="8199" max="8200" width="24.109375" style="167" customWidth="1"/>
    <col min="8201" max="8203" width="22.88671875" style="167" customWidth="1"/>
    <col min="8204" max="8204" width="5.33203125" style="167" customWidth="1"/>
    <col min="8205" max="8453" width="11.44140625" style="167"/>
    <col min="8454" max="8454" width="37.109375" style="167" customWidth="1"/>
    <col min="8455" max="8456" width="24.109375" style="167" customWidth="1"/>
    <col min="8457" max="8459" width="22.88671875" style="167" customWidth="1"/>
    <col min="8460" max="8460" width="5.33203125" style="167" customWidth="1"/>
    <col min="8461" max="8709" width="11.44140625" style="167"/>
    <col min="8710" max="8710" width="37.109375" style="167" customWidth="1"/>
    <col min="8711" max="8712" width="24.109375" style="167" customWidth="1"/>
    <col min="8713" max="8715" width="22.88671875" style="167" customWidth="1"/>
    <col min="8716" max="8716" width="5.33203125" style="167" customWidth="1"/>
    <col min="8717" max="8965" width="11.44140625" style="167"/>
    <col min="8966" max="8966" width="37.109375" style="167" customWidth="1"/>
    <col min="8967" max="8968" width="24.109375" style="167" customWidth="1"/>
    <col min="8969" max="8971" width="22.88671875" style="167" customWidth="1"/>
    <col min="8972" max="8972" width="5.33203125" style="167" customWidth="1"/>
    <col min="8973" max="9221" width="11.44140625" style="167"/>
    <col min="9222" max="9222" width="37.109375" style="167" customWidth="1"/>
    <col min="9223" max="9224" width="24.109375" style="167" customWidth="1"/>
    <col min="9225" max="9227" width="22.88671875" style="167" customWidth="1"/>
    <col min="9228" max="9228" width="5.33203125" style="167" customWidth="1"/>
    <col min="9229" max="9477" width="11.44140625" style="167"/>
    <col min="9478" max="9478" width="37.109375" style="167" customWidth="1"/>
    <col min="9479" max="9480" width="24.109375" style="167" customWidth="1"/>
    <col min="9481" max="9483" width="22.88671875" style="167" customWidth="1"/>
    <col min="9484" max="9484" width="5.33203125" style="167" customWidth="1"/>
    <col min="9485" max="9733" width="11.44140625" style="167"/>
    <col min="9734" max="9734" width="37.109375" style="167" customWidth="1"/>
    <col min="9735" max="9736" width="24.109375" style="167" customWidth="1"/>
    <col min="9737" max="9739" width="22.88671875" style="167" customWidth="1"/>
    <col min="9740" max="9740" width="5.33203125" style="167" customWidth="1"/>
    <col min="9741" max="9989" width="11.44140625" style="167"/>
    <col min="9990" max="9990" width="37.109375" style="167" customWidth="1"/>
    <col min="9991" max="9992" width="24.109375" style="167" customWidth="1"/>
    <col min="9993" max="9995" width="22.88671875" style="167" customWidth="1"/>
    <col min="9996" max="9996" width="5.33203125" style="167" customWidth="1"/>
    <col min="9997" max="10245" width="11.44140625" style="167"/>
    <col min="10246" max="10246" width="37.109375" style="167" customWidth="1"/>
    <col min="10247" max="10248" width="24.109375" style="167" customWidth="1"/>
    <col min="10249" max="10251" width="22.88671875" style="167" customWidth="1"/>
    <col min="10252" max="10252" width="5.33203125" style="167" customWidth="1"/>
    <col min="10253" max="10501" width="11.44140625" style="167"/>
    <col min="10502" max="10502" width="37.109375" style="167" customWidth="1"/>
    <col min="10503" max="10504" width="24.109375" style="167" customWidth="1"/>
    <col min="10505" max="10507" width="22.88671875" style="167" customWidth="1"/>
    <col min="10508" max="10508" width="5.33203125" style="167" customWidth="1"/>
    <col min="10509" max="10757" width="11.44140625" style="167"/>
    <col min="10758" max="10758" width="37.109375" style="167" customWidth="1"/>
    <col min="10759" max="10760" width="24.109375" style="167" customWidth="1"/>
    <col min="10761" max="10763" width="22.88671875" style="167" customWidth="1"/>
    <col min="10764" max="10764" width="5.33203125" style="167" customWidth="1"/>
    <col min="10765" max="11013" width="11.44140625" style="167"/>
    <col min="11014" max="11014" width="37.109375" style="167" customWidth="1"/>
    <col min="11015" max="11016" width="24.109375" style="167" customWidth="1"/>
    <col min="11017" max="11019" width="22.88671875" style="167" customWidth="1"/>
    <col min="11020" max="11020" width="5.33203125" style="167" customWidth="1"/>
    <col min="11021" max="11269" width="11.44140625" style="167"/>
    <col min="11270" max="11270" width="37.109375" style="167" customWidth="1"/>
    <col min="11271" max="11272" width="24.109375" style="167" customWidth="1"/>
    <col min="11273" max="11275" width="22.88671875" style="167" customWidth="1"/>
    <col min="11276" max="11276" width="5.33203125" style="167" customWidth="1"/>
    <col min="11277" max="11525" width="11.44140625" style="167"/>
    <col min="11526" max="11526" width="37.109375" style="167" customWidth="1"/>
    <col min="11527" max="11528" width="24.109375" style="167" customWidth="1"/>
    <col min="11529" max="11531" width="22.88671875" style="167" customWidth="1"/>
    <col min="11532" max="11532" width="5.33203125" style="167" customWidth="1"/>
    <col min="11533" max="11781" width="11.44140625" style="167"/>
    <col min="11782" max="11782" width="37.109375" style="167" customWidth="1"/>
    <col min="11783" max="11784" width="24.109375" style="167" customWidth="1"/>
    <col min="11785" max="11787" width="22.88671875" style="167" customWidth="1"/>
    <col min="11788" max="11788" width="5.33203125" style="167" customWidth="1"/>
    <col min="11789" max="12037" width="11.44140625" style="167"/>
    <col min="12038" max="12038" width="37.109375" style="167" customWidth="1"/>
    <col min="12039" max="12040" width="24.109375" style="167" customWidth="1"/>
    <col min="12041" max="12043" width="22.88671875" style="167" customWidth="1"/>
    <col min="12044" max="12044" width="5.33203125" style="167" customWidth="1"/>
    <col min="12045" max="12293" width="11.44140625" style="167"/>
    <col min="12294" max="12294" width="37.109375" style="167" customWidth="1"/>
    <col min="12295" max="12296" width="24.109375" style="167" customWidth="1"/>
    <col min="12297" max="12299" width="22.88671875" style="167" customWidth="1"/>
    <col min="12300" max="12300" width="5.33203125" style="167" customWidth="1"/>
    <col min="12301" max="12549" width="11.44140625" style="167"/>
    <col min="12550" max="12550" width="37.109375" style="167" customWidth="1"/>
    <col min="12551" max="12552" width="24.109375" style="167" customWidth="1"/>
    <col min="12553" max="12555" width="22.88671875" style="167" customWidth="1"/>
    <col min="12556" max="12556" width="5.33203125" style="167" customWidth="1"/>
    <col min="12557" max="12805" width="11.44140625" style="167"/>
    <col min="12806" max="12806" width="37.109375" style="167" customWidth="1"/>
    <col min="12807" max="12808" width="24.109375" style="167" customWidth="1"/>
    <col min="12809" max="12811" width="22.88671875" style="167" customWidth="1"/>
    <col min="12812" max="12812" width="5.33203125" style="167" customWidth="1"/>
    <col min="12813" max="13061" width="11.44140625" style="167"/>
    <col min="13062" max="13062" width="37.109375" style="167" customWidth="1"/>
    <col min="13063" max="13064" width="24.109375" style="167" customWidth="1"/>
    <col min="13065" max="13067" width="22.88671875" style="167" customWidth="1"/>
    <col min="13068" max="13068" width="5.33203125" style="167" customWidth="1"/>
    <col min="13069" max="13317" width="11.44140625" style="167"/>
    <col min="13318" max="13318" width="37.109375" style="167" customWidth="1"/>
    <col min="13319" max="13320" width="24.109375" style="167" customWidth="1"/>
    <col min="13321" max="13323" width="22.88671875" style="167" customWidth="1"/>
    <col min="13324" max="13324" width="5.33203125" style="167" customWidth="1"/>
    <col min="13325" max="13573" width="11.44140625" style="167"/>
    <col min="13574" max="13574" width="37.109375" style="167" customWidth="1"/>
    <col min="13575" max="13576" width="24.109375" style="167" customWidth="1"/>
    <col min="13577" max="13579" width="22.88671875" style="167" customWidth="1"/>
    <col min="13580" max="13580" width="5.33203125" style="167" customWidth="1"/>
    <col min="13581" max="13829" width="11.44140625" style="167"/>
    <col min="13830" max="13830" width="37.109375" style="167" customWidth="1"/>
    <col min="13831" max="13832" width="24.109375" style="167" customWidth="1"/>
    <col min="13833" max="13835" width="22.88671875" style="167" customWidth="1"/>
    <col min="13836" max="13836" width="5.33203125" style="167" customWidth="1"/>
    <col min="13837" max="14085" width="11.44140625" style="167"/>
    <col min="14086" max="14086" width="37.109375" style="167" customWidth="1"/>
    <col min="14087" max="14088" width="24.109375" style="167" customWidth="1"/>
    <col min="14089" max="14091" width="22.88671875" style="167" customWidth="1"/>
    <col min="14092" max="14092" width="5.33203125" style="167" customWidth="1"/>
    <col min="14093" max="14341" width="11.44140625" style="167"/>
    <col min="14342" max="14342" width="37.109375" style="167" customWidth="1"/>
    <col min="14343" max="14344" width="24.109375" style="167" customWidth="1"/>
    <col min="14345" max="14347" width="22.88671875" style="167" customWidth="1"/>
    <col min="14348" max="14348" width="5.33203125" style="167" customWidth="1"/>
    <col min="14349" max="14597" width="11.44140625" style="167"/>
    <col min="14598" max="14598" width="37.109375" style="167" customWidth="1"/>
    <col min="14599" max="14600" width="24.109375" style="167" customWidth="1"/>
    <col min="14601" max="14603" width="22.88671875" style="167" customWidth="1"/>
    <col min="14604" max="14604" width="5.33203125" style="167" customWidth="1"/>
    <col min="14605" max="14853" width="11.44140625" style="167"/>
    <col min="14854" max="14854" width="37.109375" style="167" customWidth="1"/>
    <col min="14855" max="14856" width="24.109375" style="167" customWidth="1"/>
    <col min="14857" max="14859" width="22.88671875" style="167" customWidth="1"/>
    <col min="14860" max="14860" width="5.33203125" style="167" customWidth="1"/>
    <col min="14861" max="15109" width="11.44140625" style="167"/>
    <col min="15110" max="15110" width="37.109375" style="167" customWidth="1"/>
    <col min="15111" max="15112" width="24.109375" style="167" customWidth="1"/>
    <col min="15113" max="15115" width="22.88671875" style="167" customWidth="1"/>
    <col min="15116" max="15116" width="5.33203125" style="167" customWidth="1"/>
    <col min="15117" max="15365" width="11.44140625" style="167"/>
    <col min="15366" max="15366" width="37.109375" style="167" customWidth="1"/>
    <col min="15367" max="15368" width="24.109375" style="167" customWidth="1"/>
    <col min="15369" max="15371" width="22.88671875" style="167" customWidth="1"/>
    <col min="15372" max="15372" width="5.33203125" style="167" customWidth="1"/>
    <col min="15373" max="15621" width="11.44140625" style="167"/>
    <col min="15622" max="15622" width="37.109375" style="167" customWidth="1"/>
    <col min="15623" max="15624" width="24.109375" style="167" customWidth="1"/>
    <col min="15625" max="15627" width="22.88671875" style="167" customWidth="1"/>
    <col min="15628" max="15628" width="5.33203125" style="167" customWidth="1"/>
    <col min="15629" max="15877" width="11.44140625" style="167"/>
    <col min="15878" max="15878" width="37.109375" style="167" customWidth="1"/>
    <col min="15879" max="15880" width="24.109375" style="167" customWidth="1"/>
    <col min="15881" max="15883" width="22.88671875" style="167" customWidth="1"/>
    <col min="15884" max="15884" width="5.33203125" style="167" customWidth="1"/>
    <col min="15885" max="16133" width="11.44140625" style="167"/>
    <col min="16134" max="16134" width="37.109375" style="167" customWidth="1"/>
    <col min="16135" max="16136" width="24.109375" style="167" customWidth="1"/>
    <col min="16137" max="16139" width="22.88671875" style="167" customWidth="1"/>
    <col min="16140" max="16140" width="5.33203125" style="167" customWidth="1"/>
    <col min="16141" max="16384" width="11.44140625" style="167"/>
  </cols>
  <sheetData>
    <row r="1" spans="1:14" ht="15" customHeight="1" x14ac:dyDescent="0.25">
      <c r="A1" s="73" t="s">
        <v>5</v>
      </c>
      <c r="B1" s="73" t="s">
        <v>6</v>
      </c>
      <c r="C1" s="73" t="s">
        <v>7</v>
      </c>
      <c r="D1" s="73" t="s">
        <v>8</v>
      </c>
      <c r="E1" s="73" t="s">
        <v>9</v>
      </c>
      <c r="F1" s="164" t="s">
        <v>211</v>
      </c>
      <c r="G1" s="165">
        <v>2006</v>
      </c>
      <c r="H1" s="165">
        <v>2007</v>
      </c>
      <c r="I1" s="166">
        <v>2008</v>
      </c>
      <c r="J1" s="166">
        <v>2009</v>
      </c>
      <c r="K1" s="166">
        <v>2010</v>
      </c>
    </row>
    <row r="2" spans="1:14" ht="15" customHeight="1" x14ac:dyDescent="0.3">
      <c r="A2" s="168" t="s">
        <v>432</v>
      </c>
      <c r="B2" s="169" t="s">
        <v>433</v>
      </c>
      <c r="C2" s="167">
        <v>1</v>
      </c>
      <c r="D2" s="167">
        <v>1</v>
      </c>
      <c r="F2" s="170" t="s">
        <v>11</v>
      </c>
      <c r="G2" s="171">
        <f>G3+G8+G9+G10+G16+G19</f>
        <v>97108.669155159994</v>
      </c>
      <c r="H2" s="171">
        <f>H3+H10+H16+H19</f>
        <v>106880.63600000001</v>
      </c>
      <c r="I2" s="171">
        <v>115039.99999999999</v>
      </c>
      <c r="J2" s="171">
        <v>106610</v>
      </c>
      <c r="K2" s="171">
        <v>154600</v>
      </c>
      <c r="N2" s="172"/>
    </row>
    <row r="3" spans="1:14" ht="15" customHeight="1" x14ac:dyDescent="0.3">
      <c r="A3" s="168" t="s">
        <v>432</v>
      </c>
      <c r="B3" s="169" t="s">
        <v>433</v>
      </c>
      <c r="C3" s="167">
        <v>2</v>
      </c>
      <c r="D3" s="167">
        <v>2</v>
      </c>
      <c r="E3" s="167">
        <v>1</v>
      </c>
      <c r="F3" s="173" t="s">
        <v>12</v>
      </c>
      <c r="G3" s="174">
        <f>SUM(G4:G7)</f>
        <v>26749.568154329998</v>
      </c>
      <c r="H3" s="174">
        <f>SUM(H4:H7)</f>
        <v>32915.889000000003</v>
      </c>
      <c r="I3" s="174">
        <v>34880</v>
      </c>
      <c r="J3" s="174">
        <v>34600</v>
      </c>
      <c r="K3" s="174">
        <v>43810</v>
      </c>
      <c r="N3" s="172"/>
    </row>
    <row r="4" spans="1:14" ht="15" customHeight="1" x14ac:dyDescent="0.3">
      <c r="A4" s="168" t="s">
        <v>432</v>
      </c>
      <c r="B4" s="169" t="s">
        <v>433</v>
      </c>
      <c r="C4" s="167">
        <v>3</v>
      </c>
      <c r="D4" s="167">
        <v>3</v>
      </c>
      <c r="E4" s="167">
        <v>2</v>
      </c>
      <c r="F4" s="175" t="s">
        <v>13</v>
      </c>
      <c r="G4" s="176">
        <v>15867.472623325</v>
      </c>
      <c r="H4" s="176">
        <v>17834.531999999999</v>
      </c>
      <c r="I4" s="177">
        <v>19800</v>
      </c>
      <c r="J4" s="177">
        <v>16850</v>
      </c>
      <c r="K4" s="177">
        <v>21950</v>
      </c>
    </row>
    <row r="5" spans="1:14" ht="15" customHeight="1" x14ac:dyDescent="0.3">
      <c r="A5" s="168" t="s">
        <v>432</v>
      </c>
      <c r="B5" s="169" t="s">
        <v>433</v>
      </c>
      <c r="C5" s="167">
        <v>4</v>
      </c>
      <c r="D5" s="167">
        <v>4</v>
      </c>
      <c r="E5" s="167">
        <v>2</v>
      </c>
      <c r="F5" s="178" t="s">
        <v>14</v>
      </c>
      <c r="G5" s="176">
        <v>8054.531821005</v>
      </c>
      <c r="H5" s="176">
        <v>12375.327000000001</v>
      </c>
      <c r="I5" s="177">
        <v>11930</v>
      </c>
      <c r="J5" s="177">
        <v>14390</v>
      </c>
      <c r="K5" s="177">
        <v>18320</v>
      </c>
    </row>
    <row r="6" spans="1:14" ht="15" customHeight="1" x14ac:dyDescent="0.3">
      <c r="A6" s="168" t="s">
        <v>432</v>
      </c>
      <c r="B6" s="169" t="s">
        <v>433</v>
      </c>
      <c r="C6" s="167">
        <v>5</v>
      </c>
      <c r="D6" s="167">
        <v>5</v>
      </c>
      <c r="E6" s="167">
        <v>2</v>
      </c>
      <c r="F6" s="178" t="s">
        <v>15</v>
      </c>
      <c r="G6" s="176">
        <v>305.01551699999999</v>
      </c>
      <c r="H6" s="176">
        <v>325.06099999999998</v>
      </c>
      <c r="I6" s="177">
        <v>400</v>
      </c>
      <c r="J6" s="177">
        <v>400</v>
      </c>
      <c r="K6" s="177">
        <v>370</v>
      </c>
    </row>
    <row r="7" spans="1:14" ht="15" customHeight="1" x14ac:dyDescent="0.3">
      <c r="A7" s="168" t="s">
        <v>432</v>
      </c>
      <c r="B7" s="169" t="s">
        <v>433</v>
      </c>
      <c r="C7" s="167">
        <v>6</v>
      </c>
      <c r="D7" s="167">
        <v>6</v>
      </c>
      <c r="E7" s="167">
        <v>2</v>
      </c>
      <c r="F7" s="178" t="s">
        <v>16</v>
      </c>
      <c r="G7" s="176">
        <v>2522.5481930000001</v>
      </c>
      <c r="H7" s="176">
        <v>2380.9690000000001</v>
      </c>
      <c r="I7" s="177">
        <v>2750</v>
      </c>
      <c r="J7" s="177">
        <v>2960</v>
      </c>
      <c r="K7" s="177">
        <v>3170</v>
      </c>
    </row>
    <row r="8" spans="1:14" ht="15" customHeight="1" x14ac:dyDescent="0.3">
      <c r="A8" s="168" t="s">
        <v>432</v>
      </c>
      <c r="B8" s="169" t="s">
        <v>433</v>
      </c>
      <c r="C8" s="167">
        <v>7</v>
      </c>
      <c r="D8" s="167">
        <v>7</v>
      </c>
      <c r="E8" s="167">
        <v>1</v>
      </c>
      <c r="F8" s="175" t="s">
        <v>220</v>
      </c>
      <c r="G8" s="176">
        <v>141.16152500000001</v>
      </c>
      <c r="H8" s="176" t="s">
        <v>434</v>
      </c>
      <c r="I8" s="177">
        <v>1420</v>
      </c>
      <c r="J8" s="177" t="s">
        <v>434</v>
      </c>
      <c r="K8" s="177" t="s">
        <v>434</v>
      </c>
    </row>
    <row r="9" spans="1:14" ht="15" customHeight="1" x14ac:dyDescent="0.3">
      <c r="A9" s="168" t="s">
        <v>432</v>
      </c>
      <c r="B9" s="169" t="s">
        <v>433</v>
      </c>
      <c r="C9" s="167">
        <v>8</v>
      </c>
      <c r="D9" s="167">
        <v>8</v>
      </c>
      <c r="E9" s="167">
        <v>1</v>
      </c>
      <c r="F9" s="175" t="s">
        <v>222</v>
      </c>
      <c r="G9" s="176">
        <v>662.79735300000004</v>
      </c>
      <c r="H9" s="176" t="s">
        <v>434</v>
      </c>
      <c r="I9" s="177" t="s">
        <v>434</v>
      </c>
      <c r="J9" s="177" t="s">
        <v>434</v>
      </c>
      <c r="K9" s="177" t="s">
        <v>434</v>
      </c>
      <c r="M9" s="179"/>
    </row>
    <row r="10" spans="1:14" ht="15" customHeight="1" x14ac:dyDescent="0.3">
      <c r="A10" s="168" t="s">
        <v>432</v>
      </c>
      <c r="B10" s="169" t="s">
        <v>433</v>
      </c>
      <c r="C10" s="167">
        <v>9</v>
      </c>
      <c r="D10" s="167">
        <v>9</v>
      </c>
      <c r="E10" s="167">
        <v>1</v>
      </c>
      <c r="F10" s="173" t="s">
        <v>17</v>
      </c>
      <c r="G10" s="174">
        <f>SUM(G11:G15)</f>
        <v>44956.488143580005</v>
      </c>
      <c r="H10" s="174">
        <f>SUM(H11:H15)</f>
        <v>52721.851000000002</v>
      </c>
      <c r="I10" s="174">
        <v>59760</v>
      </c>
      <c r="J10" s="174">
        <v>53750</v>
      </c>
      <c r="K10" s="174">
        <v>78140</v>
      </c>
    </row>
    <row r="11" spans="1:14" ht="15" customHeight="1" x14ac:dyDescent="0.3">
      <c r="A11" s="168" t="s">
        <v>432</v>
      </c>
      <c r="B11" s="169" t="s">
        <v>433</v>
      </c>
      <c r="C11" s="167">
        <v>10</v>
      </c>
      <c r="D11" s="167">
        <v>10</v>
      </c>
      <c r="E11" s="167">
        <v>9</v>
      </c>
      <c r="F11" s="178" t="s">
        <v>18</v>
      </c>
      <c r="G11" s="176">
        <v>6735.8826109999991</v>
      </c>
      <c r="H11" s="176">
        <v>7290.0439999999999</v>
      </c>
      <c r="I11" s="177">
        <v>13760</v>
      </c>
      <c r="J11" s="177">
        <v>7720</v>
      </c>
      <c r="K11" s="177">
        <v>21800</v>
      </c>
    </row>
    <row r="12" spans="1:14" ht="15" customHeight="1" x14ac:dyDescent="0.3">
      <c r="A12" s="168" t="s">
        <v>432</v>
      </c>
      <c r="B12" s="169" t="s">
        <v>433</v>
      </c>
      <c r="C12" s="167">
        <v>11</v>
      </c>
      <c r="D12" s="167">
        <v>11</v>
      </c>
      <c r="E12" s="167">
        <v>9</v>
      </c>
      <c r="F12" s="178" t="s">
        <v>19</v>
      </c>
      <c r="G12" s="176">
        <v>2176.6592540000001</v>
      </c>
      <c r="H12" s="176">
        <v>2889.7219999999998</v>
      </c>
      <c r="I12" s="177">
        <v>3880</v>
      </c>
      <c r="J12" s="177">
        <v>4510</v>
      </c>
      <c r="K12" s="177">
        <v>2150</v>
      </c>
    </row>
    <row r="13" spans="1:14" ht="15" customHeight="1" x14ac:dyDescent="0.3">
      <c r="A13" s="168" t="s">
        <v>432</v>
      </c>
      <c r="B13" s="169" t="s">
        <v>433</v>
      </c>
      <c r="C13" s="167">
        <v>12</v>
      </c>
      <c r="D13" s="167">
        <v>12</v>
      </c>
      <c r="E13" s="167">
        <v>9</v>
      </c>
      <c r="F13" s="178" t="s">
        <v>20</v>
      </c>
      <c r="G13" s="176">
        <v>1243.1662980000001</v>
      </c>
      <c r="H13" s="176">
        <v>1068.0299999999997</v>
      </c>
      <c r="I13" s="177">
        <v>1300</v>
      </c>
      <c r="J13" s="177">
        <v>1730</v>
      </c>
      <c r="K13" s="177">
        <v>3990</v>
      </c>
    </row>
    <row r="14" spans="1:14" ht="15" customHeight="1" x14ac:dyDescent="0.3">
      <c r="A14" s="168" t="s">
        <v>432</v>
      </c>
      <c r="B14" s="169" t="s">
        <v>433</v>
      </c>
      <c r="C14" s="167">
        <v>13</v>
      </c>
      <c r="D14" s="167">
        <v>13</v>
      </c>
      <c r="E14" s="167">
        <v>9</v>
      </c>
      <c r="F14" s="178" t="s">
        <v>435</v>
      </c>
      <c r="G14" s="176">
        <v>1153.7118309999998</v>
      </c>
      <c r="H14" s="176">
        <v>2207.297</v>
      </c>
      <c r="I14" s="177">
        <v>1330</v>
      </c>
      <c r="J14" s="177">
        <v>1120</v>
      </c>
      <c r="K14" s="177">
        <v>1320</v>
      </c>
    </row>
    <row r="15" spans="1:14" ht="15" customHeight="1" x14ac:dyDescent="0.3">
      <c r="A15" s="168" t="s">
        <v>432</v>
      </c>
      <c r="B15" s="169" t="s">
        <v>433</v>
      </c>
      <c r="C15" s="167">
        <v>14</v>
      </c>
      <c r="D15" s="167">
        <v>14</v>
      </c>
      <c r="E15" s="167">
        <v>9</v>
      </c>
      <c r="F15" s="178" t="s">
        <v>21</v>
      </c>
      <c r="G15" s="176">
        <v>33647.068149580002</v>
      </c>
      <c r="H15" s="176">
        <v>39266.758000000002</v>
      </c>
      <c r="I15" s="177">
        <v>39489.999999999993</v>
      </c>
      <c r="J15" s="177">
        <v>38670</v>
      </c>
      <c r="K15" s="177">
        <v>48880</v>
      </c>
    </row>
    <row r="16" spans="1:14" ht="15" customHeight="1" x14ac:dyDescent="0.3">
      <c r="A16" s="168" t="s">
        <v>432</v>
      </c>
      <c r="B16" s="169" t="s">
        <v>433</v>
      </c>
      <c r="C16" s="167">
        <v>15</v>
      </c>
      <c r="D16" s="167">
        <v>15</v>
      </c>
      <c r="E16" s="167">
        <v>1</v>
      </c>
      <c r="F16" s="173" t="s">
        <v>24</v>
      </c>
      <c r="G16" s="174">
        <v>14798.707629</v>
      </c>
      <c r="H16" s="180">
        <v>19125.973999999998</v>
      </c>
      <c r="I16" s="174">
        <v>17400</v>
      </c>
      <c r="J16" s="174">
        <v>14180</v>
      </c>
      <c r="K16" s="174">
        <v>17280</v>
      </c>
    </row>
    <row r="17" spans="1:14" ht="15" customHeight="1" x14ac:dyDescent="0.3">
      <c r="A17" s="168" t="s">
        <v>432</v>
      </c>
      <c r="B17" s="169" t="s">
        <v>433</v>
      </c>
      <c r="C17" s="167">
        <v>16</v>
      </c>
      <c r="D17" s="167">
        <v>16</v>
      </c>
      <c r="E17" s="167">
        <v>15</v>
      </c>
      <c r="F17" s="178" t="s">
        <v>232</v>
      </c>
      <c r="G17" s="177">
        <v>10240.506622999997</v>
      </c>
      <c r="H17" s="176">
        <v>16084.835999999999</v>
      </c>
      <c r="I17" s="177">
        <v>14440</v>
      </c>
      <c r="J17" s="177">
        <v>11720</v>
      </c>
      <c r="K17" s="177">
        <v>14230</v>
      </c>
    </row>
    <row r="18" spans="1:14" ht="15" hidden="1" customHeight="1" x14ac:dyDescent="0.3">
      <c r="A18" s="168" t="s">
        <v>432</v>
      </c>
      <c r="B18" s="169" t="s">
        <v>433</v>
      </c>
      <c r="C18" s="167">
        <v>17</v>
      </c>
      <c r="D18" s="167">
        <v>17</v>
      </c>
      <c r="F18" s="178" t="s">
        <v>234</v>
      </c>
      <c r="G18" s="176"/>
      <c r="H18" s="176"/>
      <c r="I18" s="177">
        <v>0</v>
      </c>
      <c r="J18" s="177"/>
      <c r="K18" s="177"/>
    </row>
    <row r="19" spans="1:14" ht="15" customHeight="1" x14ac:dyDescent="0.3">
      <c r="A19" s="168" t="s">
        <v>432</v>
      </c>
      <c r="B19" s="169" t="s">
        <v>433</v>
      </c>
      <c r="C19" s="167">
        <v>18</v>
      </c>
      <c r="D19" s="167">
        <v>18</v>
      </c>
      <c r="E19" s="167">
        <v>1</v>
      </c>
      <c r="F19" s="173" t="s">
        <v>27</v>
      </c>
      <c r="G19" s="180">
        <v>9799.9463502500021</v>
      </c>
      <c r="H19" s="180">
        <v>2116.922</v>
      </c>
      <c r="I19" s="174">
        <v>3000</v>
      </c>
      <c r="J19" s="174">
        <v>4070</v>
      </c>
      <c r="K19" s="174">
        <v>15420</v>
      </c>
    </row>
    <row r="20" spans="1:14" ht="15" customHeight="1" x14ac:dyDescent="0.3">
      <c r="A20" s="168" t="s">
        <v>432</v>
      </c>
      <c r="B20" s="169" t="s">
        <v>433</v>
      </c>
      <c r="C20" s="167">
        <v>19</v>
      </c>
      <c r="D20" s="167">
        <v>19</v>
      </c>
      <c r="F20" s="170" t="s">
        <v>28</v>
      </c>
      <c r="G20" s="171">
        <f>SUM(G22:G26,G30,G33)</f>
        <v>55424.826836010012</v>
      </c>
      <c r="H20" s="171">
        <f>SUM(H22:H26,H30,H33)</f>
        <v>66360.567999999999</v>
      </c>
      <c r="I20" s="171">
        <v>67090</v>
      </c>
      <c r="J20" s="171">
        <v>75780</v>
      </c>
      <c r="K20" s="171">
        <v>81560</v>
      </c>
    </row>
    <row r="21" spans="1:14" ht="15" hidden="1" customHeight="1" x14ac:dyDescent="0.3">
      <c r="A21" s="168" t="s">
        <v>432</v>
      </c>
      <c r="B21" s="169" t="s">
        <v>433</v>
      </c>
      <c r="C21" s="167">
        <v>20</v>
      </c>
      <c r="D21" s="167">
        <v>20</v>
      </c>
      <c r="F21" s="178" t="s">
        <v>239</v>
      </c>
      <c r="G21" s="180"/>
      <c r="H21" s="180"/>
      <c r="I21" s="174">
        <v>0</v>
      </c>
      <c r="J21" s="174"/>
      <c r="K21" s="174"/>
    </row>
    <row r="22" spans="1:14" ht="15" customHeight="1" x14ac:dyDescent="0.3">
      <c r="A22" s="168" t="s">
        <v>432</v>
      </c>
      <c r="B22" s="169" t="s">
        <v>433</v>
      </c>
      <c r="C22" s="167">
        <v>21</v>
      </c>
      <c r="D22" s="167">
        <v>21</v>
      </c>
      <c r="E22" s="167">
        <v>19</v>
      </c>
      <c r="F22" s="178" t="s">
        <v>29</v>
      </c>
      <c r="G22" s="176">
        <v>39407.810664000004</v>
      </c>
      <c r="H22" s="176">
        <v>41444.31900000001</v>
      </c>
      <c r="I22" s="177">
        <v>38700</v>
      </c>
      <c r="J22" s="177">
        <v>41040</v>
      </c>
      <c r="K22" s="177">
        <v>42320</v>
      </c>
    </row>
    <row r="23" spans="1:14" ht="15" customHeight="1" x14ac:dyDescent="0.3">
      <c r="A23" s="168" t="s">
        <v>432</v>
      </c>
      <c r="B23" s="169" t="s">
        <v>433</v>
      </c>
      <c r="C23" s="167">
        <v>22</v>
      </c>
      <c r="D23" s="167">
        <v>22</v>
      </c>
      <c r="E23" s="167">
        <v>19</v>
      </c>
      <c r="F23" s="178" t="s">
        <v>30</v>
      </c>
      <c r="G23" s="176">
        <v>8971.8270000000011</v>
      </c>
      <c r="H23" s="176">
        <v>9113.8989999999994</v>
      </c>
      <c r="I23" s="177">
        <v>16180</v>
      </c>
      <c r="J23" s="177">
        <v>18400</v>
      </c>
      <c r="K23" s="177">
        <v>13290</v>
      </c>
      <c r="N23" s="172"/>
    </row>
    <row r="24" spans="1:14" ht="15" customHeight="1" x14ac:dyDescent="0.3">
      <c r="A24" s="168" t="s">
        <v>432</v>
      </c>
      <c r="B24" s="169" t="s">
        <v>433</v>
      </c>
      <c r="C24" s="167">
        <v>23</v>
      </c>
      <c r="D24" s="167">
        <v>23</v>
      </c>
      <c r="E24" s="167">
        <v>19</v>
      </c>
      <c r="F24" s="178" t="s">
        <v>31</v>
      </c>
      <c r="G24" s="176">
        <v>1183.5389009999999</v>
      </c>
      <c r="H24" s="176">
        <v>2010.0159999999998</v>
      </c>
      <c r="I24" s="177">
        <v>330</v>
      </c>
      <c r="J24" s="177">
        <v>0</v>
      </c>
      <c r="K24" s="177">
        <v>610</v>
      </c>
    </row>
    <row r="25" spans="1:14" ht="15" customHeight="1" x14ac:dyDescent="0.3">
      <c r="A25" s="168" t="s">
        <v>432</v>
      </c>
      <c r="B25" s="169" t="s">
        <v>433</v>
      </c>
      <c r="C25" s="167">
        <v>24</v>
      </c>
      <c r="D25" s="167">
        <v>24</v>
      </c>
      <c r="E25" s="167">
        <v>19</v>
      </c>
      <c r="F25" s="178" t="s">
        <v>245</v>
      </c>
      <c r="G25" s="176">
        <v>0</v>
      </c>
      <c r="H25" s="176">
        <v>0.1</v>
      </c>
      <c r="I25" s="177">
        <v>0</v>
      </c>
      <c r="J25" s="177">
        <v>0</v>
      </c>
      <c r="K25" s="177"/>
    </row>
    <row r="26" spans="1:14" ht="15" customHeight="1" x14ac:dyDescent="0.3">
      <c r="A26" s="168" t="s">
        <v>432</v>
      </c>
      <c r="B26" s="169" t="s">
        <v>433</v>
      </c>
      <c r="C26" s="167">
        <v>25</v>
      </c>
      <c r="D26" s="167">
        <v>25</v>
      </c>
      <c r="E26" s="167">
        <v>19</v>
      </c>
      <c r="F26" s="178" t="s">
        <v>16</v>
      </c>
      <c r="G26" s="176">
        <v>3298.6995120100019</v>
      </c>
      <c r="H26" s="176">
        <v>9113.8989999999994</v>
      </c>
      <c r="I26" s="177">
        <v>3750</v>
      </c>
      <c r="J26" s="177">
        <v>4840</v>
      </c>
      <c r="K26" s="177">
        <v>12330</v>
      </c>
    </row>
    <row r="27" spans="1:14" ht="15" hidden="1" customHeight="1" x14ac:dyDescent="0.3">
      <c r="A27" s="168" t="s">
        <v>432</v>
      </c>
      <c r="B27" s="169" t="s">
        <v>433</v>
      </c>
      <c r="C27" s="167">
        <v>26</v>
      </c>
      <c r="D27" s="167">
        <v>26</v>
      </c>
      <c r="F27" s="178" t="s">
        <v>249</v>
      </c>
      <c r="G27" s="176"/>
      <c r="H27" s="176"/>
      <c r="I27" s="177">
        <v>0</v>
      </c>
      <c r="J27" s="177"/>
      <c r="K27" s="177"/>
    </row>
    <row r="28" spans="1:14" ht="15" hidden="1" customHeight="1" x14ac:dyDescent="0.3">
      <c r="A28" s="168" t="s">
        <v>432</v>
      </c>
      <c r="B28" s="169" t="s">
        <v>433</v>
      </c>
      <c r="C28" s="167">
        <v>27</v>
      </c>
      <c r="D28" s="167">
        <v>27</v>
      </c>
      <c r="F28" s="178" t="s">
        <v>251</v>
      </c>
      <c r="G28" s="176"/>
      <c r="H28" s="176"/>
      <c r="I28" s="177">
        <v>0</v>
      </c>
      <c r="J28" s="177"/>
      <c r="K28" s="177"/>
    </row>
    <row r="29" spans="1:14" ht="15" hidden="1" customHeight="1" x14ac:dyDescent="0.3">
      <c r="A29" s="168" t="s">
        <v>432</v>
      </c>
      <c r="B29" s="169" t="s">
        <v>433</v>
      </c>
      <c r="C29" s="167">
        <v>28</v>
      </c>
      <c r="D29" s="167">
        <v>28</v>
      </c>
      <c r="F29" s="178" t="s">
        <v>253</v>
      </c>
      <c r="G29" s="176"/>
      <c r="H29" s="176"/>
      <c r="I29" s="177">
        <v>0</v>
      </c>
      <c r="J29" s="177"/>
      <c r="K29" s="177"/>
    </row>
    <row r="30" spans="1:14" ht="15" customHeight="1" x14ac:dyDescent="0.3">
      <c r="A30" s="168" t="s">
        <v>432</v>
      </c>
      <c r="B30" s="169" t="s">
        <v>433</v>
      </c>
      <c r="C30" s="167">
        <v>29</v>
      </c>
      <c r="D30" s="167">
        <v>29</v>
      </c>
      <c r="E30" s="167">
        <v>19</v>
      </c>
      <c r="F30" s="181" t="s">
        <v>32</v>
      </c>
      <c r="G30" s="174">
        <f>SUM(G31:G32)</f>
        <v>243.11556399999998</v>
      </c>
      <c r="H30" s="174">
        <f>SUM(H31:H32)</f>
        <v>2187.2739999999999</v>
      </c>
      <c r="I30" s="174">
        <v>1540</v>
      </c>
      <c r="J30" s="174">
        <v>730</v>
      </c>
      <c r="K30" s="174">
        <v>710</v>
      </c>
    </row>
    <row r="31" spans="1:14" ht="15" customHeight="1" x14ac:dyDescent="0.3">
      <c r="A31" s="168" t="s">
        <v>432</v>
      </c>
      <c r="B31" s="169" t="s">
        <v>433</v>
      </c>
      <c r="C31" s="167">
        <v>30</v>
      </c>
      <c r="D31" s="167">
        <v>30</v>
      </c>
      <c r="E31" s="167">
        <v>29</v>
      </c>
      <c r="F31" s="182" t="s">
        <v>0</v>
      </c>
      <c r="G31" s="176">
        <v>103.21647099999998</v>
      </c>
      <c r="H31" s="177">
        <v>1862.7769999999998</v>
      </c>
      <c r="I31" s="177">
        <v>1280</v>
      </c>
      <c r="J31" s="177">
        <v>410</v>
      </c>
      <c r="K31" s="177">
        <v>350</v>
      </c>
    </row>
    <row r="32" spans="1:14" ht="15" customHeight="1" x14ac:dyDescent="0.3">
      <c r="A32" s="168" t="s">
        <v>432</v>
      </c>
      <c r="B32" s="169" t="s">
        <v>433</v>
      </c>
      <c r="C32" s="167">
        <v>31</v>
      </c>
      <c r="D32" s="167">
        <v>31</v>
      </c>
      <c r="E32" s="167">
        <v>29</v>
      </c>
      <c r="F32" s="182" t="s">
        <v>33</v>
      </c>
      <c r="G32" s="176">
        <v>139.89909299999999</v>
      </c>
      <c r="H32" s="177">
        <v>324.49700000000001</v>
      </c>
      <c r="I32" s="177">
        <v>260</v>
      </c>
      <c r="J32" s="177">
        <v>330</v>
      </c>
      <c r="K32" s="177">
        <v>360</v>
      </c>
    </row>
    <row r="33" spans="1:12" ht="15" customHeight="1" x14ac:dyDescent="0.3">
      <c r="A33" s="168" t="s">
        <v>432</v>
      </c>
      <c r="B33" s="169" t="s">
        <v>433</v>
      </c>
      <c r="C33" s="167">
        <v>32</v>
      </c>
      <c r="D33" s="167">
        <v>32</v>
      </c>
      <c r="E33" s="167">
        <v>19</v>
      </c>
      <c r="F33" s="181" t="s">
        <v>34</v>
      </c>
      <c r="G33" s="180">
        <v>2319.8351950000001</v>
      </c>
      <c r="H33" s="174">
        <v>2491.0610000000001</v>
      </c>
      <c r="I33" s="174">
        <v>6590</v>
      </c>
      <c r="J33" s="174">
        <v>9000</v>
      </c>
      <c r="K33" s="174">
        <v>9910</v>
      </c>
    </row>
    <row r="34" spans="1:12" ht="15" customHeight="1" x14ac:dyDescent="0.3">
      <c r="A34" s="168" t="s">
        <v>432</v>
      </c>
      <c r="B34" s="169" t="s">
        <v>433</v>
      </c>
      <c r="C34" s="167">
        <v>33</v>
      </c>
      <c r="D34" s="167">
        <v>33</v>
      </c>
      <c r="F34" s="89" t="s">
        <v>35</v>
      </c>
      <c r="G34" s="174">
        <v>2099.7006240000001</v>
      </c>
      <c r="H34" s="174">
        <v>0</v>
      </c>
      <c r="I34" s="174">
        <v>600</v>
      </c>
      <c r="J34" s="174"/>
      <c r="K34" s="174"/>
    </row>
    <row r="35" spans="1:12" ht="15" customHeight="1" x14ac:dyDescent="0.3">
      <c r="A35" s="168" t="s">
        <v>432</v>
      </c>
      <c r="B35" s="169" t="s">
        <v>433</v>
      </c>
      <c r="C35" s="167">
        <v>34</v>
      </c>
      <c r="D35" s="167">
        <v>34</v>
      </c>
      <c r="F35" s="89" t="s">
        <v>36</v>
      </c>
      <c r="G35" s="180">
        <v>0</v>
      </c>
      <c r="H35" s="174">
        <v>0</v>
      </c>
      <c r="I35" s="174">
        <v>0</v>
      </c>
      <c r="J35" s="174"/>
      <c r="K35" s="174"/>
    </row>
    <row r="36" spans="1:12" ht="15" customHeight="1" x14ac:dyDescent="0.3">
      <c r="A36" s="168" t="s">
        <v>432</v>
      </c>
      <c r="B36" s="169" t="s">
        <v>433</v>
      </c>
      <c r="C36" s="167">
        <v>35</v>
      </c>
      <c r="D36" s="167">
        <v>35</v>
      </c>
      <c r="F36" s="89" t="s">
        <v>37</v>
      </c>
      <c r="G36" s="180">
        <f>SUM(G37:G38)</f>
        <v>60500</v>
      </c>
      <c r="H36" s="174">
        <f>SUM(H37:H38)</f>
        <v>19887.566861173334</v>
      </c>
      <c r="I36" s="174">
        <v>17430</v>
      </c>
      <c r="J36" s="174">
        <v>13700</v>
      </c>
      <c r="K36" s="174">
        <v>13450</v>
      </c>
    </row>
    <row r="37" spans="1:12" ht="15" customHeight="1" x14ac:dyDescent="0.3">
      <c r="A37" s="168" t="s">
        <v>432</v>
      </c>
      <c r="B37" s="169" t="s">
        <v>433</v>
      </c>
      <c r="C37" s="167">
        <v>36</v>
      </c>
      <c r="D37" s="167">
        <v>36</v>
      </c>
      <c r="E37" s="167">
        <v>35</v>
      </c>
      <c r="F37" s="178" t="s">
        <v>38</v>
      </c>
      <c r="G37" s="176">
        <v>7400</v>
      </c>
      <c r="H37" s="177" t="s">
        <v>434</v>
      </c>
      <c r="I37" s="177">
        <v>9370</v>
      </c>
      <c r="J37" s="177">
        <v>3440</v>
      </c>
      <c r="K37" s="177">
        <v>2420</v>
      </c>
    </row>
    <row r="38" spans="1:12" ht="15" customHeight="1" x14ac:dyDescent="0.3">
      <c r="A38" s="168" t="s">
        <v>432</v>
      </c>
      <c r="B38" s="169" t="s">
        <v>433</v>
      </c>
      <c r="C38" s="167">
        <v>37</v>
      </c>
      <c r="D38" s="167">
        <v>37</v>
      </c>
      <c r="E38" s="167">
        <v>35</v>
      </c>
      <c r="F38" s="178" t="s">
        <v>39</v>
      </c>
      <c r="G38" s="176">
        <v>53100</v>
      </c>
      <c r="H38" s="177">
        <v>19887.566861173334</v>
      </c>
      <c r="I38" s="177">
        <v>8050.0000000000009</v>
      </c>
      <c r="J38" s="177">
        <v>10260</v>
      </c>
      <c r="K38" s="177">
        <v>11030</v>
      </c>
    </row>
    <row r="39" spans="1:12" ht="15" customHeight="1" x14ac:dyDescent="0.3">
      <c r="A39" s="168" t="s">
        <v>432</v>
      </c>
      <c r="B39" s="169" t="s">
        <v>433</v>
      </c>
      <c r="C39" s="167">
        <v>38</v>
      </c>
      <c r="D39" s="167">
        <v>38</v>
      </c>
      <c r="F39" s="173" t="s">
        <v>261</v>
      </c>
      <c r="G39" s="174">
        <f>G35+G34+G20+G2+G36</f>
        <v>215133.19661516999</v>
      </c>
      <c r="H39" s="174">
        <f>H35+H34+H20+H2+H36</f>
        <v>193128.77086117337</v>
      </c>
      <c r="I39" s="174">
        <v>200160</v>
      </c>
      <c r="J39" s="174">
        <v>196080</v>
      </c>
      <c r="K39" s="174">
        <v>249610</v>
      </c>
      <c r="L39" s="167" t="s">
        <v>262</v>
      </c>
    </row>
    <row r="40" spans="1:12" ht="15" customHeight="1" x14ac:dyDescent="0.3">
      <c r="A40" s="168" t="s">
        <v>432</v>
      </c>
      <c r="B40" s="169" t="s">
        <v>433</v>
      </c>
      <c r="C40" s="167">
        <v>39</v>
      </c>
      <c r="D40" s="167">
        <v>39</v>
      </c>
      <c r="F40" s="175" t="s">
        <v>264</v>
      </c>
      <c r="G40" s="176">
        <v>252521</v>
      </c>
      <c r="H40" s="177">
        <v>16291.157591858098</v>
      </c>
      <c r="I40" s="177">
        <v>3200</v>
      </c>
      <c r="J40" s="177">
        <v>2350</v>
      </c>
      <c r="K40" s="177">
        <v>11570</v>
      </c>
      <c r="L40" s="167" t="s">
        <v>265</v>
      </c>
    </row>
    <row r="41" spans="1:12" ht="15" customHeight="1" x14ac:dyDescent="0.3">
      <c r="A41" s="168" t="s">
        <v>432</v>
      </c>
      <c r="B41" s="169" t="s">
        <v>433</v>
      </c>
      <c r="C41" s="167">
        <v>40</v>
      </c>
      <c r="D41" s="167">
        <v>40</v>
      </c>
      <c r="F41" s="173" t="s">
        <v>1</v>
      </c>
      <c r="G41" s="174">
        <f>SUM(G39:G40)</f>
        <v>467654.19661516999</v>
      </c>
      <c r="H41" s="174">
        <f>SUM(H39:H40)</f>
        <v>209419.92845303146</v>
      </c>
      <c r="I41" s="174">
        <v>203359.99999999997</v>
      </c>
      <c r="J41" s="174">
        <v>198430</v>
      </c>
      <c r="K41" s="174">
        <v>261180</v>
      </c>
      <c r="L41" s="167" t="s">
        <v>265</v>
      </c>
    </row>
    <row r="42" spans="1:12" ht="15" customHeight="1" x14ac:dyDescent="0.25">
      <c r="G42" s="172"/>
      <c r="H42" s="172"/>
      <c r="I42" s="172"/>
      <c r="J42" s="172"/>
      <c r="K42" s="172"/>
    </row>
    <row r="43" spans="1:12" ht="15" customHeight="1" x14ac:dyDescent="0.25">
      <c r="G43" s="172"/>
      <c r="H43" s="172"/>
      <c r="I43" s="183"/>
      <c r="J43" s="183"/>
      <c r="K43" s="183"/>
    </row>
    <row r="44" spans="1:12" ht="15" customHeight="1" x14ac:dyDescent="0.25">
      <c r="G44" s="172"/>
      <c r="H44" s="172"/>
      <c r="I44" s="183"/>
      <c r="J44" s="183"/>
      <c r="K44" s="183"/>
    </row>
    <row r="45" spans="1:12" ht="15" customHeight="1" x14ac:dyDescent="0.25">
      <c r="G45" s="172"/>
      <c r="H45" s="172"/>
      <c r="I45" s="183"/>
      <c r="J45" s="183"/>
      <c r="K45" s="183"/>
    </row>
    <row r="46" spans="1:12" ht="15" customHeight="1" x14ac:dyDescent="0.25">
      <c r="I46" s="183"/>
      <c r="J46" s="183"/>
      <c r="K46" s="183"/>
    </row>
    <row r="47" spans="1:12" ht="15" customHeight="1" x14ac:dyDescent="0.25">
      <c r="G47" s="172"/>
      <c r="H47" s="172"/>
      <c r="I47" s="183"/>
      <c r="J47" s="183"/>
      <c r="K47" s="183"/>
    </row>
    <row r="48" spans="1:12" ht="15" customHeight="1" x14ac:dyDescent="0.25">
      <c r="I48" s="183"/>
      <c r="J48" s="183"/>
      <c r="K48" s="183"/>
    </row>
    <row r="49" spans="9:11" ht="15" customHeight="1" x14ac:dyDescent="0.25">
      <c r="I49" s="183"/>
      <c r="J49" s="183"/>
      <c r="K49" s="183"/>
    </row>
    <row r="50" spans="9:11" ht="15" customHeight="1" x14ac:dyDescent="0.25">
      <c r="I50" s="183"/>
      <c r="J50" s="183"/>
      <c r="K50" s="183"/>
    </row>
    <row r="51" spans="9:11" ht="15" customHeight="1" x14ac:dyDescent="0.25">
      <c r="I51" s="183"/>
      <c r="J51" s="183"/>
      <c r="K51" s="183"/>
    </row>
  </sheetData>
  <pageMargins left="0.78740157480314965" right="0.59055118110236227" top="0.78740157480314965" bottom="0.78740157480314965" header="0.51181102362204722" footer="0.51181102362204722"/>
  <pageSetup paperSize="9" scale="52" firstPageNumber="97" orientation="landscape" useFirstPageNumber="1" horizontalDpi="300" verticalDpi="300" r:id="rId1"/>
  <headerFooter alignWithMargins="0">
    <oddHeader>&amp;L&amp;"Times New Roman,Gras"FINANCES PUBLIQUES&amp;C &amp;R&amp;"Times New Roman,Gras"المالية العامة</oddHeader>
    <oddFooter>&amp;L&amp;"Times New Roman,Normal"&amp;18Annuaire Statistique 2010&amp;C&amp;"Times New Roman,Normal"&amp;18&amp;P&amp;R&amp;"Times New Roman,Normal"&amp;18الدليل السنوي للإحصاء 2010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A2D23-DA58-432F-89C6-35EFCF72FBF8}">
  <sheetPr>
    <pageSetUpPr fitToPage="1"/>
  </sheetPr>
  <dimension ref="A1:M29"/>
  <sheetViews>
    <sheetView zoomScale="96" zoomScaleNormal="75" workbookViewId="0">
      <selection activeCell="B2" sqref="B2"/>
    </sheetView>
  </sheetViews>
  <sheetFormatPr baseColWidth="10" defaultColWidth="11.44140625" defaultRowHeight="15" customHeight="1" x14ac:dyDescent="0.25"/>
  <cols>
    <col min="1" max="5" width="11.44140625" style="99"/>
    <col min="6" max="6" width="45.6640625" style="99" customWidth="1"/>
    <col min="7" max="11" width="15.33203125" style="99" customWidth="1"/>
    <col min="12" max="12" width="10.77734375" style="99" customWidth="1"/>
    <col min="13" max="13" width="8.6640625" style="99" customWidth="1"/>
    <col min="14" max="14" width="5.88671875" style="99" customWidth="1"/>
    <col min="15" max="261" width="11.44140625" style="99"/>
    <col min="262" max="262" width="45.6640625" style="99" customWidth="1"/>
    <col min="263" max="267" width="15.33203125" style="99" customWidth="1"/>
    <col min="268" max="268" width="10.77734375" style="99" customWidth="1"/>
    <col min="269" max="269" width="8.6640625" style="99" customWidth="1"/>
    <col min="270" max="270" width="5.88671875" style="99" customWidth="1"/>
    <col min="271" max="517" width="11.44140625" style="99"/>
    <col min="518" max="518" width="45.6640625" style="99" customWidth="1"/>
    <col min="519" max="523" width="15.33203125" style="99" customWidth="1"/>
    <col min="524" max="524" width="10.77734375" style="99" customWidth="1"/>
    <col min="525" max="525" width="8.6640625" style="99" customWidth="1"/>
    <col min="526" max="526" width="5.88671875" style="99" customWidth="1"/>
    <col min="527" max="773" width="11.44140625" style="99"/>
    <col min="774" max="774" width="45.6640625" style="99" customWidth="1"/>
    <col min="775" max="779" width="15.33203125" style="99" customWidth="1"/>
    <col min="780" max="780" width="10.77734375" style="99" customWidth="1"/>
    <col min="781" max="781" width="8.6640625" style="99" customWidth="1"/>
    <col min="782" max="782" width="5.88671875" style="99" customWidth="1"/>
    <col min="783" max="1029" width="11.44140625" style="99"/>
    <col min="1030" max="1030" width="45.6640625" style="99" customWidth="1"/>
    <col min="1031" max="1035" width="15.33203125" style="99" customWidth="1"/>
    <col min="1036" max="1036" width="10.77734375" style="99" customWidth="1"/>
    <col min="1037" max="1037" width="8.6640625" style="99" customWidth="1"/>
    <col min="1038" max="1038" width="5.88671875" style="99" customWidth="1"/>
    <col min="1039" max="1285" width="11.44140625" style="99"/>
    <col min="1286" max="1286" width="45.6640625" style="99" customWidth="1"/>
    <col min="1287" max="1291" width="15.33203125" style="99" customWidth="1"/>
    <col min="1292" max="1292" width="10.77734375" style="99" customWidth="1"/>
    <col min="1293" max="1293" width="8.6640625" style="99" customWidth="1"/>
    <col min="1294" max="1294" width="5.88671875" style="99" customWidth="1"/>
    <col min="1295" max="1541" width="11.44140625" style="99"/>
    <col min="1542" max="1542" width="45.6640625" style="99" customWidth="1"/>
    <col min="1543" max="1547" width="15.33203125" style="99" customWidth="1"/>
    <col min="1548" max="1548" width="10.77734375" style="99" customWidth="1"/>
    <col min="1549" max="1549" width="8.6640625" style="99" customWidth="1"/>
    <col min="1550" max="1550" width="5.88671875" style="99" customWidth="1"/>
    <col min="1551" max="1797" width="11.44140625" style="99"/>
    <col min="1798" max="1798" width="45.6640625" style="99" customWidth="1"/>
    <col min="1799" max="1803" width="15.33203125" style="99" customWidth="1"/>
    <col min="1804" max="1804" width="10.77734375" style="99" customWidth="1"/>
    <col min="1805" max="1805" width="8.6640625" style="99" customWidth="1"/>
    <col min="1806" max="1806" width="5.88671875" style="99" customWidth="1"/>
    <col min="1807" max="2053" width="11.44140625" style="99"/>
    <col min="2054" max="2054" width="45.6640625" style="99" customWidth="1"/>
    <col min="2055" max="2059" width="15.33203125" style="99" customWidth="1"/>
    <col min="2060" max="2060" width="10.77734375" style="99" customWidth="1"/>
    <col min="2061" max="2061" width="8.6640625" style="99" customWidth="1"/>
    <col min="2062" max="2062" width="5.88671875" style="99" customWidth="1"/>
    <col min="2063" max="2309" width="11.44140625" style="99"/>
    <col min="2310" max="2310" width="45.6640625" style="99" customWidth="1"/>
    <col min="2311" max="2315" width="15.33203125" style="99" customWidth="1"/>
    <col min="2316" max="2316" width="10.77734375" style="99" customWidth="1"/>
    <col min="2317" max="2317" width="8.6640625" style="99" customWidth="1"/>
    <col min="2318" max="2318" width="5.88671875" style="99" customWidth="1"/>
    <col min="2319" max="2565" width="11.44140625" style="99"/>
    <col min="2566" max="2566" width="45.6640625" style="99" customWidth="1"/>
    <col min="2567" max="2571" width="15.33203125" style="99" customWidth="1"/>
    <col min="2572" max="2572" width="10.77734375" style="99" customWidth="1"/>
    <col min="2573" max="2573" width="8.6640625" style="99" customWidth="1"/>
    <col min="2574" max="2574" width="5.88671875" style="99" customWidth="1"/>
    <col min="2575" max="2821" width="11.44140625" style="99"/>
    <col min="2822" max="2822" width="45.6640625" style="99" customWidth="1"/>
    <col min="2823" max="2827" width="15.33203125" style="99" customWidth="1"/>
    <col min="2828" max="2828" width="10.77734375" style="99" customWidth="1"/>
    <col min="2829" max="2829" width="8.6640625" style="99" customWidth="1"/>
    <col min="2830" max="2830" width="5.88671875" style="99" customWidth="1"/>
    <col min="2831" max="3077" width="11.44140625" style="99"/>
    <col min="3078" max="3078" width="45.6640625" style="99" customWidth="1"/>
    <col min="3079" max="3083" width="15.33203125" style="99" customWidth="1"/>
    <col min="3084" max="3084" width="10.77734375" style="99" customWidth="1"/>
    <col min="3085" max="3085" width="8.6640625" style="99" customWidth="1"/>
    <col min="3086" max="3086" width="5.88671875" style="99" customWidth="1"/>
    <col min="3087" max="3333" width="11.44140625" style="99"/>
    <col min="3334" max="3334" width="45.6640625" style="99" customWidth="1"/>
    <col min="3335" max="3339" width="15.33203125" style="99" customWidth="1"/>
    <col min="3340" max="3340" width="10.77734375" style="99" customWidth="1"/>
    <col min="3341" max="3341" width="8.6640625" style="99" customWidth="1"/>
    <col min="3342" max="3342" width="5.88671875" style="99" customWidth="1"/>
    <col min="3343" max="3589" width="11.44140625" style="99"/>
    <col min="3590" max="3590" width="45.6640625" style="99" customWidth="1"/>
    <col min="3591" max="3595" width="15.33203125" style="99" customWidth="1"/>
    <col min="3596" max="3596" width="10.77734375" style="99" customWidth="1"/>
    <col min="3597" max="3597" width="8.6640625" style="99" customWidth="1"/>
    <col min="3598" max="3598" width="5.88671875" style="99" customWidth="1"/>
    <col min="3599" max="3845" width="11.44140625" style="99"/>
    <col min="3846" max="3846" width="45.6640625" style="99" customWidth="1"/>
    <col min="3847" max="3851" width="15.33203125" style="99" customWidth="1"/>
    <col min="3852" max="3852" width="10.77734375" style="99" customWidth="1"/>
    <col min="3853" max="3853" width="8.6640625" style="99" customWidth="1"/>
    <col min="3854" max="3854" width="5.88671875" style="99" customWidth="1"/>
    <col min="3855" max="4101" width="11.44140625" style="99"/>
    <col min="4102" max="4102" width="45.6640625" style="99" customWidth="1"/>
    <col min="4103" max="4107" width="15.33203125" style="99" customWidth="1"/>
    <col min="4108" max="4108" width="10.77734375" style="99" customWidth="1"/>
    <col min="4109" max="4109" width="8.6640625" style="99" customWidth="1"/>
    <col min="4110" max="4110" width="5.88671875" style="99" customWidth="1"/>
    <col min="4111" max="4357" width="11.44140625" style="99"/>
    <col min="4358" max="4358" width="45.6640625" style="99" customWidth="1"/>
    <col min="4359" max="4363" width="15.33203125" style="99" customWidth="1"/>
    <col min="4364" max="4364" width="10.77734375" style="99" customWidth="1"/>
    <col min="4365" max="4365" width="8.6640625" style="99" customWidth="1"/>
    <col min="4366" max="4366" width="5.88671875" style="99" customWidth="1"/>
    <col min="4367" max="4613" width="11.44140625" style="99"/>
    <col min="4614" max="4614" width="45.6640625" style="99" customWidth="1"/>
    <col min="4615" max="4619" width="15.33203125" style="99" customWidth="1"/>
    <col min="4620" max="4620" width="10.77734375" style="99" customWidth="1"/>
    <col min="4621" max="4621" width="8.6640625" style="99" customWidth="1"/>
    <col min="4622" max="4622" width="5.88671875" style="99" customWidth="1"/>
    <col min="4623" max="4869" width="11.44140625" style="99"/>
    <col min="4870" max="4870" width="45.6640625" style="99" customWidth="1"/>
    <col min="4871" max="4875" width="15.33203125" style="99" customWidth="1"/>
    <col min="4876" max="4876" width="10.77734375" style="99" customWidth="1"/>
    <col min="4877" max="4877" width="8.6640625" style="99" customWidth="1"/>
    <col min="4878" max="4878" width="5.88671875" style="99" customWidth="1"/>
    <col min="4879" max="5125" width="11.44140625" style="99"/>
    <col min="5126" max="5126" width="45.6640625" style="99" customWidth="1"/>
    <col min="5127" max="5131" width="15.33203125" style="99" customWidth="1"/>
    <col min="5132" max="5132" width="10.77734375" style="99" customWidth="1"/>
    <col min="5133" max="5133" width="8.6640625" style="99" customWidth="1"/>
    <col min="5134" max="5134" width="5.88671875" style="99" customWidth="1"/>
    <col min="5135" max="5381" width="11.44140625" style="99"/>
    <col min="5382" max="5382" width="45.6640625" style="99" customWidth="1"/>
    <col min="5383" max="5387" width="15.33203125" style="99" customWidth="1"/>
    <col min="5388" max="5388" width="10.77734375" style="99" customWidth="1"/>
    <col min="5389" max="5389" width="8.6640625" style="99" customWidth="1"/>
    <col min="5390" max="5390" width="5.88671875" style="99" customWidth="1"/>
    <col min="5391" max="5637" width="11.44140625" style="99"/>
    <col min="5638" max="5638" width="45.6640625" style="99" customWidth="1"/>
    <col min="5639" max="5643" width="15.33203125" style="99" customWidth="1"/>
    <col min="5644" max="5644" width="10.77734375" style="99" customWidth="1"/>
    <col min="5645" max="5645" width="8.6640625" style="99" customWidth="1"/>
    <col min="5646" max="5646" width="5.88671875" style="99" customWidth="1"/>
    <col min="5647" max="5893" width="11.44140625" style="99"/>
    <col min="5894" max="5894" width="45.6640625" style="99" customWidth="1"/>
    <col min="5895" max="5899" width="15.33203125" style="99" customWidth="1"/>
    <col min="5900" max="5900" width="10.77734375" style="99" customWidth="1"/>
    <col min="5901" max="5901" width="8.6640625" style="99" customWidth="1"/>
    <col min="5902" max="5902" width="5.88671875" style="99" customWidth="1"/>
    <col min="5903" max="6149" width="11.44140625" style="99"/>
    <col min="6150" max="6150" width="45.6640625" style="99" customWidth="1"/>
    <col min="6151" max="6155" width="15.33203125" style="99" customWidth="1"/>
    <col min="6156" max="6156" width="10.77734375" style="99" customWidth="1"/>
    <col min="6157" max="6157" width="8.6640625" style="99" customWidth="1"/>
    <col min="6158" max="6158" width="5.88671875" style="99" customWidth="1"/>
    <col min="6159" max="6405" width="11.44140625" style="99"/>
    <col min="6406" max="6406" width="45.6640625" style="99" customWidth="1"/>
    <col min="6407" max="6411" width="15.33203125" style="99" customWidth="1"/>
    <col min="6412" max="6412" width="10.77734375" style="99" customWidth="1"/>
    <col min="6413" max="6413" width="8.6640625" style="99" customWidth="1"/>
    <col min="6414" max="6414" width="5.88671875" style="99" customWidth="1"/>
    <col min="6415" max="6661" width="11.44140625" style="99"/>
    <col min="6662" max="6662" width="45.6640625" style="99" customWidth="1"/>
    <col min="6663" max="6667" width="15.33203125" style="99" customWidth="1"/>
    <col min="6668" max="6668" width="10.77734375" style="99" customWidth="1"/>
    <col min="6669" max="6669" width="8.6640625" style="99" customWidth="1"/>
    <col min="6670" max="6670" width="5.88671875" style="99" customWidth="1"/>
    <col min="6671" max="6917" width="11.44140625" style="99"/>
    <col min="6918" max="6918" width="45.6640625" style="99" customWidth="1"/>
    <col min="6919" max="6923" width="15.33203125" style="99" customWidth="1"/>
    <col min="6924" max="6924" width="10.77734375" style="99" customWidth="1"/>
    <col min="6925" max="6925" width="8.6640625" style="99" customWidth="1"/>
    <col min="6926" max="6926" width="5.88671875" style="99" customWidth="1"/>
    <col min="6927" max="7173" width="11.44140625" style="99"/>
    <col min="7174" max="7174" width="45.6640625" style="99" customWidth="1"/>
    <col min="7175" max="7179" width="15.33203125" style="99" customWidth="1"/>
    <col min="7180" max="7180" width="10.77734375" style="99" customWidth="1"/>
    <col min="7181" max="7181" width="8.6640625" style="99" customWidth="1"/>
    <col min="7182" max="7182" width="5.88671875" style="99" customWidth="1"/>
    <col min="7183" max="7429" width="11.44140625" style="99"/>
    <col min="7430" max="7430" width="45.6640625" style="99" customWidth="1"/>
    <col min="7431" max="7435" width="15.33203125" style="99" customWidth="1"/>
    <col min="7436" max="7436" width="10.77734375" style="99" customWidth="1"/>
    <col min="7437" max="7437" width="8.6640625" style="99" customWidth="1"/>
    <col min="7438" max="7438" width="5.88671875" style="99" customWidth="1"/>
    <col min="7439" max="7685" width="11.44140625" style="99"/>
    <col min="7686" max="7686" width="45.6640625" style="99" customWidth="1"/>
    <col min="7687" max="7691" width="15.33203125" style="99" customWidth="1"/>
    <col min="7692" max="7692" width="10.77734375" style="99" customWidth="1"/>
    <col min="7693" max="7693" width="8.6640625" style="99" customWidth="1"/>
    <col min="7694" max="7694" width="5.88671875" style="99" customWidth="1"/>
    <col min="7695" max="7941" width="11.44140625" style="99"/>
    <col min="7942" max="7942" width="45.6640625" style="99" customWidth="1"/>
    <col min="7943" max="7947" width="15.33203125" style="99" customWidth="1"/>
    <col min="7948" max="7948" width="10.77734375" style="99" customWidth="1"/>
    <col min="7949" max="7949" width="8.6640625" style="99" customWidth="1"/>
    <col min="7950" max="7950" width="5.88671875" style="99" customWidth="1"/>
    <col min="7951" max="8197" width="11.44140625" style="99"/>
    <col min="8198" max="8198" width="45.6640625" style="99" customWidth="1"/>
    <col min="8199" max="8203" width="15.33203125" style="99" customWidth="1"/>
    <col min="8204" max="8204" width="10.77734375" style="99" customWidth="1"/>
    <col min="8205" max="8205" width="8.6640625" style="99" customWidth="1"/>
    <col min="8206" max="8206" width="5.88671875" style="99" customWidth="1"/>
    <col min="8207" max="8453" width="11.44140625" style="99"/>
    <col min="8454" max="8454" width="45.6640625" style="99" customWidth="1"/>
    <col min="8455" max="8459" width="15.33203125" style="99" customWidth="1"/>
    <col min="8460" max="8460" width="10.77734375" style="99" customWidth="1"/>
    <col min="8461" max="8461" width="8.6640625" style="99" customWidth="1"/>
    <col min="8462" max="8462" width="5.88671875" style="99" customWidth="1"/>
    <col min="8463" max="8709" width="11.44140625" style="99"/>
    <col min="8710" max="8710" width="45.6640625" style="99" customWidth="1"/>
    <col min="8711" max="8715" width="15.33203125" style="99" customWidth="1"/>
    <col min="8716" max="8716" width="10.77734375" style="99" customWidth="1"/>
    <col min="8717" max="8717" width="8.6640625" style="99" customWidth="1"/>
    <col min="8718" max="8718" width="5.88671875" style="99" customWidth="1"/>
    <col min="8719" max="8965" width="11.44140625" style="99"/>
    <col min="8966" max="8966" width="45.6640625" style="99" customWidth="1"/>
    <col min="8967" max="8971" width="15.33203125" style="99" customWidth="1"/>
    <col min="8972" max="8972" width="10.77734375" style="99" customWidth="1"/>
    <col min="8973" max="8973" width="8.6640625" style="99" customWidth="1"/>
    <col min="8974" max="8974" width="5.88671875" style="99" customWidth="1"/>
    <col min="8975" max="9221" width="11.44140625" style="99"/>
    <col min="9222" max="9222" width="45.6640625" style="99" customWidth="1"/>
    <col min="9223" max="9227" width="15.33203125" style="99" customWidth="1"/>
    <col min="9228" max="9228" width="10.77734375" style="99" customWidth="1"/>
    <col min="9229" max="9229" width="8.6640625" style="99" customWidth="1"/>
    <col min="9230" max="9230" width="5.88671875" style="99" customWidth="1"/>
    <col min="9231" max="9477" width="11.44140625" style="99"/>
    <col min="9478" max="9478" width="45.6640625" style="99" customWidth="1"/>
    <col min="9479" max="9483" width="15.33203125" style="99" customWidth="1"/>
    <col min="9484" max="9484" width="10.77734375" style="99" customWidth="1"/>
    <col min="9485" max="9485" width="8.6640625" style="99" customWidth="1"/>
    <col min="9486" max="9486" width="5.88671875" style="99" customWidth="1"/>
    <col min="9487" max="9733" width="11.44140625" style="99"/>
    <col min="9734" max="9734" width="45.6640625" style="99" customWidth="1"/>
    <col min="9735" max="9739" width="15.33203125" style="99" customWidth="1"/>
    <col min="9740" max="9740" width="10.77734375" style="99" customWidth="1"/>
    <col min="9741" max="9741" width="8.6640625" style="99" customWidth="1"/>
    <col min="9742" max="9742" width="5.88671875" style="99" customWidth="1"/>
    <col min="9743" max="9989" width="11.44140625" style="99"/>
    <col min="9990" max="9990" width="45.6640625" style="99" customWidth="1"/>
    <col min="9991" max="9995" width="15.33203125" style="99" customWidth="1"/>
    <col min="9996" max="9996" width="10.77734375" style="99" customWidth="1"/>
    <col min="9997" max="9997" width="8.6640625" style="99" customWidth="1"/>
    <col min="9998" max="9998" width="5.88671875" style="99" customWidth="1"/>
    <col min="9999" max="10245" width="11.44140625" style="99"/>
    <col min="10246" max="10246" width="45.6640625" style="99" customWidth="1"/>
    <col min="10247" max="10251" width="15.33203125" style="99" customWidth="1"/>
    <col min="10252" max="10252" width="10.77734375" style="99" customWidth="1"/>
    <col min="10253" max="10253" width="8.6640625" style="99" customWidth="1"/>
    <col min="10254" max="10254" width="5.88671875" style="99" customWidth="1"/>
    <col min="10255" max="10501" width="11.44140625" style="99"/>
    <col min="10502" max="10502" width="45.6640625" style="99" customWidth="1"/>
    <col min="10503" max="10507" width="15.33203125" style="99" customWidth="1"/>
    <col min="10508" max="10508" width="10.77734375" style="99" customWidth="1"/>
    <col min="10509" max="10509" width="8.6640625" style="99" customWidth="1"/>
    <col min="10510" max="10510" width="5.88671875" style="99" customWidth="1"/>
    <col min="10511" max="10757" width="11.44140625" style="99"/>
    <col min="10758" max="10758" width="45.6640625" style="99" customWidth="1"/>
    <col min="10759" max="10763" width="15.33203125" style="99" customWidth="1"/>
    <col min="10764" max="10764" width="10.77734375" style="99" customWidth="1"/>
    <col min="10765" max="10765" width="8.6640625" style="99" customWidth="1"/>
    <col min="10766" max="10766" width="5.88671875" style="99" customWidth="1"/>
    <col min="10767" max="11013" width="11.44140625" style="99"/>
    <col min="11014" max="11014" width="45.6640625" style="99" customWidth="1"/>
    <col min="11015" max="11019" width="15.33203125" style="99" customWidth="1"/>
    <col min="11020" max="11020" width="10.77734375" style="99" customWidth="1"/>
    <col min="11021" max="11021" width="8.6640625" style="99" customWidth="1"/>
    <col min="11022" max="11022" width="5.88671875" style="99" customWidth="1"/>
    <col min="11023" max="11269" width="11.44140625" style="99"/>
    <col min="11270" max="11270" width="45.6640625" style="99" customWidth="1"/>
    <col min="11271" max="11275" width="15.33203125" style="99" customWidth="1"/>
    <col min="11276" max="11276" width="10.77734375" style="99" customWidth="1"/>
    <col min="11277" max="11277" width="8.6640625" style="99" customWidth="1"/>
    <col min="11278" max="11278" width="5.88671875" style="99" customWidth="1"/>
    <col min="11279" max="11525" width="11.44140625" style="99"/>
    <col min="11526" max="11526" width="45.6640625" style="99" customWidth="1"/>
    <col min="11527" max="11531" width="15.33203125" style="99" customWidth="1"/>
    <col min="11532" max="11532" width="10.77734375" style="99" customWidth="1"/>
    <col min="11533" max="11533" width="8.6640625" style="99" customWidth="1"/>
    <col min="11534" max="11534" width="5.88671875" style="99" customWidth="1"/>
    <col min="11535" max="11781" width="11.44140625" style="99"/>
    <col min="11782" max="11782" width="45.6640625" style="99" customWidth="1"/>
    <col min="11783" max="11787" width="15.33203125" style="99" customWidth="1"/>
    <col min="11788" max="11788" width="10.77734375" style="99" customWidth="1"/>
    <col min="11789" max="11789" width="8.6640625" style="99" customWidth="1"/>
    <col min="11790" max="11790" width="5.88671875" style="99" customWidth="1"/>
    <col min="11791" max="12037" width="11.44140625" style="99"/>
    <col min="12038" max="12038" width="45.6640625" style="99" customWidth="1"/>
    <col min="12039" max="12043" width="15.33203125" style="99" customWidth="1"/>
    <col min="12044" max="12044" width="10.77734375" style="99" customWidth="1"/>
    <col min="12045" max="12045" width="8.6640625" style="99" customWidth="1"/>
    <col min="12046" max="12046" width="5.88671875" style="99" customWidth="1"/>
    <col min="12047" max="12293" width="11.44140625" style="99"/>
    <col min="12294" max="12294" width="45.6640625" style="99" customWidth="1"/>
    <col min="12295" max="12299" width="15.33203125" style="99" customWidth="1"/>
    <col min="12300" max="12300" width="10.77734375" style="99" customWidth="1"/>
    <col min="12301" max="12301" width="8.6640625" style="99" customWidth="1"/>
    <col min="12302" max="12302" width="5.88671875" style="99" customWidth="1"/>
    <col min="12303" max="12549" width="11.44140625" style="99"/>
    <col min="12550" max="12550" width="45.6640625" style="99" customWidth="1"/>
    <col min="12551" max="12555" width="15.33203125" style="99" customWidth="1"/>
    <col min="12556" max="12556" width="10.77734375" style="99" customWidth="1"/>
    <col min="12557" max="12557" width="8.6640625" style="99" customWidth="1"/>
    <col min="12558" max="12558" width="5.88671875" style="99" customWidth="1"/>
    <col min="12559" max="12805" width="11.44140625" style="99"/>
    <col min="12806" max="12806" width="45.6640625" style="99" customWidth="1"/>
    <col min="12807" max="12811" width="15.33203125" style="99" customWidth="1"/>
    <col min="12812" max="12812" width="10.77734375" style="99" customWidth="1"/>
    <col min="12813" max="12813" width="8.6640625" style="99" customWidth="1"/>
    <col min="12814" max="12814" width="5.88671875" style="99" customWidth="1"/>
    <col min="12815" max="13061" width="11.44140625" style="99"/>
    <col min="13062" max="13062" width="45.6640625" style="99" customWidth="1"/>
    <col min="13063" max="13067" width="15.33203125" style="99" customWidth="1"/>
    <col min="13068" max="13068" width="10.77734375" style="99" customWidth="1"/>
    <col min="13069" max="13069" width="8.6640625" style="99" customWidth="1"/>
    <col min="13070" max="13070" width="5.88671875" style="99" customWidth="1"/>
    <col min="13071" max="13317" width="11.44140625" style="99"/>
    <col min="13318" max="13318" width="45.6640625" style="99" customWidth="1"/>
    <col min="13319" max="13323" width="15.33203125" style="99" customWidth="1"/>
    <col min="13324" max="13324" width="10.77734375" style="99" customWidth="1"/>
    <col min="13325" max="13325" width="8.6640625" style="99" customWidth="1"/>
    <col min="13326" max="13326" width="5.88671875" style="99" customWidth="1"/>
    <col min="13327" max="13573" width="11.44140625" style="99"/>
    <col min="13574" max="13574" width="45.6640625" style="99" customWidth="1"/>
    <col min="13575" max="13579" width="15.33203125" style="99" customWidth="1"/>
    <col min="13580" max="13580" width="10.77734375" style="99" customWidth="1"/>
    <col min="13581" max="13581" width="8.6640625" style="99" customWidth="1"/>
    <col min="13582" max="13582" width="5.88671875" style="99" customWidth="1"/>
    <col min="13583" max="13829" width="11.44140625" style="99"/>
    <col min="13830" max="13830" width="45.6640625" style="99" customWidth="1"/>
    <col min="13831" max="13835" width="15.33203125" style="99" customWidth="1"/>
    <col min="13836" max="13836" width="10.77734375" style="99" customWidth="1"/>
    <col min="13837" max="13837" width="8.6640625" style="99" customWidth="1"/>
    <col min="13838" max="13838" width="5.88671875" style="99" customWidth="1"/>
    <col min="13839" max="14085" width="11.44140625" style="99"/>
    <col min="14086" max="14086" width="45.6640625" style="99" customWidth="1"/>
    <col min="14087" max="14091" width="15.33203125" style="99" customWidth="1"/>
    <col min="14092" max="14092" width="10.77734375" style="99" customWidth="1"/>
    <col min="14093" max="14093" width="8.6640625" style="99" customWidth="1"/>
    <col min="14094" max="14094" width="5.88671875" style="99" customWidth="1"/>
    <col min="14095" max="14341" width="11.44140625" style="99"/>
    <col min="14342" max="14342" width="45.6640625" style="99" customWidth="1"/>
    <col min="14343" max="14347" width="15.33203125" style="99" customWidth="1"/>
    <col min="14348" max="14348" width="10.77734375" style="99" customWidth="1"/>
    <col min="14349" max="14349" width="8.6640625" style="99" customWidth="1"/>
    <col min="14350" max="14350" width="5.88671875" style="99" customWidth="1"/>
    <col min="14351" max="14597" width="11.44140625" style="99"/>
    <col min="14598" max="14598" width="45.6640625" style="99" customWidth="1"/>
    <col min="14599" max="14603" width="15.33203125" style="99" customWidth="1"/>
    <col min="14604" max="14604" width="10.77734375" style="99" customWidth="1"/>
    <col min="14605" max="14605" width="8.6640625" style="99" customWidth="1"/>
    <col min="14606" max="14606" width="5.88671875" style="99" customWidth="1"/>
    <col min="14607" max="14853" width="11.44140625" style="99"/>
    <col min="14854" max="14854" width="45.6640625" style="99" customWidth="1"/>
    <col min="14855" max="14859" width="15.33203125" style="99" customWidth="1"/>
    <col min="14860" max="14860" width="10.77734375" style="99" customWidth="1"/>
    <col min="14861" max="14861" width="8.6640625" style="99" customWidth="1"/>
    <col min="14862" max="14862" width="5.88671875" style="99" customWidth="1"/>
    <col min="14863" max="15109" width="11.44140625" style="99"/>
    <col min="15110" max="15110" width="45.6640625" style="99" customWidth="1"/>
    <col min="15111" max="15115" width="15.33203125" style="99" customWidth="1"/>
    <col min="15116" max="15116" width="10.77734375" style="99" customWidth="1"/>
    <col min="15117" max="15117" width="8.6640625" style="99" customWidth="1"/>
    <col min="15118" max="15118" width="5.88671875" style="99" customWidth="1"/>
    <col min="15119" max="15365" width="11.44140625" style="99"/>
    <col min="15366" max="15366" width="45.6640625" style="99" customWidth="1"/>
    <col min="15367" max="15371" width="15.33203125" style="99" customWidth="1"/>
    <col min="15372" max="15372" width="10.77734375" style="99" customWidth="1"/>
    <col min="15373" max="15373" width="8.6640625" style="99" customWidth="1"/>
    <col min="15374" max="15374" width="5.88671875" style="99" customWidth="1"/>
    <col min="15375" max="15621" width="11.44140625" style="99"/>
    <col min="15622" max="15622" width="45.6640625" style="99" customWidth="1"/>
    <col min="15623" max="15627" width="15.33203125" style="99" customWidth="1"/>
    <col min="15628" max="15628" width="10.77734375" style="99" customWidth="1"/>
    <col min="15629" max="15629" width="8.6640625" style="99" customWidth="1"/>
    <col min="15630" max="15630" width="5.88671875" style="99" customWidth="1"/>
    <col min="15631" max="15877" width="11.44140625" style="99"/>
    <col min="15878" max="15878" width="45.6640625" style="99" customWidth="1"/>
    <col min="15879" max="15883" width="15.33203125" style="99" customWidth="1"/>
    <col min="15884" max="15884" width="10.77734375" style="99" customWidth="1"/>
    <col min="15885" max="15885" width="8.6640625" style="99" customWidth="1"/>
    <col min="15886" max="15886" width="5.88671875" style="99" customWidth="1"/>
    <col min="15887" max="16133" width="11.44140625" style="99"/>
    <col min="16134" max="16134" width="45.6640625" style="99" customWidth="1"/>
    <col min="16135" max="16139" width="15.33203125" style="99" customWidth="1"/>
    <col min="16140" max="16140" width="10.77734375" style="99" customWidth="1"/>
    <col min="16141" max="16141" width="8.6640625" style="99" customWidth="1"/>
    <col min="16142" max="16142" width="5.88671875" style="99" customWidth="1"/>
    <col min="16143" max="16384" width="11.44140625" style="99"/>
  </cols>
  <sheetData>
    <row r="1" spans="1:13" ht="24.9" customHeight="1" x14ac:dyDescent="0.25">
      <c r="A1" s="73" t="s">
        <v>5</v>
      </c>
      <c r="B1" s="73" t="s">
        <v>6</v>
      </c>
      <c r="C1" s="73" t="s">
        <v>7</v>
      </c>
      <c r="D1" s="73" t="s">
        <v>8</v>
      </c>
      <c r="E1" s="73" t="s">
        <v>9</v>
      </c>
      <c r="F1" s="184" t="s">
        <v>436</v>
      </c>
      <c r="G1" s="185">
        <v>2006</v>
      </c>
      <c r="H1" s="185">
        <v>2007</v>
      </c>
      <c r="I1" s="185">
        <v>2008</v>
      </c>
      <c r="J1" s="185">
        <v>2009</v>
      </c>
      <c r="K1" s="186">
        <v>2010</v>
      </c>
    </row>
    <row r="2" spans="1:13" ht="20.100000000000001" customHeight="1" x14ac:dyDescent="0.3">
      <c r="A2" s="168" t="s">
        <v>437</v>
      </c>
      <c r="B2" s="169" t="s">
        <v>433</v>
      </c>
      <c r="C2" s="99">
        <v>1</v>
      </c>
      <c r="D2" s="99">
        <v>1</v>
      </c>
      <c r="F2" s="187" t="s">
        <v>327</v>
      </c>
      <c r="G2" s="188">
        <f>G3+G9</f>
        <v>157875.79999999999</v>
      </c>
      <c r="H2" s="188">
        <f>H3+H9</f>
        <v>158864.69899999999</v>
      </c>
      <c r="I2" s="188">
        <v>191100.00000000003</v>
      </c>
      <c r="J2" s="188">
        <v>170100</v>
      </c>
      <c r="K2" s="189">
        <v>196750</v>
      </c>
    </row>
    <row r="3" spans="1:13" ht="20.100000000000001" customHeight="1" x14ac:dyDescent="0.3">
      <c r="A3" s="168" t="s">
        <v>438</v>
      </c>
      <c r="B3" s="169" t="s">
        <v>433</v>
      </c>
      <c r="C3" s="99">
        <v>2</v>
      </c>
      <c r="D3" s="99">
        <v>2</v>
      </c>
      <c r="E3" s="99">
        <v>1</v>
      </c>
      <c r="F3" s="190" t="s">
        <v>329</v>
      </c>
      <c r="G3" s="191">
        <f>SUM(G4:G8)</f>
        <v>144337.69999999998</v>
      </c>
      <c r="H3" s="191">
        <f>SUM(H4:H8)</f>
        <v>145384.304</v>
      </c>
      <c r="I3" s="191">
        <v>174640.00000000003</v>
      </c>
      <c r="J3" s="191">
        <v>153900</v>
      </c>
      <c r="K3" s="192">
        <v>181190</v>
      </c>
    </row>
    <row r="4" spans="1:13" ht="20.100000000000001" customHeight="1" x14ac:dyDescent="0.3">
      <c r="A4" s="168" t="s">
        <v>439</v>
      </c>
      <c r="B4" s="169" t="s">
        <v>433</v>
      </c>
      <c r="C4" s="99">
        <v>3</v>
      </c>
      <c r="D4" s="99">
        <v>3</v>
      </c>
      <c r="E4" s="99">
        <v>2</v>
      </c>
      <c r="F4" s="193" t="s">
        <v>45</v>
      </c>
      <c r="G4" s="192">
        <v>52842.400000000001</v>
      </c>
      <c r="H4" s="192">
        <v>64581.784999999996</v>
      </c>
      <c r="I4" s="192">
        <v>71110</v>
      </c>
      <c r="J4" s="192">
        <v>76970</v>
      </c>
      <c r="K4" s="192">
        <v>83680</v>
      </c>
    </row>
    <row r="5" spans="1:13" ht="20.100000000000001" customHeight="1" x14ac:dyDescent="0.3">
      <c r="A5" s="168" t="s">
        <v>440</v>
      </c>
      <c r="B5" s="169" t="s">
        <v>433</v>
      </c>
      <c r="C5" s="99">
        <v>4</v>
      </c>
      <c r="D5" s="99">
        <v>4</v>
      </c>
      <c r="E5" s="99">
        <v>2</v>
      </c>
      <c r="F5" s="193" t="s">
        <v>332</v>
      </c>
      <c r="G5" s="192">
        <v>71565.5</v>
      </c>
      <c r="H5" s="192">
        <v>63814.806999999993</v>
      </c>
      <c r="I5" s="192">
        <v>53940</v>
      </c>
      <c r="J5" s="192">
        <v>51660</v>
      </c>
      <c r="K5" s="192">
        <v>59830</v>
      </c>
    </row>
    <row r="6" spans="1:13" ht="20.100000000000001" customHeight="1" x14ac:dyDescent="0.3">
      <c r="A6" s="168" t="s">
        <v>441</v>
      </c>
      <c r="B6" s="169" t="s">
        <v>433</v>
      </c>
      <c r="C6" s="99">
        <v>5</v>
      </c>
      <c r="D6" s="99">
        <v>5</v>
      </c>
      <c r="E6" s="99">
        <v>2</v>
      </c>
      <c r="F6" s="193" t="s">
        <v>47</v>
      </c>
      <c r="G6" s="194" t="s">
        <v>434</v>
      </c>
      <c r="H6" s="194" t="s">
        <v>434</v>
      </c>
      <c r="I6" s="194" t="s">
        <v>434</v>
      </c>
      <c r="J6" s="194" t="s">
        <v>434</v>
      </c>
      <c r="K6" s="194" t="s">
        <v>434</v>
      </c>
      <c r="M6" s="195"/>
    </row>
    <row r="7" spans="1:13" ht="20.100000000000001" customHeight="1" x14ac:dyDescent="0.3">
      <c r="A7" s="168" t="s">
        <v>442</v>
      </c>
      <c r="B7" s="169" t="s">
        <v>433</v>
      </c>
      <c r="C7" s="99">
        <v>6</v>
      </c>
      <c r="D7" s="99">
        <v>6</v>
      </c>
      <c r="E7" s="99">
        <v>2</v>
      </c>
      <c r="F7" s="193" t="s">
        <v>48</v>
      </c>
      <c r="G7" s="192">
        <v>15112.4</v>
      </c>
      <c r="H7" s="192">
        <v>15224.034</v>
      </c>
      <c r="I7" s="192">
        <v>42760</v>
      </c>
      <c r="J7" s="192">
        <v>20320</v>
      </c>
      <c r="K7" s="192">
        <v>27940</v>
      </c>
    </row>
    <row r="8" spans="1:13" ht="20.100000000000001" customHeight="1" x14ac:dyDescent="0.3">
      <c r="A8" s="168" t="s">
        <v>443</v>
      </c>
      <c r="B8" s="169" t="s">
        <v>433</v>
      </c>
      <c r="C8" s="99">
        <v>7</v>
      </c>
      <c r="D8" s="99">
        <v>7</v>
      </c>
      <c r="E8" s="99">
        <v>2</v>
      </c>
      <c r="F8" s="193" t="s">
        <v>34</v>
      </c>
      <c r="G8" s="194">
        <v>4817.3999999999996</v>
      </c>
      <c r="H8" s="194">
        <v>1763.6780000000001</v>
      </c>
      <c r="I8" s="194">
        <v>6830</v>
      </c>
      <c r="J8" s="194">
        <v>4950</v>
      </c>
      <c r="K8" s="194">
        <v>9740</v>
      </c>
    </row>
    <row r="9" spans="1:13" ht="20.100000000000001" customHeight="1" x14ac:dyDescent="0.3">
      <c r="A9" s="168" t="s">
        <v>444</v>
      </c>
      <c r="B9" s="169" t="s">
        <v>433</v>
      </c>
      <c r="C9" s="99">
        <v>8</v>
      </c>
      <c r="D9" s="99">
        <v>8</v>
      </c>
      <c r="F9" s="190" t="s">
        <v>49</v>
      </c>
      <c r="G9" s="191">
        <f>SUM(G10:G11)</f>
        <v>13538.1</v>
      </c>
      <c r="H9" s="191">
        <f>SUM(H10:H11)</f>
        <v>13480.395</v>
      </c>
      <c r="I9" s="191">
        <v>16460</v>
      </c>
      <c r="J9" s="191">
        <v>16200</v>
      </c>
      <c r="K9" s="192">
        <v>15040</v>
      </c>
    </row>
    <row r="10" spans="1:13" ht="20.100000000000001" customHeight="1" x14ac:dyDescent="0.3">
      <c r="A10" s="168" t="s">
        <v>445</v>
      </c>
      <c r="B10" s="169" t="s">
        <v>433</v>
      </c>
      <c r="C10" s="99">
        <v>9</v>
      </c>
      <c r="D10" s="99">
        <v>9</v>
      </c>
      <c r="E10" s="99">
        <v>8</v>
      </c>
      <c r="F10" s="193" t="s">
        <v>50</v>
      </c>
      <c r="G10" s="192">
        <v>5048.1000000000004</v>
      </c>
      <c r="H10" s="192">
        <v>4354.5</v>
      </c>
      <c r="I10" s="192">
        <v>5780</v>
      </c>
      <c r="J10" s="192">
        <v>5100</v>
      </c>
      <c r="K10" s="192">
        <v>7540</v>
      </c>
    </row>
    <row r="11" spans="1:13" ht="20.100000000000001" customHeight="1" x14ac:dyDescent="0.3">
      <c r="A11" s="168" t="s">
        <v>446</v>
      </c>
      <c r="B11" s="169" t="s">
        <v>433</v>
      </c>
      <c r="C11" s="99">
        <v>10</v>
      </c>
      <c r="D11" s="99">
        <v>10</v>
      </c>
      <c r="E11" s="99">
        <v>8</v>
      </c>
      <c r="F11" s="193" t="s">
        <v>51</v>
      </c>
      <c r="G11" s="192">
        <v>8490</v>
      </c>
      <c r="H11" s="192">
        <v>9125.8950000000004</v>
      </c>
      <c r="I11" s="192">
        <v>10680</v>
      </c>
      <c r="J11" s="192">
        <v>11100</v>
      </c>
      <c r="K11" s="192">
        <v>7500</v>
      </c>
    </row>
    <row r="12" spans="1:13" ht="20.100000000000001" customHeight="1" x14ac:dyDescent="0.3">
      <c r="A12" s="168" t="s">
        <v>447</v>
      </c>
      <c r="B12" s="169" t="s">
        <v>433</v>
      </c>
      <c r="C12" s="99">
        <v>11</v>
      </c>
      <c r="D12" s="99">
        <v>11</v>
      </c>
      <c r="E12" s="99">
        <v>2</v>
      </c>
      <c r="F12" s="196" t="s">
        <v>52</v>
      </c>
      <c r="G12" s="192">
        <v>0</v>
      </c>
      <c r="H12" s="194">
        <v>0</v>
      </c>
      <c r="I12" s="194">
        <v>0</v>
      </c>
      <c r="J12" s="194">
        <v>0</v>
      </c>
      <c r="K12" s="194">
        <v>520</v>
      </c>
    </row>
    <row r="13" spans="1:13" ht="20.100000000000001" customHeight="1" x14ac:dyDescent="0.3">
      <c r="A13" s="168" t="s">
        <v>448</v>
      </c>
      <c r="B13" s="169" t="s">
        <v>433</v>
      </c>
      <c r="C13" s="99">
        <v>12</v>
      </c>
      <c r="D13" s="99">
        <v>12</v>
      </c>
      <c r="E13" s="99">
        <v>1</v>
      </c>
      <c r="F13" s="187" t="s">
        <v>449</v>
      </c>
      <c r="G13" s="188">
        <f>G14+G17</f>
        <v>48448</v>
      </c>
      <c r="H13" s="188">
        <f>H14+H17</f>
        <v>58455.750370705864</v>
      </c>
      <c r="I13" s="188">
        <v>70670</v>
      </c>
      <c r="J13" s="188">
        <v>57880</v>
      </c>
      <c r="K13" s="189">
        <f>SUM(K14+K17+K19)</f>
        <v>72980</v>
      </c>
    </row>
    <row r="14" spans="1:13" ht="20.100000000000001" customHeight="1" x14ac:dyDescent="0.3">
      <c r="A14" s="168" t="s">
        <v>450</v>
      </c>
      <c r="B14" s="169" t="s">
        <v>433</v>
      </c>
      <c r="C14" s="99">
        <v>13</v>
      </c>
      <c r="D14" s="99">
        <v>13</v>
      </c>
      <c r="E14" s="99">
        <v>12</v>
      </c>
      <c r="F14" s="197" t="s">
        <v>343</v>
      </c>
      <c r="G14" s="191">
        <f>SUM(G15:G16)</f>
        <v>44648</v>
      </c>
      <c r="H14" s="191">
        <f>SUM(H15:H16)</f>
        <v>58455.750370705864</v>
      </c>
      <c r="I14" s="191">
        <v>55600</v>
      </c>
      <c r="J14" s="191">
        <v>36900</v>
      </c>
      <c r="K14" s="192">
        <v>56420</v>
      </c>
    </row>
    <row r="15" spans="1:13" ht="20.100000000000001" customHeight="1" x14ac:dyDescent="0.3">
      <c r="A15" s="168" t="s">
        <v>451</v>
      </c>
      <c r="B15" s="169" t="s">
        <v>433</v>
      </c>
      <c r="C15" s="99">
        <v>14</v>
      </c>
      <c r="D15" s="99">
        <v>14</v>
      </c>
      <c r="E15" s="99">
        <v>13</v>
      </c>
      <c r="F15" s="193" t="s">
        <v>345</v>
      </c>
      <c r="G15" s="192">
        <v>23910.7</v>
      </c>
      <c r="H15" s="192">
        <v>29862.727999999999</v>
      </c>
      <c r="I15" s="192">
        <v>43600</v>
      </c>
      <c r="J15" s="194" t="s">
        <v>434</v>
      </c>
      <c r="K15" s="194" t="s">
        <v>434</v>
      </c>
    </row>
    <row r="16" spans="1:13" ht="20.100000000000001" customHeight="1" x14ac:dyDescent="0.3">
      <c r="A16" s="168" t="s">
        <v>452</v>
      </c>
      <c r="B16" s="169" t="s">
        <v>433</v>
      </c>
      <c r="C16" s="99">
        <v>15</v>
      </c>
      <c r="D16" s="99">
        <v>15</v>
      </c>
      <c r="E16" s="99">
        <v>13</v>
      </c>
      <c r="F16" s="193" t="s">
        <v>347</v>
      </c>
      <c r="G16" s="192">
        <v>20737.3</v>
      </c>
      <c r="H16" s="192">
        <v>28593.022370705861</v>
      </c>
      <c r="I16" s="192">
        <v>12000</v>
      </c>
      <c r="J16" s="194" t="s">
        <v>434</v>
      </c>
      <c r="K16" s="194" t="s">
        <v>434</v>
      </c>
    </row>
    <row r="17" spans="1:11" ht="20.100000000000001" customHeight="1" x14ac:dyDescent="0.3">
      <c r="A17" s="168" t="s">
        <v>453</v>
      </c>
      <c r="B17" s="169" t="s">
        <v>433</v>
      </c>
      <c r="C17" s="99">
        <v>16</v>
      </c>
      <c r="D17" s="99">
        <v>16</v>
      </c>
      <c r="E17" s="99">
        <v>12</v>
      </c>
      <c r="F17" s="197" t="s">
        <v>56</v>
      </c>
      <c r="G17" s="191">
        <f>SUM(G18:G19)</f>
        <v>3800</v>
      </c>
      <c r="H17" s="191">
        <f>SUM(H18:H19)</f>
        <v>0</v>
      </c>
      <c r="I17" s="191">
        <v>15070</v>
      </c>
      <c r="J17" s="191">
        <v>4430</v>
      </c>
      <c r="K17" s="192">
        <v>3350</v>
      </c>
    </row>
    <row r="18" spans="1:11" ht="20.100000000000001" customHeight="1" x14ac:dyDescent="0.3">
      <c r="A18" s="168" t="s">
        <v>454</v>
      </c>
      <c r="B18" s="169" t="s">
        <v>433</v>
      </c>
      <c r="C18" s="99">
        <v>17</v>
      </c>
      <c r="D18" s="99">
        <v>17</v>
      </c>
      <c r="E18" s="99">
        <v>16</v>
      </c>
      <c r="F18" s="193" t="s">
        <v>57</v>
      </c>
      <c r="G18" s="194">
        <v>0</v>
      </c>
      <c r="H18" s="194">
        <v>0</v>
      </c>
      <c r="I18" s="194">
        <v>0</v>
      </c>
      <c r="J18" s="194">
        <v>0</v>
      </c>
      <c r="K18" s="194" t="s">
        <v>434</v>
      </c>
    </row>
    <row r="19" spans="1:11" ht="20.100000000000001" customHeight="1" x14ac:dyDescent="0.3">
      <c r="A19" s="168" t="s">
        <v>455</v>
      </c>
      <c r="B19" s="169" t="s">
        <v>433</v>
      </c>
      <c r="C19" s="99">
        <v>18</v>
      </c>
      <c r="D19" s="99">
        <v>18</v>
      </c>
      <c r="E19" s="99">
        <v>16</v>
      </c>
      <c r="F19" s="193" t="s">
        <v>58</v>
      </c>
      <c r="G19" s="194">
        <v>3800</v>
      </c>
      <c r="H19" s="194" t="s">
        <v>434</v>
      </c>
      <c r="I19" s="194">
        <v>15070</v>
      </c>
      <c r="J19" s="194">
        <v>16550</v>
      </c>
      <c r="K19" s="194">
        <v>13210</v>
      </c>
    </row>
    <row r="20" spans="1:11" ht="20.100000000000001" customHeight="1" x14ac:dyDescent="0.3">
      <c r="A20" s="168" t="s">
        <v>456</v>
      </c>
      <c r="B20" s="169" t="s">
        <v>433</v>
      </c>
      <c r="C20" s="99">
        <v>19</v>
      </c>
      <c r="D20" s="99">
        <v>19</v>
      </c>
      <c r="F20" s="198" t="s">
        <v>352</v>
      </c>
      <c r="G20" s="188">
        <f>G13+G2+G12</f>
        <v>206323.8</v>
      </c>
      <c r="H20" s="188">
        <f>H13+H2</f>
        <v>217320.44937070587</v>
      </c>
      <c r="I20" s="188">
        <v>261770.00000000003</v>
      </c>
      <c r="J20" s="188">
        <v>227980</v>
      </c>
      <c r="K20" s="189">
        <v>269730</v>
      </c>
    </row>
    <row r="24" spans="1:11" ht="15" customHeight="1" x14ac:dyDescent="0.25">
      <c r="F24" s="99" t="s">
        <v>262</v>
      </c>
    </row>
    <row r="25" spans="1:11" ht="15" customHeight="1" x14ac:dyDescent="0.25">
      <c r="F25" s="99" t="s">
        <v>265</v>
      </c>
    </row>
    <row r="26" spans="1:11" ht="15" customHeight="1" x14ac:dyDescent="0.25">
      <c r="F26" s="99" t="s">
        <v>265</v>
      </c>
    </row>
    <row r="27" spans="1:11" ht="15" customHeight="1" x14ac:dyDescent="0.25">
      <c r="F27" s="99" t="s">
        <v>265</v>
      </c>
    </row>
    <row r="28" spans="1:11" ht="15" customHeight="1" x14ac:dyDescent="0.25">
      <c r="F28" s="99" t="s">
        <v>265</v>
      </c>
    </row>
    <row r="29" spans="1:11" ht="15" customHeight="1" x14ac:dyDescent="0.25">
      <c r="F29" s="99" t="s">
        <v>265</v>
      </c>
    </row>
  </sheetData>
  <pageMargins left="0.78740157480314965" right="0.78740157480314965" top="0.78740157480314965" bottom="0.78740157480314965" header="0.51181102362204722" footer="0.51181102362204722"/>
  <pageSetup paperSize="9" scale="66" firstPageNumber="98" orientation="landscape" useFirstPageNumber="1" horizontalDpi="300" verticalDpi="300" r:id="rId1"/>
  <headerFooter alignWithMargins="0">
    <oddHeader>&amp;L&amp;"Times New Roman,Gras"FINANCE PUBLIQUE&amp;C &amp;R&amp;"Times New Roman,Gras"المالية العامة</oddHeader>
    <oddFooter>&amp;L&amp;"Times New Roman,Normal"&amp;18Annuaire Statistique 2010&amp;C&amp;"Times New Roman,Normal"&amp;18&amp;P&amp;R&amp;"Times New Roman,Normal"&amp;18الدليل السنوي للإحصاء 2010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61A9F-D818-4FDB-A2BF-D91F1F51CE6B}">
  <dimension ref="A1:K57"/>
  <sheetViews>
    <sheetView view="pageBreakPreview" zoomScaleNormal="100" zoomScaleSheetLayoutView="90" workbookViewId="0">
      <pane xSplit="6" topLeftCell="G1" activePane="topRight" state="frozen"/>
      <selection activeCell="B2" sqref="B2"/>
      <selection pane="topRight" activeCell="B2" sqref="B2"/>
    </sheetView>
  </sheetViews>
  <sheetFormatPr baseColWidth="10" defaultColWidth="11.44140625" defaultRowHeight="15" customHeight="1" x14ac:dyDescent="0.3"/>
  <cols>
    <col min="1" max="5" width="11.44140625" style="200"/>
    <col min="6" max="6" width="42.33203125" style="200" customWidth="1"/>
    <col min="7" max="10" width="15.6640625" style="200" customWidth="1"/>
    <col min="11" max="11" width="18" style="200" customWidth="1"/>
    <col min="12" max="12" width="7.109375" style="200" customWidth="1"/>
    <col min="13" max="14" width="5.33203125" style="200" customWidth="1"/>
    <col min="15" max="15" width="6.6640625" style="200" customWidth="1"/>
    <col min="16" max="16" width="5.5546875" style="200" customWidth="1"/>
    <col min="17" max="17" width="5.33203125" style="200" customWidth="1"/>
    <col min="18" max="18" width="4.44140625" style="200" customWidth="1"/>
    <col min="19" max="23" width="5.33203125" style="200" customWidth="1"/>
    <col min="24" max="24" width="5.88671875" style="200" customWidth="1"/>
    <col min="25" max="26" width="11.44140625" style="200"/>
    <col min="27" max="39" width="5.6640625" style="200" customWidth="1"/>
    <col min="40" max="261" width="11.44140625" style="200"/>
    <col min="262" max="262" width="42.33203125" style="200" customWidth="1"/>
    <col min="263" max="266" width="15.6640625" style="200" customWidth="1"/>
    <col min="267" max="267" width="18" style="200" customWidth="1"/>
    <col min="268" max="268" width="7.109375" style="200" customWidth="1"/>
    <col min="269" max="270" width="5.33203125" style="200" customWidth="1"/>
    <col min="271" max="271" width="6.6640625" style="200" customWidth="1"/>
    <col min="272" max="272" width="5.5546875" style="200" customWidth="1"/>
    <col min="273" max="273" width="5.33203125" style="200" customWidth="1"/>
    <col min="274" max="274" width="4.44140625" style="200" customWidth="1"/>
    <col min="275" max="279" width="5.33203125" style="200" customWidth="1"/>
    <col min="280" max="280" width="5.88671875" style="200" customWidth="1"/>
    <col min="281" max="282" width="11.44140625" style="200"/>
    <col min="283" max="295" width="5.6640625" style="200" customWidth="1"/>
    <col min="296" max="517" width="11.44140625" style="200"/>
    <col min="518" max="518" width="42.33203125" style="200" customWidth="1"/>
    <col min="519" max="522" width="15.6640625" style="200" customWidth="1"/>
    <col min="523" max="523" width="18" style="200" customWidth="1"/>
    <col min="524" max="524" width="7.109375" style="200" customWidth="1"/>
    <col min="525" max="526" width="5.33203125" style="200" customWidth="1"/>
    <col min="527" max="527" width="6.6640625" style="200" customWidth="1"/>
    <col min="528" max="528" width="5.5546875" style="200" customWidth="1"/>
    <col min="529" max="529" width="5.33203125" style="200" customWidth="1"/>
    <col min="530" max="530" width="4.44140625" style="200" customWidth="1"/>
    <col min="531" max="535" width="5.33203125" style="200" customWidth="1"/>
    <col min="536" max="536" width="5.88671875" style="200" customWidth="1"/>
    <col min="537" max="538" width="11.44140625" style="200"/>
    <col min="539" max="551" width="5.6640625" style="200" customWidth="1"/>
    <col min="552" max="773" width="11.44140625" style="200"/>
    <col min="774" max="774" width="42.33203125" style="200" customWidth="1"/>
    <col min="775" max="778" width="15.6640625" style="200" customWidth="1"/>
    <col min="779" max="779" width="18" style="200" customWidth="1"/>
    <col min="780" max="780" width="7.109375" style="200" customWidth="1"/>
    <col min="781" max="782" width="5.33203125" style="200" customWidth="1"/>
    <col min="783" max="783" width="6.6640625" style="200" customWidth="1"/>
    <col min="784" max="784" width="5.5546875" style="200" customWidth="1"/>
    <col min="785" max="785" width="5.33203125" style="200" customWidth="1"/>
    <col min="786" max="786" width="4.44140625" style="200" customWidth="1"/>
    <col min="787" max="791" width="5.33203125" style="200" customWidth="1"/>
    <col min="792" max="792" width="5.88671875" style="200" customWidth="1"/>
    <col min="793" max="794" width="11.44140625" style="200"/>
    <col min="795" max="807" width="5.6640625" style="200" customWidth="1"/>
    <col min="808" max="1029" width="11.44140625" style="200"/>
    <col min="1030" max="1030" width="42.33203125" style="200" customWidth="1"/>
    <col min="1031" max="1034" width="15.6640625" style="200" customWidth="1"/>
    <col min="1035" max="1035" width="18" style="200" customWidth="1"/>
    <col min="1036" max="1036" width="7.109375" style="200" customWidth="1"/>
    <col min="1037" max="1038" width="5.33203125" style="200" customWidth="1"/>
    <col min="1039" max="1039" width="6.6640625" style="200" customWidth="1"/>
    <col min="1040" max="1040" width="5.5546875" style="200" customWidth="1"/>
    <col min="1041" max="1041" width="5.33203125" style="200" customWidth="1"/>
    <col min="1042" max="1042" width="4.44140625" style="200" customWidth="1"/>
    <col min="1043" max="1047" width="5.33203125" style="200" customWidth="1"/>
    <col min="1048" max="1048" width="5.88671875" style="200" customWidth="1"/>
    <col min="1049" max="1050" width="11.44140625" style="200"/>
    <col min="1051" max="1063" width="5.6640625" style="200" customWidth="1"/>
    <col min="1064" max="1285" width="11.44140625" style="200"/>
    <col min="1286" max="1286" width="42.33203125" style="200" customWidth="1"/>
    <col min="1287" max="1290" width="15.6640625" style="200" customWidth="1"/>
    <col min="1291" max="1291" width="18" style="200" customWidth="1"/>
    <col min="1292" max="1292" width="7.109375" style="200" customWidth="1"/>
    <col min="1293" max="1294" width="5.33203125" style="200" customWidth="1"/>
    <col min="1295" max="1295" width="6.6640625" style="200" customWidth="1"/>
    <col min="1296" max="1296" width="5.5546875" style="200" customWidth="1"/>
    <col min="1297" max="1297" width="5.33203125" style="200" customWidth="1"/>
    <col min="1298" max="1298" width="4.44140625" style="200" customWidth="1"/>
    <col min="1299" max="1303" width="5.33203125" style="200" customWidth="1"/>
    <col min="1304" max="1304" width="5.88671875" style="200" customWidth="1"/>
    <col min="1305" max="1306" width="11.44140625" style="200"/>
    <col min="1307" max="1319" width="5.6640625" style="200" customWidth="1"/>
    <col min="1320" max="1541" width="11.44140625" style="200"/>
    <col min="1542" max="1542" width="42.33203125" style="200" customWidth="1"/>
    <col min="1543" max="1546" width="15.6640625" style="200" customWidth="1"/>
    <col min="1547" max="1547" width="18" style="200" customWidth="1"/>
    <col min="1548" max="1548" width="7.109375" style="200" customWidth="1"/>
    <col min="1549" max="1550" width="5.33203125" style="200" customWidth="1"/>
    <col min="1551" max="1551" width="6.6640625" style="200" customWidth="1"/>
    <col min="1552" max="1552" width="5.5546875" style="200" customWidth="1"/>
    <col min="1553" max="1553" width="5.33203125" style="200" customWidth="1"/>
    <col min="1554" max="1554" width="4.44140625" style="200" customWidth="1"/>
    <col min="1555" max="1559" width="5.33203125" style="200" customWidth="1"/>
    <col min="1560" max="1560" width="5.88671875" style="200" customWidth="1"/>
    <col min="1561" max="1562" width="11.44140625" style="200"/>
    <col min="1563" max="1575" width="5.6640625" style="200" customWidth="1"/>
    <col min="1576" max="1797" width="11.44140625" style="200"/>
    <col min="1798" max="1798" width="42.33203125" style="200" customWidth="1"/>
    <col min="1799" max="1802" width="15.6640625" style="200" customWidth="1"/>
    <col min="1803" max="1803" width="18" style="200" customWidth="1"/>
    <col min="1804" max="1804" width="7.109375" style="200" customWidth="1"/>
    <col min="1805" max="1806" width="5.33203125" style="200" customWidth="1"/>
    <col min="1807" max="1807" width="6.6640625" style="200" customWidth="1"/>
    <col min="1808" max="1808" width="5.5546875" style="200" customWidth="1"/>
    <col min="1809" max="1809" width="5.33203125" style="200" customWidth="1"/>
    <col min="1810" max="1810" width="4.44140625" style="200" customWidth="1"/>
    <col min="1811" max="1815" width="5.33203125" style="200" customWidth="1"/>
    <col min="1816" max="1816" width="5.88671875" style="200" customWidth="1"/>
    <col min="1817" max="1818" width="11.44140625" style="200"/>
    <col min="1819" max="1831" width="5.6640625" style="200" customWidth="1"/>
    <col min="1832" max="2053" width="11.44140625" style="200"/>
    <col min="2054" max="2054" width="42.33203125" style="200" customWidth="1"/>
    <col min="2055" max="2058" width="15.6640625" style="200" customWidth="1"/>
    <col min="2059" max="2059" width="18" style="200" customWidth="1"/>
    <col min="2060" max="2060" width="7.109375" style="200" customWidth="1"/>
    <col min="2061" max="2062" width="5.33203125" style="200" customWidth="1"/>
    <col min="2063" max="2063" width="6.6640625" style="200" customWidth="1"/>
    <col min="2064" max="2064" width="5.5546875" style="200" customWidth="1"/>
    <col min="2065" max="2065" width="5.33203125" style="200" customWidth="1"/>
    <col min="2066" max="2066" width="4.44140625" style="200" customWidth="1"/>
    <col min="2067" max="2071" width="5.33203125" style="200" customWidth="1"/>
    <col min="2072" max="2072" width="5.88671875" style="200" customWidth="1"/>
    <col min="2073" max="2074" width="11.44140625" style="200"/>
    <col min="2075" max="2087" width="5.6640625" style="200" customWidth="1"/>
    <col min="2088" max="2309" width="11.44140625" style="200"/>
    <col min="2310" max="2310" width="42.33203125" style="200" customWidth="1"/>
    <col min="2311" max="2314" width="15.6640625" style="200" customWidth="1"/>
    <col min="2315" max="2315" width="18" style="200" customWidth="1"/>
    <col min="2316" max="2316" width="7.109375" style="200" customWidth="1"/>
    <col min="2317" max="2318" width="5.33203125" style="200" customWidth="1"/>
    <col min="2319" max="2319" width="6.6640625" style="200" customWidth="1"/>
    <col min="2320" max="2320" width="5.5546875" style="200" customWidth="1"/>
    <col min="2321" max="2321" width="5.33203125" style="200" customWidth="1"/>
    <col min="2322" max="2322" width="4.44140625" style="200" customWidth="1"/>
    <col min="2323" max="2327" width="5.33203125" style="200" customWidth="1"/>
    <col min="2328" max="2328" width="5.88671875" style="200" customWidth="1"/>
    <col min="2329" max="2330" width="11.44140625" style="200"/>
    <col min="2331" max="2343" width="5.6640625" style="200" customWidth="1"/>
    <col min="2344" max="2565" width="11.44140625" style="200"/>
    <col min="2566" max="2566" width="42.33203125" style="200" customWidth="1"/>
    <col min="2567" max="2570" width="15.6640625" style="200" customWidth="1"/>
    <col min="2571" max="2571" width="18" style="200" customWidth="1"/>
    <col min="2572" max="2572" width="7.109375" style="200" customWidth="1"/>
    <col min="2573" max="2574" width="5.33203125" style="200" customWidth="1"/>
    <col min="2575" max="2575" width="6.6640625" style="200" customWidth="1"/>
    <col min="2576" max="2576" width="5.5546875" style="200" customWidth="1"/>
    <col min="2577" max="2577" width="5.33203125" style="200" customWidth="1"/>
    <col min="2578" max="2578" width="4.44140625" style="200" customWidth="1"/>
    <col min="2579" max="2583" width="5.33203125" style="200" customWidth="1"/>
    <col min="2584" max="2584" width="5.88671875" style="200" customWidth="1"/>
    <col min="2585" max="2586" width="11.44140625" style="200"/>
    <col min="2587" max="2599" width="5.6640625" style="200" customWidth="1"/>
    <col min="2600" max="2821" width="11.44140625" style="200"/>
    <col min="2822" max="2822" width="42.33203125" style="200" customWidth="1"/>
    <col min="2823" max="2826" width="15.6640625" style="200" customWidth="1"/>
    <col min="2827" max="2827" width="18" style="200" customWidth="1"/>
    <col min="2828" max="2828" width="7.109375" style="200" customWidth="1"/>
    <col min="2829" max="2830" width="5.33203125" style="200" customWidth="1"/>
    <col min="2831" max="2831" width="6.6640625" style="200" customWidth="1"/>
    <col min="2832" max="2832" width="5.5546875" style="200" customWidth="1"/>
    <col min="2833" max="2833" width="5.33203125" style="200" customWidth="1"/>
    <col min="2834" max="2834" width="4.44140625" style="200" customWidth="1"/>
    <col min="2835" max="2839" width="5.33203125" style="200" customWidth="1"/>
    <col min="2840" max="2840" width="5.88671875" style="200" customWidth="1"/>
    <col min="2841" max="2842" width="11.44140625" style="200"/>
    <col min="2843" max="2855" width="5.6640625" style="200" customWidth="1"/>
    <col min="2856" max="3077" width="11.44140625" style="200"/>
    <col min="3078" max="3078" width="42.33203125" style="200" customWidth="1"/>
    <col min="3079" max="3082" width="15.6640625" style="200" customWidth="1"/>
    <col min="3083" max="3083" width="18" style="200" customWidth="1"/>
    <col min="3084" max="3084" width="7.109375" style="200" customWidth="1"/>
    <col min="3085" max="3086" width="5.33203125" style="200" customWidth="1"/>
    <col min="3087" max="3087" width="6.6640625" style="200" customWidth="1"/>
    <col min="3088" max="3088" width="5.5546875" style="200" customWidth="1"/>
    <col min="3089" max="3089" width="5.33203125" style="200" customWidth="1"/>
    <col min="3090" max="3090" width="4.44140625" style="200" customWidth="1"/>
    <col min="3091" max="3095" width="5.33203125" style="200" customWidth="1"/>
    <col min="3096" max="3096" width="5.88671875" style="200" customWidth="1"/>
    <col min="3097" max="3098" width="11.44140625" style="200"/>
    <col min="3099" max="3111" width="5.6640625" style="200" customWidth="1"/>
    <col min="3112" max="3333" width="11.44140625" style="200"/>
    <col min="3334" max="3334" width="42.33203125" style="200" customWidth="1"/>
    <col min="3335" max="3338" width="15.6640625" style="200" customWidth="1"/>
    <col min="3339" max="3339" width="18" style="200" customWidth="1"/>
    <col min="3340" max="3340" width="7.109375" style="200" customWidth="1"/>
    <col min="3341" max="3342" width="5.33203125" style="200" customWidth="1"/>
    <col min="3343" max="3343" width="6.6640625" style="200" customWidth="1"/>
    <col min="3344" max="3344" width="5.5546875" style="200" customWidth="1"/>
    <col min="3345" max="3345" width="5.33203125" style="200" customWidth="1"/>
    <col min="3346" max="3346" width="4.44140625" style="200" customWidth="1"/>
    <col min="3347" max="3351" width="5.33203125" style="200" customWidth="1"/>
    <col min="3352" max="3352" width="5.88671875" style="200" customWidth="1"/>
    <col min="3353" max="3354" width="11.44140625" style="200"/>
    <col min="3355" max="3367" width="5.6640625" style="200" customWidth="1"/>
    <col min="3368" max="3589" width="11.44140625" style="200"/>
    <col min="3590" max="3590" width="42.33203125" style="200" customWidth="1"/>
    <col min="3591" max="3594" width="15.6640625" style="200" customWidth="1"/>
    <col min="3595" max="3595" width="18" style="200" customWidth="1"/>
    <col min="3596" max="3596" width="7.109375" style="200" customWidth="1"/>
    <col min="3597" max="3598" width="5.33203125" style="200" customWidth="1"/>
    <col min="3599" max="3599" width="6.6640625" style="200" customWidth="1"/>
    <col min="3600" max="3600" width="5.5546875" style="200" customWidth="1"/>
    <col min="3601" max="3601" width="5.33203125" style="200" customWidth="1"/>
    <col min="3602" max="3602" width="4.44140625" style="200" customWidth="1"/>
    <col min="3603" max="3607" width="5.33203125" style="200" customWidth="1"/>
    <col min="3608" max="3608" width="5.88671875" style="200" customWidth="1"/>
    <col min="3609" max="3610" width="11.44140625" style="200"/>
    <col min="3611" max="3623" width="5.6640625" style="200" customWidth="1"/>
    <col min="3624" max="3845" width="11.44140625" style="200"/>
    <col min="3846" max="3846" width="42.33203125" style="200" customWidth="1"/>
    <col min="3847" max="3850" width="15.6640625" style="200" customWidth="1"/>
    <col min="3851" max="3851" width="18" style="200" customWidth="1"/>
    <col min="3852" max="3852" width="7.109375" style="200" customWidth="1"/>
    <col min="3853" max="3854" width="5.33203125" style="200" customWidth="1"/>
    <col min="3855" max="3855" width="6.6640625" style="200" customWidth="1"/>
    <col min="3856" max="3856" width="5.5546875" style="200" customWidth="1"/>
    <col min="3857" max="3857" width="5.33203125" style="200" customWidth="1"/>
    <col min="3858" max="3858" width="4.44140625" style="200" customWidth="1"/>
    <col min="3859" max="3863" width="5.33203125" style="200" customWidth="1"/>
    <col min="3864" max="3864" width="5.88671875" style="200" customWidth="1"/>
    <col min="3865" max="3866" width="11.44140625" style="200"/>
    <col min="3867" max="3879" width="5.6640625" style="200" customWidth="1"/>
    <col min="3880" max="4101" width="11.44140625" style="200"/>
    <col min="4102" max="4102" width="42.33203125" style="200" customWidth="1"/>
    <col min="4103" max="4106" width="15.6640625" style="200" customWidth="1"/>
    <col min="4107" max="4107" width="18" style="200" customWidth="1"/>
    <col min="4108" max="4108" width="7.109375" style="200" customWidth="1"/>
    <col min="4109" max="4110" width="5.33203125" style="200" customWidth="1"/>
    <col min="4111" max="4111" width="6.6640625" style="200" customWidth="1"/>
    <col min="4112" max="4112" width="5.5546875" style="200" customWidth="1"/>
    <col min="4113" max="4113" width="5.33203125" style="200" customWidth="1"/>
    <col min="4114" max="4114" width="4.44140625" style="200" customWidth="1"/>
    <col min="4115" max="4119" width="5.33203125" style="200" customWidth="1"/>
    <col min="4120" max="4120" width="5.88671875" style="200" customWidth="1"/>
    <col min="4121" max="4122" width="11.44140625" style="200"/>
    <col min="4123" max="4135" width="5.6640625" style="200" customWidth="1"/>
    <col min="4136" max="4357" width="11.44140625" style="200"/>
    <col min="4358" max="4358" width="42.33203125" style="200" customWidth="1"/>
    <col min="4359" max="4362" width="15.6640625" style="200" customWidth="1"/>
    <col min="4363" max="4363" width="18" style="200" customWidth="1"/>
    <col min="4364" max="4364" width="7.109375" style="200" customWidth="1"/>
    <col min="4365" max="4366" width="5.33203125" style="200" customWidth="1"/>
    <col min="4367" max="4367" width="6.6640625" style="200" customWidth="1"/>
    <col min="4368" max="4368" width="5.5546875" style="200" customWidth="1"/>
    <col min="4369" max="4369" width="5.33203125" style="200" customWidth="1"/>
    <col min="4370" max="4370" width="4.44140625" style="200" customWidth="1"/>
    <col min="4371" max="4375" width="5.33203125" style="200" customWidth="1"/>
    <col min="4376" max="4376" width="5.88671875" style="200" customWidth="1"/>
    <col min="4377" max="4378" width="11.44140625" style="200"/>
    <col min="4379" max="4391" width="5.6640625" style="200" customWidth="1"/>
    <col min="4392" max="4613" width="11.44140625" style="200"/>
    <col min="4614" max="4614" width="42.33203125" style="200" customWidth="1"/>
    <col min="4615" max="4618" width="15.6640625" style="200" customWidth="1"/>
    <col min="4619" max="4619" width="18" style="200" customWidth="1"/>
    <col min="4620" max="4620" width="7.109375" style="200" customWidth="1"/>
    <col min="4621" max="4622" width="5.33203125" style="200" customWidth="1"/>
    <col min="4623" max="4623" width="6.6640625" style="200" customWidth="1"/>
    <col min="4624" max="4624" width="5.5546875" style="200" customWidth="1"/>
    <col min="4625" max="4625" width="5.33203125" style="200" customWidth="1"/>
    <col min="4626" max="4626" width="4.44140625" style="200" customWidth="1"/>
    <col min="4627" max="4631" width="5.33203125" style="200" customWidth="1"/>
    <col min="4632" max="4632" width="5.88671875" style="200" customWidth="1"/>
    <col min="4633" max="4634" width="11.44140625" style="200"/>
    <col min="4635" max="4647" width="5.6640625" style="200" customWidth="1"/>
    <col min="4648" max="4869" width="11.44140625" style="200"/>
    <col min="4870" max="4870" width="42.33203125" style="200" customWidth="1"/>
    <col min="4871" max="4874" width="15.6640625" style="200" customWidth="1"/>
    <col min="4875" max="4875" width="18" style="200" customWidth="1"/>
    <col min="4876" max="4876" width="7.109375" style="200" customWidth="1"/>
    <col min="4877" max="4878" width="5.33203125" style="200" customWidth="1"/>
    <col min="4879" max="4879" width="6.6640625" style="200" customWidth="1"/>
    <col min="4880" max="4880" width="5.5546875" style="200" customWidth="1"/>
    <col min="4881" max="4881" width="5.33203125" style="200" customWidth="1"/>
    <col min="4882" max="4882" width="4.44140625" style="200" customWidth="1"/>
    <col min="4883" max="4887" width="5.33203125" style="200" customWidth="1"/>
    <col min="4888" max="4888" width="5.88671875" style="200" customWidth="1"/>
    <col min="4889" max="4890" width="11.44140625" style="200"/>
    <col min="4891" max="4903" width="5.6640625" style="200" customWidth="1"/>
    <col min="4904" max="5125" width="11.44140625" style="200"/>
    <col min="5126" max="5126" width="42.33203125" style="200" customWidth="1"/>
    <col min="5127" max="5130" width="15.6640625" style="200" customWidth="1"/>
    <col min="5131" max="5131" width="18" style="200" customWidth="1"/>
    <col min="5132" max="5132" width="7.109375" style="200" customWidth="1"/>
    <col min="5133" max="5134" width="5.33203125" style="200" customWidth="1"/>
    <col min="5135" max="5135" width="6.6640625" style="200" customWidth="1"/>
    <col min="5136" max="5136" width="5.5546875" style="200" customWidth="1"/>
    <col min="5137" max="5137" width="5.33203125" style="200" customWidth="1"/>
    <col min="5138" max="5138" width="4.44140625" style="200" customWidth="1"/>
    <col min="5139" max="5143" width="5.33203125" style="200" customWidth="1"/>
    <col min="5144" max="5144" width="5.88671875" style="200" customWidth="1"/>
    <col min="5145" max="5146" width="11.44140625" style="200"/>
    <col min="5147" max="5159" width="5.6640625" style="200" customWidth="1"/>
    <col min="5160" max="5381" width="11.44140625" style="200"/>
    <col min="5382" max="5382" width="42.33203125" style="200" customWidth="1"/>
    <col min="5383" max="5386" width="15.6640625" style="200" customWidth="1"/>
    <col min="5387" max="5387" width="18" style="200" customWidth="1"/>
    <col min="5388" max="5388" width="7.109375" style="200" customWidth="1"/>
    <col min="5389" max="5390" width="5.33203125" style="200" customWidth="1"/>
    <col min="5391" max="5391" width="6.6640625" style="200" customWidth="1"/>
    <col min="5392" max="5392" width="5.5546875" style="200" customWidth="1"/>
    <col min="5393" max="5393" width="5.33203125" style="200" customWidth="1"/>
    <col min="5394" max="5394" width="4.44140625" style="200" customWidth="1"/>
    <col min="5395" max="5399" width="5.33203125" style="200" customWidth="1"/>
    <col min="5400" max="5400" width="5.88671875" style="200" customWidth="1"/>
    <col min="5401" max="5402" width="11.44140625" style="200"/>
    <col min="5403" max="5415" width="5.6640625" style="200" customWidth="1"/>
    <col min="5416" max="5637" width="11.44140625" style="200"/>
    <col min="5638" max="5638" width="42.33203125" style="200" customWidth="1"/>
    <col min="5639" max="5642" width="15.6640625" style="200" customWidth="1"/>
    <col min="5643" max="5643" width="18" style="200" customWidth="1"/>
    <col min="5644" max="5644" width="7.109375" style="200" customWidth="1"/>
    <col min="5645" max="5646" width="5.33203125" style="200" customWidth="1"/>
    <col min="5647" max="5647" width="6.6640625" style="200" customWidth="1"/>
    <col min="5648" max="5648" width="5.5546875" style="200" customWidth="1"/>
    <col min="5649" max="5649" width="5.33203125" style="200" customWidth="1"/>
    <col min="5650" max="5650" width="4.44140625" style="200" customWidth="1"/>
    <col min="5651" max="5655" width="5.33203125" style="200" customWidth="1"/>
    <col min="5656" max="5656" width="5.88671875" style="200" customWidth="1"/>
    <col min="5657" max="5658" width="11.44140625" style="200"/>
    <col min="5659" max="5671" width="5.6640625" style="200" customWidth="1"/>
    <col min="5672" max="5893" width="11.44140625" style="200"/>
    <col min="5894" max="5894" width="42.33203125" style="200" customWidth="1"/>
    <col min="5895" max="5898" width="15.6640625" style="200" customWidth="1"/>
    <col min="5899" max="5899" width="18" style="200" customWidth="1"/>
    <col min="5900" max="5900" width="7.109375" style="200" customWidth="1"/>
    <col min="5901" max="5902" width="5.33203125" style="200" customWidth="1"/>
    <col min="5903" max="5903" width="6.6640625" style="200" customWidth="1"/>
    <col min="5904" max="5904" width="5.5546875" style="200" customWidth="1"/>
    <col min="5905" max="5905" width="5.33203125" style="200" customWidth="1"/>
    <col min="5906" max="5906" width="4.44140625" style="200" customWidth="1"/>
    <col min="5907" max="5911" width="5.33203125" style="200" customWidth="1"/>
    <col min="5912" max="5912" width="5.88671875" style="200" customWidth="1"/>
    <col min="5913" max="5914" width="11.44140625" style="200"/>
    <col min="5915" max="5927" width="5.6640625" style="200" customWidth="1"/>
    <col min="5928" max="6149" width="11.44140625" style="200"/>
    <col min="6150" max="6150" width="42.33203125" style="200" customWidth="1"/>
    <col min="6151" max="6154" width="15.6640625" style="200" customWidth="1"/>
    <col min="6155" max="6155" width="18" style="200" customWidth="1"/>
    <col min="6156" max="6156" width="7.109375" style="200" customWidth="1"/>
    <col min="6157" max="6158" width="5.33203125" style="200" customWidth="1"/>
    <col min="6159" max="6159" width="6.6640625" style="200" customWidth="1"/>
    <col min="6160" max="6160" width="5.5546875" style="200" customWidth="1"/>
    <col min="6161" max="6161" width="5.33203125" style="200" customWidth="1"/>
    <col min="6162" max="6162" width="4.44140625" style="200" customWidth="1"/>
    <col min="6163" max="6167" width="5.33203125" style="200" customWidth="1"/>
    <col min="6168" max="6168" width="5.88671875" style="200" customWidth="1"/>
    <col min="6169" max="6170" width="11.44140625" style="200"/>
    <col min="6171" max="6183" width="5.6640625" style="200" customWidth="1"/>
    <col min="6184" max="6405" width="11.44140625" style="200"/>
    <col min="6406" max="6406" width="42.33203125" style="200" customWidth="1"/>
    <col min="6407" max="6410" width="15.6640625" style="200" customWidth="1"/>
    <col min="6411" max="6411" width="18" style="200" customWidth="1"/>
    <col min="6412" max="6412" width="7.109375" style="200" customWidth="1"/>
    <col min="6413" max="6414" width="5.33203125" style="200" customWidth="1"/>
    <col min="6415" max="6415" width="6.6640625" style="200" customWidth="1"/>
    <col min="6416" max="6416" width="5.5546875" style="200" customWidth="1"/>
    <col min="6417" max="6417" width="5.33203125" style="200" customWidth="1"/>
    <col min="6418" max="6418" width="4.44140625" style="200" customWidth="1"/>
    <col min="6419" max="6423" width="5.33203125" style="200" customWidth="1"/>
    <col min="6424" max="6424" width="5.88671875" style="200" customWidth="1"/>
    <col min="6425" max="6426" width="11.44140625" style="200"/>
    <col min="6427" max="6439" width="5.6640625" style="200" customWidth="1"/>
    <col min="6440" max="6661" width="11.44140625" style="200"/>
    <col min="6662" max="6662" width="42.33203125" style="200" customWidth="1"/>
    <col min="6663" max="6666" width="15.6640625" style="200" customWidth="1"/>
    <col min="6667" max="6667" width="18" style="200" customWidth="1"/>
    <col min="6668" max="6668" width="7.109375" style="200" customWidth="1"/>
    <col min="6669" max="6670" width="5.33203125" style="200" customWidth="1"/>
    <col min="6671" max="6671" width="6.6640625" style="200" customWidth="1"/>
    <col min="6672" max="6672" width="5.5546875" style="200" customWidth="1"/>
    <col min="6673" max="6673" width="5.33203125" style="200" customWidth="1"/>
    <col min="6674" max="6674" width="4.44140625" style="200" customWidth="1"/>
    <col min="6675" max="6679" width="5.33203125" style="200" customWidth="1"/>
    <col min="6680" max="6680" width="5.88671875" style="200" customWidth="1"/>
    <col min="6681" max="6682" width="11.44140625" style="200"/>
    <col min="6683" max="6695" width="5.6640625" style="200" customWidth="1"/>
    <col min="6696" max="6917" width="11.44140625" style="200"/>
    <col min="6918" max="6918" width="42.33203125" style="200" customWidth="1"/>
    <col min="6919" max="6922" width="15.6640625" style="200" customWidth="1"/>
    <col min="6923" max="6923" width="18" style="200" customWidth="1"/>
    <col min="6924" max="6924" width="7.109375" style="200" customWidth="1"/>
    <col min="6925" max="6926" width="5.33203125" style="200" customWidth="1"/>
    <col min="6927" max="6927" width="6.6640625" style="200" customWidth="1"/>
    <col min="6928" max="6928" width="5.5546875" style="200" customWidth="1"/>
    <col min="6929" max="6929" width="5.33203125" style="200" customWidth="1"/>
    <col min="6930" max="6930" width="4.44140625" style="200" customWidth="1"/>
    <col min="6931" max="6935" width="5.33203125" style="200" customWidth="1"/>
    <col min="6936" max="6936" width="5.88671875" style="200" customWidth="1"/>
    <col min="6937" max="6938" width="11.44140625" style="200"/>
    <col min="6939" max="6951" width="5.6640625" style="200" customWidth="1"/>
    <col min="6952" max="7173" width="11.44140625" style="200"/>
    <col min="7174" max="7174" width="42.33203125" style="200" customWidth="1"/>
    <col min="7175" max="7178" width="15.6640625" style="200" customWidth="1"/>
    <col min="7179" max="7179" width="18" style="200" customWidth="1"/>
    <col min="7180" max="7180" width="7.109375" style="200" customWidth="1"/>
    <col min="7181" max="7182" width="5.33203125" style="200" customWidth="1"/>
    <col min="7183" max="7183" width="6.6640625" style="200" customWidth="1"/>
    <col min="7184" max="7184" width="5.5546875" style="200" customWidth="1"/>
    <col min="7185" max="7185" width="5.33203125" style="200" customWidth="1"/>
    <col min="7186" max="7186" width="4.44140625" style="200" customWidth="1"/>
    <col min="7187" max="7191" width="5.33203125" style="200" customWidth="1"/>
    <col min="7192" max="7192" width="5.88671875" style="200" customWidth="1"/>
    <col min="7193" max="7194" width="11.44140625" style="200"/>
    <col min="7195" max="7207" width="5.6640625" style="200" customWidth="1"/>
    <col min="7208" max="7429" width="11.44140625" style="200"/>
    <col min="7430" max="7430" width="42.33203125" style="200" customWidth="1"/>
    <col min="7431" max="7434" width="15.6640625" style="200" customWidth="1"/>
    <col min="7435" max="7435" width="18" style="200" customWidth="1"/>
    <col min="7436" max="7436" width="7.109375" style="200" customWidth="1"/>
    <col min="7437" max="7438" width="5.33203125" style="200" customWidth="1"/>
    <col min="7439" max="7439" width="6.6640625" style="200" customWidth="1"/>
    <col min="7440" max="7440" width="5.5546875" style="200" customWidth="1"/>
    <col min="7441" max="7441" width="5.33203125" style="200" customWidth="1"/>
    <col min="7442" max="7442" width="4.44140625" style="200" customWidth="1"/>
    <col min="7443" max="7447" width="5.33203125" style="200" customWidth="1"/>
    <col min="7448" max="7448" width="5.88671875" style="200" customWidth="1"/>
    <col min="7449" max="7450" width="11.44140625" style="200"/>
    <col min="7451" max="7463" width="5.6640625" style="200" customWidth="1"/>
    <col min="7464" max="7685" width="11.44140625" style="200"/>
    <col min="7686" max="7686" width="42.33203125" style="200" customWidth="1"/>
    <col min="7687" max="7690" width="15.6640625" style="200" customWidth="1"/>
    <col min="7691" max="7691" width="18" style="200" customWidth="1"/>
    <col min="7692" max="7692" width="7.109375" style="200" customWidth="1"/>
    <col min="7693" max="7694" width="5.33203125" style="200" customWidth="1"/>
    <col min="7695" max="7695" width="6.6640625" style="200" customWidth="1"/>
    <col min="7696" max="7696" width="5.5546875" style="200" customWidth="1"/>
    <col min="7697" max="7697" width="5.33203125" style="200" customWidth="1"/>
    <col min="7698" max="7698" width="4.44140625" style="200" customWidth="1"/>
    <col min="7699" max="7703" width="5.33203125" style="200" customWidth="1"/>
    <col min="7704" max="7704" width="5.88671875" style="200" customWidth="1"/>
    <col min="7705" max="7706" width="11.44140625" style="200"/>
    <col min="7707" max="7719" width="5.6640625" style="200" customWidth="1"/>
    <col min="7720" max="7941" width="11.44140625" style="200"/>
    <col min="7942" max="7942" width="42.33203125" style="200" customWidth="1"/>
    <col min="7943" max="7946" width="15.6640625" style="200" customWidth="1"/>
    <col min="7947" max="7947" width="18" style="200" customWidth="1"/>
    <col min="7948" max="7948" width="7.109375" style="200" customWidth="1"/>
    <col min="7949" max="7950" width="5.33203125" style="200" customWidth="1"/>
    <col min="7951" max="7951" width="6.6640625" style="200" customWidth="1"/>
    <col min="7952" max="7952" width="5.5546875" style="200" customWidth="1"/>
    <col min="7953" max="7953" width="5.33203125" style="200" customWidth="1"/>
    <col min="7954" max="7954" width="4.44140625" style="200" customWidth="1"/>
    <col min="7955" max="7959" width="5.33203125" style="200" customWidth="1"/>
    <col min="7960" max="7960" width="5.88671875" style="200" customWidth="1"/>
    <col min="7961" max="7962" width="11.44140625" style="200"/>
    <col min="7963" max="7975" width="5.6640625" style="200" customWidth="1"/>
    <col min="7976" max="8197" width="11.44140625" style="200"/>
    <col min="8198" max="8198" width="42.33203125" style="200" customWidth="1"/>
    <col min="8199" max="8202" width="15.6640625" style="200" customWidth="1"/>
    <col min="8203" max="8203" width="18" style="200" customWidth="1"/>
    <col min="8204" max="8204" width="7.109375" style="200" customWidth="1"/>
    <col min="8205" max="8206" width="5.33203125" style="200" customWidth="1"/>
    <col min="8207" max="8207" width="6.6640625" style="200" customWidth="1"/>
    <col min="8208" max="8208" width="5.5546875" style="200" customWidth="1"/>
    <col min="8209" max="8209" width="5.33203125" style="200" customWidth="1"/>
    <col min="8210" max="8210" width="4.44140625" style="200" customWidth="1"/>
    <col min="8211" max="8215" width="5.33203125" style="200" customWidth="1"/>
    <col min="8216" max="8216" width="5.88671875" style="200" customWidth="1"/>
    <col min="8217" max="8218" width="11.44140625" style="200"/>
    <col min="8219" max="8231" width="5.6640625" style="200" customWidth="1"/>
    <col min="8232" max="8453" width="11.44140625" style="200"/>
    <col min="8454" max="8454" width="42.33203125" style="200" customWidth="1"/>
    <col min="8455" max="8458" width="15.6640625" style="200" customWidth="1"/>
    <col min="8459" max="8459" width="18" style="200" customWidth="1"/>
    <col min="8460" max="8460" width="7.109375" style="200" customWidth="1"/>
    <col min="8461" max="8462" width="5.33203125" style="200" customWidth="1"/>
    <col min="8463" max="8463" width="6.6640625" style="200" customWidth="1"/>
    <col min="8464" max="8464" width="5.5546875" style="200" customWidth="1"/>
    <col min="8465" max="8465" width="5.33203125" style="200" customWidth="1"/>
    <col min="8466" max="8466" width="4.44140625" style="200" customWidth="1"/>
    <col min="8467" max="8471" width="5.33203125" style="200" customWidth="1"/>
    <col min="8472" max="8472" width="5.88671875" style="200" customWidth="1"/>
    <col min="8473" max="8474" width="11.44140625" style="200"/>
    <col min="8475" max="8487" width="5.6640625" style="200" customWidth="1"/>
    <col min="8488" max="8709" width="11.44140625" style="200"/>
    <col min="8710" max="8710" width="42.33203125" style="200" customWidth="1"/>
    <col min="8711" max="8714" width="15.6640625" style="200" customWidth="1"/>
    <col min="8715" max="8715" width="18" style="200" customWidth="1"/>
    <col min="8716" max="8716" width="7.109375" style="200" customWidth="1"/>
    <col min="8717" max="8718" width="5.33203125" style="200" customWidth="1"/>
    <col min="8719" max="8719" width="6.6640625" style="200" customWidth="1"/>
    <col min="8720" max="8720" width="5.5546875" style="200" customWidth="1"/>
    <col min="8721" max="8721" width="5.33203125" style="200" customWidth="1"/>
    <col min="8722" max="8722" width="4.44140625" style="200" customWidth="1"/>
    <col min="8723" max="8727" width="5.33203125" style="200" customWidth="1"/>
    <col min="8728" max="8728" width="5.88671875" style="200" customWidth="1"/>
    <col min="8729" max="8730" width="11.44140625" style="200"/>
    <col min="8731" max="8743" width="5.6640625" style="200" customWidth="1"/>
    <col min="8744" max="8965" width="11.44140625" style="200"/>
    <col min="8966" max="8966" width="42.33203125" style="200" customWidth="1"/>
    <col min="8967" max="8970" width="15.6640625" style="200" customWidth="1"/>
    <col min="8971" max="8971" width="18" style="200" customWidth="1"/>
    <col min="8972" max="8972" width="7.109375" style="200" customWidth="1"/>
    <col min="8973" max="8974" width="5.33203125" style="200" customWidth="1"/>
    <col min="8975" max="8975" width="6.6640625" style="200" customWidth="1"/>
    <col min="8976" max="8976" width="5.5546875" style="200" customWidth="1"/>
    <col min="8977" max="8977" width="5.33203125" style="200" customWidth="1"/>
    <col min="8978" max="8978" width="4.44140625" style="200" customWidth="1"/>
    <col min="8979" max="8983" width="5.33203125" style="200" customWidth="1"/>
    <col min="8984" max="8984" width="5.88671875" style="200" customWidth="1"/>
    <col min="8985" max="8986" width="11.44140625" style="200"/>
    <col min="8987" max="8999" width="5.6640625" style="200" customWidth="1"/>
    <col min="9000" max="9221" width="11.44140625" style="200"/>
    <col min="9222" max="9222" width="42.33203125" style="200" customWidth="1"/>
    <col min="9223" max="9226" width="15.6640625" style="200" customWidth="1"/>
    <col min="9227" max="9227" width="18" style="200" customWidth="1"/>
    <col min="9228" max="9228" width="7.109375" style="200" customWidth="1"/>
    <col min="9229" max="9230" width="5.33203125" style="200" customWidth="1"/>
    <col min="9231" max="9231" width="6.6640625" style="200" customWidth="1"/>
    <col min="9232" max="9232" width="5.5546875" style="200" customWidth="1"/>
    <col min="9233" max="9233" width="5.33203125" style="200" customWidth="1"/>
    <col min="9234" max="9234" width="4.44140625" style="200" customWidth="1"/>
    <col min="9235" max="9239" width="5.33203125" style="200" customWidth="1"/>
    <col min="9240" max="9240" width="5.88671875" style="200" customWidth="1"/>
    <col min="9241" max="9242" width="11.44140625" style="200"/>
    <col min="9243" max="9255" width="5.6640625" style="200" customWidth="1"/>
    <col min="9256" max="9477" width="11.44140625" style="200"/>
    <col min="9478" max="9478" width="42.33203125" style="200" customWidth="1"/>
    <col min="9479" max="9482" width="15.6640625" style="200" customWidth="1"/>
    <col min="9483" max="9483" width="18" style="200" customWidth="1"/>
    <col min="9484" max="9484" width="7.109375" style="200" customWidth="1"/>
    <col min="9485" max="9486" width="5.33203125" style="200" customWidth="1"/>
    <col min="9487" max="9487" width="6.6640625" style="200" customWidth="1"/>
    <col min="9488" max="9488" width="5.5546875" style="200" customWidth="1"/>
    <col min="9489" max="9489" width="5.33203125" style="200" customWidth="1"/>
    <col min="9490" max="9490" width="4.44140625" style="200" customWidth="1"/>
    <col min="9491" max="9495" width="5.33203125" style="200" customWidth="1"/>
    <col min="9496" max="9496" width="5.88671875" style="200" customWidth="1"/>
    <col min="9497" max="9498" width="11.44140625" style="200"/>
    <col min="9499" max="9511" width="5.6640625" style="200" customWidth="1"/>
    <col min="9512" max="9733" width="11.44140625" style="200"/>
    <col min="9734" max="9734" width="42.33203125" style="200" customWidth="1"/>
    <col min="9735" max="9738" width="15.6640625" style="200" customWidth="1"/>
    <col min="9739" max="9739" width="18" style="200" customWidth="1"/>
    <col min="9740" max="9740" width="7.109375" style="200" customWidth="1"/>
    <col min="9741" max="9742" width="5.33203125" style="200" customWidth="1"/>
    <col min="9743" max="9743" width="6.6640625" style="200" customWidth="1"/>
    <col min="9744" max="9744" width="5.5546875" style="200" customWidth="1"/>
    <col min="9745" max="9745" width="5.33203125" style="200" customWidth="1"/>
    <col min="9746" max="9746" width="4.44140625" style="200" customWidth="1"/>
    <col min="9747" max="9751" width="5.33203125" style="200" customWidth="1"/>
    <col min="9752" max="9752" width="5.88671875" style="200" customWidth="1"/>
    <col min="9753" max="9754" width="11.44140625" style="200"/>
    <col min="9755" max="9767" width="5.6640625" style="200" customWidth="1"/>
    <col min="9768" max="9989" width="11.44140625" style="200"/>
    <col min="9990" max="9990" width="42.33203125" style="200" customWidth="1"/>
    <col min="9991" max="9994" width="15.6640625" style="200" customWidth="1"/>
    <col min="9995" max="9995" width="18" style="200" customWidth="1"/>
    <col min="9996" max="9996" width="7.109375" style="200" customWidth="1"/>
    <col min="9997" max="9998" width="5.33203125" style="200" customWidth="1"/>
    <col min="9999" max="9999" width="6.6640625" style="200" customWidth="1"/>
    <col min="10000" max="10000" width="5.5546875" style="200" customWidth="1"/>
    <col min="10001" max="10001" width="5.33203125" style="200" customWidth="1"/>
    <col min="10002" max="10002" width="4.44140625" style="200" customWidth="1"/>
    <col min="10003" max="10007" width="5.33203125" style="200" customWidth="1"/>
    <col min="10008" max="10008" width="5.88671875" style="200" customWidth="1"/>
    <col min="10009" max="10010" width="11.44140625" style="200"/>
    <col min="10011" max="10023" width="5.6640625" style="200" customWidth="1"/>
    <col min="10024" max="10245" width="11.44140625" style="200"/>
    <col min="10246" max="10246" width="42.33203125" style="200" customWidth="1"/>
    <col min="10247" max="10250" width="15.6640625" style="200" customWidth="1"/>
    <col min="10251" max="10251" width="18" style="200" customWidth="1"/>
    <col min="10252" max="10252" width="7.109375" style="200" customWidth="1"/>
    <col min="10253" max="10254" width="5.33203125" style="200" customWidth="1"/>
    <col min="10255" max="10255" width="6.6640625" style="200" customWidth="1"/>
    <col min="10256" max="10256" width="5.5546875" style="200" customWidth="1"/>
    <col min="10257" max="10257" width="5.33203125" style="200" customWidth="1"/>
    <col min="10258" max="10258" width="4.44140625" style="200" customWidth="1"/>
    <col min="10259" max="10263" width="5.33203125" style="200" customWidth="1"/>
    <col min="10264" max="10264" width="5.88671875" style="200" customWidth="1"/>
    <col min="10265" max="10266" width="11.44140625" style="200"/>
    <col min="10267" max="10279" width="5.6640625" style="200" customWidth="1"/>
    <col min="10280" max="10501" width="11.44140625" style="200"/>
    <col min="10502" max="10502" width="42.33203125" style="200" customWidth="1"/>
    <col min="10503" max="10506" width="15.6640625" style="200" customWidth="1"/>
    <col min="10507" max="10507" width="18" style="200" customWidth="1"/>
    <col min="10508" max="10508" width="7.109375" style="200" customWidth="1"/>
    <col min="10509" max="10510" width="5.33203125" style="200" customWidth="1"/>
    <col min="10511" max="10511" width="6.6640625" style="200" customWidth="1"/>
    <col min="10512" max="10512" width="5.5546875" style="200" customWidth="1"/>
    <col min="10513" max="10513" width="5.33203125" style="200" customWidth="1"/>
    <col min="10514" max="10514" width="4.44140625" style="200" customWidth="1"/>
    <col min="10515" max="10519" width="5.33203125" style="200" customWidth="1"/>
    <col min="10520" max="10520" width="5.88671875" style="200" customWidth="1"/>
    <col min="10521" max="10522" width="11.44140625" style="200"/>
    <col min="10523" max="10535" width="5.6640625" style="200" customWidth="1"/>
    <col min="10536" max="10757" width="11.44140625" style="200"/>
    <col min="10758" max="10758" width="42.33203125" style="200" customWidth="1"/>
    <col min="10759" max="10762" width="15.6640625" style="200" customWidth="1"/>
    <col min="10763" max="10763" width="18" style="200" customWidth="1"/>
    <col min="10764" max="10764" width="7.109375" style="200" customWidth="1"/>
    <col min="10765" max="10766" width="5.33203125" style="200" customWidth="1"/>
    <col min="10767" max="10767" width="6.6640625" style="200" customWidth="1"/>
    <col min="10768" max="10768" width="5.5546875" style="200" customWidth="1"/>
    <col min="10769" max="10769" width="5.33203125" style="200" customWidth="1"/>
    <col min="10770" max="10770" width="4.44140625" style="200" customWidth="1"/>
    <col min="10771" max="10775" width="5.33203125" style="200" customWidth="1"/>
    <col min="10776" max="10776" width="5.88671875" style="200" customWidth="1"/>
    <col min="10777" max="10778" width="11.44140625" style="200"/>
    <col min="10779" max="10791" width="5.6640625" style="200" customWidth="1"/>
    <col min="10792" max="11013" width="11.44140625" style="200"/>
    <col min="11014" max="11014" width="42.33203125" style="200" customWidth="1"/>
    <col min="11015" max="11018" width="15.6640625" style="200" customWidth="1"/>
    <col min="11019" max="11019" width="18" style="200" customWidth="1"/>
    <col min="11020" max="11020" width="7.109375" style="200" customWidth="1"/>
    <col min="11021" max="11022" width="5.33203125" style="200" customWidth="1"/>
    <col min="11023" max="11023" width="6.6640625" style="200" customWidth="1"/>
    <col min="11024" max="11024" width="5.5546875" style="200" customWidth="1"/>
    <col min="11025" max="11025" width="5.33203125" style="200" customWidth="1"/>
    <col min="11026" max="11026" width="4.44140625" style="200" customWidth="1"/>
    <col min="11027" max="11031" width="5.33203125" style="200" customWidth="1"/>
    <col min="11032" max="11032" width="5.88671875" style="200" customWidth="1"/>
    <col min="11033" max="11034" width="11.44140625" style="200"/>
    <col min="11035" max="11047" width="5.6640625" style="200" customWidth="1"/>
    <col min="11048" max="11269" width="11.44140625" style="200"/>
    <col min="11270" max="11270" width="42.33203125" style="200" customWidth="1"/>
    <col min="11271" max="11274" width="15.6640625" style="200" customWidth="1"/>
    <col min="11275" max="11275" width="18" style="200" customWidth="1"/>
    <col min="11276" max="11276" width="7.109375" style="200" customWidth="1"/>
    <col min="11277" max="11278" width="5.33203125" style="200" customWidth="1"/>
    <col min="11279" max="11279" width="6.6640625" style="200" customWidth="1"/>
    <col min="11280" max="11280" width="5.5546875" style="200" customWidth="1"/>
    <col min="11281" max="11281" width="5.33203125" style="200" customWidth="1"/>
    <col min="11282" max="11282" width="4.44140625" style="200" customWidth="1"/>
    <col min="11283" max="11287" width="5.33203125" style="200" customWidth="1"/>
    <col min="11288" max="11288" width="5.88671875" style="200" customWidth="1"/>
    <col min="11289" max="11290" width="11.44140625" style="200"/>
    <col min="11291" max="11303" width="5.6640625" style="200" customWidth="1"/>
    <col min="11304" max="11525" width="11.44140625" style="200"/>
    <col min="11526" max="11526" width="42.33203125" style="200" customWidth="1"/>
    <col min="11527" max="11530" width="15.6640625" style="200" customWidth="1"/>
    <col min="11531" max="11531" width="18" style="200" customWidth="1"/>
    <col min="11532" max="11532" width="7.109375" style="200" customWidth="1"/>
    <col min="11533" max="11534" width="5.33203125" style="200" customWidth="1"/>
    <col min="11535" max="11535" width="6.6640625" style="200" customWidth="1"/>
    <col min="11536" max="11536" width="5.5546875" style="200" customWidth="1"/>
    <col min="11537" max="11537" width="5.33203125" style="200" customWidth="1"/>
    <col min="11538" max="11538" width="4.44140625" style="200" customWidth="1"/>
    <col min="11539" max="11543" width="5.33203125" style="200" customWidth="1"/>
    <col min="11544" max="11544" width="5.88671875" style="200" customWidth="1"/>
    <col min="11545" max="11546" width="11.44140625" style="200"/>
    <col min="11547" max="11559" width="5.6640625" style="200" customWidth="1"/>
    <col min="11560" max="11781" width="11.44140625" style="200"/>
    <col min="11782" max="11782" width="42.33203125" style="200" customWidth="1"/>
    <col min="11783" max="11786" width="15.6640625" style="200" customWidth="1"/>
    <col min="11787" max="11787" width="18" style="200" customWidth="1"/>
    <col min="11788" max="11788" width="7.109375" style="200" customWidth="1"/>
    <col min="11789" max="11790" width="5.33203125" style="200" customWidth="1"/>
    <col min="11791" max="11791" width="6.6640625" style="200" customWidth="1"/>
    <col min="11792" max="11792" width="5.5546875" style="200" customWidth="1"/>
    <col min="11793" max="11793" width="5.33203125" style="200" customWidth="1"/>
    <col min="11794" max="11794" width="4.44140625" style="200" customWidth="1"/>
    <col min="11795" max="11799" width="5.33203125" style="200" customWidth="1"/>
    <col min="11800" max="11800" width="5.88671875" style="200" customWidth="1"/>
    <col min="11801" max="11802" width="11.44140625" style="200"/>
    <col min="11803" max="11815" width="5.6640625" style="200" customWidth="1"/>
    <col min="11816" max="12037" width="11.44140625" style="200"/>
    <col min="12038" max="12038" width="42.33203125" style="200" customWidth="1"/>
    <col min="12039" max="12042" width="15.6640625" style="200" customWidth="1"/>
    <col min="12043" max="12043" width="18" style="200" customWidth="1"/>
    <col min="12044" max="12044" width="7.109375" style="200" customWidth="1"/>
    <col min="12045" max="12046" width="5.33203125" style="200" customWidth="1"/>
    <col min="12047" max="12047" width="6.6640625" style="200" customWidth="1"/>
    <col min="12048" max="12048" width="5.5546875" style="200" customWidth="1"/>
    <col min="12049" max="12049" width="5.33203125" style="200" customWidth="1"/>
    <col min="12050" max="12050" width="4.44140625" style="200" customWidth="1"/>
    <col min="12051" max="12055" width="5.33203125" style="200" customWidth="1"/>
    <col min="12056" max="12056" width="5.88671875" style="200" customWidth="1"/>
    <col min="12057" max="12058" width="11.44140625" style="200"/>
    <col min="12059" max="12071" width="5.6640625" style="200" customWidth="1"/>
    <col min="12072" max="12293" width="11.44140625" style="200"/>
    <col min="12294" max="12294" width="42.33203125" style="200" customWidth="1"/>
    <col min="12295" max="12298" width="15.6640625" style="200" customWidth="1"/>
    <col min="12299" max="12299" width="18" style="200" customWidth="1"/>
    <col min="12300" max="12300" width="7.109375" style="200" customWidth="1"/>
    <col min="12301" max="12302" width="5.33203125" style="200" customWidth="1"/>
    <col min="12303" max="12303" width="6.6640625" style="200" customWidth="1"/>
    <col min="12304" max="12304" width="5.5546875" style="200" customWidth="1"/>
    <col min="12305" max="12305" width="5.33203125" style="200" customWidth="1"/>
    <col min="12306" max="12306" width="4.44140625" style="200" customWidth="1"/>
    <col min="12307" max="12311" width="5.33203125" style="200" customWidth="1"/>
    <col min="12312" max="12312" width="5.88671875" style="200" customWidth="1"/>
    <col min="12313" max="12314" width="11.44140625" style="200"/>
    <col min="12315" max="12327" width="5.6640625" style="200" customWidth="1"/>
    <col min="12328" max="12549" width="11.44140625" style="200"/>
    <col min="12550" max="12550" width="42.33203125" style="200" customWidth="1"/>
    <col min="12551" max="12554" width="15.6640625" style="200" customWidth="1"/>
    <col min="12555" max="12555" width="18" style="200" customWidth="1"/>
    <col min="12556" max="12556" width="7.109375" style="200" customWidth="1"/>
    <col min="12557" max="12558" width="5.33203125" style="200" customWidth="1"/>
    <col min="12559" max="12559" width="6.6640625" style="200" customWidth="1"/>
    <col min="12560" max="12560" width="5.5546875" style="200" customWidth="1"/>
    <col min="12561" max="12561" width="5.33203125" style="200" customWidth="1"/>
    <col min="12562" max="12562" width="4.44140625" style="200" customWidth="1"/>
    <col min="12563" max="12567" width="5.33203125" style="200" customWidth="1"/>
    <col min="12568" max="12568" width="5.88671875" style="200" customWidth="1"/>
    <col min="12569" max="12570" width="11.44140625" style="200"/>
    <col min="12571" max="12583" width="5.6640625" style="200" customWidth="1"/>
    <col min="12584" max="12805" width="11.44140625" style="200"/>
    <col min="12806" max="12806" width="42.33203125" style="200" customWidth="1"/>
    <col min="12807" max="12810" width="15.6640625" style="200" customWidth="1"/>
    <col min="12811" max="12811" width="18" style="200" customWidth="1"/>
    <col min="12812" max="12812" width="7.109375" style="200" customWidth="1"/>
    <col min="12813" max="12814" width="5.33203125" style="200" customWidth="1"/>
    <col min="12815" max="12815" width="6.6640625" style="200" customWidth="1"/>
    <col min="12816" max="12816" width="5.5546875" style="200" customWidth="1"/>
    <col min="12817" max="12817" width="5.33203125" style="200" customWidth="1"/>
    <col min="12818" max="12818" width="4.44140625" style="200" customWidth="1"/>
    <col min="12819" max="12823" width="5.33203125" style="200" customWidth="1"/>
    <col min="12824" max="12824" width="5.88671875" style="200" customWidth="1"/>
    <col min="12825" max="12826" width="11.44140625" style="200"/>
    <col min="12827" max="12839" width="5.6640625" style="200" customWidth="1"/>
    <col min="12840" max="13061" width="11.44140625" style="200"/>
    <col min="13062" max="13062" width="42.33203125" style="200" customWidth="1"/>
    <col min="13063" max="13066" width="15.6640625" style="200" customWidth="1"/>
    <col min="13067" max="13067" width="18" style="200" customWidth="1"/>
    <col min="13068" max="13068" width="7.109375" style="200" customWidth="1"/>
    <col min="13069" max="13070" width="5.33203125" style="200" customWidth="1"/>
    <col min="13071" max="13071" width="6.6640625" style="200" customWidth="1"/>
    <col min="13072" max="13072" width="5.5546875" style="200" customWidth="1"/>
    <col min="13073" max="13073" width="5.33203125" style="200" customWidth="1"/>
    <col min="13074" max="13074" width="4.44140625" style="200" customWidth="1"/>
    <col min="13075" max="13079" width="5.33203125" style="200" customWidth="1"/>
    <col min="13080" max="13080" width="5.88671875" style="200" customWidth="1"/>
    <col min="13081" max="13082" width="11.44140625" style="200"/>
    <col min="13083" max="13095" width="5.6640625" style="200" customWidth="1"/>
    <col min="13096" max="13317" width="11.44140625" style="200"/>
    <col min="13318" max="13318" width="42.33203125" style="200" customWidth="1"/>
    <col min="13319" max="13322" width="15.6640625" style="200" customWidth="1"/>
    <col min="13323" max="13323" width="18" style="200" customWidth="1"/>
    <col min="13324" max="13324" width="7.109375" style="200" customWidth="1"/>
    <col min="13325" max="13326" width="5.33203125" style="200" customWidth="1"/>
    <col min="13327" max="13327" width="6.6640625" style="200" customWidth="1"/>
    <col min="13328" max="13328" width="5.5546875" style="200" customWidth="1"/>
    <col min="13329" max="13329" width="5.33203125" style="200" customWidth="1"/>
    <col min="13330" max="13330" width="4.44140625" style="200" customWidth="1"/>
    <col min="13331" max="13335" width="5.33203125" style="200" customWidth="1"/>
    <col min="13336" max="13336" width="5.88671875" style="200" customWidth="1"/>
    <col min="13337" max="13338" width="11.44140625" style="200"/>
    <col min="13339" max="13351" width="5.6640625" style="200" customWidth="1"/>
    <col min="13352" max="13573" width="11.44140625" style="200"/>
    <col min="13574" max="13574" width="42.33203125" style="200" customWidth="1"/>
    <col min="13575" max="13578" width="15.6640625" style="200" customWidth="1"/>
    <col min="13579" max="13579" width="18" style="200" customWidth="1"/>
    <col min="13580" max="13580" width="7.109375" style="200" customWidth="1"/>
    <col min="13581" max="13582" width="5.33203125" style="200" customWidth="1"/>
    <col min="13583" max="13583" width="6.6640625" style="200" customWidth="1"/>
    <col min="13584" max="13584" width="5.5546875" style="200" customWidth="1"/>
    <col min="13585" max="13585" width="5.33203125" style="200" customWidth="1"/>
    <col min="13586" max="13586" width="4.44140625" style="200" customWidth="1"/>
    <col min="13587" max="13591" width="5.33203125" style="200" customWidth="1"/>
    <col min="13592" max="13592" width="5.88671875" style="200" customWidth="1"/>
    <col min="13593" max="13594" width="11.44140625" style="200"/>
    <col min="13595" max="13607" width="5.6640625" style="200" customWidth="1"/>
    <col min="13608" max="13829" width="11.44140625" style="200"/>
    <col min="13830" max="13830" width="42.33203125" style="200" customWidth="1"/>
    <col min="13831" max="13834" width="15.6640625" style="200" customWidth="1"/>
    <col min="13835" max="13835" width="18" style="200" customWidth="1"/>
    <col min="13836" max="13836" width="7.109375" style="200" customWidth="1"/>
    <col min="13837" max="13838" width="5.33203125" style="200" customWidth="1"/>
    <col min="13839" max="13839" width="6.6640625" style="200" customWidth="1"/>
    <col min="13840" max="13840" width="5.5546875" style="200" customWidth="1"/>
    <col min="13841" max="13841" width="5.33203125" style="200" customWidth="1"/>
    <col min="13842" max="13842" width="4.44140625" style="200" customWidth="1"/>
    <col min="13843" max="13847" width="5.33203125" style="200" customWidth="1"/>
    <col min="13848" max="13848" width="5.88671875" style="200" customWidth="1"/>
    <col min="13849" max="13850" width="11.44140625" style="200"/>
    <col min="13851" max="13863" width="5.6640625" style="200" customWidth="1"/>
    <col min="13864" max="14085" width="11.44140625" style="200"/>
    <col min="14086" max="14086" width="42.33203125" style="200" customWidth="1"/>
    <col min="14087" max="14090" width="15.6640625" style="200" customWidth="1"/>
    <col min="14091" max="14091" width="18" style="200" customWidth="1"/>
    <col min="14092" max="14092" width="7.109375" style="200" customWidth="1"/>
    <col min="14093" max="14094" width="5.33203125" style="200" customWidth="1"/>
    <col min="14095" max="14095" width="6.6640625" style="200" customWidth="1"/>
    <col min="14096" max="14096" width="5.5546875" style="200" customWidth="1"/>
    <col min="14097" max="14097" width="5.33203125" style="200" customWidth="1"/>
    <col min="14098" max="14098" width="4.44140625" style="200" customWidth="1"/>
    <col min="14099" max="14103" width="5.33203125" style="200" customWidth="1"/>
    <col min="14104" max="14104" width="5.88671875" style="200" customWidth="1"/>
    <col min="14105" max="14106" width="11.44140625" style="200"/>
    <col min="14107" max="14119" width="5.6640625" style="200" customWidth="1"/>
    <col min="14120" max="14341" width="11.44140625" style="200"/>
    <col min="14342" max="14342" width="42.33203125" style="200" customWidth="1"/>
    <col min="14343" max="14346" width="15.6640625" style="200" customWidth="1"/>
    <col min="14347" max="14347" width="18" style="200" customWidth="1"/>
    <col min="14348" max="14348" width="7.109375" style="200" customWidth="1"/>
    <col min="14349" max="14350" width="5.33203125" style="200" customWidth="1"/>
    <col min="14351" max="14351" width="6.6640625" style="200" customWidth="1"/>
    <col min="14352" max="14352" width="5.5546875" style="200" customWidth="1"/>
    <col min="14353" max="14353" width="5.33203125" style="200" customWidth="1"/>
    <col min="14354" max="14354" width="4.44140625" style="200" customWidth="1"/>
    <col min="14355" max="14359" width="5.33203125" style="200" customWidth="1"/>
    <col min="14360" max="14360" width="5.88671875" style="200" customWidth="1"/>
    <col min="14361" max="14362" width="11.44140625" style="200"/>
    <col min="14363" max="14375" width="5.6640625" style="200" customWidth="1"/>
    <col min="14376" max="14597" width="11.44140625" style="200"/>
    <col min="14598" max="14598" width="42.33203125" style="200" customWidth="1"/>
    <col min="14599" max="14602" width="15.6640625" style="200" customWidth="1"/>
    <col min="14603" max="14603" width="18" style="200" customWidth="1"/>
    <col min="14604" max="14604" width="7.109375" style="200" customWidth="1"/>
    <col min="14605" max="14606" width="5.33203125" style="200" customWidth="1"/>
    <col min="14607" max="14607" width="6.6640625" style="200" customWidth="1"/>
    <col min="14608" max="14608" width="5.5546875" style="200" customWidth="1"/>
    <col min="14609" max="14609" width="5.33203125" style="200" customWidth="1"/>
    <col min="14610" max="14610" width="4.44140625" style="200" customWidth="1"/>
    <col min="14611" max="14615" width="5.33203125" style="200" customWidth="1"/>
    <col min="14616" max="14616" width="5.88671875" style="200" customWidth="1"/>
    <col min="14617" max="14618" width="11.44140625" style="200"/>
    <col min="14619" max="14631" width="5.6640625" style="200" customWidth="1"/>
    <col min="14632" max="14853" width="11.44140625" style="200"/>
    <col min="14854" max="14854" width="42.33203125" style="200" customWidth="1"/>
    <col min="14855" max="14858" width="15.6640625" style="200" customWidth="1"/>
    <col min="14859" max="14859" width="18" style="200" customWidth="1"/>
    <col min="14860" max="14860" width="7.109375" style="200" customWidth="1"/>
    <col min="14861" max="14862" width="5.33203125" style="200" customWidth="1"/>
    <col min="14863" max="14863" width="6.6640625" style="200" customWidth="1"/>
    <col min="14864" max="14864" width="5.5546875" style="200" customWidth="1"/>
    <col min="14865" max="14865" width="5.33203125" style="200" customWidth="1"/>
    <col min="14866" max="14866" width="4.44140625" style="200" customWidth="1"/>
    <col min="14867" max="14871" width="5.33203125" style="200" customWidth="1"/>
    <col min="14872" max="14872" width="5.88671875" style="200" customWidth="1"/>
    <col min="14873" max="14874" width="11.44140625" style="200"/>
    <col min="14875" max="14887" width="5.6640625" style="200" customWidth="1"/>
    <col min="14888" max="15109" width="11.44140625" style="200"/>
    <col min="15110" max="15110" width="42.33203125" style="200" customWidth="1"/>
    <col min="15111" max="15114" width="15.6640625" style="200" customWidth="1"/>
    <col min="15115" max="15115" width="18" style="200" customWidth="1"/>
    <col min="15116" max="15116" width="7.109375" style="200" customWidth="1"/>
    <col min="15117" max="15118" width="5.33203125" style="200" customWidth="1"/>
    <col min="15119" max="15119" width="6.6640625" style="200" customWidth="1"/>
    <col min="15120" max="15120" width="5.5546875" style="200" customWidth="1"/>
    <col min="15121" max="15121" width="5.33203125" style="200" customWidth="1"/>
    <col min="15122" max="15122" width="4.44140625" style="200" customWidth="1"/>
    <col min="15123" max="15127" width="5.33203125" style="200" customWidth="1"/>
    <col min="15128" max="15128" width="5.88671875" style="200" customWidth="1"/>
    <col min="15129" max="15130" width="11.44140625" style="200"/>
    <col min="15131" max="15143" width="5.6640625" style="200" customWidth="1"/>
    <col min="15144" max="15365" width="11.44140625" style="200"/>
    <col min="15366" max="15366" width="42.33203125" style="200" customWidth="1"/>
    <col min="15367" max="15370" width="15.6640625" style="200" customWidth="1"/>
    <col min="15371" max="15371" width="18" style="200" customWidth="1"/>
    <col min="15372" max="15372" width="7.109375" style="200" customWidth="1"/>
    <col min="15373" max="15374" width="5.33203125" style="200" customWidth="1"/>
    <col min="15375" max="15375" width="6.6640625" style="200" customWidth="1"/>
    <col min="15376" max="15376" width="5.5546875" style="200" customWidth="1"/>
    <col min="15377" max="15377" width="5.33203125" style="200" customWidth="1"/>
    <col min="15378" max="15378" width="4.44140625" style="200" customWidth="1"/>
    <col min="15379" max="15383" width="5.33203125" style="200" customWidth="1"/>
    <col min="15384" max="15384" width="5.88671875" style="200" customWidth="1"/>
    <col min="15385" max="15386" width="11.44140625" style="200"/>
    <col min="15387" max="15399" width="5.6640625" style="200" customWidth="1"/>
    <col min="15400" max="15621" width="11.44140625" style="200"/>
    <col min="15622" max="15622" width="42.33203125" style="200" customWidth="1"/>
    <col min="15623" max="15626" width="15.6640625" style="200" customWidth="1"/>
    <col min="15627" max="15627" width="18" style="200" customWidth="1"/>
    <col min="15628" max="15628" width="7.109375" style="200" customWidth="1"/>
    <col min="15629" max="15630" width="5.33203125" style="200" customWidth="1"/>
    <col min="15631" max="15631" width="6.6640625" style="200" customWidth="1"/>
    <col min="15632" max="15632" width="5.5546875" style="200" customWidth="1"/>
    <col min="15633" max="15633" width="5.33203125" style="200" customWidth="1"/>
    <col min="15634" max="15634" width="4.44140625" style="200" customWidth="1"/>
    <col min="15635" max="15639" width="5.33203125" style="200" customWidth="1"/>
    <col min="15640" max="15640" width="5.88671875" style="200" customWidth="1"/>
    <col min="15641" max="15642" width="11.44140625" style="200"/>
    <col min="15643" max="15655" width="5.6640625" style="200" customWidth="1"/>
    <col min="15656" max="15877" width="11.44140625" style="200"/>
    <col min="15878" max="15878" width="42.33203125" style="200" customWidth="1"/>
    <col min="15879" max="15882" width="15.6640625" style="200" customWidth="1"/>
    <col min="15883" max="15883" width="18" style="200" customWidth="1"/>
    <col min="15884" max="15884" width="7.109375" style="200" customWidth="1"/>
    <col min="15885" max="15886" width="5.33203125" style="200" customWidth="1"/>
    <col min="15887" max="15887" width="6.6640625" style="200" customWidth="1"/>
    <col min="15888" max="15888" width="5.5546875" style="200" customWidth="1"/>
    <col min="15889" max="15889" width="5.33203125" style="200" customWidth="1"/>
    <col min="15890" max="15890" width="4.44140625" style="200" customWidth="1"/>
    <col min="15891" max="15895" width="5.33203125" style="200" customWidth="1"/>
    <col min="15896" max="15896" width="5.88671875" style="200" customWidth="1"/>
    <col min="15897" max="15898" width="11.44140625" style="200"/>
    <col min="15899" max="15911" width="5.6640625" style="200" customWidth="1"/>
    <col min="15912" max="16133" width="11.44140625" style="200"/>
    <col min="16134" max="16134" width="42.33203125" style="200" customWidth="1"/>
    <col min="16135" max="16138" width="15.6640625" style="200" customWidth="1"/>
    <col min="16139" max="16139" width="18" style="200" customWidth="1"/>
    <col min="16140" max="16140" width="7.109375" style="200" customWidth="1"/>
    <col min="16141" max="16142" width="5.33203125" style="200" customWidth="1"/>
    <col min="16143" max="16143" width="6.6640625" style="200" customWidth="1"/>
    <col min="16144" max="16144" width="5.5546875" style="200" customWidth="1"/>
    <col min="16145" max="16145" width="5.33203125" style="200" customWidth="1"/>
    <col min="16146" max="16146" width="4.44140625" style="200" customWidth="1"/>
    <col min="16147" max="16151" width="5.33203125" style="200" customWidth="1"/>
    <col min="16152" max="16152" width="5.88671875" style="200" customWidth="1"/>
    <col min="16153" max="16154" width="11.44140625" style="200"/>
    <col min="16155" max="16167" width="5.6640625" style="200" customWidth="1"/>
    <col min="16168" max="16384" width="11.44140625" style="200"/>
  </cols>
  <sheetData>
    <row r="1" spans="1:11" s="199" customFormat="1" ht="20.100000000000001" customHeight="1" x14ac:dyDescent="0.3"/>
    <row r="2" spans="1:11" ht="15" customHeight="1" thickBot="1" x14ac:dyDescent="0.35"/>
    <row r="3" spans="1:11" ht="17.100000000000001" customHeight="1" x14ac:dyDescent="0.3">
      <c r="A3" s="73" t="s">
        <v>5</v>
      </c>
      <c r="B3" s="73" t="s">
        <v>6</v>
      </c>
      <c r="C3" s="73" t="s">
        <v>7</v>
      </c>
      <c r="D3" s="73" t="s">
        <v>8</v>
      </c>
      <c r="E3" s="73" t="s">
        <v>9</v>
      </c>
      <c r="F3" s="201" t="s">
        <v>457</v>
      </c>
      <c r="G3" s="202">
        <v>2006</v>
      </c>
      <c r="H3" s="202">
        <v>2007</v>
      </c>
      <c r="I3" s="202">
        <v>2008</v>
      </c>
      <c r="J3" s="202">
        <v>2009</v>
      </c>
      <c r="K3" s="203">
        <v>2010</v>
      </c>
    </row>
    <row r="4" spans="1:11" ht="15" customHeight="1" x14ac:dyDescent="0.35">
      <c r="A4" s="168" t="s">
        <v>458</v>
      </c>
      <c r="B4" s="204" t="s">
        <v>459</v>
      </c>
      <c r="C4" s="200">
        <v>1</v>
      </c>
      <c r="D4" s="200">
        <v>1</v>
      </c>
      <c r="F4" s="205" t="s">
        <v>59</v>
      </c>
      <c r="G4" s="206">
        <v>406.3</v>
      </c>
      <c r="H4" s="206">
        <v>184.4</v>
      </c>
      <c r="I4" s="206">
        <v>202.7</v>
      </c>
      <c r="J4" s="206">
        <v>198.43</v>
      </c>
      <c r="K4" s="207">
        <v>261.18</v>
      </c>
    </row>
    <row r="5" spans="1:11" ht="15" customHeight="1" x14ac:dyDescent="0.35">
      <c r="A5" s="168" t="s">
        <v>458</v>
      </c>
      <c r="B5" s="204" t="s">
        <v>459</v>
      </c>
      <c r="C5" s="200">
        <v>2</v>
      </c>
      <c r="D5" s="200">
        <v>2</v>
      </c>
      <c r="E5" s="200">
        <v>1</v>
      </c>
      <c r="F5" s="208" t="s">
        <v>60</v>
      </c>
      <c r="G5" s="209">
        <v>153.5</v>
      </c>
      <c r="H5" s="209">
        <v>168.1</v>
      </c>
      <c r="I5" s="209">
        <v>182</v>
      </c>
      <c r="J5" s="209">
        <v>182.39</v>
      </c>
      <c r="K5" s="210">
        <v>236.16</v>
      </c>
    </row>
    <row r="6" spans="1:11" ht="15" customHeight="1" x14ac:dyDescent="0.35">
      <c r="A6" s="168" t="s">
        <v>458</v>
      </c>
      <c r="B6" s="204" t="s">
        <v>459</v>
      </c>
      <c r="C6" s="200">
        <v>3</v>
      </c>
      <c r="D6" s="200">
        <v>3</v>
      </c>
      <c r="E6" s="200">
        <v>2</v>
      </c>
      <c r="F6" s="211" t="s">
        <v>61</v>
      </c>
      <c r="G6" s="209">
        <v>97.1</v>
      </c>
      <c r="H6" s="209">
        <v>106.9</v>
      </c>
      <c r="I6" s="209">
        <v>114.9</v>
      </c>
      <c r="J6" s="209">
        <v>106.61</v>
      </c>
      <c r="K6" s="209">
        <v>154.6</v>
      </c>
    </row>
    <row r="7" spans="1:11" ht="15" customHeight="1" x14ac:dyDescent="0.35">
      <c r="A7" s="168" t="s">
        <v>458</v>
      </c>
      <c r="B7" s="204" t="s">
        <v>459</v>
      </c>
      <c r="C7" s="200">
        <v>4</v>
      </c>
      <c r="D7" s="200">
        <v>4</v>
      </c>
      <c r="E7" s="200">
        <v>3</v>
      </c>
      <c r="F7" s="211" t="s">
        <v>62</v>
      </c>
      <c r="G7" s="209">
        <v>26.7</v>
      </c>
      <c r="H7" s="209">
        <v>32.9</v>
      </c>
      <c r="I7" s="209">
        <v>34.9</v>
      </c>
      <c r="J7" s="209">
        <v>34.6</v>
      </c>
      <c r="K7" s="209">
        <v>43.81</v>
      </c>
    </row>
    <row r="8" spans="1:11" ht="15" customHeight="1" x14ac:dyDescent="0.35">
      <c r="A8" s="168" t="s">
        <v>458</v>
      </c>
      <c r="B8" s="204" t="s">
        <v>459</v>
      </c>
      <c r="C8" s="200">
        <v>5</v>
      </c>
      <c r="D8" s="200">
        <v>5</v>
      </c>
      <c r="E8" s="200">
        <v>3</v>
      </c>
      <c r="F8" s="211" t="s">
        <v>63</v>
      </c>
      <c r="G8" s="209">
        <v>45</v>
      </c>
      <c r="H8" s="209">
        <v>52.7</v>
      </c>
      <c r="I8" s="209">
        <v>59.8</v>
      </c>
      <c r="J8" s="209">
        <v>53.75</v>
      </c>
      <c r="K8" s="209">
        <v>78.14</v>
      </c>
    </row>
    <row r="9" spans="1:11" ht="15" customHeight="1" x14ac:dyDescent="0.35">
      <c r="A9" s="168" t="s">
        <v>458</v>
      </c>
      <c r="B9" s="204" t="s">
        <v>459</v>
      </c>
      <c r="C9" s="200">
        <v>6</v>
      </c>
      <c r="D9" s="200">
        <v>6</v>
      </c>
      <c r="E9" s="200">
        <v>3</v>
      </c>
      <c r="F9" s="211" t="s">
        <v>64</v>
      </c>
      <c r="G9" s="209">
        <v>14.8</v>
      </c>
      <c r="H9" s="209">
        <v>19.100000000000001</v>
      </c>
      <c r="I9" s="209">
        <v>17.399999999999999</v>
      </c>
      <c r="J9" s="209">
        <v>14.18</v>
      </c>
      <c r="K9" s="209">
        <v>17.28</v>
      </c>
    </row>
    <row r="10" spans="1:11" ht="15" customHeight="1" x14ac:dyDescent="0.35">
      <c r="A10" s="168" t="s">
        <v>458</v>
      </c>
      <c r="B10" s="204" t="s">
        <v>459</v>
      </c>
      <c r="C10" s="200">
        <v>7</v>
      </c>
      <c r="D10" s="200">
        <v>7</v>
      </c>
      <c r="E10" s="200">
        <v>3</v>
      </c>
      <c r="F10" s="211" t="s">
        <v>65</v>
      </c>
      <c r="G10" s="209">
        <v>10.6</v>
      </c>
      <c r="H10" s="209">
        <v>2.1</v>
      </c>
      <c r="I10" s="209">
        <v>2.8</v>
      </c>
      <c r="J10" s="209">
        <v>4.07</v>
      </c>
      <c r="K10" s="209">
        <v>15.42</v>
      </c>
    </row>
    <row r="11" spans="1:11" ht="15" customHeight="1" x14ac:dyDescent="0.35">
      <c r="A11" s="168" t="s">
        <v>458</v>
      </c>
      <c r="B11" s="204" t="s">
        <v>459</v>
      </c>
      <c r="C11" s="200">
        <v>8</v>
      </c>
      <c r="D11" s="200">
        <v>8</v>
      </c>
      <c r="E11" s="200">
        <v>2</v>
      </c>
      <c r="F11" s="208" t="s">
        <v>66</v>
      </c>
      <c r="G11" s="209">
        <v>56.4</v>
      </c>
      <c r="H11" s="209">
        <v>61.3</v>
      </c>
      <c r="I11" s="209">
        <v>67.099999999999994</v>
      </c>
      <c r="J11" s="209">
        <v>75.78</v>
      </c>
      <c r="K11" s="209">
        <v>81.56</v>
      </c>
    </row>
    <row r="12" spans="1:11" ht="15" customHeight="1" x14ac:dyDescent="0.35">
      <c r="A12" s="168" t="s">
        <v>458</v>
      </c>
      <c r="B12" s="204" t="s">
        <v>459</v>
      </c>
      <c r="C12" s="200">
        <v>9</v>
      </c>
      <c r="D12" s="200">
        <v>9</v>
      </c>
      <c r="E12" s="200">
        <v>8</v>
      </c>
      <c r="F12" s="211" t="s">
        <v>67</v>
      </c>
      <c r="G12" s="209">
        <v>39.4</v>
      </c>
      <c r="H12" s="209">
        <v>41.4</v>
      </c>
      <c r="I12" s="209">
        <v>38.700000000000003</v>
      </c>
      <c r="J12" s="209">
        <v>41.04</v>
      </c>
      <c r="K12" s="209">
        <v>42.32</v>
      </c>
    </row>
    <row r="13" spans="1:11" ht="15" customHeight="1" x14ac:dyDescent="0.35">
      <c r="A13" s="168" t="s">
        <v>458</v>
      </c>
      <c r="B13" s="204" t="s">
        <v>459</v>
      </c>
      <c r="C13" s="200">
        <v>10</v>
      </c>
      <c r="D13" s="200">
        <v>10</v>
      </c>
      <c r="E13" s="200">
        <v>8</v>
      </c>
      <c r="F13" s="211" t="s">
        <v>68</v>
      </c>
      <c r="G13" s="209">
        <v>8.3000000000000007</v>
      </c>
      <c r="H13" s="209">
        <v>9.1</v>
      </c>
      <c r="I13" s="209">
        <v>16.2</v>
      </c>
      <c r="J13" s="209">
        <v>18.399999999999999</v>
      </c>
      <c r="K13" s="209">
        <v>13.29</v>
      </c>
    </row>
    <row r="14" spans="1:11" ht="15" customHeight="1" x14ac:dyDescent="0.35">
      <c r="A14" s="168" t="s">
        <v>458</v>
      </c>
      <c r="B14" s="204" t="s">
        <v>459</v>
      </c>
      <c r="C14" s="200">
        <v>11</v>
      </c>
      <c r="D14" s="200">
        <v>11</v>
      </c>
      <c r="E14" s="200">
        <v>1</v>
      </c>
      <c r="F14" s="208" t="s">
        <v>41</v>
      </c>
      <c r="G14" s="209">
        <v>252.5</v>
      </c>
      <c r="H14" s="209">
        <v>16.3</v>
      </c>
      <c r="I14" s="209">
        <v>3.2</v>
      </c>
      <c r="J14" s="209">
        <v>2.35</v>
      </c>
      <c r="K14" s="209">
        <v>11.57</v>
      </c>
    </row>
    <row r="15" spans="1:11" ht="15" customHeight="1" x14ac:dyDescent="0.35">
      <c r="A15" s="168" t="s">
        <v>458</v>
      </c>
      <c r="B15" s="204" t="s">
        <v>459</v>
      </c>
      <c r="C15" s="200">
        <v>12</v>
      </c>
      <c r="D15" s="200">
        <v>12</v>
      </c>
      <c r="E15" s="200">
        <v>11</v>
      </c>
      <c r="F15" s="211" t="s">
        <v>69</v>
      </c>
      <c r="G15" s="209">
        <v>2.1</v>
      </c>
      <c r="H15" s="209">
        <v>10</v>
      </c>
      <c r="I15" s="209"/>
      <c r="J15" s="209"/>
      <c r="K15" s="209">
        <v>0.52</v>
      </c>
    </row>
    <row r="16" spans="1:11" ht="15" customHeight="1" x14ac:dyDescent="0.35">
      <c r="A16" s="168" t="s">
        <v>458</v>
      </c>
      <c r="B16" s="204" t="s">
        <v>459</v>
      </c>
      <c r="C16" s="200">
        <v>13</v>
      </c>
      <c r="D16" s="200">
        <v>13</v>
      </c>
      <c r="F16" s="212" t="s">
        <v>70</v>
      </c>
      <c r="G16" s="210">
        <v>206.4</v>
      </c>
      <c r="H16" s="210">
        <v>217.9</v>
      </c>
      <c r="I16" s="210">
        <v>261.8</v>
      </c>
      <c r="J16" s="210">
        <v>227.98</v>
      </c>
      <c r="K16" s="210">
        <v>267.11</v>
      </c>
    </row>
    <row r="17" spans="1:11" ht="15" customHeight="1" x14ac:dyDescent="0.35">
      <c r="A17" s="168" t="s">
        <v>458</v>
      </c>
      <c r="B17" s="204" t="s">
        <v>459</v>
      </c>
      <c r="C17" s="200">
        <v>14</v>
      </c>
      <c r="D17" s="200">
        <v>14</v>
      </c>
      <c r="E17" s="200">
        <v>13</v>
      </c>
      <c r="F17" s="208" t="s">
        <v>44</v>
      </c>
      <c r="G17" s="209">
        <v>157.9</v>
      </c>
      <c r="H17" s="209">
        <v>159.4</v>
      </c>
      <c r="I17" s="209">
        <v>191.1</v>
      </c>
      <c r="J17" s="209">
        <v>186.65</v>
      </c>
      <c r="K17" s="209">
        <v>207.34</v>
      </c>
    </row>
    <row r="18" spans="1:11" ht="15" customHeight="1" x14ac:dyDescent="0.35">
      <c r="A18" s="168" t="s">
        <v>458</v>
      </c>
      <c r="B18" s="204" t="s">
        <v>459</v>
      </c>
      <c r="C18" s="200">
        <v>15</v>
      </c>
      <c r="D18" s="200">
        <v>15</v>
      </c>
      <c r="E18" s="200">
        <v>14</v>
      </c>
      <c r="F18" s="211" t="s">
        <v>71</v>
      </c>
      <c r="G18" s="209">
        <v>52.8</v>
      </c>
      <c r="H18" s="209">
        <v>64.599999999999994</v>
      </c>
      <c r="I18" s="209">
        <v>71.099999999999994</v>
      </c>
      <c r="J18" s="209">
        <v>76.97</v>
      </c>
      <c r="K18" s="209">
        <v>83.64</v>
      </c>
    </row>
    <row r="19" spans="1:11" ht="15" customHeight="1" x14ac:dyDescent="0.35">
      <c r="A19" s="168" t="s">
        <v>458</v>
      </c>
      <c r="B19" s="204" t="s">
        <v>459</v>
      </c>
      <c r="C19" s="200">
        <v>16</v>
      </c>
      <c r="D19" s="200">
        <v>16</v>
      </c>
      <c r="E19" s="200">
        <v>14</v>
      </c>
      <c r="F19" s="211" t="s">
        <v>46</v>
      </c>
      <c r="G19" s="209">
        <v>71.599999999999994</v>
      </c>
      <c r="H19" s="209">
        <v>63.8</v>
      </c>
      <c r="I19" s="209">
        <v>54</v>
      </c>
      <c r="J19" s="209">
        <v>51.66</v>
      </c>
      <c r="K19" s="209">
        <v>59.98</v>
      </c>
    </row>
    <row r="20" spans="1:11" ht="15" customHeight="1" x14ac:dyDescent="0.35">
      <c r="A20" s="168" t="s">
        <v>458</v>
      </c>
      <c r="B20" s="204" t="s">
        <v>459</v>
      </c>
      <c r="C20" s="200">
        <v>17</v>
      </c>
      <c r="D20" s="200">
        <v>17</v>
      </c>
      <c r="E20" s="200">
        <v>14</v>
      </c>
      <c r="F20" s="211" t="s">
        <v>72</v>
      </c>
      <c r="G20" s="209">
        <v>15.1</v>
      </c>
      <c r="H20" s="209">
        <v>15.2</v>
      </c>
      <c r="I20" s="209">
        <v>42.8</v>
      </c>
      <c r="J20" s="209">
        <v>20.32</v>
      </c>
      <c r="K20" s="209">
        <v>24.83</v>
      </c>
    </row>
    <row r="21" spans="1:11" ht="15" customHeight="1" x14ac:dyDescent="0.35">
      <c r="A21" s="168" t="s">
        <v>458</v>
      </c>
      <c r="B21" s="204" t="s">
        <v>459</v>
      </c>
      <c r="C21" s="200">
        <v>18</v>
      </c>
      <c r="D21" s="200">
        <v>18</v>
      </c>
      <c r="E21" s="200">
        <v>14</v>
      </c>
      <c r="F21" s="211" t="s">
        <v>73</v>
      </c>
      <c r="G21" s="209">
        <v>13.5</v>
      </c>
      <c r="H21" s="209">
        <v>13.5</v>
      </c>
      <c r="I21" s="209">
        <v>16.5</v>
      </c>
      <c r="J21" s="209">
        <v>16.2</v>
      </c>
      <c r="K21" s="209">
        <v>15.12</v>
      </c>
    </row>
    <row r="22" spans="1:11" ht="15" customHeight="1" x14ac:dyDescent="0.35">
      <c r="A22" s="168" t="s">
        <v>458</v>
      </c>
      <c r="B22" s="204" t="s">
        <v>459</v>
      </c>
      <c r="C22" s="200">
        <v>19</v>
      </c>
      <c r="D22" s="200">
        <v>19</v>
      </c>
      <c r="E22" s="200">
        <v>18</v>
      </c>
      <c r="F22" s="213" t="s">
        <v>50</v>
      </c>
      <c r="G22" s="209">
        <v>5</v>
      </c>
      <c r="H22" s="209">
        <v>4.4000000000000004</v>
      </c>
      <c r="I22" s="209">
        <v>5.8</v>
      </c>
      <c r="J22" s="209">
        <v>5.0999999999999996</v>
      </c>
      <c r="K22" s="209">
        <v>7.54</v>
      </c>
    </row>
    <row r="23" spans="1:11" ht="15" customHeight="1" x14ac:dyDescent="0.35">
      <c r="A23" s="168" t="s">
        <v>458</v>
      </c>
      <c r="B23" s="204" t="s">
        <v>459</v>
      </c>
      <c r="C23" s="200">
        <v>20</v>
      </c>
      <c r="D23" s="200">
        <v>20</v>
      </c>
      <c r="E23" s="200">
        <v>18</v>
      </c>
      <c r="F23" s="213" t="s">
        <v>51</v>
      </c>
      <c r="G23" s="209">
        <v>8.5</v>
      </c>
      <c r="H23" s="209">
        <v>9.1</v>
      </c>
      <c r="I23" s="209">
        <v>10.7</v>
      </c>
      <c r="J23" s="209">
        <v>11.1</v>
      </c>
      <c r="K23" s="209">
        <v>7.58</v>
      </c>
    </row>
    <row r="24" spans="1:11" ht="15" customHeight="1" x14ac:dyDescent="0.35">
      <c r="A24" s="168" t="s">
        <v>458</v>
      </c>
      <c r="B24" s="204" t="s">
        <v>459</v>
      </c>
      <c r="C24" s="200">
        <v>21</v>
      </c>
      <c r="D24" s="200">
        <v>21</v>
      </c>
      <c r="E24" s="200">
        <v>14</v>
      </c>
      <c r="F24" s="208" t="s">
        <v>34</v>
      </c>
      <c r="G24" s="209">
        <v>4.8</v>
      </c>
      <c r="H24" s="209">
        <v>2.2999999999999998</v>
      </c>
      <c r="I24" s="209">
        <v>6.8</v>
      </c>
      <c r="J24" s="209">
        <v>4.95</v>
      </c>
      <c r="K24" s="209">
        <v>9.73</v>
      </c>
    </row>
    <row r="25" spans="1:11" ht="15" customHeight="1" x14ac:dyDescent="0.35">
      <c r="A25" s="168" t="s">
        <v>458</v>
      </c>
      <c r="B25" s="204" t="s">
        <v>459</v>
      </c>
      <c r="C25" s="200">
        <v>22</v>
      </c>
      <c r="D25" s="200">
        <v>22</v>
      </c>
      <c r="E25" s="200">
        <v>13</v>
      </c>
      <c r="F25" s="208" t="s">
        <v>53</v>
      </c>
      <c r="G25" s="209">
        <v>44.6</v>
      </c>
      <c r="H25" s="209">
        <v>58.5</v>
      </c>
      <c r="I25" s="209">
        <v>55.6</v>
      </c>
      <c r="J25" s="209">
        <v>36.9</v>
      </c>
      <c r="K25" s="209">
        <v>56.42</v>
      </c>
    </row>
    <row r="26" spans="1:11" ht="15" customHeight="1" x14ac:dyDescent="0.35">
      <c r="A26" s="168" t="s">
        <v>458</v>
      </c>
      <c r="B26" s="204" t="s">
        <v>459</v>
      </c>
      <c r="C26" s="200">
        <v>23</v>
      </c>
      <c r="D26" s="200">
        <v>23</v>
      </c>
      <c r="E26" s="200">
        <v>22</v>
      </c>
      <c r="F26" s="211" t="s">
        <v>74</v>
      </c>
      <c r="G26" s="209">
        <v>20.7</v>
      </c>
      <c r="H26" s="209">
        <v>28.6</v>
      </c>
      <c r="I26" s="209">
        <v>12</v>
      </c>
      <c r="J26" s="209">
        <v>0</v>
      </c>
      <c r="K26" s="209">
        <v>13.28</v>
      </c>
    </row>
    <row r="27" spans="1:11" ht="15" customHeight="1" x14ac:dyDescent="0.35">
      <c r="A27" s="168" t="s">
        <v>458</v>
      </c>
      <c r="B27" s="204" t="s">
        <v>459</v>
      </c>
      <c r="C27" s="200">
        <v>24</v>
      </c>
      <c r="D27" s="200">
        <v>24</v>
      </c>
      <c r="E27" s="200">
        <v>22</v>
      </c>
      <c r="F27" s="211" t="s">
        <v>75</v>
      </c>
      <c r="G27" s="209">
        <v>23.9</v>
      </c>
      <c r="H27" s="209">
        <v>29.9</v>
      </c>
      <c r="I27" s="209">
        <v>43.6</v>
      </c>
      <c r="J27" s="209">
        <v>36.9</v>
      </c>
      <c r="K27" s="209">
        <v>43.15</v>
      </c>
    </row>
    <row r="28" spans="1:11" ht="15" customHeight="1" x14ac:dyDescent="0.35">
      <c r="A28" s="168" t="s">
        <v>458</v>
      </c>
      <c r="B28" s="204" t="s">
        <v>459</v>
      </c>
      <c r="C28" s="200">
        <v>25</v>
      </c>
      <c r="D28" s="200">
        <v>25</v>
      </c>
      <c r="E28" s="200">
        <v>13</v>
      </c>
      <c r="F28" s="208" t="s">
        <v>76</v>
      </c>
      <c r="G28" s="209">
        <v>3.8</v>
      </c>
      <c r="H28" s="209">
        <v>0</v>
      </c>
      <c r="I28" s="209">
        <v>0</v>
      </c>
      <c r="J28" s="209">
        <v>4.43</v>
      </c>
      <c r="K28" s="209">
        <v>3.35</v>
      </c>
    </row>
    <row r="29" spans="1:11" ht="15" customHeight="1" x14ac:dyDescent="0.35">
      <c r="A29" s="168" t="s">
        <v>458</v>
      </c>
      <c r="B29" s="204" t="s">
        <v>459</v>
      </c>
      <c r="C29" s="200">
        <v>26</v>
      </c>
      <c r="D29" s="200">
        <v>26</v>
      </c>
      <c r="F29" s="208" t="s">
        <v>77</v>
      </c>
      <c r="G29" s="209">
        <v>0</v>
      </c>
      <c r="H29" s="209">
        <v>0</v>
      </c>
      <c r="I29" s="214">
        <v>15</v>
      </c>
      <c r="J29" s="214">
        <v>16.55</v>
      </c>
      <c r="K29" s="214">
        <v>12.75</v>
      </c>
    </row>
    <row r="30" spans="1:11" ht="15" customHeight="1" x14ac:dyDescent="0.35">
      <c r="A30" s="168" t="s">
        <v>458</v>
      </c>
      <c r="B30" s="204" t="s">
        <v>459</v>
      </c>
      <c r="C30" s="200">
        <v>27</v>
      </c>
      <c r="D30" s="200">
        <v>27</v>
      </c>
      <c r="F30" s="208" t="s">
        <v>460</v>
      </c>
      <c r="G30" s="209">
        <v>0</v>
      </c>
      <c r="H30" s="209">
        <v>0</v>
      </c>
      <c r="I30" s="209">
        <v>0</v>
      </c>
      <c r="J30" s="209">
        <v>0</v>
      </c>
      <c r="K30" s="209"/>
    </row>
    <row r="31" spans="1:11" ht="15" customHeight="1" x14ac:dyDescent="0.35">
      <c r="A31" s="168" t="s">
        <v>458</v>
      </c>
      <c r="B31" s="204" t="s">
        <v>459</v>
      </c>
      <c r="C31" s="200">
        <v>28</v>
      </c>
      <c r="D31" s="200">
        <v>28</v>
      </c>
      <c r="F31" s="215" t="s">
        <v>79</v>
      </c>
      <c r="G31" s="209">
        <v>-52.9</v>
      </c>
      <c r="H31" s="209">
        <v>-49.8</v>
      </c>
      <c r="I31" s="209">
        <v>-79.7</v>
      </c>
      <c r="J31" s="209">
        <v>-45.6</v>
      </c>
      <c r="K31" s="209">
        <v>-30.95</v>
      </c>
    </row>
    <row r="32" spans="1:11" ht="15" customHeight="1" x14ac:dyDescent="0.35">
      <c r="A32" s="168" t="s">
        <v>458</v>
      </c>
      <c r="B32" s="204" t="s">
        <v>459</v>
      </c>
      <c r="C32" s="200">
        <v>29</v>
      </c>
      <c r="D32" s="200">
        <v>29</v>
      </c>
      <c r="F32" s="215" t="s">
        <v>80</v>
      </c>
      <c r="G32" s="209">
        <v>199.6</v>
      </c>
      <c r="H32" s="209">
        <v>-33.5</v>
      </c>
      <c r="I32" s="209">
        <v>-76.5</v>
      </c>
      <c r="J32" s="209">
        <v>-43.25</v>
      </c>
      <c r="K32" s="209">
        <v>-19.38</v>
      </c>
    </row>
    <row r="33" spans="1:11" ht="15" customHeight="1" x14ac:dyDescent="0.35">
      <c r="A33" s="168" t="s">
        <v>458</v>
      </c>
      <c r="B33" s="204" t="s">
        <v>459</v>
      </c>
      <c r="C33" s="200">
        <v>30</v>
      </c>
      <c r="D33" s="200">
        <v>30</v>
      </c>
      <c r="F33" s="212" t="s">
        <v>81</v>
      </c>
      <c r="G33" s="210">
        <v>-24.4</v>
      </c>
      <c r="H33" s="210">
        <v>-16.8</v>
      </c>
      <c r="I33" s="210">
        <v>-62.3</v>
      </c>
      <c r="J33" s="210">
        <v>-40.5</v>
      </c>
      <c r="K33" s="210">
        <v>-10.130000000000001</v>
      </c>
    </row>
    <row r="34" spans="1:11" ht="15" customHeight="1" x14ac:dyDescent="0.35">
      <c r="A34" s="168" t="s">
        <v>458</v>
      </c>
      <c r="B34" s="204" t="s">
        <v>459</v>
      </c>
      <c r="C34" s="200">
        <v>31</v>
      </c>
      <c r="D34" s="200">
        <v>31</v>
      </c>
      <c r="F34" s="215" t="s">
        <v>82</v>
      </c>
      <c r="G34" s="209">
        <v>60.5</v>
      </c>
      <c r="H34" s="209">
        <v>19.899999999999999</v>
      </c>
      <c r="I34" s="209">
        <v>17.399999999999999</v>
      </c>
      <c r="J34" s="209">
        <v>13.7</v>
      </c>
      <c r="K34" s="209">
        <v>13.45</v>
      </c>
    </row>
    <row r="35" spans="1:11" ht="15" customHeight="1" x14ac:dyDescent="0.35">
      <c r="A35" s="168" t="s">
        <v>458</v>
      </c>
      <c r="B35" s="204" t="s">
        <v>459</v>
      </c>
      <c r="C35" s="200">
        <v>32</v>
      </c>
      <c r="D35" s="200">
        <v>32</v>
      </c>
      <c r="F35" s="212" t="s">
        <v>83</v>
      </c>
      <c r="G35" s="210">
        <v>7.6</v>
      </c>
      <c r="H35" s="210">
        <v>-29.9</v>
      </c>
      <c r="I35" s="210">
        <v>-62.1</v>
      </c>
      <c r="J35" s="210">
        <v>-31.89</v>
      </c>
      <c r="K35" s="210">
        <v>-17.5</v>
      </c>
    </row>
    <row r="36" spans="1:11" ht="15" customHeight="1" x14ac:dyDescent="0.35">
      <c r="A36" s="168" t="s">
        <v>458</v>
      </c>
      <c r="B36" s="204" t="s">
        <v>459</v>
      </c>
      <c r="C36" s="200">
        <v>33</v>
      </c>
      <c r="D36" s="200">
        <v>33</v>
      </c>
      <c r="F36" s="215" t="s">
        <v>84</v>
      </c>
      <c r="G36" s="210">
        <v>260.10000000000002</v>
      </c>
      <c r="H36" s="210">
        <v>-13.6</v>
      </c>
      <c r="I36" s="210">
        <v>-59.1</v>
      </c>
      <c r="J36" s="210">
        <v>-29.55</v>
      </c>
      <c r="K36" s="210">
        <v>-5.93</v>
      </c>
    </row>
    <row r="37" spans="1:11" ht="15" customHeight="1" x14ac:dyDescent="0.35">
      <c r="A37" s="168" t="s">
        <v>458</v>
      </c>
      <c r="B37" s="204" t="s">
        <v>459</v>
      </c>
      <c r="C37" s="200">
        <v>34</v>
      </c>
      <c r="D37" s="200">
        <v>34</v>
      </c>
      <c r="F37" s="212" t="s">
        <v>85</v>
      </c>
      <c r="G37" s="210">
        <v>-260.10000000000002</v>
      </c>
      <c r="H37" s="210">
        <v>13</v>
      </c>
      <c r="I37" s="210">
        <v>59.1</v>
      </c>
      <c r="J37" s="210">
        <v>29.55</v>
      </c>
      <c r="K37" s="210">
        <v>5.93</v>
      </c>
    </row>
    <row r="38" spans="1:11" ht="15" customHeight="1" x14ac:dyDescent="0.35">
      <c r="A38" s="168" t="s">
        <v>458</v>
      </c>
      <c r="B38" s="204" t="s">
        <v>459</v>
      </c>
      <c r="C38" s="200">
        <v>35</v>
      </c>
      <c r="D38" s="200">
        <v>35</v>
      </c>
      <c r="E38" s="200">
        <v>34</v>
      </c>
      <c r="F38" s="208" t="s">
        <v>86</v>
      </c>
      <c r="G38" s="209">
        <v>-38.700000000000003</v>
      </c>
      <c r="H38" s="209">
        <v>3</v>
      </c>
      <c r="I38" s="209">
        <v>47.1</v>
      </c>
      <c r="J38" s="209">
        <v>44.94</v>
      </c>
      <c r="K38" s="209">
        <v>-5.61</v>
      </c>
    </row>
    <row r="39" spans="1:11" ht="15" customHeight="1" x14ac:dyDescent="0.35">
      <c r="A39" s="168" t="s">
        <v>458</v>
      </c>
      <c r="B39" s="204" t="s">
        <v>459</v>
      </c>
      <c r="C39" s="200">
        <v>36</v>
      </c>
      <c r="D39" s="200">
        <v>36</v>
      </c>
      <c r="E39" s="200">
        <v>35</v>
      </c>
      <c r="F39" s="212" t="s">
        <v>87</v>
      </c>
      <c r="G39" s="209">
        <v>-47.7</v>
      </c>
      <c r="H39" s="209">
        <v>7.6</v>
      </c>
      <c r="I39" s="209">
        <v>19</v>
      </c>
      <c r="J39" s="209">
        <v>14.29</v>
      </c>
      <c r="K39" s="209">
        <v>5.86</v>
      </c>
    </row>
    <row r="40" spans="1:11" ht="15" customHeight="1" x14ac:dyDescent="0.35">
      <c r="A40" s="168" t="s">
        <v>458</v>
      </c>
      <c r="B40" s="204" t="s">
        <v>459</v>
      </c>
      <c r="C40" s="200">
        <v>37</v>
      </c>
      <c r="D40" s="200">
        <v>37</v>
      </c>
      <c r="E40" s="200">
        <v>36</v>
      </c>
      <c r="F40" s="208" t="s">
        <v>88</v>
      </c>
      <c r="G40" s="209">
        <v>-27.3</v>
      </c>
      <c r="H40" s="209">
        <v>-0.2</v>
      </c>
      <c r="I40" s="209">
        <v>22.2</v>
      </c>
      <c r="J40" s="209">
        <v>11.25</v>
      </c>
      <c r="K40" s="209">
        <v>-9.9499999999999993</v>
      </c>
    </row>
    <row r="41" spans="1:11" ht="15" customHeight="1" x14ac:dyDescent="0.35">
      <c r="A41" s="168" t="s">
        <v>458</v>
      </c>
      <c r="B41" s="204" t="s">
        <v>459</v>
      </c>
      <c r="C41" s="200">
        <v>38</v>
      </c>
      <c r="D41" s="200">
        <v>38</v>
      </c>
      <c r="E41" s="200">
        <v>37</v>
      </c>
      <c r="F41" s="216" t="s">
        <v>461</v>
      </c>
      <c r="G41" s="209">
        <v>-27.3</v>
      </c>
      <c r="H41" s="209">
        <v>-0.2</v>
      </c>
      <c r="I41" s="209">
        <v>22.2</v>
      </c>
      <c r="J41" s="209">
        <v>-584</v>
      </c>
      <c r="K41" s="209">
        <v>-5.4</v>
      </c>
    </row>
    <row r="42" spans="1:11" ht="15" customHeight="1" x14ac:dyDescent="0.35">
      <c r="A42" s="168" t="s">
        <v>458</v>
      </c>
      <c r="B42" s="204" t="s">
        <v>459</v>
      </c>
      <c r="C42" s="200">
        <v>39</v>
      </c>
      <c r="D42" s="200">
        <v>39</v>
      </c>
      <c r="E42" s="200">
        <v>37</v>
      </c>
      <c r="F42" s="211" t="s">
        <v>462</v>
      </c>
      <c r="G42" s="209" t="s">
        <v>463</v>
      </c>
      <c r="H42" s="209"/>
      <c r="I42" s="209"/>
      <c r="J42" s="209"/>
      <c r="K42" s="209"/>
    </row>
    <row r="43" spans="1:11" ht="15" customHeight="1" x14ac:dyDescent="0.35">
      <c r="A43" s="168" t="s">
        <v>458</v>
      </c>
      <c r="B43" s="204" t="s">
        <v>459</v>
      </c>
      <c r="C43" s="200">
        <v>40</v>
      </c>
      <c r="D43" s="200">
        <v>40</v>
      </c>
      <c r="E43" s="200">
        <v>36</v>
      </c>
      <c r="F43" s="217" t="s">
        <v>89</v>
      </c>
      <c r="G43" s="209">
        <v>-20.3</v>
      </c>
      <c r="H43" s="209">
        <v>7.9</v>
      </c>
      <c r="I43" s="209">
        <v>12.5</v>
      </c>
      <c r="J43" s="209">
        <v>3.04</v>
      </c>
      <c r="K43" s="209">
        <v>15.8</v>
      </c>
    </row>
    <row r="44" spans="1:11" ht="15" customHeight="1" x14ac:dyDescent="0.35">
      <c r="A44" s="168" t="s">
        <v>458</v>
      </c>
      <c r="B44" s="204" t="s">
        <v>459</v>
      </c>
      <c r="C44" s="200">
        <v>41</v>
      </c>
      <c r="D44" s="200">
        <v>41</v>
      </c>
      <c r="E44" s="200">
        <v>35</v>
      </c>
      <c r="F44" s="208" t="s">
        <v>90</v>
      </c>
      <c r="G44" s="209">
        <v>4.5999999999999996</v>
      </c>
      <c r="H44" s="209">
        <v>5.5</v>
      </c>
      <c r="I44" s="209">
        <v>14.8</v>
      </c>
      <c r="J44" s="209">
        <v>3.04</v>
      </c>
      <c r="K44" s="209">
        <v>-2.37</v>
      </c>
    </row>
    <row r="45" spans="1:11" ht="15" customHeight="1" x14ac:dyDescent="0.35">
      <c r="A45" s="168" t="s">
        <v>458</v>
      </c>
      <c r="B45" s="204" t="s">
        <v>459</v>
      </c>
      <c r="C45" s="200">
        <v>42</v>
      </c>
      <c r="D45" s="200">
        <v>42</v>
      </c>
      <c r="E45" s="200">
        <v>41</v>
      </c>
      <c r="F45" s="217" t="s">
        <v>464</v>
      </c>
      <c r="G45" s="209">
        <v>22.2</v>
      </c>
      <c r="H45" s="209">
        <v>0</v>
      </c>
      <c r="I45" s="209" t="s">
        <v>434</v>
      </c>
      <c r="J45" s="209"/>
      <c r="K45" s="209"/>
    </row>
    <row r="46" spans="1:11" ht="15" customHeight="1" x14ac:dyDescent="0.35">
      <c r="A46" s="168" t="s">
        <v>458</v>
      </c>
      <c r="B46" s="204" t="s">
        <v>459</v>
      </c>
      <c r="C46" s="200">
        <v>43</v>
      </c>
      <c r="D46" s="200">
        <v>43</v>
      </c>
      <c r="E46" s="200">
        <v>35</v>
      </c>
      <c r="F46" s="208" t="s">
        <v>91</v>
      </c>
      <c r="G46" s="209">
        <v>-17.8</v>
      </c>
      <c r="H46" s="209">
        <v>-10.199999999999999</v>
      </c>
      <c r="I46" s="209">
        <v>-1.2</v>
      </c>
      <c r="J46" s="209">
        <v>0.3</v>
      </c>
      <c r="K46" s="209">
        <v>-0.08</v>
      </c>
    </row>
    <row r="47" spans="1:11" ht="15" customHeight="1" x14ac:dyDescent="0.35">
      <c r="A47" s="168" t="s">
        <v>458</v>
      </c>
      <c r="B47" s="204" t="s">
        <v>459</v>
      </c>
      <c r="C47" s="200">
        <v>44</v>
      </c>
      <c r="D47" s="200">
        <v>44</v>
      </c>
      <c r="E47" s="200">
        <v>43</v>
      </c>
      <c r="F47" s="217" t="s">
        <v>465</v>
      </c>
      <c r="G47" s="209">
        <v>3.7</v>
      </c>
      <c r="H47" s="209">
        <v>-8</v>
      </c>
      <c r="I47" s="209">
        <v>-0.2</v>
      </c>
      <c r="J47" s="209">
        <v>0.3</v>
      </c>
      <c r="K47" s="209">
        <v>-0.08</v>
      </c>
    </row>
    <row r="48" spans="1:11" ht="15" customHeight="1" x14ac:dyDescent="0.35">
      <c r="A48" s="168" t="s">
        <v>458</v>
      </c>
      <c r="B48" s="204" t="s">
        <v>459</v>
      </c>
      <c r="C48" s="200">
        <v>45</v>
      </c>
      <c r="D48" s="200">
        <v>45</v>
      </c>
      <c r="F48" s="208" t="s">
        <v>16</v>
      </c>
      <c r="G48" s="209">
        <v>-21.5</v>
      </c>
      <c r="H48" s="209">
        <v>-2.1</v>
      </c>
      <c r="I48" s="209">
        <v>-2.8</v>
      </c>
      <c r="J48" s="209">
        <v>26.31</v>
      </c>
      <c r="K48" s="209">
        <v>-9.02</v>
      </c>
    </row>
    <row r="49" spans="1:11" ht="15" customHeight="1" x14ac:dyDescent="0.35">
      <c r="A49" s="168" t="s">
        <v>458</v>
      </c>
      <c r="B49" s="204" t="s">
        <v>459</v>
      </c>
      <c r="C49" s="200">
        <v>46</v>
      </c>
      <c r="D49" s="200">
        <v>46</v>
      </c>
      <c r="E49" s="200">
        <v>34</v>
      </c>
      <c r="F49" s="212" t="s">
        <v>92</v>
      </c>
      <c r="G49" s="209">
        <v>-223.9</v>
      </c>
      <c r="H49" s="209">
        <v>15.1</v>
      </c>
      <c r="I49" s="209">
        <v>11.6</v>
      </c>
      <c r="J49" s="209">
        <v>-0.04</v>
      </c>
      <c r="K49" s="209">
        <v>7.68</v>
      </c>
    </row>
    <row r="50" spans="1:11" ht="15" customHeight="1" x14ac:dyDescent="0.35">
      <c r="A50" s="168" t="s">
        <v>458</v>
      </c>
      <c r="B50" s="204" t="s">
        <v>459</v>
      </c>
      <c r="C50" s="200">
        <v>47</v>
      </c>
      <c r="D50" s="200">
        <v>47</v>
      </c>
      <c r="E50" s="200">
        <v>46</v>
      </c>
      <c r="F50" s="208" t="s">
        <v>93</v>
      </c>
      <c r="G50" s="209">
        <v>-13.1</v>
      </c>
      <c r="H50" s="209">
        <v>-2.2000000000000002</v>
      </c>
      <c r="I50" s="209">
        <v>3.1</v>
      </c>
      <c r="J50" s="209">
        <v>3.36</v>
      </c>
      <c r="K50" s="209">
        <v>-0.67</v>
      </c>
    </row>
    <row r="51" spans="1:11" ht="15" customHeight="1" x14ac:dyDescent="0.35">
      <c r="A51" s="168" t="s">
        <v>458</v>
      </c>
      <c r="B51" s="204" t="s">
        <v>459</v>
      </c>
      <c r="C51" s="200">
        <v>48</v>
      </c>
      <c r="D51" s="200">
        <v>48</v>
      </c>
      <c r="E51" s="200">
        <v>47</v>
      </c>
      <c r="F51" s="216" t="s">
        <v>82</v>
      </c>
      <c r="G51" s="209">
        <v>-60.5</v>
      </c>
      <c r="H51" s="209">
        <v>-19.899999999999999</v>
      </c>
      <c r="I51" s="209">
        <v>-17.600000000000001</v>
      </c>
      <c r="J51" s="209">
        <v>-13.7</v>
      </c>
      <c r="K51" s="209">
        <v>-13.45</v>
      </c>
    </row>
    <row r="52" spans="1:11" ht="15" customHeight="1" x14ac:dyDescent="0.35">
      <c r="A52" s="168" t="s">
        <v>458</v>
      </c>
      <c r="B52" s="204" t="s">
        <v>459</v>
      </c>
      <c r="C52" s="200">
        <v>49</v>
      </c>
      <c r="D52" s="200">
        <v>49</v>
      </c>
      <c r="E52" s="200">
        <v>48</v>
      </c>
      <c r="F52" s="211" t="s">
        <v>94</v>
      </c>
      <c r="G52" s="209">
        <v>47.4</v>
      </c>
      <c r="H52" s="209">
        <v>17.7</v>
      </c>
      <c r="I52" s="209">
        <v>20.7</v>
      </c>
      <c r="J52" s="209">
        <v>17.059999999999999</v>
      </c>
      <c r="K52" s="209">
        <v>12.78</v>
      </c>
    </row>
    <row r="53" spans="1:11" ht="15" customHeight="1" x14ac:dyDescent="0.35">
      <c r="A53" s="168" t="s">
        <v>458</v>
      </c>
      <c r="B53" s="204" t="s">
        <v>459</v>
      </c>
      <c r="C53" s="200">
        <v>50</v>
      </c>
      <c r="D53" s="200">
        <v>50</v>
      </c>
      <c r="F53" s="217" t="s">
        <v>95</v>
      </c>
      <c r="G53" s="209">
        <v>-210.8</v>
      </c>
      <c r="H53" s="209">
        <v>17.7</v>
      </c>
      <c r="I53" s="209">
        <v>8.5</v>
      </c>
      <c r="J53" s="209">
        <v>-3.39</v>
      </c>
      <c r="K53" s="209">
        <v>8.35</v>
      </c>
    </row>
    <row r="54" spans="1:11" ht="15" customHeight="1" x14ac:dyDescent="0.35">
      <c r="A54" s="168" t="s">
        <v>458</v>
      </c>
      <c r="B54" s="204" t="s">
        <v>459</v>
      </c>
      <c r="C54" s="200">
        <v>51</v>
      </c>
      <c r="D54" s="200">
        <v>51</v>
      </c>
      <c r="E54" s="200">
        <v>46</v>
      </c>
      <c r="F54" s="211" t="s">
        <v>96</v>
      </c>
      <c r="G54" s="209">
        <v>6.4</v>
      </c>
      <c r="H54" s="209">
        <v>9.1999999999999993</v>
      </c>
      <c r="I54" s="209">
        <v>2.1</v>
      </c>
      <c r="J54" s="209">
        <v>-7.78</v>
      </c>
      <c r="K54" s="209">
        <v>2.81</v>
      </c>
    </row>
    <row r="55" spans="1:11" ht="15" customHeight="1" x14ac:dyDescent="0.35">
      <c r="A55" s="168" t="s">
        <v>458</v>
      </c>
      <c r="B55" s="204" t="s">
        <v>459</v>
      </c>
      <c r="C55" s="200">
        <v>52</v>
      </c>
      <c r="D55" s="200">
        <v>52</v>
      </c>
      <c r="E55" s="200">
        <v>46</v>
      </c>
      <c r="F55" s="216" t="s">
        <v>97</v>
      </c>
      <c r="G55" s="209">
        <v>10.7</v>
      </c>
      <c r="H55" s="209">
        <v>8.1</v>
      </c>
      <c r="I55" s="209">
        <v>7.9</v>
      </c>
      <c r="J55" s="209">
        <v>5.36</v>
      </c>
      <c r="K55" s="209">
        <v>5.54</v>
      </c>
    </row>
    <row r="56" spans="1:11" ht="15" customHeight="1" x14ac:dyDescent="0.35">
      <c r="A56" s="168" t="s">
        <v>458</v>
      </c>
      <c r="B56" s="204" t="s">
        <v>459</v>
      </c>
      <c r="C56" s="200">
        <v>53</v>
      </c>
      <c r="D56" s="200">
        <v>53</v>
      </c>
      <c r="E56" s="200">
        <v>46</v>
      </c>
      <c r="F56" s="211" t="s">
        <v>466</v>
      </c>
      <c r="G56" s="209">
        <v>-227.9</v>
      </c>
      <c r="H56" s="209">
        <v>0</v>
      </c>
      <c r="I56" s="209">
        <v>0</v>
      </c>
      <c r="J56" s="209"/>
      <c r="K56" s="209"/>
    </row>
    <row r="57" spans="1:11" ht="15" customHeight="1" x14ac:dyDescent="0.35">
      <c r="A57" s="168" t="s">
        <v>458</v>
      </c>
      <c r="B57" s="204" t="s">
        <v>459</v>
      </c>
      <c r="C57" s="200">
        <v>54</v>
      </c>
      <c r="D57" s="200">
        <v>54</v>
      </c>
      <c r="E57" s="200">
        <v>34</v>
      </c>
      <c r="F57" s="217" t="s">
        <v>98</v>
      </c>
      <c r="G57" s="209">
        <v>2.5</v>
      </c>
      <c r="H57" s="209">
        <v>-4.5999999999999996</v>
      </c>
      <c r="I57" s="209">
        <v>0.4</v>
      </c>
      <c r="J57" s="209">
        <v>1.74</v>
      </c>
      <c r="K57" s="209">
        <v>-0.68</v>
      </c>
    </row>
  </sheetData>
  <pageMargins left="0.78740157480314965" right="0.78740157480314965" top="0.78740157480314965" bottom="0.78740157480314965" header="0.51181102362204722" footer="0.51181102362204722"/>
  <pageSetup paperSize="9" scale="54" firstPageNumber="99" orientation="landscape" useFirstPageNumber="1" horizontalDpi="300" verticalDpi="300" r:id="rId1"/>
  <headerFooter alignWithMargins="0">
    <oddHeader>&amp;L&amp;"Times New Roman,Gras"FINANCE PUBLIQUE&amp;C &amp;R&amp;"Times New Roman,Gras"المالية العامة</oddHeader>
    <oddFooter>&amp;L&amp;"Times New Roman,Normal"&amp;18Annuaire Statistique 2010&amp;C&amp;"Times New Roman,Normal"&amp;18&amp;P&amp;R&amp;"Times New Roman,Normal"&amp;18الدليل السنوي للإحصاء 2010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F6345-64C8-44DD-909E-55072ED81CB6}">
  <sheetPr>
    <tabColor rgb="FF92D050"/>
  </sheetPr>
  <dimension ref="A1:X36"/>
  <sheetViews>
    <sheetView workbookViewId="0">
      <selection activeCell="I4" sqref="I4"/>
    </sheetView>
  </sheetViews>
  <sheetFormatPr baseColWidth="10" defaultRowHeight="14.4" x14ac:dyDescent="0.3"/>
  <cols>
    <col min="9" max="9" width="49.5546875" customWidth="1"/>
    <col min="20" max="21" width="13.44140625" bestFit="1" customWidth="1"/>
    <col min="24" max="24" width="13.33203125" bestFit="1" customWidth="1"/>
  </cols>
  <sheetData>
    <row r="1" spans="1:24" ht="30" x14ac:dyDescent="0.7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99</v>
      </c>
      <c r="K1" s="2">
        <v>2011</v>
      </c>
      <c r="L1" s="2">
        <v>2012</v>
      </c>
      <c r="M1" s="2">
        <v>2013</v>
      </c>
      <c r="N1" s="2">
        <v>2014</v>
      </c>
      <c r="O1" s="2">
        <v>2015</v>
      </c>
      <c r="P1" s="2">
        <v>2016</v>
      </c>
      <c r="Q1" s="2">
        <v>2017</v>
      </c>
      <c r="R1" s="2">
        <v>2018</v>
      </c>
      <c r="S1" s="2">
        <v>2019</v>
      </c>
      <c r="T1" s="2">
        <v>2020</v>
      </c>
      <c r="U1" s="3">
        <v>2021</v>
      </c>
      <c r="V1" s="2">
        <v>2022</v>
      </c>
      <c r="W1" s="3">
        <v>2023</v>
      </c>
      <c r="X1" s="2">
        <v>2024</v>
      </c>
    </row>
    <row r="2" spans="1:24" ht="26.4" x14ac:dyDescent="0.7">
      <c r="D2" t="s">
        <v>177</v>
      </c>
      <c r="E2" s="4" t="s">
        <v>100</v>
      </c>
      <c r="F2">
        <v>1</v>
      </c>
      <c r="G2">
        <v>1</v>
      </c>
      <c r="I2" s="5" t="s">
        <v>11</v>
      </c>
      <c r="J2" s="6" t="s">
        <v>101</v>
      </c>
      <c r="K2" s="7">
        <v>183696.05386399999</v>
      </c>
      <c r="L2" s="7">
        <v>250500</v>
      </c>
      <c r="M2" s="7">
        <v>253950</v>
      </c>
      <c r="N2" s="7">
        <v>280290</v>
      </c>
      <c r="O2" s="7">
        <v>269600</v>
      </c>
      <c r="P2" s="7">
        <v>312290</v>
      </c>
      <c r="Q2" s="8">
        <v>318729.95729519823</v>
      </c>
      <c r="R2" s="8">
        <v>352844.39506499993</v>
      </c>
      <c r="S2" s="8">
        <v>379294.68516743771</v>
      </c>
      <c r="T2" s="8">
        <v>336540</v>
      </c>
      <c r="U2" s="8">
        <v>439900</v>
      </c>
      <c r="V2" s="7">
        <v>473860</v>
      </c>
      <c r="W2" s="7">
        <v>518700</v>
      </c>
      <c r="X2" s="7">
        <v>661200</v>
      </c>
    </row>
    <row r="3" spans="1:24" ht="26.4" x14ac:dyDescent="0.7">
      <c r="D3" t="s">
        <v>178</v>
      </c>
      <c r="E3" s="4" t="s">
        <v>100</v>
      </c>
      <c r="F3">
        <v>2</v>
      </c>
      <c r="G3">
        <v>2</v>
      </c>
      <c r="H3">
        <v>1</v>
      </c>
      <c r="I3" s="5" t="s">
        <v>12</v>
      </c>
      <c r="J3" s="6" t="s">
        <v>101</v>
      </c>
      <c r="K3" s="7">
        <v>54947.401999999995</v>
      </c>
      <c r="L3" s="7">
        <v>80490</v>
      </c>
      <c r="M3" s="7">
        <v>85670</v>
      </c>
      <c r="N3" s="7">
        <v>97940</v>
      </c>
      <c r="O3" s="7">
        <v>95230</v>
      </c>
      <c r="P3" s="7">
        <v>97780</v>
      </c>
      <c r="Q3" s="8">
        <v>97629.957295198255</v>
      </c>
      <c r="R3" s="8">
        <v>105474.48364600001</v>
      </c>
      <c r="S3" s="8">
        <v>118505.3054884232</v>
      </c>
      <c r="T3" s="8">
        <v>113150</v>
      </c>
      <c r="U3" s="8">
        <v>137780</v>
      </c>
      <c r="V3" s="7">
        <v>156720</v>
      </c>
      <c r="W3" s="7">
        <v>167800</v>
      </c>
      <c r="X3" s="7">
        <v>236000</v>
      </c>
    </row>
    <row r="4" spans="1:24" ht="26.4" x14ac:dyDescent="0.7">
      <c r="D4" t="s">
        <v>179</v>
      </c>
      <c r="E4" s="4" t="s">
        <v>100</v>
      </c>
      <c r="F4">
        <v>3</v>
      </c>
      <c r="G4">
        <v>3</v>
      </c>
      <c r="H4">
        <v>2</v>
      </c>
      <c r="I4" s="9" t="s">
        <v>13</v>
      </c>
      <c r="J4" s="6" t="s">
        <v>101</v>
      </c>
      <c r="K4" s="10">
        <v>27353.083000000002</v>
      </c>
      <c r="L4" s="10">
        <v>41840</v>
      </c>
      <c r="M4" s="10">
        <v>41340</v>
      </c>
      <c r="N4" s="10">
        <v>49100</v>
      </c>
      <c r="O4" s="10">
        <v>49100</v>
      </c>
      <c r="P4" s="10">
        <v>49370.000000000007</v>
      </c>
      <c r="Q4" s="11">
        <v>50924.566575444944</v>
      </c>
      <c r="R4" s="11">
        <v>54474.483646000001</v>
      </c>
      <c r="S4" s="11">
        <v>52267.075075475557</v>
      </c>
      <c r="T4" s="11">
        <v>38810</v>
      </c>
      <c r="U4" s="11">
        <v>48810</v>
      </c>
      <c r="V4" s="10">
        <v>55040</v>
      </c>
      <c r="W4" s="10">
        <v>41500</v>
      </c>
      <c r="X4" s="10">
        <v>76500</v>
      </c>
    </row>
    <row r="5" spans="1:24" ht="26.4" x14ac:dyDescent="0.7">
      <c r="D5" t="s">
        <v>180</v>
      </c>
      <c r="E5" s="4" t="s">
        <v>100</v>
      </c>
      <c r="F5">
        <v>4</v>
      </c>
      <c r="G5">
        <v>4</v>
      </c>
      <c r="H5">
        <v>2</v>
      </c>
      <c r="I5" s="12" t="s">
        <v>14</v>
      </c>
      <c r="J5" s="6" t="s">
        <v>101</v>
      </c>
      <c r="K5" s="10">
        <v>19675.444</v>
      </c>
      <c r="L5" s="10">
        <v>30980</v>
      </c>
      <c r="M5" s="10">
        <v>33560</v>
      </c>
      <c r="N5" s="10">
        <v>38830</v>
      </c>
      <c r="O5" s="10">
        <v>38830</v>
      </c>
      <c r="P5" s="10">
        <v>37000</v>
      </c>
      <c r="Q5" s="11">
        <v>36845.68208466861</v>
      </c>
      <c r="R5" s="11">
        <v>38000</v>
      </c>
      <c r="S5" s="11">
        <v>43262.615737002248</v>
      </c>
      <c r="T5" s="11">
        <v>50240</v>
      </c>
      <c r="U5" s="11">
        <v>48140</v>
      </c>
      <c r="V5" s="10">
        <v>56470</v>
      </c>
      <c r="W5" s="10">
        <v>69900</v>
      </c>
      <c r="X5" s="10">
        <v>91000</v>
      </c>
    </row>
    <row r="6" spans="1:24" ht="26.4" x14ac:dyDescent="0.7">
      <c r="D6" t="s">
        <v>181</v>
      </c>
      <c r="E6" s="4" t="s">
        <v>100</v>
      </c>
      <c r="F6">
        <v>5</v>
      </c>
      <c r="G6">
        <v>5</v>
      </c>
      <c r="H6">
        <v>2</v>
      </c>
      <c r="I6" s="12" t="s">
        <v>15</v>
      </c>
      <c r="J6" s="6" t="s">
        <v>101</v>
      </c>
      <c r="K6" s="10">
        <v>415.71000000000004</v>
      </c>
      <c r="L6" s="10">
        <v>140</v>
      </c>
      <c r="M6" s="10">
        <v>270</v>
      </c>
      <c r="N6" s="13" t="s">
        <v>102</v>
      </c>
      <c r="O6" s="13" t="s">
        <v>102</v>
      </c>
      <c r="P6" s="13" t="s">
        <v>102</v>
      </c>
      <c r="Q6" s="14" t="s">
        <v>102</v>
      </c>
      <c r="R6" s="13">
        <v>0</v>
      </c>
      <c r="S6" s="13">
        <v>0</v>
      </c>
      <c r="T6" s="15" t="s">
        <v>102</v>
      </c>
      <c r="U6" s="16"/>
      <c r="V6" s="10">
        <v>0</v>
      </c>
      <c r="W6" s="10">
        <v>0</v>
      </c>
      <c r="X6" s="10">
        <v>0</v>
      </c>
    </row>
    <row r="7" spans="1:24" ht="26.4" x14ac:dyDescent="0.7">
      <c r="D7" t="s">
        <v>182</v>
      </c>
      <c r="E7" s="4" t="s">
        <v>100</v>
      </c>
      <c r="F7">
        <v>6</v>
      </c>
      <c r="G7">
        <v>6</v>
      </c>
      <c r="H7">
        <v>2</v>
      </c>
      <c r="I7" s="12" t="s">
        <v>16</v>
      </c>
      <c r="J7" s="6" t="s">
        <v>101</v>
      </c>
      <c r="K7" s="10">
        <v>7503.165</v>
      </c>
      <c r="L7" s="10">
        <v>7530</v>
      </c>
      <c r="M7" s="10">
        <v>10500</v>
      </c>
      <c r="N7" s="10">
        <v>10010</v>
      </c>
      <c r="O7" s="10">
        <v>7300</v>
      </c>
      <c r="P7" s="10">
        <v>11410</v>
      </c>
      <c r="Q7" s="10">
        <v>9859.7086350847094</v>
      </c>
      <c r="R7" s="10">
        <v>13000</v>
      </c>
      <c r="S7" s="10">
        <v>22975.614675945384</v>
      </c>
      <c r="T7" s="10">
        <v>24100</v>
      </c>
      <c r="U7" s="10">
        <v>40830</v>
      </c>
      <c r="V7" s="10">
        <v>45210</v>
      </c>
      <c r="W7" s="10">
        <v>56400</v>
      </c>
      <c r="X7" s="10">
        <v>68500</v>
      </c>
    </row>
    <row r="8" spans="1:24" ht="26.4" x14ac:dyDescent="0.7">
      <c r="D8" t="s">
        <v>183</v>
      </c>
      <c r="E8" s="4" t="s">
        <v>100</v>
      </c>
      <c r="F8">
        <v>7</v>
      </c>
      <c r="G8">
        <v>7</v>
      </c>
      <c r="H8">
        <v>1</v>
      </c>
      <c r="I8" s="5" t="s">
        <v>17</v>
      </c>
      <c r="J8" s="6" t="s">
        <v>101</v>
      </c>
      <c r="K8" s="7">
        <v>100489.571</v>
      </c>
      <c r="L8" s="7">
        <v>133530</v>
      </c>
      <c r="M8" s="7">
        <v>128100</v>
      </c>
      <c r="N8" s="7">
        <v>138210</v>
      </c>
      <c r="O8" s="7">
        <v>130850</v>
      </c>
      <c r="P8" s="7">
        <v>145510</v>
      </c>
      <c r="Q8" s="8">
        <v>157100</v>
      </c>
      <c r="R8" s="8">
        <v>172939.82683900002</v>
      </c>
      <c r="S8" s="8">
        <v>181162.32503224764</v>
      </c>
      <c r="T8" s="8">
        <v>164560</v>
      </c>
      <c r="U8" s="17">
        <v>225500</v>
      </c>
      <c r="V8" s="7">
        <v>233280</v>
      </c>
      <c r="W8" s="7">
        <v>227740</v>
      </c>
      <c r="X8" s="7">
        <v>278000</v>
      </c>
    </row>
    <row r="9" spans="1:24" ht="26.4" x14ac:dyDescent="0.7">
      <c r="D9" t="s">
        <v>184</v>
      </c>
      <c r="E9" s="4" t="s">
        <v>100</v>
      </c>
      <c r="F9">
        <v>8</v>
      </c>
      <c r="G9">
        <v>8</v>
      </c>
      <c r="H9">
        <v>7</v>
      </c>
      <c r="I9" s="12" t="s">
        <v>18</v>
      </c>
      <c r="J9" s="6" t="s">
        <v>101</v>
      </c>
      <c r="K9" s="10">
        <v>30036.421000000002</v>
      </c>
      <c r="L9" s="10">
        <v>23700</v>
      </c>
      <c r="M9" s="10">
        <v>23240</v>
      </c>
      <c r="N9" s="10"/>
      <c r="O9" s="10"/>
      <c r="P9" s="10"/>
      <c r="Q9" s="11"/>
      <c r="R9" s="11"/>
      <c r="S9" s="11"/>
      <c r="T9" s="15"/>
      <c r="U9" s="16"/>
      <c r="V9" s="10"/>
      <c r="W9" s="10">
        <v>0</v>
      </c>
      <c r="X9" s="10">
        <v>0</v>
      </c>
    </row>
    <row r="10" spans="1:24" ht="26.4" x14ac:dyDescent="0.7">
      <c r="D10" t="s">
        <v>185</v>
      </c>
      <c r="E10" s="4" t="s">
        <v>100</v>
      </c>
      <c r="F10">
        <v>9</v>
      </c>
      <c r="G10">
        <v>9</v>
      </c>
      <c r="H10">
        <v>7</v>
      </c>
      <c r="I10" s="12" t="s">
        <v>19</v>
      </c>
      <c r="J10" s="6" t="s">
        <v>101</v>
      </c>
      <c r="K10" s="10">
        <v>2436.4140000000002</v>
      </c>
      <c r="L10" s="10">
        <v>2950</v>
      </c>
      <c r="M10" s="10">
        <v>3400</v>
      </c>
      <c r="N10" s="10">
        <v>5100</v>
      </c>
      <c r="O10" s="10">
        <v>5810</v>
      </c>
      <c r="P10" s="10">
        <v>12570</v>
      </c>
      <c r="Q10" s="11">
        <v>14650</v>
      </c>
      <c r="R10" s="11">
        <v>15096.923299</v>
      </c>
      <c r="S10" s="11">
        <v>16707.304979182882</v>
      </c>
      <c r="T10" s="11">
        <v>23060</v>
      </c>
      <c r="U10" s="18">
        <v>17300</v>
      </c>
      <c r="V10" s="10">
        <v>19850</v>
      </c>
      <c r="W10" s="10">
        <v>19800</v>
      </c>
      <c r="X10" s="10">
        <v>22600</v>
      </c>
    </row>
    <row r="11" spans="1:24" ht="26.4" x14ac:dyDescent="0.7">
      <c r="D11" t="s">
        <v>186</v>
      </c>
      <c r="E11" s="4" t="s">
        <v>100</v>
      </c>
      <c r="F11">
        <v>10</v>
      </c>
      <c r="G11">
        <v>10</v>
      </c>
      <c r="H11">
        <v>7</v>
      </c>
      <c r="I11" s="12" t="s">
        <v>20</v>
      </c>
      <c r="J11" s="6" t="s">
        <v>101</v>
      </c>
      <c r="K11" s="10">
        <v>1392.905</v>
      </c>
      <c r="L11" s="10">
        <v>4440</v>
      </c>
      <c r="M11" s="10">
        <v>5700</v>
      </c>
      <c r="N11" s="10">
        <v>8630</v>
      </c>
      <c r="O11" s="10">
        <v>10450</v>
      </c>
      <c r="P11" s="10">
        <v>14000</v>
      </c>
      <c r="Q11" s="11">
        <v>3000</v>
      </c>
      <c r="R11" s="11">
        <v>16114.999999999998</v>
      </c>
      <c r="S11" s="11">
        <v>18192.813753712893</v>
      </c>
      <c r="T11" s="11">
        <v>15970</v>
      </c>
      <c r="U11" s="19">
        <v>19870</v>
      </c>
      <c r="V11" s="10">
        <v>17450</v>
      </c>
      <c r="W11" s="10">
        <v>17100</v>
      </c>
      <c r="X11" s="10">
        <v>18900</v>
      </c>
    </row>
    <row r="12" spans="1:24" ht="26.4" x14ac:dyDescent="0.7">
      <c r="D12" t="s">
        <v>187</v>
      </c>
      <c r="E12" s="4" t="s">
        <v>100</v>
      </c>
      <c r="F12">
        <v>11</v>
      </c>
      <c r="G12">
        <v>11</v>
      </c>
      <c r="H12">
        <v>7</v>
      </c>
      <c r="I12" s="12" t="s">
        <v>103</v>
      </c>
      <c r="J12" s="6" t="s">
        <v>101</v>
      </c>
      <c r="K12" s="10">
        <v>1861.521</v>
      </c>
      <c r="L12" s="10">
        <v>1200</v>
      </c>
      <c r="M12" s="10">
        <v>1790</v>
      </c>
      <c r="N12" s="10">
        <v>4200</v>
      </c>
      <c r="O12" s="10">
        <v>4201</v>
      </c>
      <c r="P12" s="10">
        <v>2500</v>
      </c>
      <c r="Q12" s="11">
        <v>0</v>
      </c>
      <c r="R12" s="11">
        <v>3150</v>
      </c>
      <c r="S12" s="11">
        <v>3507.6920867387475</v>
      </c>
      <c r="T12" s="20">
        <v>5970</v>
      </c>
      <c r="U12" s="21">
        <v>3010</v>
      </c>
      <c r="V12" s="10">
        <v>2500</v>
      </c>
      <c r="W12" s="10">
        <v>2700</v>
      </c>
      <c r="X12" s="10">
        <v>9700</v>
      </c>
    </row>
    <row r="13" spans="1:24" ht="26.4" x14ac:dyDescent="0.7">
      <c r="D13" t="s">
        <v>188</v>
      </c>
      <c r="E13" s="4" t="s">
        <v>100</v>
      </c>
      <c r="F13">
        <v>12</v>
      </c>
      <c r="G13">
        <v>12</v>
      </c>
      <c r="H13">
        <v>7</v>
      </c>
      <c r="I13" s="12" t="s">
        <v>21</v>
      </c>
      <c r="J13" s="6" t="s">
        <v>101</v>
      </c>
      <c r="K13" s="10">
        <v>64762.310000000005</v>
      </c>
      <c r="L13" s="10">
        <v>101250</v>
      </c>
      <c r="M13" s="10">
        <v>102270</v>
      </c>
      <c r="N13" s="10">
        <v>98230</v>
      </c>
      <c r="O13" s="10">
        <v>98230</v>
      </c>
      <c r="P13" s="10">
        <v>106000</v>
      </c>
      <c r="Q13" s="11">
        <v>107950</v>
      </c>
      <c r="R13" s="11">
        <v>119677.90354</v>
      </c>
      <c r="S13" s="11">
        <v>131468.08280594193</v>
      </c>
      <c r="T13" s="20">
        <v>100740</v>
      </c>
      <c r="U13" s="22">
        <v>131150</v>
      </c>
      <c r="V13" s="10">
        <v>155860</v>
      </c>
      <c r="W13" s="10">
        <v>157700</v>
      </c>
      <c r="X13" s="10">
        <v>187200</v>
      </c>
    </row>
    <row r="14" spans="1:24" ht="26.4" x14ac:dyDescent="0.7">
      <c r="D14" t="s">
        <v>189</v>
      </c>
      <c r="E14" s="4" t="s">
        <v>100</v>
      </c>
      <c r="F14">
        <v>13</v>
      </c>
      <c r="G14">
        <v>13</v>
      </c>
      <c r="H14">
        <v>12</v>
      </c>
      <c r="I14" s="23" t="s">
        <v>22</v>
      </c>
      <c r="J14" s="6" t="s">
        <v>101</v>
      </c>
      <c r="K14" s="10">
        <v>17806.400000000001</v>
      </c>
      <c r="L14" s="10">
        <v>44710</v>
      </c>
      <c r="M14" s="10">
        <v>43490</v>
      </c>
      <c r="N14" s="10">
        <v>37080</v>
      </c>
      <c r="O14" s="10">
        <v>37080</v>
      </c>
      <c r="P14" s="10">
        <v>43000</v>
      </c>
      <c r="Q14" s="11">
        <v>43850</v>
      </c>
      <c r="R14" s="11">
        <v>45000</v>
      </c>
      <c r="S14" s="11">
        <v>53186.702574029507</v>
      </c>
      <c r="T14" s="20">
        <v>33430</v>
      </c>
      <c r="U14" s="22">
        <v>41270</v>
      </c>
      <c r="V14" s="10">
        <v>42500</v>
      </c>
      <c r="W14" s="10">
        <v>0</v>
      </c>
      <c r="X14" s="10">
        <v>67200</v>
      </c>
    </row>
    <row r="15" spans="1:24" ht="26.4" x14ac:dyDescent="0.7">
      <c r="D15" t="s">
        <v>190</v>
      </c>
      <c r="E15" s="4" t="s">
        <v>100</v>
      </c>
      <c r="F15">
        <v>14</v>
      </c>
      <c r="G15">
        <v>14</v>
      </c>
      <c r="H15">
        <v>12</v>
      </c>
      <c r="I15" s="23" t="s">
        <v>23</v>
      </c>
      <c r="J15" s="6" t="s">
        <v>101</v>
      </c>
      <c r="K15" s="10">
        <v>46955.91</v>
      </c>
      <c r="L15" s="10">
        <v>56540</v>
      </c>
      <c r="M15" s="10">
        <v>58780</v>
      </c>
      <c r="N15" s="10">
        <v>61150</v>
      </c>
      <c r="O15" s="10">
        <v>61150</v>
      </c>
      <c r="P15" s="10">
        <v>63000</v>
      </c>
      <c r="Q15" s="11">
        <v>64099.999999999993</v>
      </c>
      <c r="R15" s="11">
        <v>74677.903539999999</v>
      </c>
      <c r="S15" s="11">
        <v>78281.380231912408</v>
      </c>
      <c r="T15" s="20">
        <v>67310</v>
      </c>
      <c r="U15" s="22">
        <v>89880</v>
      </c>
      <c r="V15" s="10">
        <v>113360</v>
      </c>
      <c r="W15" s="10">
        <v>0</v>
      </c>
      <c r="X15" s="10">
        <v>120000</v>
      </c>
    </row>
    <row r="16" spans="1:24" ht="26.4" x14ac:dyDescent="0.7">
      <c r="D16" t="s">
        <v>191</v>
      </c>
      <c r="E16" s="4" t="s">
        <v>100</v>
      </c>
      <c r="F16">
        <v>15</v>
      </c>
      <c r="G16">
        <v>15</v>
      </c>
      <c r="H16">
        <v>1</v>
      </c>
      <c r="I16" s="5" t="s">
        <v>24</v>
      </c>
      <c r="J16" s="6" t="s">
        <v>101</v>
      </c>
      <c r="K16" s="7">
        <v>22342.016</v>
      </c>
      <c r="L16" s="7">
        <v>29090</v>
      </c>
      <c r="M16" s="7">
        <v>30180</v>
      </c>
      <c r="N16" s="7">
        <v>32040</v>
      </c>
      <c r="O16" s="7">
        <v>38840</v>
      </c>
      <c r="P16" s="7">
        <v>46930</v>
      </c>
      <c r="Q16" s="8">
        <v>50000</v>
      </c>
      <c r="R16" s="8">
        <v>59491.834580000002</v>
      </c>
      <c r="S16" s="8">
        <v>64113.65599990866</v>
      </c>
      <c r="T16" s="24">
        <v>50260</v>
      </c>
      <c r="U16" s="25">
        <v>76890</v>
      </c>
      <c r="V16" s="7">
        <v>86510</v>
      </c>
      <c r="W16" s="7">
        <v>88100</v>
      </c>
      <c r="X16" s="7">
        <v>124400</v>
      </c>
    </row>
    <row r="17" spans="4:24" ht="26.4" x14ac:dyDescent="0.7">
      <c r="D17" t="s">
        <v>192</v>
      </c>
      <c r="E17" s="4" t="s">
        <v>100</v>
      </c>
      <c r="F17">
        <v>16</v>
      </c>
      <c r="G17">
        <v>16</v>
      </c>
      <c r="H17">
        <v>15</v>
      </c>
      <c r="I17" s="12" t="s">
        <v>25</v>
      </c>
      <c r="J17" s="6" t="s">
        <v>101</v>
      </c>
      <c r="K17" s="10">
        <v>18239.947</v>
      </c>
      <c r="L17" s="10">
        <v>23570</v>
      </c>
      <c r="M17" s="10">
        <v>27100</v>
      </c>
      <c r="N17" s="10">
        <v>27940</v>
      </c>
      <c r="O17" s="10">
        <v>27940</v>
      </c>
      <c r="P17" s="10">
        <v>41340</v>
      </c>
      <c r="Q17" s="11">
        <v>44000</v>
      </c>
      <c r="R17" s="11">
        <v>51678.17858</v>
      </c>
      <c r="S17" s="11">
        <v>56300</v>
      </c>
      <c r="T17" s="20">
        <v>39720</v>
      </c>
      <c r="U17" s="22">
        <v>67560</v>
      </c>
      <c r="V17" s="10">
        <v>86510</v>
      </c>
      <c r="W17" s="10">
        <v>88100</v>
      </c>
      <c r="X17" s="10">
        <v>111600</v>
      </c>
    </row>
    <row r="18" spans="4:24" ht="26.4" x14ac:dyDescent="0.7">
      <c r="D18" t="s">
        <v>193</v>
      </c>
      <c r="E18" s="4" t="s">
        <v>100</v>
      </c>
      <c r="F18">
        <v>17</v>
      </c>
      <c r="G18">
        <v>17</v>
      </c>
      <c r="H18">
        <v>15</v>
      </c>
      <c r="I18" s="12" t="s">
        <v>26</v>
      </c>
      <c r="J18" s="6" t="s">
        <v>101</v>
      </c>
      <c r="K18" s="10">
        <v>4102.0690000000004</v>
      </c>
      <c r="L18" s="10">
        <v>5520</v>
      </c>
      <c r="M18" s="10">
        <v>4870</v>
      </c>
      <c r="N18" s="10">
        <v>4100</v>
      </c>
      <c r="O18" s="10">
        <v>4100</v>
      </c>
      <c r="P18" s="10">
        <v>5600</v>
      </c>
      <c r="Q18" s="11">
        <v>6000</v>
      </c>
      <c r="R18" s="11">
        <v>7813.6559999999999</v>
      </c>
      <c r="S18" s="11">
        <v>7813.6559999086594</v>
      </c>
      <c r="T18" s="20">
        <v>10540</v>
      </c>
      <c r="U18" s="22">
        <v>9330</v>
      </c>
      <c r="V18" s="10">
        <v>0</v>
      </c>
      <c r="W18" s="10">
        <v>0</v>
      </c>
      <c r="X18" s="10">
        <v>12800</v>
      </c>
    </row>
    <row r="19" spans="4:24" ht="26.4" x14ac:dyDescent="0.7">
      <c r="D19" t="s">
        <v>194</v>
      </c>
      <c r="E19" s="4" t="s">
        <v>100</v>
      </c>
      <c r="F19">
        <v>18</v>
      </c>
      <c r="G19">
        <v>18</v>
      </c>
      <c r="H19">
        <v>15</v>
      </c>
      <c r="I19" s="5" t="s">
        <v>27</v>
      </c>
      <c r="J19" s="6" t="s">
        <v>101</v>
      </c>
      <c r="K19" s="7">
        <v>7240.5368639999997</v>
      </c>
      <c r="L19" s="7">
        <v>4980</v>
      </c>
      <c r="M19" s="7">
        <v>10000</v>
      </c>
      <c r="N19" s="7">
        <v>12100</v>
      </c>
      <c r="O19" s="7">
        <v>12100</v>
      </c>
      <c r="P19" s="7">
        <v>22070</v>
      </c>
      <c r="Q19" s="11">
        <v>14000</v>
      </c>
      <c r="R19" s="11">
        <v>14938.25</v>
      </c>
      <c r="S19" s="11">
        <v>15513.39864685821</v>
      </c>
      <c r="T19" s="20">
        <v>8570</v>
      </c>
      <c r="U19" s="22">
        <v>22530</v>
      </c>
      <c r="V19" s="7">
        <v>38910</v>
      </c>
      <c r="W19" s="7">
        <v>0</v>
      </c>
      <c r="X19" s="7">
        <v>22900</v>
      </c>
    </row>
    <row r="20" spans="4:24" ht="26.4" x14ac:dyDescent="0.7">
      <c r="D20" t="s">
        <v>195</v>
      </c>
      <c r="E20" s="4" t="s">
        <v>100</v>
      </c>
      <c r="F20">
        <v>19</v>
      </c>
      <c r="G20">
        <v>19</v>
      </c>
      <c r="I20" s="5" t="s">
        <v>28</v>
      </c>
      <c r="J20" s="6" t="s">
        <v>101</v>
      </c>
      <c r="K20" s="7">
        <v>109767.77000000002</v>
      </c>
      <c r="L20" s="7">
        <v>99060</v>
      </c>
      <c r="M20" s="7">
        <v>200970</v>
      </c>
      <c r="N20" s="7">
        <v>116990</v>
      </c>
      <c r="O20" s="7">
        <v>149100</v>
      </c>
      <c r="P20" s="7">
        <v>110670</v>
      </c>
      <c r="Q20" s="8">
        <v>138946.21800000002</v>
      </c>
      <c r="R20" s="8">
        <v>145270.99239999999</v>
      </c>
      <c r="S20" s="8">
        <v>126150.00000000001</v>
      </c>
      <c r="T20" s="24">
        <v>155580</v>
      </c>
      <c r="U20" s="25">
        <v>215470</v>
      </c>
      <c r="V20" s="7">
        <v>312610</v>
      </c>
      <c r="W20" s="7">
        <v>263910</v>
      </c>
      <c r="X20" s="7">
        <v>290300</v>
      </c>
    </row>
    <row r="21" spans="4:24" ht="26.4" x14ac:dyDescent="0.7">
      <c r="D21" t="s">
        <v>196</v>
      </c>
      <c r="E21" s="4" t="s">
        <v>100</v>
      </c>
      <c r="F21">
        <v>20</v>
      </c>
      <c r="G21">
        <v>20</v>
      </c>
      <c r="H21">
        <v>19</v>
      </c>
      <c r="I21" s="12" t="s">
        <v>29</v>
      </c>
      <c r="J21" s="6" t="s">
        <v>101</v>
      </c>
      <c r="K21" s="10">
        <v>36938.536</v>
      </c>
      <c r="L21" s="10">
        <v>8710</v>
      </c>
      <c r="M21" s="10">
        <v>60880</v>
      </c>
      <c r="N21" s="10">
        <v>32690</v>
      </c>
      <c r="O21" s="10">
        <v>32690</v>
      </c>
      <c r="P21" s="10">
        <v>55900</v>
      </c>
      <c r="Q21" s="11">
        <v>62850.000000000007</v>
      </c>
      <c r="R21" s="11">
        <v>70100</v>
      </c>
      <c r="S21" s="11">
        <v>89040.000000000015</v>
      </c>
      <c r="T21" s="20">
        <v>82350</v>
      </c>
      <c r="U21" s="22">
        <v>57020</v>
      </c>
      <c r="V21" s="10">
        <v>67040</v>
      </c>
      <c r="W21" s="10">
        <v>61900</v>
      </c>
      <c r="X21" s="10">
        <v>65000</v>
      </c>
    </row>
    <row r="22" spans="4:24" ht="26.4" x14ac:dyDescent="0.7">
      <c r="D22" t="s">
        <v>197</v>
      </c>
      <c r="E22" s="4" t="s">
        <v>100</v>
      </c>
      <c r="F22">
        <v>21</v>
      </c>
      <c r="G22">
        <v>21</v>
      </c>
      <c r="H22">
        <v>19</v>
      </c>
      <c r="I22" s="12" t="s">
        <v>30</v>
      </c>
      <c r="J22" s="6" t="s">
        <v>101</v>
      </c>
      <c r="K22" s="10">
        <v>32734.125</v>
      </c>
      <c r="L22" s="10">
        <v>61970</v>
      </c>
      <c r="M22" s="10">
        <v>49780</v>
      </c>
      <c r="N22" s="10">
        <v>54500</v>
      </c>
      <c r="O22" s="10">
        <v>54500</v>
      </c>
      <c r="P22" s="10">
        <v>9810</v>
      </c>
      <c r="Q22" s="11">
        <v>11041.218000000001</v>
      </c>
      <c r="R22" s="11">
        <v>12538.1245</v>
      </c>
      <c r="S22" s="11">
        <v>13000</v>
      </c>
      <c r="T22" s="20">
        <v>20000</v>
      </c>
      <c r="U22" s="22">
        <v>66280</v>
      </c>
      <c r="V22" s="10">
        <v>139760</v>
      </c>
      <c r="W22" s="10">
        <v>81100</v>
      </c>
      <c r="X22" s="10">
        <v>64500</v>
      </c>
    </row>
    <row r="23" spans="4:24" ht="26.4" x14ac:dyDescent="0.7">
      <c r="D23" t="s">
        <v>198</v>
      </c>
      <c r="E23" s="4" t="s">
        <v>100</v>
      </c>
      <c r="F23">
        <v>22</v>
      </c>
      <c r="G23">
        <v>22</v>
      </c>
      <c r="H23">
        <v>19</v>
      </c>
      <c r="I23" s="12" t="s">
        <v>31</v>
      </c>
      <c r="J23" s="6" t="s">
        <v>101</v>
      </c>
      <c r="K23" s="10">
        <v>1103.566</v>
      </c>
      <c r="L23" s="10">
        <v>1210</v>
      </c>
      <c r="M23" s="10" t="s">
        <v>104</v>
      </c>
      <c r="N23" s="10" t="s">
        <v>104</v>
      </c>
      <c r="O23" s="10" t="s">
        <v>104</v>
      </c>
      <c r="P23" s="10" t="s">
        <v>104</v>
      </c>
      <c r="Q23" s="11"/>
      <c r="R23" s="11"/>
      <c r="S23" s="11"/>
      <c r="T23" s="20">
        <v>3090</v>
      </c>
      <c r="U23" s="22" t="s">
        <v>102</v>
      </c>
      <c r="V23" s="10" t="s">
        <v>102</v>
      </c>
      <c r="W23" s="10">
        <v>1900</v>
      </c>
      <c r="X23" s="10">
        <v>3800</v>
      </c>
    </row>
    <row r="24" spans="4:24" ht="26.4" x14ac:dyDescent="0.7">
      <c r="D24" t="s">
        <v>199</v>
      </c>
      <c r="E24" s="4" t="s">
        <v>100</v>
      </c>
      <c r="F24">
        <v>23</v>
      </c>
      <c r="G24">
        <v>23</v>
      </c>
      <c r="H24">
        <v>19</v>
      </c>
      <c r="I24" s="26" t="s">
        <v>32</v>
      </c>
      <c r="J24" s="6" t="s">
        <v>101</v>
      </c>
      <c r="K24" s="7">
        <v>6027.1850000000004</v>
      </c>
      <c r="L24" s="7">
        <v>4780</v>
      </c>
      <c r="M24" s="7">
        <v>2100</v>
      </c>
      <c r="N24" s="7">
        <v>2500</v>
      </c>
      <c r="O24" s="7">
        <v>2500</v>
      </c>
      <c r="P24" s="7">
        <v>3000</v>
      </c>
      <c r="Q24" s="8">
        <v>6000</v>
      </c>
      <c r="R24" s="8">
        <v>6550</v>
      </c>
      <c r="S24" s="8">
        <v>3000</v>
      </c>
      <c r="T24" s="24">
        <v>3000</v>
      </c>
      <c r="U24" s="25">
        <v>1170</v>
      </c>
      <c r="V24" s="7">
        <v>530</v>
      </c>
      <c r="W24" s="7">
        <v>12500</v>
      </c>
      <c r="X24" s="7">
        <v>14200</v>
      </c>
    </row>
    <row r="25" spans="4:24" ht="26.4" x14ac:dyDescent="0.7">
      <c r="D25" t="s">
        <v>200</v>
      </c>
      <c r="E25" s="4" t="s">
        <v>100</v>
      </c>
      <c r="F25">
        <v>24</v>
      </c>
      <c r="G25">
        <v>24</v>
      </c>
      <c r="H25">
        <v>23</v>
      </c>
      <c r="I25" s="23" t="s">
        <v>0</v>
      </c>
      <c r="J25" s="6" t="s">
        <v>101</v>
      </c>
      <c r="K25" s="10">
        <v>5656.9880000000003</v>
      </c>
      <c r="L25" s="10">
        <v>4300</v>
      </c>
      <c r="M25" s="10" t="s">
        <v>104</v>
      </c>
      <c r="N25" s="10">
        <v>2000</v>
      </c>
      <c r="O25" s="10">
        <v>2000</v>
      </c>
      <c r="P25" s="10">
        <v>2500</v>
      </c>
      <c r="Q25" s="11">
        <v>5500</v>
      </c>
      <c r="R25" s="11">
        <v>6000</v>
      </c>
      <c r="S25" s="11">
        <v>2000</v>
      </c>
      <c r="T25" s="20">
        <v>1000</v>
      </c>
      <c r="U25" s="22">
        <v>410</v>
      </c>
      <c r="V25" s="10">
        <v>110</v>
      </c>
      <c r="W25" s="10">
        <v>0</v>
      </c>
      <c r="X25" s="10">
        <v>700</v>
      </c>
    </row>
    <row r="26" spans="4:24" ht="26.4" x14ac:dyDescent="0.7">
      <c r="D26" t="s">
        <v>201</v>
      </c>
      <c r="E26" s="4" t="s">
        <v>100</v>
      </c>
      <c r="F26">
        <v>25</v>
      </c>
      <c r="G26">
        <v>25</v>
      </c>
      <c r="H26">
        <v>23</v>
      </c>
      <c r="I26" s="23" t="s">
        <v>33</v>
      </c>
      <c r="J26" s="6" t="s">
        <v>101</v>
      </c>
      <c r="K26" s="10">
        <v>370.19700000000006</v>
      </c>
      <c r="L26" s="10">
        <v>490</v>
      </c>
      <c r="M26" s="10" t="s">
        <v>104</v>
      </c>
      <c r="N26" s="10" t="s">
        <v>104</v>
      </c>
      <c r="O26" s="10" t="s">
        <v>104</v>
      </c>
      <c r="P26" s="10"/>
      <c r="Q26" s="11"/>
      <c r="R26" s="11"/>
      <c r="S26" s="11"/>
      <c r="T26" s="20"/>
      <c r="U26" s="22">
        <v>760</v>
      </c>
      <c r="V26" s="10">
        <v>420</v>
      </c>
      <c r="W26" s="10">
        <v>12400</v>
      </c>
      <c r="X26" s="10">
        <v>13600</v>
      </c>
    </row>
    <row r="27" spans="4:24" ht="26.4" x14ac:dyDescent="0.7">
      <c r="D27" t="s">
        <v>202</v>
      </c>
      <c r="E27" s="4" t="s">
        <v>100</v>
      </c>
      <c r="F27">
        <v>26</v>
      </c>
      <c r="G27">
        <v>26</v>
      </c>
      <c r="H27">
        <v>19</v>
      </c>
      <c r="I27" s="26" t="s">
        <v>34</v>
      </c>
      <c r="J27" s="6" t="s">
        <v>101</v>
      </c>
      <c r="K27" s="7">
        <v>16801.489000000001</v>
      </c>
      <c r="L27" s="7">
        <v>3970</v>
      </c>
      <c r="M27" s="7">
        <v>65300</v>
      </c>
      <c r="N27" s="7">
        <v>9100</v>
      </c>
      <c r="O27" s="7">
        <v>9101</v>
      </c>
      <c r="P27" s="7">
        <v>40100</v>
      </c>
      <c r="Q27" s="8">
        <v>29546</v>
      </c>
      <c r="R27" s="8">
        <v>10900.000000000002</v>
      </c>
      <c r="S27" s="8">
        <v>7000</v>
      </c>
      <c r="T27" s="24">
        <v>32200.000000000004</v>
      </c>
      <c r="U27" s="25">
        <v>39440</v>
      </c>
      <c r="V27" s="7">
        <v>59500</v>
      </c>
      <c r="W27" s="7">
        <v>61400</v>
      </c>
      <c r="X27" s="7">
        <v>56300</v>
      </c>
    </row>
    <row r="28" spans="4:24" ht="26.4" x14ac:dyDescent="0.7">
      <c r="D28" t="s">
        <v>203</v>
      </c>
      <c r="E28" s="4" t="s">
        <v>100</v>
      </c>
      <c r="F28">
        <v>27</v>
      </c>
      <c r="G28">
        <v>27</v>
      </c>
      <c r="I28" s="27" t="s">
        <v>35</v>
      </c>
      <c r="J28" s="6" t="s">
        <v>101</v>
      </c>
      <c r="K28" s="10" t="s">
        <v>104</v>
      </c>
      <c r="L28" s="10" t="s">
        <v>104</v>
      </c>
      <c r="M28" s="10" t="s">
        <v>104</v>
      </c>
      <c r="N28" s="10" t="s">
        <v>104</v>
      </c>
      <c r="O28" s="10" t="s">
        <v>104</v>
      </c>
      <c r="P28" s="10"/>
      <c r="Q28" s="11"/>
      <c r="R28" s="11"/>
      <c r="S28" s="11"/>
      <c r="T28" s="24"/>
      <c r="U28" s="25"/>
      <c r="V28" s="10"/>
      <c r="W28" s="10">
        <v>0</v>
      </c>
      <c r="X28" s="10">
        <v>0</v>
      </c>
    </row>
    <row r="29" spans="4:24" ht="26.4" x14ac:dyDescent="0.7">
      <c r="D29" t="s">
        <v>204</v>
      </c>
      <c r="E29" s="4" t="s">
        <v>100</v>
      </c>
      <c r="F29">
        <v>28</v>
      </c>
      <c r="G29">
        <v>28</v>
      </c>
      <c r="I29" s="27" t="s">
        <v>36</v>
      </c>
      <c r="J29" s="6" t="s">
        <v>101</v>
      </c>
      <c r="K29" s="10" t="s">
        <v>104</v>
      </c>
      <c r="L29" s="10" t="s">
        <v>104</v>
      </c>
      <c r="M29" s="10" t="s">
        <v>104</v>
      </c>
      <c r="N29" s="10" t="s">
        <v>104</v>
      </c>
      <c r="O29" s="10" t="s">
        <v>104</v>
      </c>
      <c r="P29" s="10"/>
      <c r="Q29" s="11"/>
      <c r="R29" s="11"/>
      <c r="S29" s="11"/>
      <c r="T29" s="24"/>
      <c r="U29" s="25"/>
      <c r="V29" s="10"/>
      <c r="W29" s="10">
        <v>0</v>
      </c>
      <c r="X29" s="10">
        <v>0</v>
      </c>
    </row>
    <row r="30" spans="4:24" ht="26.4" x14ac:dyDescent="0.7">
      <c r="D30" t="s">
        <v>205</v>
      </c>
      <c r="E30" s="4" t="s">
        <v>100</v>
      </c>
      <c r="F30">
        <v>29</v>
      </c>
      <c r="G30">
        <v>29</v>
      </c>
      <c r="I30" s="27" t="s">
        <v>37</v>
      </c>
      <c r="J30" s="6" t="s">
        <v>101</v>
      </c>
      <c r="K30" s="7">
        <v>22895.236247899997</v>
      </c>
      <c r="L30" s="7">
        <v>21480</v>
      </c>
      <c r="M30" s="7">
        <v>20000</v>
      </c>
      <c r="N30" s="7">
        <v>25000</v>
      </c>
      <c r="O30" s="7">
        <v>25001</v>
      </c>
      <c r="P30" s="7">
        <v>12000</v>
      </c>
      <c r="Q30" s="8">
        <v>20000</v>
      </c>
      <c r="R30" s="8">
        <v>31200</v>
      </c>
      <c r="S30" s="8">
        <v>30000</v>
      </c>
      <c r="T30" s="24">
        <v>10000</v>
      </c>
      <c r="U30" s="25">
        <v>13670</v>
      </c>
      <c r="V30" s="7">
        <v>22440</v>
      </c>
      <c r="W30" s="7">
        <v>23600</v>
      </c>
      <c r="X30" s="7">
        <v>28300</v>
      </c>
    </row>
    <row r="31" spans="4:24" ht="26.4" x14ac:dyDescent="0.7">
      <c r="D31" t="s">
        <v>206</v>
      </c>
      <c r="E31" s="4" t="s">
        <v>100</v>
      </c>
      <c r="F31">
        <v>30</v>
      </c>
      <c r="G31">
        <v>30</v>
      </c>
      <c r="H31">
        <v>29</v>
      </c>
      <c r="I31" s="12" t="s">
        <v>38</v>
      </c>
      <c r="J31" s="6" t="s">
        <v>101</v>
      </c>
      <c r="K31" s="10">
        <v>3368.4627820999999</v>
      </c>
      <c r="L31" s="10">
        <v>1170</v>
      </c>
      <c r="M31" s="10">
        <v>7830</v>
      </c>
      <c r="N31" s="10" t="s">
        <v>104</v>
      </c>
      <c r="O31" s="10" t="s">
        <v>104</v>
      </c>
      <c r="P31" s="10"/>
      <c r="Q31" s="11"/>
      <c r="R31" s="11"/>
      <c r="S31" s="11"/>
      <c r="T31" s="28"/>
      <c r="U31" s="25">
        <v>5320</v>
      </c>
      <c r="V31" s="10">
        <v>1960</v>
      </c>
      <c r="W31" s="10">
        <v>1500</v>
      </c>
      <c r="X31" s="10">
        <v>23000</v>
      </c>
    </row>
    <row r="32" spans="4:24" ht="26.4" x14ac:dyDescent="0.7">
      <c r="D32" t="s">
        <v>207</v>
      </c>
      <c r="E32" s="4" t="s">
        <v>100</v>
      </c>
      <c r="F32">
        <v>31</v>
      </c>
      <c r="G32">
        <v>31</v>
      </c>
      <c r="H32">
        <v>29</v>
      </c>
      <c r="I32" s="12" t="s">
        <v>39</v>
      </c>
      <c r="J32" s="6" t="s">
        <v>101</v>
      </c>
      <c r="K32" s="10">
        <v>19526.773465799997</v>
      </c>
      <c r="L32" s="10">
        <v>20310</v>
      </c>
      <c r="M32" s="10">
        <v>12170</v>
      </c>
      <c r="N32" s="10" t="s">
        <v>104</v>
      </c>
      <c r="O32" s="10" t="s">
        <v>104</v>
      </c>
      <c r="P32" s="10"/>
      <c r="Q32" s="11"/>
      <c r="R32" s="11"/>
      <c r="S32" s="11"/>
      <c r="T32" s="28"/>
      <c r="U32" s="25">
        <v>8350</v>
      </c>
      <c r="V32" s="10">
        <v>20480</v>
      </c>
      <c r="W32" s="10">
        <v>22100</v>
      </c>
      <c r="X32" s="10">
        <v>5300</v>
      </c>
    </row>
    <row r="33" spans="4:24" ht="26.4" x14ac:dyDescent="0.7">
      <c r="D33" t="s">
        <v>208</v>
      </c>
      <c r="E33" s="4" t="s">
        <v>100</v>
      </c>
      <c r="F33">
        <v>32</v>
      </c>
      <c r="G33">
        <v>32</v>
      </c>
      <c r="I33" s="5" t="s">
        <v>40</v>
      </c>
      <c r="J33" s="6" t="s">
        <v>101</v>
      </c>
      <c r="K33" s="7">
        <v>293463.82386400003</v>
      </c>
      <c r="L33" s="7">
        <v>349560</v>
      </c>
      <c r="M33" s="7">
        <v>454920</v>
      </c>
      <c r="N33" s="7">
        <v>410280</v>
      </c>
      <c r="O33" s="7">
        <v>418700</v>
      </c>
      <c r="P33" s="7">
        <v>483140</v>
      </c>
      <c r="Q33" s="8">
        <v>469336.17529519828</v>
      </c>
      <c r="R33" s="8">
        <v>512115.38746499992</v>
      </c>
      <c r="S33" s="8">
        <v>534171.18107534933</v>
      </c>
      <c r="T33" s="28">
        <v>10000</v>
      </c>
      <c r="U33" s="25">
        <v>679810</v>
      </c>
      <c r="V33" s="7">
        <v>787280</v>
      </c>
      <c r="W33" s="7">
        <v>781100</v>
      </c>
      <c r="X33" s="7">
        <v>928600</v>
      </c>
    </row>
    <row r="34" spans="4:24" ht="26.4" x14ac:dyDescent="0.7">
      <c r="D34" t="s">
        <v>209</v>
      </c>
      <c r="E34" s="4" t="s">
        <v>100</v>
      </c>
      <c r="F34">
        <v>33</v>
      </c>
      <c r="G34">
        <v>33</v>
      </c>
      <c r="I34" s="9" t="s">
        <v>41</v>
      </c>
      <c r="J34" s="6" t="s">
        <v>101</v>
      </c>
      <c r="K34" s="10">
        <v>7705.0880002770982</v>
      </c>
      <c r="L34" s="10">
        <v>7370</v>
      </c>
      <c r="M34" s="10">
        <v>23800</v>
      </c>
      <c r="N34" s="10">
        <v>13000</v>
      </c>
      <c r="O34" s="10">
        <v>28300</v>
      </c>
      <c r="P34" s="10">
        <v>40180</v>
      </c>
      <c r="Q34" s="11">
        <v>11660</v>
      </c>
      <c r="R34" s="11">
        <v>14000</v>
      </c>
      <c r="S34" s="11">
        <v>28726.49590791154</v>
      </c>
      <c r="T34" s="29">
        <v>48130</v>
      </c>
      <c r="U34" s="22">
        <v>75700</v>
      </c>
      <c r="V34" s="10">
        <v>63520</v>
      </c>
      <c r="W34" s="10">
        <v>54700</v>
      </c>
      <c r="X34" s="10">
        <v>51000</v>
      </c>
    </row>
    <row r="35" spans="4:24" ht="26.4" x14ac:dyDescent="0.7">
      <c r="D35" t="s">
        <v>210</v>
      </c>
      <c r="E35" s="4" t="s">
        <v>100</v>
      </c>
      <c r="F35">
        <v>34</v>
      </c>
      <c r="G35">
        <v>34</v>
      </c>
      <c r="I35" s="5" t="s">
        <v>1</v>
      </c>
      <c r="J35" s="6" t="s">
        <v>101</v>
      </c>
      <c r="K35" s="7">
        <v>324064.14811217715</v>
      </c>
      <c r="L35" s="7">
        <v>378400</v>
      </c>
      <c r="M35" s="7">
        <v>498720</v>
      </c>
      <c r="N35" s="7">
        <v>435280</v>
      </c>
      <c r="O35" s="7">
        <v>460210</v>
      </c>
      <c r="P35" s="7">
        <v>495140</v>
      </c>
      <c r="Q35" s="8">
        <v>489336.17529519828</v>
      </c>
      <c r="R35" s="8">
        <v>543315.38746499992</v>
      </c>
      <c r="S35" s="8">
        <v>564171.18107534933</v>
      </c>
      <c r="T35" s="28">
        <v>550250</v>
      </c>
      <c r="U35" s="25">
        <v>769170</v>
      </c>
      <c r="V35" s="7">
        <v>873250</v>
      </c>
      <c r="W35" s="7">
        <v>859500</v>
      </c>
      <c r="X35" s="7">
        <v>1007800</v>
      </c>
    </row>
    <row r="36" spans="4:24" ht="26.4" x14ac:dyDescent="0.7">
      <c r="J36" s="4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</row>
  </sheetData>
  <phoneticPr fontId="1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C7FB-D55C-4E6E-9092-45B65FF07E6E}">
  <sheetPr>
    <tabColor rgb="FF92D050"/>
  </sheetPr>
  <dimension ref="A1:X18"/>
  <sheetViews>
    <sheetView workbookViewId="0">
      <selection activeCell="E2" sqref="E2"/>
    </sheetView>
  </sheetViews>
  <sheetFormatPr baseColWidth="10" defaultRowHeight="14.4" x14ac:dyDescent="0.3"/>
  <cols>
    <col min="9" max="9" width="31.77734375" customWidth="1"/>
    <col min="22" max="22" width="13.33203125" bestFit="1" customWidth="1"/>
    <col min="24" max="24" width="13.33203125" bestFit="1" customWidth="1"/>
  </cols>
  <sheetData>
    <row r="1" spans="1:24" ht="30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99</v>
      </c>
      <c r="K1" s="31">
        <v>2011</v>
      </c>
      <c r="L1" s="31">
        <v>2012</v>
      </c>
      <c r="M1" s="31">
        <v>2013</v>
      </c>
      <c r="N1" s="31">
        <v>2014</v>
      </c>
      <c r="O1" s="31">
        <v>2015</v>
      </c>
      <c r="P1" s="31">
        <v>2016</v>
      </c>
      <c r="Q1" s="31">
        <v>2017</v>
      </c>
      <c r="R1" s="31">
        <v>2018</v>
      </c>
      <c r="S1" s="31">
        <v>2019</v>
      </c>
      <c r="T1" s="31">
        <v>2020</v>
      </c>
      <c r="U1" s="31">
        <v>2021</v>
      </c>
      <c r="V1" s="31">
        <v>2022</v>
      </c>
      <c r="W1" s="31">
        <v>2023</v>
      </c>
      <c r="X1" s="31">
        <v>2024</v>
      </c>
    </row>
    <row r="2" spans="1:24" ht="27" x14ac:dyDescent="0.3">
      <c r="D2" s="32" t="s">
        <v>160</v>
      </c>
      <c r="E2" t="s">
        <v>42</v>
      </c>
      <c r="F2">
        <v>1</v>
      </c>
      <c r="G2">
        <v>1</v>
      </c>
      <c r="I2" s="33" t="s">
        <v>43</v>
      </c>
      <c r="J2" s="34" t="s">
        <v>101</v>
      </c>
      <c r="K2" s="35">
        <v>323971.92269923544</v>
      </c>
      <c r="L2" s="35">
        <v>429960</v>
      </c>
      <c r="M2" s="35">
        <v>444910</v>
      </c>
      <c r="N2" s="35">
        <v>460020</v>
      </c>
      <c r="O2" s="35">
        <v>513690.00000000006</v>
      </c>
      <c r="P2" s="35">
        <v>494400</v>
      </c>
      <c r="Q2" s="36">
        <v>491864.516</v>
      </c>
      <c r="R2" s="36">
        <v>547586.57378000009</v>
      </c>
      <c r="S2" s="36">
        <v>565134.89178372652</v>
      </c>
      <c r="T2" s="36">
        <v>700260</v>
      </c>
      <c r="U2" s="36">
        <v>691130</v>
      </c>
      <c r="V2" s="36">
        <v>1007940</v>
      </c>
      <c r="W2" s="36">
        <v>954100</v>
      </c>
      <c r="X2" s="36">
        <v>1013000</v>
      </c>
    </row>
    <row r="3" spans="1:24" ht="27" x14ac:dyDescent="0.3">
      <c r="D3" s="32" t="s">
        <v>161</v>
      </c>
      <c r="E3" t="s">
        <v>42</v>
      </c>
      <c r="F3">
        <v>2</v>
      </c>
      <c r="G3">
        <v>2</v>
      </c>
      <c r="H3">
        <v>1</v>
      </c>
      <c r="I3" s="37" t="s">
        <v>44</v>
      </c>
      <c r="J3" s="34" t="s">
        <v>101</v>
      </c>
      <c r="K3" s="35">
        <v>238940.54802810913</v>
      </c>
      <c r="L3" s="35">
        <v>293006.85096612503</v>
      </c>
      <c r="M3" s="35">
        <v>272710</v>
      </c>
      <c r="N3" s="35">
        <v>284820</v>
      </c>
      <c r="O3" s="35">
        <v>290880</v>
      </c>
      <c r="P3" s="35">
        <v>278320</v>
      </c>
      <c r="Q3" s="36">
        <v>290604.516</v>
      </c>
      <c r="R3" s="36">
        <v>312815.59239000006</v>
      </c>
      <c r="S3" s="36">
        <v>330514.81950599997</v>
      </c>
      <c r="T3" s="36">
        <v>453200</v>
      </c>
      <c r="U3" s="36">
        <v>433060</v>
      </c>
      <c r="V3" s="36">
        <v>602490</v>
      </c>
      <c r="W3" s="36">
        <v>695700</v>
      </c>
      <c r="X3" s="36">
        <v>639100</v>
      </c>
    </row>
    <row r="4" spans="1:24" ht="27" x14ac:dyDescent="0.3">
      <c r="D4" s="32" t="s">
        <v>162</v>
      </c>
      <c r="E4" t="s">
        <v>42</v>
      </c>
      <c r="F4">
        <v>3</v>
      </c>
      <c r="G4">
        <v>3</v>
      </c>
      <c r="H4">
        <v>2</v>
      </c>
      <c r="I4" s="38" t="s">
        <v>45</v>
      </c>
      <c r="J4" s="34" t="s">
        <v>101</v>
      </c>
      <c r="K4" s="39">
        <v>89142.829999999987</v>
      </c>
      <c r="L4" s="39">
        <v>94670.943999999989</v>
      </c>
      <c r="M4" s="39">
        <v>103820</v>
      </c>
      <c r="N4" s="35">
        <v>106850</v>
      </c>
      <c r="O4" s="35">
        <v>119350</v>
      </c>
      <c r="P4" s="35">
        <v>123100</v>
      </c>
      <c r="Q4" s="36">
        <v>131000</v>
      </c>
      <c r="R4" s="36">
        <v>145100</v>
      </c>
      <c r="S4" s="36">
        <v>156000</v>
      </c>
      <c r="T4" s="36">
        <v>167400</v>
      </c>
      <c r="U4" s="36">
        <v>189190</v>
      </c>
      <c r="V4" s="36">
        <v>210730</v>
      </c>
      <c r="W4" s="36">
        <v>249400</v>
      </c>
      <c r="X4" s="36">
        <v>260200</v>
      </c>
    </row>
    <row r="5" spans="1:24" ht="27" x14ac:dyDescent="0.3">
      <c r="D5" s="32" t="s">
        <v>163</v>
      </c>
      <c r="E5" t="s">
        <v>42</v>
      </c>
      <c r="F5">
        <v>4</v>
      </c>
      <c r="G5">
        <v>4</v>
      </c>
      <c r="H5">
        <v>2</v>
      </c>
      <c r="I5" s="38" t="s">
        <v>46</v>
      </c>
      <c r="J5" s="34" t="s">
        <v>101</v>
      </c>
      <c r="K5" s="39">
        <v>51277.253000000004</v>
      </c>
      <c r="L5" s="39">
        <v>54573.153000000006</v>
      </c>
      <c r="M5" s="39">
        <v>61500</v>
      </c>
      <c r="N5" s="35">
        <v>65209.999999999993</v>
      </c>
      <c r="O5" s="35">
        <v>62350</v>
      </c>
      <c r="P5" s="35">
        <v>61930</v>
      </c>
      <c r="Q5" s="36">
        <v>66263.67</v>
      </c>
      <c r="R5" s="36">
        <v>67439.769480000003</v>
      </c>
      <c r="S5" s="36">
        <v>69207.696506000008</v>
      </c>
      <c r="T5" s="36">
        <v>88900</v>
      </c>
      <c r="U5" s="36">
        <v>92720</v>
      </c>
      <c r="V5" s="36">
        <v>121520</v>
      </c>
      <c r="W5" s="36">
        <v>130400</v>
      </c>
      <c r="X5" s="36">
        <v>110100</v>
      </c>
    </row>
    <row r="6" spans="1:24" ht="27" x14ac:dyDescent="0.3">
      <c r="D6" s="32" t="s">
        <v>164</v>
      </c>
      <c r="E6" t="s">
        <v>42</v>
      </c>
      <c r="F6">
        <v>5</v>
      </c>
      <c r="G6">
        <v>5</v>
      </c>
      <c r="H6">
        <v>2</v>
      </c>
      <c r="I6" s="38" t="s">
        <v>47</v>
      </c>
      <c r="J6" s="34" t="s">
        <v>101</v>
      </c>
      <c r="K6" s="40">
        <v>0</v>
      </c>
      <c r="L6" s="40">
        <v>0</v>
      </c>
      <c r="M6" s="40">
        <v>0</v>
      </c>
      <c r="N6" s="40">
        <v>0</v>
      </c>
      <c r="O6" s="40">
        <v>0</v>
      </c>
      <c r="P6" s="40">
        <v>0</v>
      </c>
      <c r="Q6" s="41">
        <v>0</v>
      </c>
      <c r="R6" s="41">
        <v>0</v>
      </c>
      <c r="S6" s="41">
        <v>0</v>
      </c>
      <c r="T6" s="36">
        <v>0</v>
      </c>
      <c r="U6" s="36">
        <v>0</v>
      </c>
      <c r="V6" s="36">
        <v>0</v>
      </c>
      <c r="W6" s="36">
        <v>0</v>
      </c>
      <c r="X6" s="36">
        <v>0</v>
      </c>
    </row>
    <row r="7" spans="1:24" ht="27" x14ac:dyDescent="0.3">
      <c r="D7" s="32" t="s">
        <v>165</v>
      </c>
      <c r="E7" t="s">
        <v>42</v>
      </c>
      <c r="F7">
        <v>6</v>
      </c>
      <c r="G7">
        <v>6</v>
      </c>
      <c r="H7">
        <v>2</v>
      </c>
      <c r="I7" s="38" t="s">
        <v>48</v>
      </c>
      <c r="J7" s="34" t="s">
        <v>101</v>
      </c>
      <c r="K7" s="39">
        <v>60200.757000000005</v>
      </c>
      <c r="L7" s="39">
        <v>105699.12699999999</v>
      </c>
      <c r="M7" s="39">
        <v>70460</v>
      </c>
      <c r="N7" s="40">
        <v>0</v>
      </c>
      <c r="O7" s="40">
        <v>0</v>
      </c>
      <c r="P7" s="40">
        <v>0</v>
      </c>
      <c r="Q7" s="41">
        <v>0</v>
      </c>
      <c r="R7" s="41">
        <v>0</v>
      </c>
      <c r="S7" s="41">
        <v>0</v>
      </c>
      <c r="T7" s="36">
        <v>0</v>
      </c>
      <c r="U7" s="36">
        <v>0</v>
      </c>
      <c r="V7" s="36">
        <v>0</v>
      </c>
      <c r="W7" s="36">
        <v>0</v>
      </c>
      <c r="X7" s="36">
        <v>0</v>
      </c>
    </row>
    <row r="8" spans="1:24" ht="27" x14ac:dyDescent="0.3">
      <c r="D8" s="32" t="s">
        <v>166</v>
      </c>
      <c r="E8" t="s">
        <v>42</v>
      </c>
      <c r="F8">
        <v>7</v>
      </c>
      <c r="G8">
        <v>7</v>
      </c>
      <c r="H8">
        <v>2</v>
      </c>
      <c r="I8" s="38" t="s">
        <v>34</v>
      </c>
      <c r="J8" s="34" t="s">
        <v>101</v>
      </c>
      <c r="K8" s="40">
        <v>10958.248</v>
      </c>
      <c r="L8" s="40">
        <v>9977.0820000000003</v>
      </c>
      <c r="M8" s="40">
        <v>8000</v>
      </c>
      <c r="N8" s="40">
        <v>12000</v>
      </c>
      <c r="O8" s="40">
        <v>3190</v>
      </c>
      <c r="P8" s="40">
        <v>2000</v>
      </c>
      <c r="Q8" s="41">
        <v>7000</v>
      </c>
      <c r="R8" s="41">
        <v>100.00000000000142</v>
      </c>
      <c r="S8" s="41">
        <v>2000</v>
      </c>
      <c r="T8" s="41">
        <v>32290</v>
      </c>
      <c r="U8" s="36">
        <v>13860</v>
      </c>
      <c r="V8" s="36">
        <v>19310</v>
      </c>
      <c r="W8" s="36">
        <v>61400</v>
      </c>
      <c r="X8" s="36">
        <v>56300</v>
      </c>
    </row>
    <row r="9" spans="1:24" ht="27" x14ac:dyDescent="0.3">
      <c r="D9" s="32" t="s">
        <v>167</v>
      </c>
      <c r="E9" t="s">
        <v>42</v>
      </c>
      <c r="F9">
        <v>8</v>
      </c>
      <c r="G9">
        <v>8</v>
      </c>
      <c r="H9">
        <v>2</v>
      </c>
      <c r="I9" s="37" t="s">
        <v>49</v>
      </c>
      <c r="J9" s="34" t="s">
        <v>101</v>
      </c>
      <c r="K9" s="39">
        <v>15041</v>
      </c>
      <c r="L9" s="39">
        <v>12615.665966125005</v>
      </c>
      <c r="M9" s="39">
        <v>17130</v>
      </c>
      <c r="N9" s="39">
        <v>15750</v>
      </c>
      <c r="O9" s="39">
        <v>17800</v>
      </c>
      <c r="P9" s="39">
        <v>17200</v>
      </c>
      <c r="Q9" s="41">
        <v>18000</v>
      </c>
      <c r="R9" s="41">
        <v>26521.428910000002</v>
      </c>
      <c r="S9" s="41">
        <v>30763</v>
      </c>
      <c r="T9" s="41">
        <v>23000</v>
      </c>
      <c r="U9" s="36">
        <v>27990</v>
      </c>
      <c r="V9" s="36">
        <v>29800</v>
      </c>
      <c r="W9" s="36">
        <v>37000</v>
      </c>
      <c r="X9" s="36">
        <v>42600</v>
      </c>
    </row>
    <row r="10" spans="1:24" ht="27" x14ac:dyDescent="0.3">
      <c r="D10" s="32" t="s">
        <v>168</v>
      </c>
      <c r="E10" t="s">
        <v>42</v>
      </c>
      <c r="F10">
        <v>9</v>
      </c>
      <c r="G10">
        <v>9</v>
      </c>
      <c r="H10">
        <v>8</v>
      </c>
      <c r="I10" s="38" t="s">
        <v>50</v>
      </c>
      <c r="J10" s="34" t="s">
        <v>101</v>
      </c>
      <c r="K10" s="39">
        <v>8366.4540281091358</v>
      </c>
      <c r="L10" s="39">
        <v>9885.585966125007</v>
      </c>
      <c r="M10" s="39">
        <v>10630</v>
      </c>
      <c r="N10" s="39">
        <v>10950</v>
      </c>
      <c r="O10" s="39">
        <v>12660</v>
      </c>
      <c r="P10" s="39">
        <v>13200</v>
      </c>
      <c r="Q10" s="41">
        <v>14000</v>
      </c>
      <c r="R10" s="41">
        <v>20000</v>
      </c>
      <c r="S10" s="41">
        <v>20463</v>
      </c>
      <c r="T10" s="41">
        <v>13000</v>
      </c>
      <c r="U10" s="36">
        <v>20600</v>
      </c>
      <c r="V10" s="36">
        <v>22910</v>
      </c>
      <c r="W10" s="36">
        <v>28400</v>
      </c>
      <c r="X10" s="36">
        <v>13800</v>
      </c>
    </row>
    <row r="11" spans="1:24" ht="27" x14ac:dyDescent="0.3">
      <c r="D11" s="32" t="s">
        <v>169</v>
      </c>
      <c r="E11" t="s">
        <v>42</v>
      </c>
      <c r="F11">
        <v>10</v>
      </c>
      <c r="G11">
        <v>10</v>
      </c>
      <c r="H11">
        <v>8</v>
      </c>
      <c r="I11" s="38" t="s">
        <v>51</v>
      </c>
      <c r="J11" s="34" t="s">
        <v>101</v>
      </c>
      <c r="K11" s="39">
        <v>6406.302999999999</v>
      </c>
      <c r="L11" s="39">
        <v>2730.08</v>
      </c>
      <c r="M11" s="39">
        <v>6500</v>
      </c>
      <c r="N11" s="39">
        <v>4800</v>
      </c>
      <c r="O11" s="39">
        <v>5130</v>
      </c>
      <c r="P11" s="39">
        <v>4000</v>
      </c>
      <c r="Q11" s="41">
        <v>4000</v>
      </c>
      <c r="R11" s="41">
        <v>6521.4289099999996</v>
      </c>
      <c r="S11" s="41">
        <v>10300</v>
      </c>
      <c r="T11" s="41">
        <v>10000</v>
      </c>
      <c r="U11" s="36">
        <v>7400</v>
      </c>
      <c r="V11" s="36">
        <v>6890</v>
      </c>
      <c r="W11" s="36">
        <v>8600</v>
      </c>
      <c r="X11" s="36">
        <v>28700</v>
      </c>
    </row>
    <row r="12" spans="1:24" ht="27" x14ac:dyDescent="0.3">
      <c r="D12" s="32" t="s">
        <v>170</v>
      </c>
      <c r="E12" t="s">
        <v>42</v>
      </c>
      <c r="F12">
        <v>11</v>
      </c>
      <c r="G12">
        <v>11</v>
      </c>
      <c r="H12">
        <v>1</v>
      </c>
      <c r="I12" s="42" t="s">
        <v>52</v>
      </c>
      <c r="J12" s="34" t="s">
        <v>101</v>
      </c>
      <c r="K12" s="40">
        <v>0</v>
      </c>
      <c r="L12" s="40">
        <v>0</v>
      </c>
      <c r="M12" s="40">
        <v>0</v>
      </c>
      <c r="N12" s="40">
        <v>0</v>
      </c>
      <c r="O12" s="40">
        <v>0</v>
      </c>
      <c r="P12" s="40">
        <v>0</v>
      </c>
      <c r="Q12" s="41">
        <v>0</v>
      </c>
      <c r="R12" s="41">
        <v>0</v>
      </c>
      <c r="S12" s="41">
        <v>0</v>
      </c>
      <c r="T12" s="36">
        <v>0</v>
      </c>
      <c r="U12" s="36">
        <v>0</v>
      </c>
      <c r="V12" s="36">
        <v>0</v>
      </c>
      <c r="W12" s="36">
        <v>0</v>
      </c>
      <c r="X12" s="36">
        <v>0</v>
      </c>
    </row>
    <row r="13" spans="1:24" ht="27" x14ac:dyDescent="0.3">
      <c r="D13" s="32" t="s">
        <v>171</v>
      </c>
      <c r="E13" t="s">
        <v>42</v>
      </c>
      <c r="F13">
        <v>12</v>
      </c>
      <c r="G13">
        <v>12</v>
      </c>
      <c r="H13">
        <v>1</v>
      </c>
      <c r="I13" s="37" t="s">
        <v>53</v>
      </c>
      <c r="J13" s="34" t="s">
        <v>101</v>
      </c>
      <c r="K13" s="35">
        <v>85031.374671126308</v>
      </c>
      <c r="L13" s="35">
        <v>136949.51154994345</v>
      </c>
      <c r="M13" s="35">
        <v>172100</v>
      </c>
      <c r="N13" s="35">
        <v>175100</v>
      </c>
      <c r="O13" s="35">
        <v>219880</v>
      </c>
      <c r="P13" s="35">
        <v>210250</v>
      </c>
      <c r="Q13" s="36">
        <v>198260</v>
      </c>
      <c r="R13" s="36">
        <v>227770.98139</v>
      </c>
      <c r="S13" s="36">
        <v>226920.07227772649</v>
      </c>
      <c r="T13" s="36">
        <v>247060</v>
      </c>
      <c r="U13" s="36">
        <v>260030</v>
      </c>
      <c r="V13" s="36">
        <v>407360</v>
      </c>
      <c r="W13" s="36">
        <v>260200</v>
      </c>
      <c r="X13" s="36">
        <v>374900</v>
      </c>
    </row>
    <row r="14" spans="1:24" ht="27" x14ac:dyDescent="0.3">
      <c r="D14" s="32" t="s">
        <v>172</v>
      </c>
      <c r="E14" t="s">
        <v>42</v>
      </c>
      <c r="F14">
        <v>13</v>
      </c>
      <c r="G14">
        <v>13</v>
      </c>
      <c r="H14">
        <v>12</v>
      </c>
      <c r="I14" s="38" t="s">
        <v>54</v>
      </c>
      <c r="J14" s="34" t="s">
        <v>101</v>
      </c>
      <c r="K14" s="40">
        <v>30405.585671126304</v>
      </c>
      <c r="L14" s="40">
        <v>50828.22954994344</v>
      </c>
      <c r="M14" s="40">
        <v>62100</v>
      </c>
      <c r="N14" s="35">
        <v>55100</v>
      </c>
      <c r="O14" s="35">
        <v>78170</v>
      </c>
      <c r="P14" s="35">
        <v>68000</v>
      </c>
      <c r="Q14" s="41">
        <v>51559.999999999993</v>
      </c>
      <c r="R14" s="41">
        <v>74100</v>
      </c>
      <c r="S14" s="41">
        <v>75225.895387736498</v>
      </c>
      <c r="T14" s="41">
        <v>65430.000000000007</v>
      </c>
      <c r="U14" s="36">
        <v>51610</v>
      </c>
      <c r="V14" s="36">
        <v>99490</v>
      </c>
      <c r="W14" s="36">
        <v>68100</v>
      </c>
      <c r="X14" s="36">
        <v>79200</v>
      </c>
    </row>
    <row r="15" spans="1:24" ht="27" x14ac:dyDescent="0.3">
      <c r="D15" s="32" t="s">
        <v>173</v>
      </c>
      <c r="E15" t="s">
        <v>42</v>
      </c>
      <c r="F15">
        <v>14</v>
      </c>
      <c r="G15">
        <v>14</v>
      </c>
      <c r="H15">
        <v>12</v>
      </c>
      <c r="I15" s="38" t="s">
        <v>55</v>
      </c>
      <c r="J15" s="34" t="s">
        <v>101</v>
      </c>
      <c r="K15" s="40">
        <v>54625.788999999997</v>
      </c>
      <c r="L15" s="40">
        <v>86121.282000000007</v>
      </c>
      <c r="M15" s="40">
        <v>110000</v>
      </c>
      <c r="N15" s="35">
        <v>120000</v>
      </c>
      <c r="O15" s="35">
        <v>141700</v>
      </c>
      <c r="P15" s="35">
        <v>142250</v>
      </c>
      <c r="Q15" s="41">
        <v>146700</v>
      </c>
      <c r="R15" s="41">
        <v>153670.98139</v>
      </c>
      <c r="S15" s="41">
        <v>151694.17688998999</v>
      </c>
      <c r="T15" s="41">
        <v>181630</v>
      </c>
      <c r="U15" s="36">
        <v>208420</v>
      </c>
      <c r="V15" s="36">
        <v>307870</v>
      </c>
      <c r="W15" s="36">
        <v>192100</v>
      </c>
      <c r="X15" s="36">
        <v>295700</v>
      </c>
    </row>
    <row r="16" spans="1:24" ht="27" x14ac:dyDescent="0.3">
      <c r="D16" s="32" t="s">
        <v>174</v>
      </c>
      <c r="E16" t="s">
        <v>42</v>
      </c>
      <c r="F16">
        <v>15</v>
      </c>
      <c r="G16">
        <v>15</v>
      </c>
      <c r="H16">
        <v>1</v>
      </c>
      <c r="I16" s="37" t="s">
        <v>56</v>
      </c>
      <c r="J16" s="34" t="s">
        <v>101</v>
      </c>
      <c r="K16" s="40">
        <v>0</v>
      </c>
      <c r="L16" s="40">
        <v>0</v>
      </c>
      <c r="M16" s="40">
        <v>100</v>
      </c>
      <c r="N16" s="35">
        <v>100</v>
      </c>
      <c r="O16" s="35">
        <v>2930</v>
      </c>
      <c r="P16" s="35">
        <v>5750</v>
      </c>
      <c r="Q16" s="36">
        <v>24000</v>
      </c>
      <c r="R16" s="36">
        <v>7000</v>
      </c>
      <c r="S16" s="36">
        <v>7700</v>
      </c>
      <c r="T16" s="36">
        <v>0</v>
      </c>
      <c r="U16" s="36">
        <v>-1950</v>
      </c>
      <c r="V16" s="36">
        <v>-1910</v>
      </c>
      <c r="W16" s="36">
        <v>-1800</v>
      </c>
      <c r="X16" s="36">
        <v>-1000</v>
      </c>
    </row>
    <row r="17" spans="4:24" ht="27" x14ac:dyDescent="0.3">
      <c r="D17" s="32" t="s">
        <v>175</v>
      </c>
      <c r="E17" t="s">
        <v>42</v>
      </c>
      <c r="F17">
        <v>16</v>
      </c>
      <c r="G17">
        <v>16</v>
      </c>
      <c r="H17">
        <v>15</v>
      </c>
      <c r="I17" s="38" t="s">
        <v>57</v>
      </c>
      <c r="J17" s="34" t="s">
        <v>101</v>
      </c>
      <c r="K17" s="40">
        <v>0</v>
      </c>
      <c r="L17" s="40">
        <v>0</v>
      </c>
      <c r="M17" s="40">
        <v>0</v>
      </c>
      <c r="N17" s="40">
        <v>0</v>
      </c>
      <c r="O17" s="40">
        <v>0</v>
      </c>
      <c r="P17" s="40">
        <v>0</v>
      </c>
      <c r="Q17" s="40">
        <v>0</v>
      </c>
      <c r="R17" s="40">
        <v>0</v>
      </c>
      <c r="S17" s="40">
        <v>0</v>
      </c>
      <c r="T17" s="35">
        <v>0</v>
      </c>
      <c r="U17" s="35">
        <v>0</v>
      </c>
      <c r="V17" s="35">
        <v>0</v>
      </c>
      <c r="W17" s="35">
        <v>0</v>
      </c>
      <c r="X17" s="35">
        <v>0</v>
      </c>
    </row>
    <row r="18" spans="4:24" ht="27" x14ac:dyDescent="0.3">
      <c r="D18" s="32" t="s">
        <v>176</v>
      </c>
      <c r="E18" t="s">
        <v>42</v>
      </c>
      <c r="F18">
        <v>17</v>
      </c>
      <c r="G18">
        <v>17</v>
      </c>
      <c r="H18">
        <v>15</v>
      </c>
      <c r="I18" s="38" t="s">
        <v>58</v>
      </c>
      <c r="J18" s="34" t="s">
        <v>101</v>
      </c>
      <c r="K18" s="40">
        <v>9860.5059999999994</v>
      </c>
      <c r="L18" s="40">
        <v>10788.140000000001</v>
      </c>
      <c r="M18" s="40">
        <v>0</v>
      </c>
      <c r="N18" s="40">
        <v>0</v>
      </c>
      <c r="O18" s="40">
        <v>0</v>
      </c>
      <c r="P18" s="40">
        <v>0</v>
      </c>
      <c r="Q18" s="40">
        <v>0</v>
      </c>
      <c r="R18" s="40">
        <v>0</v>
      </c>
      <c r="S18" s="40">
        <v>0</v>
      </c>
      <c r="T18" s="35">
        <v>0</v>
      </c>
      <c r="U18" s="35">
        <v>0</v>
      </c>
      <c r="V18" s="35">
        <v>0</v>
      </c>
      <c r="W18" s="35">
        <v>0</v>
      </c>
      <c r="X18" s="35">
        <v>0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Plages nommées</vt:lpstr>
      </vt:variant>
      <vt:variant>
        <vt:i4>7</vt:i4>
      </vt:variant>
    </vt:vector>
  </HeadingPairs>
  <TitlesOfParts>
    <vt:vector size="17" baseType="lpstr">
      <vt:lpstr>FincPub Recettes 1995-2005</vt:lpstr>
      <vt:lpstr>Liquidations 1995-2005</vt:lpstr>
      <vt:lpstr>Dépenses 1995-2005 </vt:lpstr>
      <vt:lpstr>TOFE 1995-2005</vt:lpstr>
      <vt:lpstr>FincPub Recettes 2006-2010</vt:lpstr>
      <vt:lpstr>Dépenses 2006-2010</vt:lpstr>
      <vt:lpstr>TOFE 2006-2010</vt:lpstr>
      <vt:lpstr>recette budjetaire 2011-2024</vt:lpstr>
      <vt:lpstr>Depense 2011-2024</vt:lpstr>
      <vt:lpstr>TOFE 2011-2024</vt:lpstr>
      <vt:lpstr>'Dépenses 1995-2005 '!Zone_d_impression</vt:lpstr>
      <vt:lpstr>'Dépenses 2006-2010'!Zone_d_impression</vt:lpstr>
      <vt:lpstr>'FincPub Recettes 1995-2005'!Zone_d_impression</vt:lpstr>
      <vt:lpstr>'FincPub Recettes 2006-2010'!Zone_d_impression</vt:lpstr>
      <vt:lpstr>'Liquidations 1995-2005'!Zone_d_impression</vt:lpstr>
      <vt:lpstr>'TOFE 1995-2005'!Zone_d_impression</vt:lpstr>
      <vt:lpstr>'TOFE 2006-2010'!Zone_d_impression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Mohamed Nejib</cp:lastModifiedBy>
  <dcterms:created xsi:type="dcterms:W3CDTF">2025-08-06T14:29:36Z</dcterms:created>
  <dcterms:modified xsi:type="dcterms:W3CDTF">2025-09-02T10:01:02Z</dcterms:modified>
</cp:coreProperties>
</file>