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24226"/>
  <xr:revisionPtr revIDLastSave="0" documentId="8_{587374DA-13B8-48C3-BA3A-08EAD4975C4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. Démographie" sheetId="40" r:id="rId1"/>
    <sheet name="Principaux Indicateurs" sheetId="71" r:id="rId2"/>
    <sheet name="T1.1" sheetId="1" r:id="rId3"/>
    <sheet name="T1.2" sheetId="2" r:id="rId4"/>
    <sheet name="T1.3 " sheetId="3" r:id="rId5"/>
    <sheet name="T1.4 " sheetId="4" r:id="rId6"/>
    <sheet name="T1.5" sheetId="227" r:id="rId7"/>
    <sheet name="T1.6" sheetId="5" r:id="rId8"/>
    <sheet name="T1.7 " sheetId="6" r:id="rId9"/>
    <sheet name="2. Education" sheetId="8" r:id="rId10"/>
    <sheet name="T2.1" sheetId="143" r:id="rId11"/>
    <sheet name="T2.2 " sheetId="229" r:id="rId12"/>
    <sheet name="T2.3" sheetId="17" r:id="rId13"/>
    <sheet name="T2.4" sheetId="146" r:id="rId14"/>
    <sheet name="T2.5" sheetId="149" r:id="rId15"/>
    <sheet name="T2.6" sheetId="145" r:id="rId16"/>
    <sheet name="T2.7" sheetId="19" r:id="rId17"/>
    <sheet name="T2.8" sheetId="20" r:id="rId18"/>
    <sheet name="T2.9" sheetId="21" r:id="rId19"/>
    <sheet name="T2.10" sheetId="22" r:id="rId20"/>
    <sheet name="T2.11" sheetId="24" r:id="rId21"/>
    <sheet name="T2.12" sheetId="152" r:id="rId22"/>
    <sheet name="T2.13" sheetId="153" r:id="rId23"/>
    <sheet name="T2.14" sheetId="154" r:id="rId24"/>
    <sheet name="T2.15" sheetId="155" r:id="rId25"/>
    <sheet name="T2.16" sheetId="156" r:id="rId26"/>
    <sheet name="T2.17" sheetId="157" r:id="rId27"/>
    <sheet name="T218" sheetId="158" r:id="rId28"/>
    <sheet name="T2.19" sheetId="159" r:id="rId29"/>
    <sheet name="T2.20" sheetId="160" r:id="rId30"/>
    <sheet name="T2.21" sheetId="161" r:id="rId31"/>
    <sheet name="T2.22" sheetId="162" r:id="rId32"/>
    <sheet name="T2.23" sheetId="163" r:id="rId33"/>
    <sheet name="T2.24" sheetId="25" r:id="rId34"/>
    <sheet name="T2.25" sheetId="222" r:id="rId35"/>
    <sheet name="3. Santé" sheetId="26" r:id="rId36"/>
    <sheet name="T3.1" sheetId="164" r:id="rId37"/>
    <sheet name="T3.2" sheetId="165" r:id="rId38"/>
    <sheet name="T3.3 " sheetId="27" r:id="rId39"/>
    <sheet name="T3.4 " sheetId="28" r:id="rId40"/>
    <sheet name="T3.5" sheetId="29" r:id="rId41"/>
    <sheet name="T3.6" sheetId="167" r:id="rId42"/>
    <sheet name="T3.8" sheetId="31" r:id="rId43"/>
    <sheet name="T3.7 " sheetId="30" r:id="rId44"/>
    <sheet name="T3.9" sheetId="32" r:id="rId45"/>
    <sheet name="T3.10" sheetId="33" r:id="rId46"/>
    <sheet name="T3.11" sheetId="34" r:id="rId47"/>
    <sheet name="T3.12" sheetId="91" r:id="rId48"/>
    <sheet name="T3.13" sheetId="92" r:id="rId49"/>
    <sheet name="T3.14" sheetId="93" r:id="rId50"/>
    <sheet name="T3.15" sheetId="94" r:id="rId51"/>
    <sheet name="4. Gouvernance" sheetId="103" r:id="rId52"/>
    <sheet name="T4.1" sheetId="190" r:id="rId53"/>
    <sheet name="T4.2" sheetId="191" r:id="rId54"/>
    <sheet name="T4.3" sheetId="192" r:id="rId55"/>
    <sheet name="T4.4" sheetId="193" r:id="rId56"/>
    <sheet name="T4.5" sheetId="194" r:id="rId57"/>
    <sheet name="T4.6" sheetId="195" r:id="rId58"/>
    <sheet name="T4.7" sheetId="199" r:id="rId59"/>
    <sheet name="T4.8" sheetId="226" r:id="rId60"/>
    <sheet name="T4.9" sheetId="200" r:id="rId61"/>
    <sheet name="T4.10" sheetId="201" r:id="rId62"/>
    <sheet name="T4.11" sheetId="202" r:id="rId63"/>
    <sheet name="T4.12" sheetId="203" r:id="rId64"/>
    <sheet name="T4.13" sheetId="204" r:id="rId65"/>
    <sheet name="T4.14" sheetId="205" r:id="rId66"/>
    <sheet name="T4.15" sheetId="206" r:id="rId67"/>
    <sheet name="T4.15.1" sheetId="228" r:id="rId68"/>
    <sheet name="T4.16" sheetId="207" r:id="rId69"/>
    <sheet name="T4.17" sheetId="208" r:id="rId70"/>
    <sheet name="T4.18" sheetId="209" r:id="rId71"/>
    <sheet name="T4.19" sheetId="210" r:id="rId72"/>
    <sheet name="T4.20" sheetId="211" r:id="rId73"/>
    <sheet name="T4.21" sheetId="212" r:id="rId74"/>
    <sheet name="T4.22 " sheetId="213" r:id="rId75"/>
    <sheet name="T4.23" sheetId="220" r:id="rId76"/>
    <sheet name="T4.24" sheetId="216" r:id="rId77"/>
    <sheet name="T4.25" sheetId="217" r:id="rId78"/>
    <sheet name="T4.26" sheetId="218" r:id="rId79"/>
    <sheet name="T4.27" sheetId="219" r:id="rId80"/>
    <sheet name="T4.28" sheetId="223" r:id="rId81"/>
    <sheet name="T4.29" sheetId="224" r:id="rId82"/>
    <sheet name="5. Emploi" sheetId="35" r:id="rId83"/>
    <sheet name="T.5.1 " sheetId="36" r:id="rId84"/>
    <sheet name="T.5.2  " sheetId="37" r:id="rId85"/>
    <sheet name="T.5.3 " sheetId="38" r:id="rId86"/>
    <sheet name="T5.4 " sheetId="39" r:id="rId87"/>
    <sheet name="T.5.5  " sheetId="41" r:id="rId88"/>
    <sheet name="T.5.6  " sheetId="42" r:id="rId89"/>
    <sheet name="T.5.7 " sheetId="182" r:id="rId90"/>
    <sheet name="T.5.8  " sheetId="44" r:id="rId91"/>
    <sheet name="T.5.9  " sheetId="45" r:id="rId92"/>
    <sheet name="6. Pauvreté et Con. de vie" sheetId="46" r:id="rId93"/>
    <sheet name="T.6.1 " sheetId="48" r:id="rId94"/>
    <sheet name="T.6.2 " sheetId="49" r:id="rId95"/>
    <sheet name="T.6.3 " sheetId="50" r:id="rId96"/>
    <sheet name="T6.4  " sheetId="52" r:id="rId97"/>
    <sheet name="T.6.5  " sheetId="183" r:id="rId98"/>
    <sheet name="T.6.6  " sheetId="184" r:id="rId99"/>
    <sheet name="T.6.7  " sheetId="186" r:id="rId100"/>
    <sheet name="T.6.8  " sheetId="187" r:id="rId101"/>
    <sheet name="T6.9 " sheetId="188" r:id="rId102"/>
    <sheet name="T6.10" sheetId="189" r:id="rId103"/>
    <sheet name="7. Justice" sheetId="53" r:id="rId104"/>
    <sheet name="T.7.1" sheetId="54" r:id="rId105"/>
    <sheet name="T.7.2 " sheetId="55" r:id="rId106"/>
    <sheet name="8. Etat Civil" sheetId="136" r:id="rId107"/>
    <sheet name="T8.1" sheetId="170" r:id="rId108"/>
    <sheet name="T8.2" sheetId="171" r:id="rId109"/>
    <sheet name="T8.3" sheetId="172" r:id="rId110"/>
    <sheet name="T8.4" sheetId="173" r:id="rId111"/>
    <sheet name="T8.5" sheetId="175" r:id="rId112"/>
    <sheet name="T8.6" sheetId="176" r:id="rId113"/>
    <sheet name="T8.7" sheetId="138" r:id="rId114"/>
  </sheets>
  <externalReferences>
    <externalReference r:id="rId1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04" l="1"/>
  <c r="K12" i="204"/>
  <c r="I12" i="204"/>
  <c r="J12" i="204" s="1"/>
  <c r="H12" i="204"/>
  <c r="F12" i="204"/>
  <c r="E12" i="204"/>
  <c r="C12" i="204"/>
  <c r="B12" i="204"/>
  <c r="G11" i="204"/>
  <c r="D11" i="204"/>
  <c r="M10" i="204"/>
  <c r="J10" i="204"/>
  <c r="G10" i="204"/>
  <c r="D10" i="204"/>
  <c r="M9" i="204"/>
  <c r="J9" i="204"/>
  <c r="G9" i="204"/>
  <c r="D9" i="204"/>
  <c r="M8" i="204"/>
  <c r="J8" i="204"/>
  <c r="G8" i="204"/>
  <c r="D8" i="204"/>
  <c r="M7" i="204"/>
  <c r="J7" i="204"/>
  <c r="G7" i="204"/>
  <c r="D7" i="204"/>
  <c r="M6" i="204"/>
  <c r="J6" i="204"/>
  <c r="G6" i="204"/>
  <c r="D6" i="204"/>
  <c r="M12" i="204" l="1"/>
  <c r="G12" i="204"/>
  <c r="D12" i="204"/>
  <c r="D19" i="222"/>
  <c r="C19" i="222"/>
  <c r="B19" i="222"/>
  <c r="D20" i="3" l="1"/>
  <c r="C20" i="3"/>
  <c r="B20" i="3"/>
  <c r="L20" i="2"/>
  <c r="K20" i="2"/>
  <c r="J20" i="2"/>
  <c r="I20" i="2"/>
  <c r="H20" i="2"/>
  <c r="G20" i="2"/>
  <c r="F20" i="2"/>
  <c r="E20" i="2"/>
  <c r="F12" i="1"/>
  <c r="D12" i="1"/>
  <c r="B12" i="1"/>
  <c r="E11" i="1"/>
  <c r="E12" i="1" s="1"/>
  <c r="C11" i="1"/>
  <c r="C12" i="1" s="1"/>
  <c r="P18" i="226" l="1"/>
  <c r="P6" i="226"/>
  <c r="P7" i="226"/>
  <c r="P8" i="226"/>
  <c r="P9" i="226"/>
  <c r="P10" i="226"/>
  <c r="P11" i="226"/>
  <c r="P12" i="226"/>
  <c r="P13" i="226"/>
  <c r="P14" i="226"/>
  <c r="P15" i="226"/>
  <c r="P16" i="226"/>
  <c r="P17" i="226"/>
  <c r="P5" i="226"/>
  <c r="M6" i="226" l="1"/>
  <c r="M7" i="226"/>
  <c r="M8" i="226"/>
  <c r="M9" i="226"/>
  <c r="M10" i="226"/>
  <c r="M11" i="226"/>
  <c r="M12" i="226"/>
  <c r="M13" i="226"/>
  <c r="M14" i="226"/>
  <c r="M15" i="226"/>
  <c r="M16" i="226"/>
  <c r="M17" i="226"/>
  <c r="M18" i="226"/>
  <c r="M5" i="226"/>
  <c r="J6" i="226"/>
  <c r="J7" i="226"/>
  <c r="J8" i="226"/>
  <c r="J9" i="226"/>
  <c r="J10" i="226"/>
  <c r="J11" i="226"/>
  <c r="J12" i="226"/>
  <c r="J13" i="226"/>
  <c r="J14" i="226"/>
  <c r="J15" i="226"/>
  <c r="J16" i="226"/>
  <c r="J17" i="226"/>
  <c r="J18" i="226"/>
  <c r="J5" i="226"/>
  <c r="G6" i="226"/>
  <c r="G7" i="226"/>
  <c r="G8" i="226"/>
  <c r="G9" i="226"/>
  <c r="G10" i="226"/>
  <c r="G11" i="226"/>
  <c r="G12" i="226"/>
  <c r="G13" i="226"/>
  <c r="G14" i="226"/>
  <c r="G15" i="226"/>
  <c r="G16" i="226"/>
  <c r="G17" i="226"/>
  <c r="G5" i="226"/>
  <c r="E18" i="226"/>
  <c r="G18" i="226" s="1"/>
  <c r="E10" i="223" l="1"/>
  <c r="D10" i="223"/>
  <c r="C10" i="223"/>
  <c r="B10" i="223"/>
  <c r="E6" i="207" l="1"/>
  <c r="D6" i="207"/>
  <c r="C6" i="207"/>
  <c r="B6" i="207"/>
  <c r="E6" i="206"/>
  <c r="O11" i="205"/>
  <c r="N11" i="205"/>
  <c r="L11" i="205"/>
  <c r="K11" i="205"/>
  <c r="I11" i="205"/>
  <c r="H11" i="205"/>
  <c r="F11" i="205"/>
  <c r="E11" i="205"/>
  <c r="G11" i="205" s="1"/>
  <c r="C11" i="205"/>
  <c r="B11" i="205"/>
  <c r="P10" i="205"/>
  <c r="M10" i="205"/>
  <c r="J10" i="205"/>
  <c r="G10" i="205"/>
  <c r="D10" i="205"/>
  <c r="P9" i="205"/>
  <c r="M9" i="205"/>
  <c r="J9" i="205"/>
  <c r="G9" i="205"/>
  <c r="D9" i="205"/>
  <c r="P8" i="205"/>
  <c r="M8" i="205"/>
  <c r="J8" i="205"/>
  <c r="G8" i="205"/>
  <c r="D8" i="205"/>
  <c r="P7" i="205"/>
  <c r="M7" i="205"/>
  <c r="J7" i="205"/>
  <c r="G7" i="205"/>
  <c r="D7" i="205"/>
  <c r="P6" i="205"/>
  <c r="M6" i="205"/>
  <c r="J6" i="205"/>
  <c r="G6" i="205"/>
  <c r="D6" i="205"/>
  <c r="P10" i="203"/>
  <c r="M10" i="203"/>
  <c r="J10" i="203"/>
  <c r="G10" i="203"/>
  <c r="D10" i="203"/>
  <c r="P9" i="203"/>
  <c r="M9" i="203"/>
  <c r="J9" i="203"/>
  <c r="G9" i="203"/>
  <c r="D9" i="203"/>
  <c r="P8" i="203"/>
  <c r="M8" i="203"/>
  <c r="J8" i="203"/>
  <c r="G8" i="203"/>
  <c r="D8" i="203"/>
  <c r="P7" i="203"/>
  <c r="M7" i="203"/>
  <c r="J7" i="203"/>
  <c r="G7" i="203"/>
  <c r="D7" i="203"/>
  <c r="P6" i="203"/>
  <c r="M6" i="203"/>
  <c r="J6" i="203"/>
  <c r="G6" i="203"/>
  <c r="D6" i="203"/>
  <c r="M12" i="202"/>
  <c r="J12" i="202"/>
  <c r="G12" i="202"/>
  <c r="D12" i="202"/>
  <c r="P11" i="202"/>
  <c r="M11" i="202"/>
  <c r="J11" i="202"/>
  <c r="G11" i="202"/>
  <c r="D11" i="202"/>
  <c r="P10" i="202"/>
  <c r="M10" i="202"/>
  <c r="J10" i="202"/>
  <c r="G10" i="202"/>
  <c r="D10" i="202"/>
  <c r="P9" i="202"/>
  <c r="M9" i="202"/>
  <c r="J9" i="202"/>
  <c r="G9" i="202"/>
  <c r="D9" i="202"/>
  <c r="P8" i="202"/>
  <c r="M8" i="202"/>
  <c r="J8" i="202"/>
  <c r="G8" i="202"/>
  <c r="D8" i="202"/>
  <c r="F6" i="201"/>
  <c r="E6" i="201"/>
  <c r="D6" i="201"/>
  <c r="C6" i="201"/>
  <c r="B6" i="201"/>
  <c r="I19" i="200"/>
  <c r="H19" i="200"/>
  <c r="F19" i="200"/>
  <c r="C19" i="200"/>
  <c r="B19" i="200"/>
  <c r="M18" i="200"/>
  <c r="J18" i="200"/>
  <c r="G18" i="200"/>
  <c r="D18" i="200"/>
  <c r="M17" i="200"/>
  <c r="J17" i="200"/>
  <c r="G17" i="200"/>
  <c r="D17" i="200"/>
  <c r="M16" i="200"/>
  <c r="J16" i="200"/>
  <c r="G16" i="200"/>
  <c r="D16" i="200"/>
  <c r="M15" i="200"/>
  <c r="J15" i="200"/>
  <c r="G15" i="200"/>
  <c r="D15" i="200"/>
  <c r="M14" i="200"/>
  <c r="J14" i="200"/>
  <c r="G14" i="200"/>
  <c r="D14" i="200"/>
  <c r="M13" i="200"/>
  <c r="J13" i="200"/>
  <c r="G13" i="200"/>
  <c r="D13" i="200"/>
  <c r="M12" i="200"/>
  <c r="J12" i="200"/>
  <c r="G12" i="200"/>
  <c r="D12" i="200"/>
  <c r="M11" i="200"/>
  <c r="J11" i="200"/>
  <c r="G11" i="200"/>
  <c r="D11" i="200"/>
  <c r="M10" i="200"/>
  <c r="J10" i="200"/>
  <c r="D10" i="200"/>
  <c r="E10" i="200" s="1"/>
  <c r="G10" i="200" s="1"/>
  <c r="M9" i="200"/>
  <c r="J9" i="200"/>
  <c r="D9" i="200"/>
  <c r="M8" i="200"/>
  <c r="J8" i="200"/>
  <c r="D8" i="200"/>
  <c r="E8" i="200" s="1"/>
  <c r="G8" i="200" s="1"/>
  <c r="M7" i="200"/>
  <c r="J7" i="200"/>
  <c r="D7" i="200"/>
  <c r="E7" i="200" s="1"/>
  <c r="G7" i="200" s="1"/>
  <c r="M6" i="200"/>
  <c r="J6" i="200"/>
  <c r="D6" i="200"/>
  <c r="E6" i="200" s="1"/>
  <c r="J19" i="200" l="1"/>
  <c r="P11" i="205"/>
  <c r="J11" i="205"/>
  <c r="M11" i="205"/>
  <c r="D11" i="205"/>
  <c r="D19" i="200"/>
  <c r="M19" i="200"/>
  <c r="G6" i="200"/>
  <c r="E9" i="200"/>
  <c r="G9" i="200" s="1"/>
  <c r="G19" i="200" l="1"/>
  <c r="E19" i="200"/>
  <c r="E4" i="182" l="1"/>
  <c r="D4" i="182"/>
  <c r="C4" i="182"/>
  <c r="B4" i="182"/>
  <c r="F19" i="138" l="1"/>
  <c r="E19" i="138"/>
  <c r="D19" i="138"/>
  <c r="E20" i="175"/>
  <c r="D20" i="175"/>
  <c r="C20" i="175"/>
  <c r="B20" i="175"/>
  <c r="D19" i="170"/>
  <c r="E19" i="170"/>
  <c r="F19" i="170"/>
  <c r="D20" i="172"/>
  <c r="C20" i="172"/>
  <c r="B20" i="172"/>
  <c r="F19" i="171"/>
  <c r="E19" i="171"/>
  <c r="D19" i="171"/>
  <c r="C19" i="29" l="1"/>
  <c r="C19" i="28"/>
  <c r="C6" i="48" l="1"/>
</calcChain>
</file>

<file path=xl/sharedStrings.xml><?xml version="1.0" encoding="utf-8"?>
<sst xmlns="http://schemas.openxmlformats.org/spreadsheetml/2006/main" count="4205" uniqueCount="1445">
  <si>
    <t>Population urbaine</t>
  </si>
  <si>
    <t>سكان الحضر</t>
  </si>
  <si>
    <t>Masculine</t>
  </si>
  <si>
    <t>ذكور</t>
  </si>
  <si>
    <t>Féminine</t>
  </si>
  <si>
    <t>إناث</t>
  </si>
  <si>
    <t>Ensemble</t>
  </si>
  <si>
    <t>المجموع</t>
  </si>
  <si>
    <t>سكان الريف</t>
  </si>
  <si>
    <t>Wilaya</t>
  </si>
  <si>
    <t>الولاية</t>
  </si>
  <si>
    <t>Hodh Charghi</t>
  </si>
  <si>
    <t>الحوض الشرقي</t>
  </si>
  <si>
    <t>Hodh El Gharbi</t>
  </si>
  <si>
    <t>الحوض الغربي</t>
  </si>
  <si>
    <t>Assaba</t>
  </si>
  <si>
    <t>لعصابه</t>
  </si>
  <si>
    <t>Gorgol</t>
  </si>
  <si>
    <t>كوركول</t>
  </si>
  <si>
    <t>Brakna</t>
  </si>
  <si>
    <t>لبراكنة</t>
  </si>
  <si>
    <t>Trarza</t>
  </si>
  <si>
    <t>اترارزة</t>
  </si>
  <si>
    <t>Adrar</t>
  </si>
  <si>
    <t>آدرار</t>
  </si>
  <si>
    <t>Dakhlet Nouadhibou</t>
  </si>
  <si>
    <t>داخلت انواذيبو</t>
  </si>
  <si>
    <t>Tagant</t>
  </si>
  <si>
    <t>تكانت</t>
  </si>
  <si>
    <t>Guidimagha</t>
  </si>
  <si>
    <t>كيدي ماغا</t>
  </si>
  <si>
    <t>Tiris-Zemmour</t>
  </si>
  <si>
    <t>تيرس زمور</t>
  </si>
  <si>
    <t>Inchiri</t>
  </si>
  <si>
    <t>اينشيري</t>
  </si>
  <si>
    <t>Nouakchott</t>
  </si>
  <si>
    <t>أنواكشوط</t>
  </si>
  <si>
    <t>Enssemble</t>
  </si>
  <si>
    <t>Groupe d'age</t>
  </si>
  <si>
    <t>الفئة العمرية</t>
  </si>
  <si>
    <t>0-4</t>
  </si>
  <si>
    <t xml:space="preserve">  4-0 </t>
  </si>
  <si>
    <t xml:space="preserve"> 5-9</t>
  </si>
  <si>
    <t xml:space="preserve">  9-5 </t>
  </si>
  <si>
    <t xml:space="preserve"> 10-14</t>
  </si>
  <si>
    <t xml:space="preserve">  14-10 </t>
  </si>
  <si>
    <t xml:space="preserve"> 15-19</t>
  </si>
  <si>
    <t xml:space="preserve">  19-15 </t>
  </si>
  <si>
    <t>20-24</t>
  </si>
  <si>
    <t xml:space="preserve">  24-20 </t>
  </si>
  <si>
    <t>25-29</t>
  </si>
  <si>
    <t xml:space="preserve">  29-25 </t>
  </si>
  <si>
    <t>30-34</t>
  </si>
  <si>
    <t xml:space="preserve">  34-30 </t>
  </si>
  <si>
    <t>35-39</t>
  </si>
  <si>
    <t xml:space="preserve">  39-35 </t>
  </si>
  <si>
    <t>40-44</t>
  </si>
  <si>
    <t xml:space="preserve">  44-40 </t>
  </si>
  <si>
    <t>45-49</t>
  </si>
  <si>
    <t xml:space="preserve">  49-45 </t>
  </si>
  <si>
    <t>50-54</t>
  </si>
  <si>
    <t xml:space="preserve">  54-50 </t>
  </si>
  <si>
    <t>55-59</t>
  </si>
  <si>
    <t xml:space="preserve">  59-55 </t>
  </si>
  <si>
    <t>60-64</t>
  </si>
  <si>
    <t xml:space="preserve">  64-60 </t>
  </si>
  <si>
    <t>65-69</t>
  </si>
  <si>
    <t xml:space="preserve">  69-65 </t>
  </si>
  <si>
    <t>70-74</t>
  </si>
  <si>
    <t xml:space="preserve">  74-70 </t>
  </si>
  <si>
    <t>75+</t>
  </si>
  <si>
    <t>75 فأكثر</t>
  </si>
  <si>
    <t>Fécondité</t>
  </si>
  <si>
    <t>الخصوبة</t>
  </si>
  <si>
    <t>Indice Synthétique de Fécondité (ISF)</t>
  </si>
  <si>
    <t>مؤشر الخصوبة التركيبية</t>
  </si>
  <si>
    <t>Mortalité</t>
  </si>
  <si>
    <t>الوفيات</t>
  </si>
  <si>
    <t>Espérance de vie des hommes</t>
  </si>
  <si>
    <t>56,9</t>
  </si>
  <si>
    <t>58,3</t>
  </si>
  <si>
    <t>-</t>
  </si>
  <si>
    <t>أمل الحياة للذكور</t>
  </si>
  <si>
    <t xml:space="preserve">Espérance de vie des femms </t>
  </si>
  <si>
    <t>58,6</t>
  </si>
  <si>
    <t>61,8</t>
  </si>
  <si>
    <t>أمل الحياة للإناث</t>
  </si>
  <si>
    <t>Espérance de vie total</t>
  </si>
  <si>
    <t>40 ans</t>
  </si>
  <si>
    <t>48 ans</t>
  </si>
  <si>
    <t>57,7</t>
  </si>
  <si>
    <t xml:space="preserve">60,3 </t>
  </si>
  <si>
    <t>أمل الحياة الكلي</t>
  </si>
  <si>
    <t>Taux Brut de Natalité (TBN) pour 1000</t>
  </si>
  <si>
    <t>35;3</t>
  </si>
  <si>
    <t>المعدل الخام للولادات</t>
  </si>
  <si>
    <t>Taux de croissance annuelle (TC)</t>
  </si>
  <si>
    <t>المعدل السنوي لنمو السكان</t>
  </si>
  <si>
    <t>Population (en %)</t>
  </si>
  <si>
    <t>السكان (%)</t>
  </si>
  <si>
    <t>0 à 4 ans</t>
  </si>
  <si>
    <t>0 - 4 سنوات</t>
  </si>
  <si>
    <t>0 à14 ans</t>
  </si>
  <si>
    <t>0 - 14 سنة</t>
  </si>
  <si>
    <t>15 à 24 ans</t>
  </si>
  <si>
    <t>15 - 24 سنة</t>
  </si>
  <si>
    <t>15 à59 ans</t>
  </si>
  <si>
    <t>15 - 59 سنة</t>
  </si>
  <si>
    <t>65 ans et plus</t>
  </si>
  <si>
    <t>65 سنة فأكثر</t>
  </si>
  <si>
    <t>Femmes 15 à 49 ans</t>
  </si>
  <si>
    <t>إناث 15 - 49 سنة</t>
  </si>
  <si>
    <t>Source : RGPH 2013, MICS5 2015 et EDSM 2019-2021</t>
  </si>
  <si>
    <t>Total</t>
  </si>
  <si>
    <t>Masculin</t>
  </si>
  <si>
    <t>Féminin</t>
  </si>
  <si>
    <t>Algérie</t>
  </si>
  <si>
    <t>الجزائر</t>
  </si>
  <si>
    <t>Maroc</t>
  </si>
  <si>
    <t>المغرب</t>
  </si>
  <si>
    <t>مالي</t>
  </si>
  <si>
    <t>Sénégal</t>
  </si>
  <si>
    <t>ND</t>
  </si>
  <si>
    <t>غير محدد</t>
  </si>
  <si>
    <t>أخرى</t>
  </si>
  <si>
    <t>الجنس</t>
  </si>
  <si>
    <t>Sexe</t>
  </si>
  <si>
    <t>Hommes</t>
  </si>
  <si>
    <t>Femmes</t>
  </si>
  <si>
    <t>الفصل الثاني</t>
  </si>
  <si>
    <t>CHAPITRE II</t>
  </si>
  <si>
    <t xml:space="preserve">Source : Annuaire statistique scolaire </t>
  </si>
  <si>
    <t>المصدر: الدليل السنوي لإحصاءات التعليم</t>
  </si>
  <si>
    <t>Autres</t>
  </si>
  <si>
    <t>...</t>
  </si>
  <si>
    <t>France</t>
  </si>
  <si>
    <t>السودان</t>
  </si>
  <si>
    <t>Côte d'ivoire</t>
  </si>
  <si>
    <t>Allemagne</t>
  </si>
  <si>
    <t>الفصل الثالث</t>
  </si>
  <si>
    <t xml:space="preserve">CHAPITRE III </t>
  </si>
  <si>
    <t>Poste de Santé (PS)</t>
  </si>
  <si>
    <t>نقطة صحية</t>
  </si>
  <si>
    <t>Centre de santé (CS)</t>
  </si>
  <si>
    <t>مركز صحي</t>
  </si>
  <si>
    <t>Hôpitaux et EPA</t>
  </si>
  <si>
    <t>مستشفيات</t>
  </si>
  <si>
    <t>Source : Annuaires statistiques sanitaires/MS</t>
  </si>
  <si>
    <t>Hodh echargui</t>
  </si>
  <si>
    <t>Hodh El Garbi</t>
  </si>
  <si>
    <t>Tiris Zemour</t>
  </si>
  <si>
    <t>Nouakchott Nord</t>
  </si>
  <si>
    <t>أنواكشوط الشمالية</t>
  </si>
  <si>
    <t xml:space="preserve">Nouakchott Ouest </t>
  </si>
  <si>
    <t>أنواكشوط الغربية</t>
  </si>
  <si>
    <t>Nouakchott Sud</t>
  </si>
  <si>
    <t>أنواكشوط الجنوبية</t>
  </si>
  <si>
    <t xml:space="preserve">Ensemble </t>
  </si>
  <si>
    <t>Catégorie </t>
  </si>
  <si>
    <t>الفئات</t>
  </si>
  <si>
    <t>Médecins Spécialistes</t>
  </si>
  <si>
    <t>أطباء أخصائيين</t>
  </si>
  <si>
    <t>Médecins Généralistes</t>
  </si>
  <si>
    <t>أطباء عامون</t>
  </si>
  <si>
    <t>Dentistes</t>
  </si>
  <si>
    <t>أطباء أسنان</t>
  </si>
  <si>
    <t>Pharmaciens</t>
  </si>
  <si>
    <t>صيادلة</t>
  </si>
  <si>
    <t>Technicien Supérieur de Santé</t>
  </si>
  <si>
    <t>تقني عالي للصحة</t>
  </si>
  <si>
    <t>SFE</t>
  </si>
  <si>
    <t>قابلة</t>
  </si>
  <si>
    <t>Sage-femme/Infirmière obstétricienne</t>
  </si>
  <si>
    <t>قابلة وممرضة توليد</t>
  </si>
  <si>
    <t>IDE</t>
  </si>
  <si>
    <t>ممرض دولة</t>
  </si>
  <si>
    <t>Infirmier d'Etat/Infirmier de santé</t>
  </si>
  <si>
    <t>ممرض دولة وممرض صحي</t>
  </si>
  <si>
    <t>Infirmier médical</t>
  </si>
  <si>
    <t>ممرض طبي</t>
  </si>
  <si>
    <t>Professeur technique de santé</t>
  </si>
  <si>
    <t>أستاذ تقني صحي</t>
  </si>
  <si>
    <t>Professeur technique adjoint de santé</t>
  </si>
  <si>
    <t>أستاذ تقني صحي مساعد</t>
  </si>
  <si>
    <t>AMS/AP</t>
  </si>
  <si>
    <t>Nombre d’accouchements</t>
  </si>
  <si>
    <t>عدد الولادات</t>
  </si>
  <si>
    <t>Nombre de naissances vivantes</t>
  </si>
  <si>
    <t>155 092 </t>
  </si>
  <si>
    <t>عدد المواليد الأحياء</t>
  </si>
  <si>
    <t>Nombre de mort-nés</t>
  </si>
  <si>
    <t>عدد الوماليد غير الأحياء</t>
  </si>
  <si>
    <t>Nombre de décès de mères</t>
  </si>
  <si>
    <t>عدد وفيات الأمهات</t>
  </si>
  <si>
    <t>Nouakchott Ouest</t>
  </si>
  <si>
    <t>Mauritanie</t>
  </si>
  <si>
    <t>موريتانيا</t>
  </si>
  <si>
    <t>التشغـيل</t>
  </si>
  <si>
    <t>CHAPITRE IV</t>
  </si>
  <si>
    <t>EMPLOI</t>
  </si>
  <si>
    <t>Sources : ANSADE</t>
  </si>
  <si>
    <t>Urbain</t>
  </si>
  <si>
    <t>حضري</t>
  </si>
  <si>
    <t>Rural</t>
  </si>
  <si>
    <t>ريفي</t>
  </si>
  <si>
    <t>لعصابة</t>
  </si>
  <si>
    <t>أدرار</t>
  </si>
  <si>
    <t>نواذيبو</t>
  </si>
  <si>
    <t>كيدي ماغة</t>
  </si>
  <si>
    <t>TirisZemour</t>
  </si>
  <si>
    <t>إنشيري</t>
  </si>
  <si>
    <t>نواكشوط</t>
  </si>
  <si>
    <t>الفصل الأول</t>
  </si>
  <si>
    <t xml:space="preserve">CHAPITRE I </t>
  </si>
  <si>
    <t>Source : ANSADE</t>
  </si>
  <si>
    <t>Indicateurs</t>
  </si>
  <si>
    <t>مؤشرات</t>
  </si>
  <si>
    <t>Population active</t>
  </si>
  <si>
    <t>السكان النشطون</t>
  </si>
  <si>
    <t>Taux global d'activité</t>
  </si>
  <si>
    <t>معدل النشاط الكلي</t>
  </si>
  <si>
    <t>Population occupée</t>
  </si>
  <si>
    <t>السكان المشتغلون</t>
  </si>
  <si>
    <t>Taux de chômage</t>
  </si>
  <si>
    <t>معدل البطالة</t>
  </si>
  <si>
    <t>8;8</t>
  </si>
  <si>
    <t>40;4</t>
  </si>
  <si>
    <t>National</t>
  </si>
  <si>
    <t>المستوى الوطني</t>
  </si>
  <si>
    <t>14 - 19</t>
  </si>
  <si>
    <t>20 - 24</t>
  </si>
  <si>
    <t xml:space="preserve">25 - 29 </t>
  </si>
  <si>
    <t>30 - 34</t>
  </si>
  <si>
    <t xml:space="preserve">35 -39 </t>
  </si>
  <si>
    <t xml:space="preserve">40 - 44 </t>
  </si>
  <si>
    <t xml:space="preserve">45 - 49 </t>
  </si>
  <si>
    <t xml:space="preserve">50 -54 </t>
  </si>
  <si>
    <t xml:space="preserve">55 - 59 </t>
  </si>
  <si>
    <t xml:space="preserve">60 - 64 </t>
  </si>
  <si>
    <t>الفقر والظروف المعيشية للأسر</t>
  </si>
  <si>
    <t>PAUVRETE ET CONDITIONS DE VIE DES MENAGES</t>
  </si>
  <si>
    <t xml:space="preserve">Source : EPCV /ANSADE </t>
  </si>
  <si>
    <t>Type de toilettes</t>
  </si>
  <si>
    <t>نوع الحمامات</t>
  </si>
  <si>
    <t>Toilettes améliorées</t>
  </si>
  <si>
    <t>حمامات محسنة</t>
  </si>
  <si>
    <t>Toilettes non améliorées</t>
  </si>
  <si>
    <t>حمامات عادية</t>
  </si>
  <si>
    <t>الفصل السادس</t>
  </si>
  <si>
    <t>Cour suprême (CS)</t>
  </si>
  <si>
    <t>المحكمة العليا</t>
  </si>
  <si>
    <t>Cours d’appel (CA)</t>
  </si>
  <si>
    <t>محكمة الإستئناف</t>
  </si>
  <si>
    <t>Cours d’assises (CAS)</t>
  </si>
  <si>
    <t>Cours d’assises des mineurs (CASM)</t>
  </si>
  <si>
    <t>محاكم القصر</t>
  </si>
  <si>
    <t>Tribunaux de première instance (TPI)</t>
  </si>
  <si>
    <t>محاكم ابتدائية</t>
  </si>
  <si>
    <t>Justices de paix (JP)</t>
  </si>
  <si>
    <t>Cour des comptes (CCO)</t>
  </si>
  <si>
    <t>محكمة الحسابات</t>
  </si>
  <si>
    <t>Tribunaux du travail (TT)</t>
  </si>
  <si>
    <t>محاكم الشغل</t>
  </si>
  <si>
    <t>Établissements pénitentiaires fonctionnels</t>
  </si>
  <si>
    <t>Source : Direction des Ressources Humaines/MJ</t>
  </si>
  <si>
    <t>Magistrats</t>
  </si>
  <si>
    <t>قضاة</t>
  </si>
  <si>
    <t>Greffiers</t>
  </si>
  <si>
    <t>كتاب ضبط</t>
  </si>
  <si>
    <t>Huissiers</t>
  </si>
  <si>
    <t>Notaires</t>
  </si>
  <si>
    <t>موثقون</t>
  </si>
  <si>
    <t>أقل من 5 سنوات</t>
  </si>
  <si>
    <t>Homme</t>
  </si>
  <si>
    <t>Femme</t>
  </si>
  <si>
    <t>الفصل السابع</t>
  </si>
  <si>
    <t>الفصل الثامن</t>
  </si>
  <si>
    <t>الحالة المدنية</t>
  </si>
  <si>
    <t>CHAPITRE VIII</t>
  </si>
  <si>
    <t>ETAT CIVIL</t>
  </si>
  <si>
    <t xml:space="preserve">الديموغرافيا </t>
  </si>
  <si>
    <t xml:space="preserve">EDUCATION </t>
  </si>
  <si>
    <t xml:space="preserve">أهم المؤشرات الاجتماعية والديموغرافية </t>
  </si>
  <si>
    <t xml:space="preserve">Indicateur </t>
  </si>
  <si>
    <t xml:space="preserve">القيمة </t>
  </si>
  <si>
    <t xml:space="preserve">السنة </t>
  </si>
  <si>
    <t xml:space="preserve">المؤشر </t>
  </si>
  <si>
    <t xml:space="preserve">Démographie </t>
  </si>
  <si>
    <t>Valeur</t>
  </si>
  <si>
    <t xml:space="preserve">Année </t>
  </si>
  <si>
    <t>Population Totale</t>
  </si>
  <si>
    <t>اجمالي السكان</t>
  </si>
  <si>
    <t>Taux d’urbanisation</t>
  </si>
  <si>
    <t>معدل التحضر</t>
  </si>
  <si>
    <t>Taux d’accroissement annuel moyen de la population (%)</t>
  </si>
  <si>
    <t>متوسط المعدل السنوي للنمو السكاني (%)</t>
  </si>
  <si>
    <t>Taux brut de natalité(‰)</t>
  </si>
  <si>
    <t>معدل الولادات الخام (%)</t>
  </si>
  <si>
    <t>Nombre moyen d’enfants nés vivants par femme (ISF)</t>
  </si>
  <si>
    <t>متوسط عدد الأطفال المولودين أحياء لكل امرأة</t>
  </si>
  <si>
    <t>Pourcentage de femmes 15-49 ans mariées plus d’une fois</t>
  </si>
  <si>
    <t>النسبة المئوية للنساء 15-49 سنة اللاتي تزوجن أكثر من مرة</t>
  </si>
  <si>
    <t>Espérance de vie à la naissance</t>
  </si>
  <si>
    <t>60,3 ans</t>
  </si>
  <si>
    <t>أمل الحياة عند الولادة</t>
  </si>
  <si>
    <t xml:space="preserve">Santé </t>
  </si>
  <si>
    <t xml:space="preserve">الصحة </t>
  </si>
  <si>
    <t>33 ‰</t>
  </si>
  <si>
    <t>معدل وفيات الرضع أقل من سنة (1q0  في ‰)</t>
  </si>
  <si>
    <t>8 ‰</t>
  </si>
  <si>
    <t>معدل وفيات الأطفال  من سنة إلى 4 سنوات (4q1  في ‰)</t>
  </si>
  <si>
    <t>41 ‰</t>
  </si>
  <si>
    <t>معدل وفيات الأطفال  أقل من 5 سنوات (5q0  في ‰)</t>
  </si>
  <si>
    <t>Taux de mortalité maternelle (décès de femmes pour 100.000naissances vivantes)</t>
  </si>
  <si>
    <t>معدل وفيات الأمهات (وفيات النساء لكل 100000 ولادة حية )</t>
  </si>
  <si>
    <t>Pourcentage ayant reçu des soins prénatals par un prestataire de santé qualifié</t>
  </si>
  <si>
    <t>النسبة المئوية للنساء اللاتي حصلن على علاجات ما قبل الولادة من  طرف مقدم خدمة صحي مؤهل</t>
  </si>
  <si>
    <t>Pourcentage ayant effectué au moins quatre visites prénatales dont au moins une dispensée par un prestataire qualifié</t>
  </si>
  <si>
    <t>النسبة المئوية للنساء اللاتي قمن على الأقل بأربع زيارات ما قبل الولادة من بينها على الأقل واحدة  من طرف مقدم خدمة صحي مؤهل</t>
  </si>
  <si>
    <t>Pourcentage d’accouchementdans unEtablissementde santé</t>
  </si>
  <si>
    <t>النسبة المئوية للولادات التي حصلت في مرفق صحي</t>
  </si>
  <si>
    <t>Pourcentage d’enfants de 6-59 mois considérés comme étant atteints d’anémie :</t>
  </si>
  <si>
    <t>فقر دم خفيف</t>
  </si>
  <si>
    <t>فقر دم معتدل</t>
  </si>
  <si>
    <t>فقر دم حاد</t>
  </si>
  <si>
    <t>Retard de croissance</t>
  </si>
  <si>
    <t>Insuffisance Pondérale</t>
  </si>
  <si>
    <t>نقص في الوزن</t>
  </si>
  <si>
    <t>Emaciation</t>
  </si>
  <si>
    <t>الهزال</t>
  </si>
  <si>
    <t xml:space="preserve">Alphabétisation et fréquentation scolaire </t>
  </si>
  <si>
    <t>محو الأمية والالتحاق بالمدرسة</t>
  </si>
  <si>
    <t xml:space="preserve">Taux d’alphabétisation chez la population de 15 ans et plus             معدل محو الأمية لدي السكان في الفئة العمرية 15 سنة فما فوق                                                                                     </t>
  </si>
  <si>
    <t>Ensemble du pays</t>
  </si>
  <si>
    <t>بالنسبة لاجمالي البلد</t>
  </si>
  <si>
    <t>Milieu urbain</t>
  </si>
  <si>
    <t>بالنسبة الوسط الحضري</t>
  </si>
  <si>
    <t>Milieu rural</t>
  </si>
  <si>
    <t>بالنسبة الوسط الريفي</t>
  </si>
  <si>
    <t>Taux Brut de Scolarisation des 6-11 ans (%)</t>
  </si>
  <si>
    <t xml:space="preserve">معدل التمدرس الخام للأطفال 6-11 سنة (%) </t>
  </si>
  <si>
    <t>TBS Milieu urbain</t>
  </si>
  <si>
    <t>معدل التمدرس الخام بالنسبة للوسط الحضري</t>
  </si>
  <si>
    <t>TBS Milieu rural</t>
  </si>
  <si>
    <t>معدل التمدرس الخام بالنسبة للوسط الريفي</t>
  </si>
  <si>
    <t>Taux Net de Scolarisation des 6-11 ans (%)</t>
  </si>
  <si>
    <t xml:space="preserve">صافي معدل التمدرس للأطفال 6-11 سنة (%)  </t>
  </si>
  <si>
    <t>TNS Milieu urbain</t>
  </si>
  <si>
    <t xml:space="preserve">صافي معدل التمدرس بالنسبة للوسط الحضري  </t>
  </si>
  <si>
    <t>TNS Milieu rural</t>
  </si>
  <si>
    <t xml:space="preserve">صافي معدل التمدرس بالنسبة للوسط الريفي  </t>
  </si>
  <si>
    <t xml:space="preserve">Pauvreté et conditions de vie des Ménages </t>
  </si>
  <si>
    <t>Taux de pauvreté monétaire (incidence)</t>
  </si>
  <si>
    <t>معدل الفقر النقدي (الانتشار)</t>
  </si>
  <si>
    <t>Profondeur de la pauvreté</t>
  </si>
  <si>
    <t>معدل عمق الفقر</t>
  </si>
  <si>
    <t>Pauvreté multidimensionnelle</t>
  </si>
  <si>
    <t>الفقر متعدد الأبعاد</t>
  </si>
  <si>
    <t xml:space="preserve">Accès à une source d’eau améliorée </t>
  </si>
  <si>
    <t>معدل الولوج لمصدر مياه محسن</t>
  </si>
  <si>
    <t>Proportion des ménages ayant accès au réseau électrique</t>
  </si>
  <si>
    <t xml:space="preserve">نسبة الأسر الذين يرتبطون بشبكة الكهرباء  </t>
  </si>
  <si>
    <t>Activités économiques</t>
  </si>
  <si>
    <t>الأنشطة الاقتصادية</t>
  </si>
  <si>
    <t>Population en âge de travailler (14-64 ans) parmi les 10 ans et plus</t>
  </si>
  <si>
    <t>السكان في سن العمل (14-64 سنة) من بين السكان الذين أعمارهم 10 سنوات فأكثر</t>
  </si>
  <si>
    <t>Taux de dépendance économique (%)</t>
  </si>
  <si>
    <t xml:space="preserve">معل الإعالة الاقتصادية (%) </t>
  </si>
  <si>
    <t xml:space="preserve">بالنسبة لاجمالي البلد </t>
  </si>
  <si>
    <t>الذكور</t>
  </si>
  <si>
    <t>الاناث</t>
  </si>
  <si>
    <t>Taux d’occupation des 14-64 ans (%)</t>
  </si>
  <si>
    <t>معدل العمالة للسكان في الفئة العمرية 14-64 سنة (%)</t>
  </si>
  <si>
    <t>الوسط الحضري</t>
  </si>
  <si>
    <t>الوسط الريفي</t>
  </si>
  <si>
    <t>Taux de chômage des 14-64 ans (%)</t>
  </si>
  <si>
    <t>معدل البطالة للسكان في الفئة العمرية 14-64 سنة (%)</t>
  </si>
  <si>
    <t>605 340</t>
  </si>
  <si>
    <t>569 637</t>
  </si>
  <si>
    <t>565 441</t>
  </si>
  <si>
    <t>475 390</t>
  </si>
  <si>
    <t>392 412</t>
  </si>
  <si>
    <t>328 611</t>
  </si>
  <si>
    <t>275 780</t>
  </si>
  <si>
    <t>232 108</t>
  </si>
  <si>
    <t>191 291</t>
  </si>
  <si>
    <t>159 505</t>
  </si>
  <si>
    <t>131 598</t>
  </si>
  <si>
    <t>105 366</t>
  </si>
  <si>
    <t>82 246</t>
  </si>
  <si>
    <t>59 919</t>
  </si>
  <si>
    <t>40 510</t>
  </si>
  <si>
    <t>4 271 197</t>
  </si>
  <si>
    <t>المصدر : التعداد العام للسكان والمساكن 2000، 2013، والمسح الديموغرافي والصحي في موريتانيا 2019-2021</t>
  </si>
  <si>
    <t>Soudan</t>
  </si>
  <si>
    <t>Principaux Indicateurs Sociodémographiques</t>
  </si>
  <si>
    <t>H.Echargui</t>
  </si>
  <si>
    <t>H. El Garbi</t>
  </si>
  <si>
    <t>D.Noudhibou</t>
  </si>
  <si>
    <t>Milieu</t>
  </si>
  <si>
    <t>وسط الإقامة</t>
  </si>
  <si>
    <t>Hodh Chargui</t>
  </si>
  <si>
    <t xml:space="preserve">Tableau 2.1: Evolution des taux de réussite aux Examens Nationaux  (%) </t>
  </si>
  <si>
    <t>لبراكنه</t>
  </si>
  <si>
    <t>اترارزه</t>
  </si>
  <si>
    <t>تيرس الزمور</t>
  </si>
  <si>
    <t>نواكشوط الشمالية</t>
  </si>
  <si>
    <t>نواكشوط الغربية</t>
  </si>
  <si>
    <t>نواكشوط الجنوبية</t>
  </si>
  <si>
    <t>المجموع الوطني</t>
  </si>
  <si>
    <t>WILAYA</t>
  </si>
  <si>
    <t>D.Nouadhibou</t>
  </si>
  <si>
    <t>الفئات العمرية</t>
  </si>
  <si>
    <t>Groupes d'Ages</t>
  </si>
  <si>
    <t>2019 - 2020</t>
  </si>
  <si>
    <t>D. Nouadhibou</t>
  </si>
  <si>
    <t>Hodh Gharbi</t>
  </si>
  <si>
    <t>lnchiri</t>
  </si>
  <si>
    <t>Nouadhibou</t>
  </si>
  <si>
    <t>Tiris Zemmour</t>
  </si>
  <si>
    <t>Pauvreté Monotaire et Multidimentionnelle</t>
  </si>
  <si>
    <t>نسبة السكان  Part de la population (%)</t>
  </si>
  <si>
    <t>مؤشر الفقر متعدد الأبعاد في موريتانيا  lPM-M</t>
  </si>
  <si>
    <t>Milieu de residence</t>
  </si>
  <si>
    <t>القيمة Valeur</t>
  </si>
  <si>
    <t>معدل الفقر                        Taux de pauvreté (H, %)</t>
  </si>
  <si>
    <t>شدة الفقر                         lntensité de la pauvreté (A, %)</t>
  </si>
  <si>
    <t>درجة الثقة IntervaIIe de Confiance (9€%)</t>
  </si>
  <si>
    <t>حضر</t>
  </si>
  <si>
    <t>ريف</t>
  </si>
  <si>
    <t>مؤشر الفقر متعدد الأبعاد في موريتانيا   lPM-M</t>
  </si>
  <si>
    <t xml:space="preserve"> معدل الفقر                                    Taux de pauvreté (H, %)</t>
  </si>
  <si>
    <t>شدة الفقر                          lntensité de la pauvreté (A, %)</t>
  </si>
  <si>
    <t>المصدر: المسح الدائم حول الظروف المعيشية في موريتانيا 2019</t>
  </si>
  <si>
    <t>Source: EPCV 2019</t>
  </si>
  <si>
    <t>إجمالي السكان   Population totale</t>
  </si>
  <si>
    <t>الفقر متعدد الأبعاد                  Pauvreté multidimensionnelle (k=38%)</t>
  </si>
  <si>
    <t>الأطفال 0 -17 سنة  Enfants 0 - 17 ans</t>
  </si>
  <si>
    <t>غير فقير Non pauvre</t>
  </si>
  <si>
    <t>فقير Pauvre</t>
  </si>
  <si>
    <t>المجموع Total</t>
  </si>
  <si>
    <t>الفقر النقدي Pauvreté Monetaire</t>
  </si>
  <si>
    <t>الأطفال 0 - 4 سنوات Enfants 0 - 4 ans</t>
  </si>
  <si>
    <t>الأطفال 5 - 17 سنة Enfants 5 - 17 ans</t>
  </si>
  <si>
    <t xml:space="preserve">Hodh Charghi </t>
  </si>
  <si>
    <t xml:space="preserve">Hodh El Gharbi </t>
  </si>
  <si>
    <t xml:space="preserve">Assaba </t>
  </si>
  <si>
    <t xml:space="preserve">Gorgol </t>
  </si>
  <si>
    <t xml:space="preserve">Brakna </t>
  </si>
  <si>
    <t xml:space="preserve">Trarza </t>
  </si>
  <si>
    <t xml:space="preserve">Adrar </t>
  </si>
  <si>
    <t xml:space="preserve">Dakhelet Nouadhibou </t>
  </si>
  <si>
    <t xml:space="preserve">Tagant </t>
  </si>
  <si>
    <t xml:space="preserve">Guidimagha </t>
  </si>
  <si>
    <t xml:space="preserve">Tiris Zemmour  </t>
  </si>
  <si>
    <t xml:space="preserve">Inchiri </t>
  </si>
  <si>
    <t xml:space="preserve">Nouakchott Nord </t>
  </si>
  <si>
    <t xml:space="preserve">Nouakchott Sud </t>
  </si>
  <si>
    <t xml:space="preserve">National </t>
  </si>
  <si>
    <t xml:space="preserve">Wilaya </t>
  </si>
  <si>
    <t xml:space="preserve">Tiris Zemmour </t>
  </si>
  <si>
    <t xml:space="preserve">Tris Zemour </t>
  </si>
  <si>
    <t xml:space="preserve"> </t>
  </si>
  <si>
    <t>Année</t>
  </si>
  <si>
    <t>Source: Atlasocio.com</t>
  </si>
  <si>
    <t>Source: Warld Prison Brief</t>
  </si>
  <si>
    <t xml:space="preserve">Source : BM </t>
  </si>
  <si>
    <t xml:space="preserve">Hodh Charghy </t>
  </si>
  <si>
    <t xml:space="preserve">Hodh Gharby </t>
  </si>
  <si>
    <t xml:space="preserve">Nouadhibou </t>
  </si>
  <si>
    <t xml:space="preserve">Guidimakha </t>
  </si>
  <si>
    <t xml:space="preserve">Tiris-Zemmour </t>
  </si>
  <si>
    <t xml:space="preserve">Nouakchott </t>
  </si>
  <si>
    <t>Source: EPCV 2004/2019</t>
  </si>
  <si>
    <t>133º</t>
  </si>
  <si>
    <t>134º</t>
  </si>
  <si>
    <t>129º</t>
  </si>
  <si>
    <t>122º</t>
  </si>
  <si>
    <t>السنة</t>
  </si>
  <si>
    <t>المصدر: البنك الدولي</t>
  </si>
  <si>
    <t>المصدر: المسح الدائم حول الظروف المعيشية 2004- 2019</t>
  </si>
  <si>
    <t>الجدول 17.4:مؤشر السعادة العالمي 2013-2022</t>
  </si>
  <si>
    <t xml:space="preserve">Tableau 4.17:  Indice mondial du bonheur  2013 - 2022 </t>
  </si>
  <si>
    <t>الجدول 1.5: تطور عدد السكان في سن العمل 14 - 64 سنة حسب الجنس 2013 -2019</t>
  </si>
  <si>
    <t xml:space="preserve">Tableau 5.1 : Evolution des effectifs de la population en âge de travailler 14-64 ans par sexe, 2013 - 2019 </t>
  </si>
  <si>
    <t>الجدول 2.5: تطور عدد السكان في سن العمل 14 - 64 سنة حسب وسط الإقامة؛ 2013 -2021</t>
  </si>
  <si>
    <t>Tableau 5.2 : Evolution des effectifs de la population en âge de travailler 14-64 ans par milieu de résidence; 2013 - 2021</t>
  </si>
  <si>
    <t>الجدول 3.5: تطور عدد السكان في سن العمل 14 - 64 سنة حسب الولاية؛ 2013 -2021</t>
  </si>
  <si>
    <t>Tableau 5.3 : Evolution des effectifs de la population en âge de travailler 14-64 ans par Wilaya; 2013 - 2021</t>
  </si>
  <si>
    <t>الجدول 4.5: معدل نشاط السكان حسب وسط الإقامة؛ 2012 - 2019</t>
  </si>
  <si>
    <t xml:space="preserve">Tableau 5.4 : Taux d’activité de la population totale par milieu de résidence; 2012 - 2019 </t>
  </si>
  <si>
    <t>الجدول 5.5: معدل نشاط السكان حسب الجنس (%) 2012 - 2019</t>
  </si>
  <si>
    <t>Tableau 5.5 : Taux d’activité de la population totale par sexe (%) 2012 -2019</t>
  </si>
  <si>
    <t>الجدول 6.5: معدل نشاط السكان حسب الولاية (%) 2012 - 2019</t>
  </si>
  <si>
    <t>Tableau 5.6 : Taux d’activité de la population totale par Wilaya (%) 2012 - 2019</t>
  </si>
  <si>
    <t>الجدول 7.5: تطور أهم مؤشرات سوق العمل( 15 سنة فأكثر ) (%) 2012 - 2019</t>
  </si>
  <si>
    <t>Tableau 5.7 : Evolution des principaux indicateurs du marché de travail (15 ans et plus) (%) 2012- 2019</t>
  </si>
  <si>
    <t>الجدول 8.5: معدل البطالة لمجموع السكان حسب الولاية 2012 - 2019</t>
  </si>
  <si>
    <t>Tableau 5.8 : Taux de chômage de la population totale par Wilaya (%) 2012 - 2019</t>
  </si>
  <si>
    <t>الجدول 1.6: تطور عدد الفقراء في موريتانيا، 2008-2019</t>
  </si>
  <si>
    <t>Tableau 6.1: Evolution du nombre de pauvres en Mauritanie; 2008-2019</t>
  </si>
  <si>
    <t xml:space="preserve">الجدول 8.6:  الفقر متعدد الأبعاد والفقر النقدي بالنسبة لاجمالي السكان والأطفال </t>
  </si>
  <si>
    <t>Tableau 6.8 :Pauvreté muItidimensionneIIe et pauvreté monétaire, de I’ensembIe de Ia popuIation et des enfants</t>
  </si>
  <si>
    <t>مجموع الريف</t>
  </si>
  <si>
    <t>مجموع الحضر</t>
  </si>
  <si>
    <t>Ensemble Rural</t>
  </si>
  <si>
    <t>Ensemble Urbain</t>
  </si>
  <si>
    <t>6 - 11 ans</t>
  </si>
  <si>
    <t>12 - 24 ans</t>
  </si>
  <si>
    <t>population carcérale</t>
  </si>
  <si>
    <t>Taux de population carcérale(pour 100 000 habitants)</t>
  </si>
  <si>
    <t>Prison</t>
  </si>
  <si>
    <t>Prison Dar Naim</t>
  </si>
  <si>
    <t>دار النعيم</t>
  </si>
  <si>
    <t>Prison CIVILE</t>
  </si>
  <si>
    <t>المدني</t>
  </si>
  <si>
    <t>Prison NDB</t>
  </si>
  <si>
    <t>انواذيب</t>
  </si>
  <si>
    <t>Prison Aleg</t>
  </si>
  <si>
    <t>الاك</t>
  </si>
  <si>
    <t>Prison femmes</t>
  </si>
  <si>
    <t>النساء</t>
  </si>
  <si>
    <t>CARSEC</t>
  </si>
  <si>
    <t>السجن</t>
  </si>
  <si>
    <t xml:space="preserve">Infantile (moins de 1an) </t>
  </si>
  <si>
    <t xml:space="preserve"> وفيات الرضع (الأقل من سنة)</t>
  </si>
  <si>
    <t>Juvénile (1 à 4 ans)</t>
  </si>
  <si>
    <t>Infanto-juvénile (moins de 5 ans)</t>
  </si>
  <si>
    <t>وفيات الأطفال من سنة إلى 4 سنوات</t>
  </si>
  <si>
    <t xml:space="preserve">Filles   إناث </t>
  </si>
  <si>
    <t xml:space="preserve">Filles  إناث </t>
  </si>
  <si>
    <t>Garçon  ذكور</t>
  </si>
  <si>
    <t>Garçon ذكور</t>
  </si>
  <si>
    <t>Ensemble  المجموع</t>
  </si>
  <si>
    <t>1 084</t>
  </si>
  <si>
    <t>RANG</t>
  </si>
  <si>
    <t xml:space="preserve">الترتيب </t>
  </si>
  <si>
    <t xml:space="preserve"> الترتيب في العالم   </t>
  </si>
  <si>
    <t>الترتيب بالنسبة للدول العربية</t>
  </si>
  <si>
    <t xml:space="preserve">  Taux de participation</t>
  </si>
  <si>
    <t xml:space="preserve">العدد الإجمالي للمقاعد </t>
  </si>
  <si>
    <t>Nombre de femme</t>
  </si>
  <si>
    <t xml:space="preserve">عدد النساء          </t>
  </si>
  <si>
    <t>Pourcentage   de femme</t>
  </si>
  <si>
    <t xml:space="preserve">نسبة النساء </t>
  </si>
  <si>
    <t>معدل جرائم القتل (لكل 100000ساكن)</t>
  </si>
  <si>
    <t xml:space="preserve">الاناث </t>
  </si>
  <si>
    <t xml:space="preserve"> المجموع </t>
  </si>
  <si>
    <t xml:space="preserve">Homme  </t>
  </si>
  <si>
    <t xml:space="preserve">Femme </t>
  </si>
  <si>
    <t xml:space="preserve">Ensemble  </t>
  </si>
  <si>
    <t xml:space="preserve">Femme  </t>
  </si>
  <si>
    <t xml:space="preserve">Homme   </t>
  </si>
  <si>
    <t xml:space="preserve">Homme </t>
  </si>
  <si>
    <t>مجموع السكان</t>
  </si>
  <si>
    <t>نزلاء السجون</t>
  </si>
  <si>
    <t>معدل نزلاء السجون (لكل 100،000 نسمة)</t>
  </si>
  <si>
    <t xml:space="preserve">  الذكور </t>
  </si>
  <si>
    <t xml:space="preserve"> المجموع</t>
  </si>
  <si>
    <t xml:space="preserve">    بالغ</t>
  </si>
  <si>
    <t>قاصر</t>
  </si>
  <si>
    <t>Adulte</t>
  </si>
  <si>
    <t xml:space="preserve">  Mineur </t>
  </si>
  <si>
    <t>Tableau 4.13:  Repartition des detenus par nationalité et prison 2018 - 2022</t>
  </si>
  <si>
    <t xml:space="preserve">   موريتانيا </t>
  </si>
  <si>
    <t xml:space="preserve">أجانب   </t>
  </si>
  <si>
    <t xml:space="preserve">  % الاجانب</t>
  </si>
  <si>
    <t xml:space="preserve"> Etranger</t>
  </si>
  <si>
    <t xml:space="preserve"> % Etranger </t>
  </si>
  <si>
    <t xml:space="preserve">Nombre de personnes en détention provisoire  </t>
  </si>
  <si>
    <t xml:space="preserve">إجمالي الموقوفين </t>
  </si>
  <si>
    <t>عدد النساء الموقوفات</t>
  </si>
  <si>
    <t xml:space="preserve"> Valeurs</t>
  </si>
  <si>
    <t xml:space="preserve"> القيمة</t>
  </si>
  <si>
    <t>القيمة</t>
  </si>
  <si>
    <t xml:space="preserve"> Rang du pays</t>
  </si>
  <si>
    <t xml:space="preserve">رتبة البلد </t>
  </si>
  <si>
    <t xml:space="preserve">القيمة  </t>
  </si>
  <si>
    <t>Indice de performance environnementale</t>
  </si>
  <si>
    <t xml:space="preserve"> مؤشر الأداء البيئي                </t>
  </si>
  <si>
    <t xml:space="preserve">الرتبة </t>
  </si>
  <si>
    <t>Admission au Bac</t>
  </si>
  <si>
    <t>النجاح في الباكلوريا</t>
  </si>
  <si>
    <t>Admission au Brevet</t>
  </si>
  <si>
    <t>النجاح في شهادة الاعدادية</t>
  </si>
  <si>
    <t>Admission en C1AS</t>
  </si>
  <si>
    <t xml:space="preserve"> النجاح في شهادة الابتدائية</t>
  </si>
  <si>
    <t>الجدول 4.1:  تطور معدلات وفيات الأطفال حسب الجنس (‰)؛ 2000-2019</t>
  </si>
  <si>
    <t>Tableau 1.4 : Evolution du quotient de mortalité dans l’enfance selon le sexe (‰), 2000 - 2019</t>
  </si>
  <si>
    <t xml:space="preserve"> Quotient </t>
  </si>
  <si>
    <t>معدل الوفيات</t>
  </si>
  <si>
    <t xml:space="preserve">وفيات الأطفال اقل من 5 سنوات </t>
  </si>
  <si>
    <t>ا 2017</t>
  </si>
  <si>
    <t>6 - 11 سنوات</t>
  </si>
  <si>
    <t>12 - 24 سنوات</t>
  </si>
  <si>
    <t>الجدول 9.6: انتشار الفقر النقدي، 2019 حسب الولاية ووسط الإقامة (%)</t>
  </si>
  <si>
    <t>Tableau 6.9 : Prévalence (en %) de la pauvreté monetaire, 2019</t>
  </si>
  <si>
    <t xml:space="preserve"> Hodh charghy</t>
  </si>
  <si>
    <t xml:space="preserve"> Hodh Gharby</t>
  </si>
  <si>
    <t xml:space="preserve"> Assaba</t>
  </si>
  <si>
    <t xml:space="preserve"> Gorgol</t>
  </si>
  <si>
    <t xml:space="preserve"> Brakna</t>
  </si>
  <si>
    <t xml:space="preserve"> Trarza</t>
  </si>
  <si>
    <t xml:space="preserve"> Adrar</t>
  </si>
  <si>
    <t xml:space="preserve"> Dakhlett Nouadibou</t>
  </si>
  <si>
    <t xml:space="preserve"> Tagant</t>
  </si>
  <si>
    <t xml:space="preserve"> Guidimagha</t>
  </si>
  <si>
    <t xml:space="preserve"> Tirs-ezemour</t>
  </si>
  <si>
    <t xml:space="preserve"> Inchiri</t>
  </si>
  <si>
    <t xml:space="preserve"> Nouakchott</t>
  </si>
  <si>
    <t>Tableau 6.9 :Indicateurs de pauvreté multidimùensionnelle, 2019</t>
  </si>
  <si>
    <t>الحضر</t>
  </si>
  <si>
    <t>الريف</t>
  </si>
  <si>
    <t>الجموع</t>
  </si>
  <si>
    <t>انتشار الفقر   Incidence de la pauvreté (H)</t>
  </si>
  <si>
    <t>شدة الفقر  Intensité de la pauvreté (A)</t>
  </si>
  <si>
    <t>مؤشر الفقر متعدد الأبعاد   Indice de Pauvreté Multidimensionnelle (IPM)</t>
  </si>
  <si>
    <t>4. الحكامه</t>
  </si>
  <si>
    <t>88 3</t>
  </si>
  <si>
    <t>Nombre total de détenus</t>
  </si>
  <si>
    <t>المصدر: وزارة العدل/ إدارة السجون</t>
  </si>
  <si>
    <t>الفقر النقدي ومتعدد الأبعاد والظروف المعيشية للأسر</t>
  </si>
  <si>
    <t>الجدول 10.6: انتشار الفقر النقدي، 2019 حسب الولاية ووسط الإقامة (%)</t>
  </si>
  <si>
    <t>55.72</t>
  </si>
  <si>
    <t>27.04</t>
  </si>
  <si>
    <t>20.74</t>
  </si>
  <si>
    <t>Année scolaire</t>
  </si>
  <si>
    <t xml:space="preserve">Année scolaire </t>
  </si>
  <si>
    <t>Guidimakha</t>
  </si>
  <si>
    <t>Hodh Elgharbi</t>
  </si>
  <si>
    <t>Filière</t>
  </si>
  <si>
    <t>Egypte</t>
  </si>
  <si>
    <t>Tunisie</t>
  </si>
  <si>
    <t>T</t>
  </si>
  <si>
    <t>Biotechnologie</t>
  </si>
  <si>
    <t>Classe préparatoires aux écoles d’ingénieurs(PC)</t>
  </si>
  <si>
    <t>Ecole Nationale de Commerce et de Gestion</t>
  </si>
  <si>
    <t>Ecole Nationale des Sciences Appliquées (ENSA)</t>
  </si>
  <si>
    <t>Ecole Supérieure de Technologies (EST)</t>
  </si>
  <si>
    <t>FM : Médecine Dentaire</t>
  </si>
  <si>
    <t>FM : Médecine Générale</t>
  </si>
  <si>
    <t>FM : Pharmacie</t>
  </si>
  <si>
    <t>Ingénieur agronome</t>
  </si>
  <si>
    <t>Ingénieur en Industrie</t>
  </si>
  <si>
    <t>Ingénieur en Mécanique</t>
  </si>
  <si>
    <t>Laboratoires</t>
  </si>
  <si>
    <t>Médecine vétérinaire Hassan II</t>
  </si>
  <si>
    <t>Science de l'agriculture</t>
  </si>
  <si>
    <t>Sciences appliquées et de technologie</t>
  </si>
  <si>
    <t>Sciences de l'Agriculture</t>
  </si>
  <si>
    <t>Sciences et techniques de la santé</t>
  </si>
  <si>
    <t>Total général</t>
  </si>
  <si>
    <t>source: Ministére de l'enseignement supérieur</t>
  </si>
  <si>
    <t>Institution</t>
  </si>
  <si>
    <t>F</t>
  </si>
  <si>
    <t>Sciences sociales, commerce et droit</t>
  </si>
  <si>
    <t>Sciences</t>
  </si>
  <si>
    <t>Lettres et arts</t>
  </si>
  <si>
    <t>Santé et protection sociale</t>
  </si>
  <si>
    <t>Ingénierie, industries de transformation et construction</t>
  </si>
  <si>
    <t>Services</t>
  </si>
  <si>
    <t>Educations</t>
  </si>
  <si>
    <t>Agriculture</t>
  </si>
  <si>
    <t>NR</t>
  </si>
  <si>
    <t>Pays d'accueil</t>
  </si>
  <si>
    <t>C1</t>
  </si>
  <si>
    <t>C2</t>
  </si>
  <si>
    <t>C3</t>
  </si>
  <si>
    <t>TG</t>
  </si>
  <si>
    <t>Canada</t>
  </si>
  <si>
    <t>Chine</t>
  </si>
  <si>
    <t>Malaisie</t>
  </si>
  <si>
    <t>Mali</t>
  </si>
  <si>
    <t>Nigéria</t>
  </si>
  <si>
    <t>Russie</t>
  </si>
  <si>
    <t>Turquie</t>
  </si>
  <si>
    <t>T.C1</t>
  </si>
  <si>
    <t>M1</t>
  </si>
  <si>
    <t>M2</t>
  </si>
  <si>
    <t>T.C2</t>
  </si>
  <si>
    <t>TH1</t>
  </si>
  <si>
    <t>1CES</t>
  </si>
  <si>
    <t>2CES</t>
  </si>
  <si>
    <t>3CES</t>
  </si>
  <si>
    <t>5CES</t>
  </si>
  <si>
    <t>6CES</t>
  </si>
  <si>
    <t>TH2</t>
  </si>
  <si>
    <t>TH3</t>
  </si>
  <si>
    <t>TH4</t>
  </si>
  <si>
    <t>T.C3</t>
  </si>
  <si>
    <t>Domaine</t>
  </si>
  <si>
    <t>Ingénierie, industries de transformation et production</t>
  </si>
  <si>
    <t>Education</t>
  </si>
  <si>
    <t>AGE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</si>
  <si>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</si>
  <si>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</si>
  <si>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</si>
  <si>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</si>
  <si>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</si>
  <si>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</si>
  <si>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</si>
  <si>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</si>
  <si>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</si>
  <si>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</si>
  <si>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</si>
  <si>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</si>
  <si>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</si>
  <si>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</si>
  <si>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&gt;30 ans</t>
  </si>
  <si>
    <t>d'ivoire</t>
  </si>
  <si>
    <t>##</t>
  </si>
  <si>
    <t>25-29 ans</t>
  </si>
  <si>
    <t>30-34 ans</t>
  </si>
  <si>
    <t>35-39 ans</t>
  </si>
  <si>
    <t>40-44 ans</t>
  </si>
  <si>
    <t>45-49 ans</t>
  </si>
  <si>
    <t>50-54 ans</t>
  </si>
  <si>
    <t>55-59 ans</t>
  </si>
  <si>
    <t>60-65 ans</t>
  </si>
  <si>
    <t>65-68 ans</t>
  </si>
  <si>
    <t>Lettres (à l’exception des langues)</t>
  </si>
  <si>
    <t>Sciences sociales et du comportement</t>
  </si>
  <si>
    <t>Sciences physiques</t>
  </si>
  <si>
    <t>Santé</t>
  </si>
  <si>
    <t>Langues</t>
  </si>
  <si>
    <t>Mathématiques et statistiques</t>
  </si>
  <si>
    <t>Droit</t>
  </si>
  <si>
    <t>Sciences biologiques et apparentées</t>
  </si>
  <si>
    <t>Technologies de l’information et de la communication (TIC)</t>
  </si>
  <si>
    <t>Ingénierie et techniques apparentées</t>
  </si>
  <si>
    <t>Commerce et administration</t>
  </si>
  <si>
    <t>Industries de transformation et de production</t>
  </si>
  <si>
    <t>Architecture et bâtiment</t>
  </si>
  <si>
    <t>Journalisme et information</t>
  </si>
  <si>
    <t>Sciences vétérinaires</t>
  </si>
  <si>
    <t>Environnement</t>
  </si>
  <si>
    <t>Services de transport</t>
  </si>
  <si>
    <t>UNIVERSITE</t>
  </si>
  <si>
    <t>Université Internationale libanaise</t>
  </si>
  <si>
    <t>Université Chinguetti Moderne</t>
  </si>
  <si>
    <t>Sup’ Management</t>
  </si>
  <si>
    <t>TOTAL</t>
  </si>
  <si>
    <t>INSTITUTION</t>
  </si>
  <si>
    <t>L’Université Internationale libanaise</t>
  </si>
  <si>
    <t>L’école Sup’ Management</t>
  </si>
  <si>
    <t>Université Internationale</t>
  </si>
  <si>
    <t>libanaise</t>
  </si>
  <si>
    <t>Université Chinguetti</t>
  </si>
  <si>
    <t>Moderne</t>
  </si>
  <si>
    <t>Sup’</t>
  </si>
  <si>
    <t>Management</t>
  </si>
  <si>
    <t>Âge</t>
  </si>
  <si>
    <t>16-21</t>
  </si>
  <si>
    <t>22-31</t>
  </si>
  <si>
    <t>32-41</t>
  </si>
  <si>
    <t>42-51</t>
  </si>
  <si>
    <t>52-61</t>
  </si>
  <si>
    <t>source: Ministére de l'enseignement supérieur 2021-2022</t>
  </si>
  <si>
    <t xml:space="preserve">92.63 </t>
  </si>
  <si>
    <t xml:space="preserve">77.37 </t>
  </si>
  <si>
    <t xml:space="preserve">89.64 </t>
  </si>
  <si>
    <t xml:space="preserve">77.27 </t>
  </si>
  <si>
    <t xml:space="preserve">66.67 </t>
  </si>
  <si>
    <t xml:space="preserve">98.94 </t>
  </si>
  <si>
    <t xml:space="preserve">89.04 </t>
  </si>
  <si>
    <t xml:space="preserve">91.82 </t>
  </si>
  <si>
    <t xml:space="preserve">100.00 </t>
  </si>
  <si>
    <t xml:space="preserve">96.88 </t>
  </si>
  <si>
    <t xml:space="preserve">90.63 </t>
  </si>
  <si>
    <t xml:space="preserve">99.54 </t>
  </si>
  <si>
    <t xml:space="preserve">98.55 </t>
  </si>
  <si>
    <t xml:space="preserve">89.60 </t>
  </si>
  <si>
    <t xml:space="preserve">Dakhlett Nouadhibou </t>
  </si>
  <si>
    <t>2020 - 2021</t>
  </si>
  <si>
    <t>2021 - 2022</t>
  </si>
  <si>
    <t>2022 - 2023</t>
  </si>
  <si>
    <t>الجدول 1.2: تطور معدلات النجاح في المسابقات الوطنية 2019 - 2023 (%)</t>
  </si>
  <si>
    <t>25.7</t>
  </si>
  <si>
    <t>55.1</t>
  </si>
  <si>
    <t>48.3</t>
  </si>
  <si>
    <t>32.2</t>
  </si>
  <si>
    <t>60.7</t>
  </si>
  <si>
    <t>61.3</t>
  </si>
  <si>
    <t>44.9</t>
  </si>
  <si>
    <t>54.5</t>
  </si>
  <si>
    <t>22.6</t>
  </si>
  <si>
    <t>34.8</t>
  </si>
  <si>
    <t>28.9</t>
  </si>
  <si>
    <t>36.8</t>
  </si>
  <si>
    <t>37.2</t>
  </si>
  <si>
    <t>36.3</t>
  </si>
  <si>
    <t>36.4</t>
  </si>
  <si>
    <t>615.7</t>
  </si>
  <si>
    <t xml:space="preserve"> Tableau 2.2: Donnée synthétiques et Indicateurs globaux 2022-2023 selon la wilaya</t>
  </si>
  <si>
    <t xml:space="preserve">المدارس التي تم إحصائها Ecoles recensées </t>
  </si>
  <si>
    <t xml:space="preserve">المدارس التي يوجد بها تلاميذ Ecoles avec Effectifs  </t>
  </si>
  <si>
    <t xml:space="preserve"> القاعات  Salles</t>
  </si>
  <si>
    <t xml:space="preserve"> عدد الأقسام التربوية          Nbre GP    </t>
  </si>
  <si>
    <t xml:space="preserve">  المعلمون      Enseignants  </t>
  </si>
  <si>
    <t xml:space="preserve">  التلاميذ  Elèves</t>
  </si>
  <si>
    <t xml:space="preserve">  عدد التلاميذ لكل مدرس   ElèvesParEnseignant</t>
  </si>
  <si>
    <t>داخلت نواذيبو</t>
  </si>
  <si>
    <t>ترارزه</t>
  </si>
  <si>
    <t>الإجمالي</t>
  </si>
  <si>
    <t>السنة الدراسية</t>
  </si>
  <si>
    <t xml:space="preserve">التـــــــــعلــــــــــيم </t>
  </si>
  <si>
    <t>الجدول 3.2: المعدل السنوي الخام للنجاح (التعليم الأساسي) 2019-2023 (%)</t>
  </si>
  <si>
    <t>Tableau 2.3 :Taux brut d'admission par An (enseignement Fondamental) 2019-2023 (%)</t>
  </si>
  <si>
    <t>100.5</t>
  </si>
  <si>
    <t>101.8</t>
  </si>
  <si>
    <t>102.6</t>
  </si>
  <si>
    <t>105.2</t>
  </si>
  <si>
    <t>101.7</t>
  </si>
  <si>
    <t>108.2</t>
  </si>
  <si>
    <t>107.6</t>
  </si>
  <si>
    <t>Tableau 2.4 : Taux net de Scolarisation (TNS) par An  (enseignement Fondamental) 2019 - 2023 (%)</t>
  </si>
  <si>
    <t>84.30</t>
  </si>
  <si>
    <t>81.70</t>
  </si>
  <si>
    <t>79.62</t>
  </si>
  <si>
    <t>78.19</t>
  </si>
  <si>
    <t>الجدول 5.2: معدل الانجاز السنوي (التعليم الأساسي) 019 2- 2023 (%)</t>
  </si>
  <si>
    <t>Tableau 2.5 : Taux d'Achevement par An  (enseignement Fondamental) (%)</t>
  </si>
  <si>
    <t>89.87</t>
  </si>
  <si>
    <t>88.12</t>
  </si>
  <si>
    <t>86.53</t>
  </si>
  <si>
    <t>87.74</t>
  </si>
  <si>
    <t>الجدول 6.2: معدل التمدرس الخام السنوي (التعليم الأساسي) 2019-2023 (%)</t>
  </si>
  <si>
    <t>Tableau 2.6 :Taux brut de Scolareisation par an  (enseignement Fondamental) 2019-2023 (%)</t>
  </si>
  <si>
    <t>106.0</t>
  </si>
  <si>
    <t>112.8</t>
  </si>
  <si>
    <t>118.3</t>
  </si>
  <si>
    <t>127.7</t>
  </si>
  <si>
    <t>104.67</t>
  </si>
  <si>
    <t>112.07</t>
  </si>
  <si>
    <t>118.70</t>
  </si>
  <si>
    <t>125.50</t>
  </si>
  <si>
    <t>105.3</t>
  </si>
  <si>
    <t>112.4</t>
  </si>
  <si>
    <t>118.5</t>
  </si>
  <si>
    <t>126.6</t>
  </si>
  <si>
    <t>الجدول 7.2: صافي معدل التمدرس  السنوي (التعليم الأساسي) 2019-2023 (%)</t>
  </si>
  <si>
    <t>Tableau 2.7 :  Taux net de Scolareisation par an  (enseignement Fondamental) 2019-2023 (%)</t>
  </si>
  <si>
    <t>الجدول 4.2:  صافي معدل التمدرس السنوي (المرحلة الأساسية) 2019 - 2023 (%)</t>
  </si>
  <si>
    <t>Tableau 2.8 :Evolution du Taux Brut de Scolarisation (1er cycle) 2019-2023 (%)</t>
  </si>
  <si>
    <t>الجدول 8.2: تطور معدل التمدرس الخام  السنوي (السلك الأول) 2019-2023 (%)</t>
  </si>
  <si>
    <t xml:space="preserve"> البنات  Filles</t>
  </si>
  <si>
    <t>د.نواذيبو</t>
  </si>
  <si>
    <t>Tableau 2.9 :Données Synthétiques et Indicateurs Globaux 2022-2023 par wilaya (Niveau Secondaire)</t>
  </si>
  <si>
    <t>المؤسسات Etablissements</t>
  </si>
  <si>
    <t>الفصول Salles de classe</t>
  </si>
  <si>
    <t>الأقسام التربوية Sections pédagogiues</t>
  </si>
  <si>
    <t>المدرسون Enseignants</t>
  </si>
  <si>
    <t>التلاميذ Elèves</t>
  </si>
  <si>
    <t>الجدول 9.2: بيانات تلخيصية ومؤشرات عامة 2022-2023 حسب الولاية  (التعليم الثانوي)</t>
  </si>
  <si>
    <t>Tableau 2.10 : Taux Brut de Scolarisation Les deux cycles (Collège et Lycée) 2022-2023 par wilaya</t>
  </si>
  <si>
    <t>الجدول 10.2: معدل التمدرس الخام  السنوي (السلك الأول والسلك الثاني) 2022-2023 (%) حسب الولاية</t>
  </si>
  <si>
    <t xml:space="preserve"> معدل التمدرس الخام  (بنات)   TBS F</t>
  </si>
  <si>
    <t>معدل التمدرس الخام  (أولاد)   TBS G</t>
  </si>
  <si>
    <t>معدل التمدرس الخام  (أولاد وبنات)   TBS G+F</t>
  </si>
  <si>
    <t>H. Elgharbi</t>
  </si>
  <si>
    <t>H.Charghi</t>
  </si>
  <si>
    <t>الجدول 11.2: نسبة البنات في المستوى الثانوي 2022-2023 حسب الولاية</t>
  </si>
  <si>
    <t>Tableau 2.11 : Proportion des Filles au secondaire 2022-2023 par wilaya</t>
  </si>
  <si>
    <t>اجمالي التلاميذ Total Elèves</t>
  </si>
  <si>
    <t>عدد البنات  Nombre de filles</t>
  </si>
  <si>
    <t>النسبة المئوية للبنات في الثانوي     poucentage filles au secondaire</t>
  </si>
  <si>
    <t>51.77</t>
  </si>
  <si>
    <t>53.92</t>
  </si>
  <si>
    <t>57.12</t>
  </si>
  <si>
    <t>50.84</t>
  </si>
  <si>
    <t>52.22</t>
  </si>
  <si>
    <t>49.11</t>
  </si>
  <si>
    <t>58.73</t>
  </si>
  <si>
    <t>59.48</t>
  </si>
  <si>
    <t>51.23</t>
  </si>
  <si>
    <t>47.83</t>
  </si>
  <si>
    <t>54.50</t>
  </si>
  <si>
    <t>53.77</t>
  </si>
  <si>
    <t>51.39</t>
  </si>
  <si>
    <t>49.95</t>
  </si>
  <si>
    <t>55.73</t>
  </si>
  <si>
    <t>53.51</t>
  </si>
  <si>
    <t xml:space="preserve">الجدول 12.2 : توزيع الموجهين إلى الخارج حسب الشعبة والبلد المستقبل 2021-2022 </t>
  </si>
  <si>
    <t>الشعبة</t>
  </si>
  <si>
    <t>التكنلوجيا الحيوية</t>
  </si>
  <si>
    <t>الأقسام التحضيرية لمدارس الهندسة</t>
  </si>
  <si>
    <t>المدرسة الوطنية للتجارة والتسيير</t>
  </si>
  <si>
    <t>المدرسة الوطنية للعلوم التطبيقية</t>
  </si>
  <si>
    <t>المدرسة العليا للتكنلوجيا</t>
  </si>
  <si>
    <t>كلية الطب: طب الأسنان</t>
  </si>
  <si>
    <t>كلية الطب: الطب العام</t>
  </si>
  <si>
    <t>كلية الطب: الصيدلة</t>
  </si>
  <si>
    <t>مهندس زراعي</t>
  </si>
  <si>
    <t>مهندس صناعي</t>
  </si>
  <si>
    <t>مهندس ميكانيكي</t>
  </si>
  <si>
    <t>مختبر</t>
  </si>
  <si>
    <t>طب الحيوان</t>
  </si>
  <si>
    <t>علوم الزراعة</t>
  </si>
  <si>
    <t>العلوم التطبيقية والتكنلوجية</t>
  </si>
  <si>
    <t>علوم وتقنيات الصحة</t>
  </si>
  <si>
    <t>المجموع العام</t>
  </si>
  <si>
    <t xml:space="preserve">  الجزائر  Algérie</t>
  </si>
  <si>
    <t xml:space="preserve">     مصر  Egypte</t>
  </si>
  <si>
    <t xml:space="preserve">   المغرب Maroc</t>
  </si>
  <si>
    <t xml:space="preserve">  السينغال  Sénégal</t>
  </si>
  <si>
    <t xml:space="preserve">  تونس   Tunisie</t>
  </si>
  <si>
    <t>المصدر: وزارة التعليم العالي</t>
  </si>
  <si>
    <t>المؤسسة التعليمية</t>
  </si>
  <si>
    <t>العلوم الاجتماعية والتجارية والقانونية</t>
  </si>
  <si>
    <t xml:space="preserve">العلوم </t>
  </si>
  <si>
    <t>الآداب</t>
  </si>
  <si>
    <t>الصجة والحماية الاجتماعية</t>
  </si>
  <si>
    <t>الخدمات</t>
  </si>
  <si>
    <t>الهندسة، الصناعات التحويلية والبناء</t>
  </si>
  <si>
    <t>التهذيب</t>
  </si>
  <si>
    <t>الزراعة</t>
  </si>
  <si>
    <t xml:space="preserve">  المجموع  Total</t>
  </si>
  <si>
    <t xml:space="preserve">الجدول 13.2 : أعداد الطلاب حسب مجال الدراسة والجنس 2021-2022 </t>
  </si>
  <si>
    <t xml:space="preserve">الجدول 14.2 : توزيع الطلاب الموريتانيين الممنوحين إلى الخارج حسب البلد المسقبل 2021-2022 </t>
  </si>
  <si>
    <t>البلد المسقبل</t>
  </si>
  <si>
    <t>آلمانيا</t>
  </si>
  <si>
    <t>كندا</t>
  </si>
  <si>
    <t>الصين</t>
  </si>
  <si>
    <t>كوتديفوار</t>
  </si>
  <si>
    <t>مصر</t>
  </si>
  <si>
    <t>فرنسا</t>
  </si>
  <si>
    <t>ماليزيا</t>
  </si>
  <si>
    <t>الروس</t>
  </si>
  <si>
    <t>نيجيريا</t>
  </si>
  <si>
    <t>تونس</t>
  </si>
  <si>
    <t>تركيا</t>
  </si>
  <si>
    <t>السينغال</t>
  </si>
  <si>
    <t xml:space="preserve">  الاناث           F</t>
  </si>
  <si>
    <t>المجموع          T</t>
  </si>
  <si>
    <t>المجموع        T</t>
  </si>
  <si>
    <t xml:space="preserve"> المجموع  F</t>
  </si>
  <si>
    <t>المجموع  T</t>
  </si>
  <si>
    <t xml:space="preserve">  الاناث      F</t>
  </si>
  <si>
    <t>المجموع    T</t>
  </si>
  <si>
    <t xml:space="preserve">  الاناث     F</t>
  </si>
  <si>
    <t xml:space="preserve">  المجموع العام     TG</t>
  </si>
  <si>
    <t xml:space="preserve">الجدول 15.2 : توزيع الطلاب الموريتانيين الممنوحين إلى الخارج حسب المستوى والجنس والبلد المسقبل 2021-2022 </t>
  </si>
  <si>
    <t>قرنسا</t>
  </si>
  <si>
    <t xml:space="preserve">الجدول 16.2 : توزيع الطلاب الموريتانيين الممنوحين إلى الخارج حسب مجال الدراسة 2021-2022 </t>
  </si>
  <si>
    <t>مجال الدراسة</t>
  </si>
  <si>
    <t>الصحة والحماية الاجتماعية</t>
  </si>
  <si>
    <t>الهندسة والصناعات التحويلية الإنتاج</t>
  </si>
  <si>
    <t>العلوم</t>
  </si>
  <si>
    <t>العلوم الاجتماعية والتجارة والقانون</t>
  </si>
  <si>
    <t xml:space="preserve"> العدد   Effectif</t>
  </si>
  <si>
    <t xml:space="preserve">الجدول 17.2 : توزيع الطلاب الموريتانيين الممنوحين إلى الخارج حسب العمر 2021-2022 </t>
  </si>
  <si>
    <t>Tableau 2.17 Répartition des étudiants mauritaniens boursiers à l'étranger  par âge 2021-2022</t>
  </si>
  <si>
    <t>العمر</t>
  </si>
  <si>
    <t>18 سنة</t>
  </si>
  <si>
    <t>19 سنة</t>
  </si>
  <si>
    <t>20 سنة</t>
  </si>
  <si>
    <t>21 سنة</t>
  </si>
  <si>
    <t>22 سنة</t>
  </si>
  <si>
    <t>23 سنة</t>
  </si>
  <si>
    <t>24 سنة</t>
  </si>
  <si>
    <t>25 سنة</t>
  </si>
  <si>
    <t>26 سنة</t>
  </si>
  <si>
    <t>27 سنة</t>
  </si>
  <si>
    <t>28 سنة</t>
  </si>
  <si>
    <t>29 سنة</t>
  </si>
  <si>
    <t>30 سنة</t>
  </si>
  <si>
    <t xml:space="preserve">17 سنة </t>
  </si>
  <si>
    <t>30 سنة فأكثر</t>
  </si>
  <si>
    <t xml:space="preserve">27 سنة </t>
  </si>
  <si>
    <t>30 سنة فما فوق</t>
  </si>
  <si>
    <t xml:space="preserve">  الجزائر Algérie</t>
  </si>
  <si>
    <t xml:space="preserve">  آلمانيا   Allemagne</t>
  </si>
  <si>
    <t xml:space="preserve">  كندا  Canada</t>
  </si>
  <si>
    <t xml:space="preserve">  الصين  Chine</t>
  </si>
  <si>
    <t xml:space="preserve">  كوتديفوارCôte</t>
  </si>
  <si>
    <t xml:space="preserve">  مصر   Egypte</t>
  </si>
  <si>
    <t xml:space="preserve">  فرنسا   France   </t>
  </si>
  <si>
    <t>ماليزيا   Malaisie</t>
  </si>
  <si>
    <t>مالي   Mali</t>
  </si>
  <si>
    <t>المغرب   Maroc</t>
  </si>
  <si>
    <t>نيجيريا   Nigéria</t>
  </si>
  <si>
    <t xml:space="preserve"> الروس   Russie</t>
  </si>
  <si>
    <t>السينغال   Sénégal</t>
  </si>
  <si>
    <t>السودان  Soudan</t>
  </si>
  <si>
    <t>تونس  Tunisie</t>
  </si>
  <si>
    <t>تركيا  Turquie</t>
  </si>
  <si>
    <t>الاجمالي  TG</t>
  </si>
  <si>
    <t>29-25 سنة</t>
  </si>
  <si>
    <t>34-30 سنة</t>
  </si>
  <si>
    <t>39-35 سنة</t>
  </si>
  <si>
    <t>44-40 سنة</t>
  </si>
  <si>
    <t>49-45 سنة</t>
  </si>
  <si>
    <t>54-50 سنة</t>
  </si>
  <si>
    <t>59-55 سنة</t>
  </si>
  <si>
    <t>65-60 سنة</t>
  </si>
  <si>
    <t>68-65 سنة</t>
  </si>
  <si>
    <t>المجال</t>
  </si>
  <si>
    <t>الآداب باستثناء اللغات</t>
  </si>
  <si>
    <t>العلوم الاجتماعية</t>
  </si>
  <si>
    <t>العلوم الفيزيائية</t>
  </si>
  <si>
    <t>الصحة</t>
  </si>
  <si>
    <t>اللغات</t>
  </si>
  <si>
    <t>الرياضيات والاحصاء</t>
  </si>
  <si>
    <t>القانون</t>
  </si>
  <si>
    <t>العلوم البيولوجية</t>
  </si>
  <si>
    <t>تكنلوجيا المعلومات والاتصال</t>
  </si>
  <si>
    <t>الهندسة الفنية</t>
  </si>
  <si>
    <t>التجارة والإدارة</t>
  </si>
  <si>
    <t>المعادن والصناعات التحويلية والإنتاج</t>
  </si>
  <si>
    <t>الصحافة والمعلومات</t>
  </si>
  <si>
    <t>علوم الحيوانات</t>
  </si>
  <si>
    <t>البيئة</t>
  </si>
  <si>
    <t>خدمات النقل</t>
  </si>
  <si>
    <t>الجامعة</t>
  </si>
  <si>
    <t>الجامعة اللبناية</t>
  </si>
  <si>
    <t>جامعة شنقيط العصرية</t>
  </si>
  <si>
    <t>المؤسسة</t>
  </si>
  <si>
    <t xml:space="preserve"> المورتانيون  Nationaux</t>
  </si>
  <si>
    <t xml:space="preserve">  الآجانب       Etrangers</t>
  </si>
  <si>
    <t xml:space="preserve">  المجموع              Total</t>
  </si>
  <si>
    <t>المجموع   T</t>
  </si>
  <si>
    <t>بنات         F</t>
  </si>
  <si>
    <t>بنات        F</t>
  </si>
  <si>
    <t>ليصانص                                                                                         Licence</t>
  </si>
  <si>
    <t>ليصانص       Licence</t>
  </si>
  <si>
    <t xml:space="preserve"> ماستر  Master</t>
  </si>
  <si>
    <t>المجموع    Total</t>
  </si>
  <si>
    <t xml:space="preserve">    المجموع                 Total</t>
  </si>
  <si>
    <t>Tableau 2.24. Répartition des étudiants du supérieur privé par âge 2021-2022</t>
  </si>
  <si>
    <t>Tableau 2.21. Répartition des étudiants des institutions privées du supérieur  2021-2022</t>
  </si>
  <si>
    <t>Tableau 2.20: Répartition des enseignants permanents du supérieur privé par domaine d'étude (CITE 2013)</t>
  </si>
  <si>
    <t>Tableau 2.19: Enseignants permanents du supérieur privé par tranche d’âge 2021-2022</t>
  </si>
  <si>
    <t xml:space="preserve">الصـحة  </t>
  </si>
  <si>
    <t xml:space="preserve">SANTE </t>
  </si>
  <si>
    <t>الجدول 2.3: توزيع البنى التحتية الصحية حسب الولاية 2023</t>
  </si>
  <si>
    <t xml:space="preserve">Tableau 3.2 :Repartition des structures sanitaires par Wilaya en 2023 </t>
  </si>
  <si>
    <t xml:space="preserve">مركز صحي                Centre de santé </t>
  </si>
  <si>
    <t xml:space="preserve">نقطة صحية                  Poste de santé </t>
  </si>
  <si>
    <t>الجدول 3.3: البنى التحتية الصحية العمومية 2019 - 2023</t>
  </si>
  <si>
    <t>Tableau 3.3 : Infrastructures sanitaires publiques 2019 - 2023</t>
  </si>
  <si>
    <t xml:space="preserve">National  </t>
  </si>
  <si>
    <t>الجدول 6.3: تطور معدل استخدام الخدمات العلاجية حسب الولاية 2019 - 2023</t>
  </si>
  <si>
    <t>Tableau 3.6 : Evolution du taux d’utilisation des services curatifs par wilaya  2019 - 2023</t>
  </si>
  <si>
    <t>الجدول 7.3: عمال الصحة 2019-2023</t>
  </si>
  <si>
    <t>Tableau 3.7 : Personnel de santé 2019-2023</t>
  </si>
  <si>
    <t>Guidilagha</t>
  </si>
  <si>
    <t>Tiris-Zemour</t>
  </si>
  <si>
    <t>Age</t>
  </si>
  <si>
    <t>0 an</t>
  </si>
  <si>
    <t>mois 5 ans</t>
  </si>
  <si>
    <t>6-11 ans</t>
  </si>
  <si>
    <t>totale des enrôlés</t>
  </si>
  <si>
    <t>Centres Etranger</t>
  </si>
  <si>
    <t>Total :</t>
  </si>
  <si>
    <t>المراكز في الخارج</t>
  </si>
  <si>
    <t xml:space="preserve"> سنة التسجيل                                                         Année d'enrôlement</t>
  </si>
  <si>
    <t xml:space="preserve">11-6 سنة </t>
  </si>
  <si>
    <t>مجموع المسجلين</t>
  </si>
  <si>
    <t>محموع المسجلين  total des enrôlés</t>
  </si>
  <si>
    <t>سنة الوفاة                                                                                    Année de deces</t>
  </si>
  <si>
    <t xml:space="preserve"> 0 سنة </t>
  </si>
  <si>
    <t>مجموع الوفيات</t>
  </si>
  <si>
    <t>total des décedés</t>
  </si>
  <si>
    <t>0-14 ans</t>
  </si>
  <si>
    <t>15 ans et plus</t>
  </si>
  <si>
    <t>المصدر: المفوضية السامية للاجئين</t>
  </si>
  <si>
    <t>Source: Haut Commissairiat des Réfugés</t>
  </si>
  <si>
    <t>14-0 سنة</t>
  </si>
  <si>
    <t>15 سنة فأكثر</t>
  </si>
  <si>
    <t>Groupe d'âge</t>
  </si>
  <si>
    <t>4.Gouvernance</t>
  </si>
  <si>
    <t>0 - 4 ans</t>
  </si>
  <si>
    <t>5-17 ans</t>
  </si>
  <si>
    <t>4-0 سنوات</t>
  </si>
  <si>
    <t>17-5 سنة</t>
  </si>
  <si>
    <t xml:space="preserve"> Groupe d'âge</t>
  </si>
  <si>
    <t>Classement mondial du bonheur</t>
  </si>
  <si>
    <t xml:space="preserve">DEMOGRAPHIE </t>
  </si>
  <si>
    <t>السنة                            Année</t>
  </si>
  <si>
    <t>Nombre d'inscrits</t>
  </si>
  <si>
    <t>عدد المسجلين</t>
  </si>
  <si>
    <t>Nombre de bureaux de
vote</t>
  </si>
  <si>
    <t>عدد مكاتب التصويت</t>
  </si>
  <si>
    <t>Nombre de votants</t>
  </si>
  <si>
    <t xml:space="preserve">عدد المصوتين </t>
  </si>
  <si>
    <t>Bulletins nuls</t>
  </si>
  <si>
    <t>عدد الاصوات اللاغية</t>
  </si>
  <si>
    <t>Bulletins blancs</t>
  </si>
  <si>
    <t xml:space="preserve">عدد الاصوات المحايدة </t>
  </si>
  <si>
    <t>Suffrages exprimés</t>
  </si>
  <si>
    <t>عدد الاصوات المعبر عنها</t>
  </si>
  <si>
    <t>Source: CENI et old.ami.mr</t>
  </si>
  <si>
    <t xml:space="preserve">     Année d'élection   </t>
  </si>
  <si>
    <t>سنة لأنتخابات</t>
  </si>
  <si>
    <t>عدد المصوتين</t>
  </si>
  <si>
    <t>Nombre de sièges</t>
  </si>
  <si>
    <t>عدد المقاعد</t>
  </si>
  <si>
    <t>Nombre de partis</t>
  </si>
  <si>
    <t>عدد الأحزاب</t>
  </si>
  <si>
    <t>Nombre de listes</t>
  </si>
  <si>
    <t>عدد الوائح</t>
  </si>
  <si>
    <t>75.53%</t>
  </si>
  <si>
    <t>نسبة المشاركة</t>
  </si>
  <si>
    <t>Source: Source: CENI et old.ami.mr</t>
  </si>
  <si>
    <t>Source: https://data.unhcr.org/fr/country/mrt</t>
  </si>
  <si>
    <t>Tableau 4.12:  Repartition des detenus par catégories d'âge et prison 2019 - 2023</t>
  </si>
  <si>
    <t xml:space="preserve"> مدان</t>
  </si>
  <si>
    <t xml:space="preserve">محجوز </t>
  </si>
  <si>
    <t>Cond</t>
  </si>
  <si>
    <t xml:space="preserve"> Ptév</t>
  </si>
  <si>
    <t>*</t>
  </si>
  <si>
    <t>Source : https://www.transparency.org/en/countries/mauritania</t>
  </si>
  <si>
    <t>125º</t>
  </si>
  <si>
    <t xml:space="preserve"> الترتيب العالمي للسعادة</t>
  </si>
  <si>
    <t xml:space="preserve"> Indice mondial   du bonheur  </t>
  </si>
  <si>
    <t xml:space="preserve">   المؤشر العالمي للسعادة </t>
  </si>
  <si>
    <t>source : atlasocio.com</t>
  </si>
  <si>
    <t>Nombre</t>
  </si>
  <si>
    <t>العدد</t>
  </si>
  <si>
    <t xml:space="preserve">المعدل الخام للنجاح (بنات)    </t>
  </si>
  <si>
    <t xml:space="preserve"> المعدل الخام للنجاح (أولاد)   </t>
  </si>
  <si>
    <t xml:space="preserve">المعدل الخام للنجاح (اجمالي)  </t>
  </si>
  <si>
    <t>2019/2020</t>
  </si>
  <si>
    <t>2020/2021</t>
  </si>
  <si>
    <t>2021/2022</t>
  </si>
  <si>
    <t>TBA Filles</t>
  </si>
  <si>
    <t>TBA Garçons</t>
  </si>
  <si>
    <t>TBA (T)</t>
  </si>
  <si>
    <t xml:space="preserve">السنة الدراسية                                                                                                                   Année scolaire </t>
  </si>
  <si>
    <t>2021/202222</t>
  </si>
  <si>
    <t>2022/2023</t>
  </si>
  <si>
    <t xml:space="preserve">TNS (T)                 </t>
  </si>
  <si>
    <t xml:space="preserve"> صافي معدل التمدرس (اجمالي)                 </t>
  </si>
  <si>
    <t xml:space="preserve">معدل الانجاز السنوي </t>
  </si>
  <si>
    <t xml:space="preserve"> TAP(T)</t>
  </si>
  <si>
    <t>البنات</t>
  </si>
  <si>
    <t xml:space="preserve">معدل التمدرس الخام (الاجمالي) </t>
  </si>
  <si>
    <t xml:space="preserve">Filles    </t>
  </si>
  <si>
    <t>Garçons</t>
  </si>
  <si>
    <t>TBS (T)</t>
  </si>
  <si>
    <t>صافي معدل التمدرس (الاجمالي)</t>
  </si>
  <si>
    <t>الاجمالي</t>
  </si>
  <si>
    <t>Filles</t>
  </si>
  <si>
    <t xml:space="preserve">2019/2020 </t>
  </si>
  <si>
    <t xml:space="preserve">2020/2021 </t>
  </si>
  <si>
    <t xml:space="preserve">2021/2022 </t>
  </si>
  <si>
    <t xml:space="preserve">2022/2023 </t>
  </si>
  <si>
    <t xml:space="preserve">F       بنات   </t>
  </si>
  <si>
    <t xml:space="preserve">T   مجموع  </t>
  </si>
  <si>
    <t xml:space="preserve">rang dans le monde </t>
  </si>
  <si>
    <t>rang parmi les pays arabes</t>
  </si>
  <si>
    <t xml:space="preserve">نسبة   المشاركة </t>
  </si>
  <si>
    <t>Nombre total de siège</t>
  </si>
  <si>
    <t>Sièges</t>
  </si>
  <si>
    <t>المقاعد</t>
  </si>
  <si>
    <t>Nombre d'inscrit</t>
  </si>
  <si>
    <t>Taux de participation</t>
  </si>
  <si>
    <t xml:space="preserve">Année d'élection   </t>
  </si>
  <si>
    <t>انواذيبو</t>
  </si>
  <si>
    <t xml:space="preserve">عدد الموقوفين مؤقتا     </t>
  </si>
  <si>
    <t>إجمالي الموقوفين</t>
  </si>
  <si>
    <t xml:space="preserve">Valeurs </t>
  </si>
  <si>
    <t>Tableau 4.14:  Repartition des detenus par type de détention et prison 2019 - 2023</t>
  </si>
  <si>
    <t>الجدول 15.4:فعالية النظام القضائي في موريتانيا 2010 - 2023</t>
  </si>
  <si>
    <t>Tableau 4.15:  Efficacité du système judiciaire en Mauritanie 2010-2023</t>
  </si>
  <si>
    <t>الجدول 16.4:النسبة المئوية للنساء نزيلات السجون في موريتانيا 2010 - 2023</t>
  </si>
  <si>
    <t>الجدول 17.4:تطور مؤشر الفساد في موريتانيا 2012 - 2023</t>
  </si>
  <si>
    <t xml:space="preserve">Valeur  </t>
  </si>
  <si>
    <t>Tableau 4.18:   Evolution du taux d’émission de CO2 /habitant en Mauritanie 2015-2019</t>
  </si>
  <si>
    <t>الجدول 19.4:تطور مؤشر الأداء البيئي في موريتانيا 2012 - 2022</t>
  </si>
  <si>
    <t>Tableau 4.19:  L'évolution de l'Indice de performance environnementale en Mauritanie 2012-2022</t>
  </si>
  <si>
    <t>الجدول 20.4:مؤشر جيني حسب الولاية ووسط الإقامة 2004-2019</t>
  </si>
  <si>
    <t>Tableau 4.20:  Indice de Gini par wilaya et milieu de résidence en 2004 et 2019</t>
  </si>
  <si>
    <t>الجدول 21.4:تطور مؤشر النمو البشري في موريتانيا 2017-2022</t>
  </si>
  <si>
    <t>Source: atlasocio.com</t>
  </si>
  <si>
    <t>الجدول 22.4:مؤشر السعادة العالمي 2019-2023</t>
  </si>
  <si>
    <t>Tableau 4.22:  Indice mondial du bonheur  2019 - 2023</t>
  </si>
  <si>
    <t>المصدر: وزارة الشؤون الإسلامية والتعليم الأصلي</t>
  </si>
  <si>
    <t>Source: Ministére des Affaires Islamiques et de l'Enseignement Originel</t>
  </si>
  <si>
    <t>Point d'entrée</t>
  </si>
  <si>
    <t>2019-2020</t>
  </si>
  <si>
    <t>2020-2021</t>
  </si>
  <si>
    <t>2021-2022</t>
  </si>
  <si>
    <t>نقطة العبور</t>
  </si>
  <si>
    <t>Aéroport de Nouakchott</t>
  </si>
  <si>
    <t>مطار نواكشوط</t>
  </si>
  <si>
    <t>Gare maritime de Rosso</t>
  </si>
  <si>
    <t>مركز عبارة روصو</t>
  </si>
  <si>
    <t>Traversée gamma</t>
  </si>
  <si>
    <t>مركز جاما</t>
  </si>
  <si>
    <t xml:space="preserve">Aéroport de Nouadhubou </t>
  </si>
  <si>
    <t>مطار نواذيبو</t>
  </si>
  <si>
    <t>Km 55</t>
  </si>
  <si>
    <t>الكلم 55</t>
  </si>
  <si>
    <t>Traversée Gougui</t>
  </si>
  <si>
    <t>مركز كوكي</t>
  </si>
  <si>
    <t>2022-2023</t>
  </si>
  <si>
    <t>المصدر: الإدارة العامة للأمن الوطني</t>
  </si>
  <si>
    <t>Source: Direction Générale de la Sureté Nationale</t>
  </si>
  <si>
    <t>عدد جرائم القتل</t>
  </si>
  <si>
    <t>Nombre de crime meurtrier</t>
  </si>
  <si>
    <t>الجدول 7.4:تطور معدل جرائم القتل في موريتانيا 2000-2023</t>
  </si>
  <si>
    <t>Tableau 4.7:  L'évolution de taux d'homicide en Mauritanie 2000-2023</t>
  </si>
  <si>
    <t>عدد جرائم القتل  Nombre de crime meurtrier</t>
  </si>
  <si>
    <t>عدد السكان Population</t>
  </si>
  <si>
    <t>معدل جرائم القتل (لكل 100000ساكن)  Taux d'homicide(pour 100000 habitants)</t>
  </si>
  <si>
    <t>Source: Ministére de la Justice/ Direction de Prison</t>
  </si>
  <si>
    <t>Source: Ministére de la Justice/ Direction de Prison                                                                                       المصدر: وزارة العدل/ إدارة السجون</t>
  </si>
  <si>
    <t>Tableau 4.17:   L'évolution de l'indice de perception de corruption  en Mauritanie 2012-2023</t>
  </si>
  <si>
    <t>الجدول 24.4: تطور عدد طالبي اللجوء حسب الجنس 2019-2023</t>
  </si>
  <si>
    <t>Tableau 4.24: L'évolution du nombre de demandeurs d'asile par sexe 2019-2023</t>
  </si>
  <si>
    <t>الجدول 4 .25 تطور عدد اللاجئين في موريتانيا حسب الفئة العمرية 2019-2023</t>
  </si>
  <si>
    <t>الجدول 26.4:  تطور عدد اللاجئين في موريتانيا حسب الجنس 2019-2023</t>
  </si>
  <si>
    <t>Tableau 4.26 : L'évolution du nombre de réfugiés en Mauritanie par sexe 2019-2023</t>
  </si>
  <si>
    <t>الجدول 27.4: تطور عدد طالبي اللجوء حسب الفئة العمرية 2019-2023</t>
  </si>
  <si>
    <t>Tableau 4.27 : L'évolution du nombre de demandeurs d'asile en Mauritanie par groupe d'age 2019-2023</t>
  </si>
  <si>
    <t xml:space="preserve">Tableau 4.29: Le nombre de personnes qui ont traversé la frontière pour quiter la Mauritanie depuis les postes frontières les plus importants au cours de la période 2019-2023  </t>
  </si>
  <si>
    <t>32,2 ‰</t>
  </si>
  <si>
    <t>Âge médian au premier mariage parmi les personnes âgées de 10 ans et plus</t>
  </si>
  <si>
    <t>Âge médian au premier mariage parmi les femmes âgées de 10 ans et plus</t>
  </si>
  <si>
    <t>متوسط العمر عند الزواج الأول بالنسبة للأشخاص البالغين من العمر 10 سنوات فما فوق</t>
  </si>
  <si>
    <t>متوسط العمر عند الزواج الأول بالنسبة للنساء الالغات من العمر 10 سنوات فما فوق</t>
  </si>
  <si>
    <t>Tableau 1.1: Répartition de la population selon le milieu de résidence et le sexe; 1977 - 2023</t>
  </si>
  <si>
    <t>Population Rurale/nomade</t>
  </si>
  <si>
    <t>Source : RGPH 2023 et Projections démographiques 2015</t>
  </si>
  <si>
    <t>المصدر : التعداد العام للسكان والمساكن  2023، والإسقاطات السكانية 2015</t>
  </si>
  <si>
    <t xml:space="preserve">Tableau 1.2 : Evolution de la population selon la Wilaya; 2017- 2023 </t>
  </si>
  <si>
    <t>Nouakchott-Ouest</t>
  </si>
  <si>
    <t>Nouakchott-Nord</t>
  </si>
  <si>
    <t>Nouakchott-Sud</t>
  </si>
  <si>
    <t>الجدول 2.1:  تطور عدد السكان حسب الولاية 2017-2023</t>
  </si>
  <si>
    <t>5-9</t>
  </si>
  <si>
    <t>10-14</t>
  </si>
  <si>
    <t>15-19</t>
  </si>
  <si>
    <t>75-79</t>
  </si>
  <si>
    <t>80+</t>
  </si>
  <si>
    <t>80 فأكثر</t>
  </si>
  <si>
    <t>المصدر : التعداد العام للسكان والمساكن  2023</t>
  </si>
  <si>
    <t xml:space="preserve">Source : RGPH 2023 </t>
  </si>
  <si>
    <t>المصدر : التعداد العام للسكان والمساكن  2023، والمسح العنقودي متعدد المؤشرات 2025 والمسح الدسموغرافي والصحي في موريتانيا 2019-2021</t>
  </si>
  <si>
    <t>المصدر : التعداد العام للسكان والمساكن  2023 ، المسح العنقودي متعدد المؤشرات 2015 والمسح الديموغرافي والصحي لموريتانيا 2019-2021</t>
  </si>
  <si>
    <t>الجدول 6.1:  أهم الخصائص الديموغرافية؛ 2013 - 2023</t>
  </si>
  <si>
    <t>Tableau 1.6 : Principales caractéristiques démographiques; 2013 - 2023</t>
  </si>
  <si>
    <t>الجدول 7.1: تطور معدل الخصوبة حسب الولاية؛ 2000-2023</t>
  </si>
  <si>
    <t>Tableau 1.7 : Evolution de l'Indice synthétique de fécondité par Wilaya; 2000 - 2023</t>
  </si>
  <si>
    <t>Tableau 3.9 : Taux de couverture vaccinale BCG des enfants de 0 à 11 mois par Wilaya (%) 2019 - 2023</t>
  </si>
  <si>
    <t>الجدول 12.3:تطور معدل استخدام استشارات ما قبل الولادة حسب الولاية 2019 - 2023</t>
  </si>
  <si>
    <t>Tableau 3.12: Evolution du taux d’utilisation CPN par wilaya 2019 - 2023</t>
  </si>
  <si>
    <t>الجدول 13.3:تطور معدل الحماية ضد الكزاز والديفتيريا (TD 2 et plus) بالنسبة للنساء الحوامل حسب الولاية 2019 - 2023</t>
  </si>
  <si>
    <t>Tableau 3.13: Evolution couverture contre le tétanos et diphtérie TD 2 et plus chez les femmes enceintes par Wilaya 2019-2023</t>
  </si>
  <si>
    <t>الجدول 14.3:تطور معدل الولادات القيصرية حسب الولاية 2019 - 2023</t>
  </si>
  <si>
    <t>Tableau 3.14: Evolution du taux de césarienne par wilaya  2019 - 2023</t>
  </si>
  <si>
    <t>الجدول 15.3:معدل استخدام وسائل تنظيم الأسرة حسب الولاية 2019 - 2023</t>
  </si>
  <si>
    <t xml:space="preserve">Tableau 3.15: Taux d’utilisation des méthodes contraceptives par wilaya 2019 -2023 </t>
  </si>
  <si>
    <t>نواكشوطالشمالية</t>
  </si>
  <si>
    <t>النسبة المئوية للأطفال في العمر 6-59 شهرا  والذين لديهم فقر الدم</t>
  </si>
  <si>
    <t>Anémie légère</t>
  </si>
  <si>
    <t>Anémie modérée</t>
  </si>
  <si>
    <t>Anémie sévère</t>
  </si>
  <si>
    <t>التأخر في النمو</t>
  </si>
  <si>
    <t>الجدول 1.1:  تطور عدد السكان حسب وسط الإقامة والجنس؛ 1977-2023</t>
  </si>
  <si>
    <t>الجدول 3.1:  توزيع عدد السكان حسب الفئة العمرية 2019 - 2023</t>
  </si>
  <si>
    <t>Tableau 1. 3: Répartition de la population selon le groupe d'âge 2019 - 2023</t>
  </si>
  <si>
    <t>Source : RGPH 2000, 2013 et EDS 2019-2021</t>
  </si>
  <si>
    <t xml:space="preserve">  المجموع                        Total</t>
  </si>
  <si>
    <t xml:space="preserve">  ذكور               Masculin</t>
  </si>
  <si>
    <t xml:space="preserve">  إناث                Feminin</t>
  </si>
  <si>
    <t>Tableau 1. 5: Répartition de la population selon le groupe d'âge 2023 en Pourcentage</t>
  </si>
  <si>
    <t>الجنس                                                                                                                                           Sexe</t>
  </si>
  <si>
    <t xml:space="preserve">الجدول 5.1:  النسبة المئوية لتوزيع عدد السكان حسب الفئة العمرية 2023 </t>
  </si>
  <si>
    <t xml:space="preserve">  79-75 </t>
  </si>
  <si>
    <t>الجدول 2.2: بيانات موجزة ومؤشرات عامة 2022-2023 حسب الولاية</t>
  </si>
  <si>
    <t>TNS (T)</t>
  </si>
  <si>
    <t>الأولاد  Garçons</t>
  </si>
  <si>
    <t>Source: Ministére de l'enseignement supérieur</t>
  </si>
  <si>
    <t xml:space="preserve"> المجموع            Total</t>
  </si>
  <si>
    <t>Pays d'acceuil</t>
  </si>
  <si>
    <t>البلد المستقبل</t>
  </si>
  <si>
    <t>العدد                     EFFECTIF</t>
  </si>
  <si>
    <t>Tableau 2.18: Effectif des étudiants du supérieur privé par pays d'accueil, par âge et par genre 2021-2022</t>
  </si>
  <si>
    <t xml:space="preserve">الجدول 18.2 :عدد طلاب التعليم العالي الحر حسب بلد الاستقبال والعمر والجنس 2021-2022 </t>
  </si>
  <si>
    <t>l'Age</t>
  </si>
  <si>
    <t>&lt;19 ans</t>
  </si>
  <si>
    <t xml:space="preserve">أقل من 19سنة </t>
  </si>
  <si>
    <t xml:space="preserve">الجدول 19.2 : عدد الأساتذة الدائمين في مؤسسات التعليم العالي الحر حسب الفئة العمرية 2021-2022 </t>
  </si>
  <si>
    <t xml:space="preserve"> العدد                                             Effectif</t>
  </si>
  <si>
    <t xml:space="preserve">الجدول 20.2 : توزيع الأساتذة الدائمين في مؤسسات التعليم العالي الحر حسب مجال التدريس (CITE 2013) </t>
  </si>
  <si>
    <t>التكرار                               Fréquence</t>
  </si>
  <si>
    <t>الهندسة المعمارية والبناء</t>
  </si>
  <si>
    <t xml:space="preserve">الجدول 21.2 : توزيع طلاب  مؤسسات التعليم العالي الحر 2021-2022 </t>
  </si>
  <si>
    <t xml:space="preserve">الجدول 22.2 : عدد طلاب التعليم العالي الحر حسب المؤسسة وحسب الجنس (موريتانيين وأجانب) 2021-2022 </t>
  </si>
  <si>
    <t>مدرسة الإدارة العليا</t>
  </si>
  <si>
    <t>Tableau 2.23. Effectif des étudiants du supérieur privé par institution et par genre et par niveau 2021-2022</t>
  </si>
  <si>
    <t xml:space="preserve">الجدول 23.2 : عدد طلاب التعليم العالي الحر حسب المؤسسة والجنس والمستوى 2021-2022 </t>
  </si>
  <si>
    <t xml:space="preserve">     ماستر                                               Master</t>
  </si>
  <si>
    <t>المجموع العام   T général</t>
  </si>
  <si>
    <t>--</t>
  </si>
  <si>
    <t xml:space="preserve">الجدول 24.2 : توزيع طلاب التعليم العالي الحر حسب العمر2021-2022 </t>
  </si>
  <si>
    <t>الجدول 25.2:عدد المحاظر حسب الولاية 2020-2023</t>
  </si>
  <si>
    <t>Tableau 2.25:  Nombre de Mahdra par wilaya  2020- 2023</t>
  </si>
  <si>
    <t>الجدول 1.3: تطور معدلات تغطية التقارير حسب الولاية 2019 - 2023 (%)</t>
  </si>
  <si>
    <t>Tableau 3.1 : Evolution du taux de recouvrement des rapports par wilaya  2019 - 2023 (%)</t>
  </si>
  <si>
    <t xml:space="preserve">مستشفي            Hôpital </t>
  </si>
  <si>
    <t>Structure</t>
  </si>
  <si>
    <t>البنية الصحية</t>
  </si>
  <si>
    <t>الجدول 4.3: تطور عدد المراكز الصحية حسب الولاية 2020 - 2021- 2023</t>
  </si>
  <si>
    <t>Tableau 3.4 : Evolution du nombre de centres de santé par Wilaya 2020 - 2021-2023</t>
  </si>
  <si>
    <t>الجدول 5.3: تطور عدد النقاط الصحية حسب الولاية 2020 - 2021 - 2023</t>
  </si>
  <si>
    <t>Tableau 3.5 : Evolution du nombre de poste de santé par Wilaya 2020- 2021- 2023</t>
  </si>
  <si>
    <t>الجدول 8.3: أحداث الولادات في الأقسام العمومية 2019 - 2021</t>
  </si>
  <si>
    <t>Tableau 3.8 : Activités des maternités publiques 2019 - 2021</t>
  </si>
  <si>
    <t>Activité</t>
  </si>
  <si>
    <t>الحدث</t>
  </si>
  <si>
    <t>الجدول 9.3: معدل تغطية التطعيم ب(لقاح ضد السل) للأطفال من 0 إلى11  شهرا حسب الولاية (%) 2019 - 2023</t>
  </si>
  <si>
    <t>الجدول 1.4: تطور حرية الصحافة في موريتانيا 2019 - 2023</t>
  </si>
  <si>
    <t xml:space="preserve"> Tableau 4.1 : L’évolution de liberté de la presse en Mauritanie 2019 - 2023</t>
  </si>
  <si>
    <t>Tableau 4.2 :Résultats des élections présidentielles en Mauritanie 2014-2024</t>
  </si>
  <si>
    <t>الجدول 2.4: نتائج الانتخابات الرئاسية في موريتانيا 2014 - 2024</t>
  </si>
  <si>
    <t>الجدول 3.4: نسبة النساء في البرلمان الموريتاني 2013 - 2023</t>
  </si>
  <si>
    <t>Tableau 4.3: pourcentage des femmes dans le parlement Mauritanien 2013 - 2023</t>
  </si>
  <si>
    <t xml:space="preserve">                Année d'élection                                    سنة الانتخابات       </t>
  </si>
  <si>
    <t>الجدول 4.4: نسبة المشاركة في الانتخابات التشريعية في موريتانيا 2013 - 2023</t>
  </si>
  <si>
    <t xml:space="preserve">Tableau 4.4: Taux de participation au élections Législatives en Mauritanie 2013 - 2023 </t>
  </si>
  <si>
    <t>الجدول 5.4: نسبة المشاركة في الانتخابات البلدية في موريتانيا 2013 - 2023</t>
  </si>
  <si>
    <t xml:space="preserve">Tableau 4.5: Taux de participation au élections Communales en Mauritanie 2013 - 2023 </t>
  </si>
  <si>
    <t>الجدول 6.4: نسبة المشاركة في الانتخابات الجهوية في موريتانيا  2018 - 2023</t>
  </si>
  <si>
    <t>Tableau 4.6: Taux de participation au élections régionales 2018 - 2023</t>
  </si>
  <si>
    <t>Taux d'homicide (pour 100000 habitants)</t>
  </si>
  <si>
    <t>الجدول 8.4: تطور معدل جرائم القتل في موريتانيا حسب الولاية 2020-2023</t>
  </si>
  <si>
    <t>Tableau 4.8:  L'évolution du taux d'homicide en Mauritanie selon la Wilaya 2020 -2023</t>
  </si>
  <si>
    <t>Tableau 4.9:  Population carcérale totale en Mauritanie par sexe 2019 - 2023</t>
  </si>
  <si>
    <t>الجدول 9.4: إجمالي عدد نزلاء السجون في موريتانيا حسب الجنس،  2019 - 2023</t>
  </si>
  <si>
    <t>الجدول 10.4: تطور معدل  نزلاء السجون (لكل 100000 ساكن)   في موريتانيا 2019 - 2023</t>
  </si>
  <si>
    <t>Tableau 4.10:  Evolution du taux de la population carcérale (pour 100 000 habitants ) en Mauritanie 2019 - 2023</t>
  </si>
  <si>
    <t>Tableau 4.11:  Repartition des detenus par sexe et par prison en Mauritanie, 2019 - 2023</t>
  </si>
  <si>
    <t>الجدول 11.4: توزيع المساجين في موريتانيا  حسب الجنس و السجن، 2019 - 2023</t>
  </si>
  <si>
    <t>الجدول 12.4:توزيع المساجين  حسب الفئة العمرية و السجن 2019 - 2023</t>
  </si>
  <si>
    <t>الجدول 14.4:توزيع المساجين  حسب نوعية التوقيف و السجن 2019 - 2023</t>
  </si>
  <si>
    <t>Tableau 4.16:  Pourcentage de la population féminine carcérale  en Mauritanie 2010-2023</t>
  </si>
  <si>
    <t>Nombre de femmes détenues</t>
  </si>
  <si>
    <t>الجدول 18.4: تطور معدل انبعاث ثاني أوكسيد الكربون لكل ساكن في موريتانيا 2015 - 2019</t>
  </si>
  <si>
    <t xml:space="preserve">D. Nouadhibou </t>
  </si>
  <si>
    <t xml:space="preserve">Tableau 4.21:  l'évolution de l'IDH  en Mauritanie 2017 - 2022 </t>
  </si>
  <si>
    <t>Rang</t>
  </si>
  <si>
    <t>الجدول 23.4:تطور أعداد اللاجئين الماليين في مخيم امبره للاجئين في موريتانيا، 2019-2023</t>
  </si>
  <si>
    <t xml:space="preserve">Tableau 4.23:  Evolution de nombre de refigés maliens dans le camp d'Mbera, 2019-2023 </t>
  </si>
  <si>
    <t>Tableau 4.25 : L'évolution du nombre de réfugiés en Mauritanie par groupe d'age, 2019-2023</t>
  </si>
  <si>
    <t xml:space="preserve">Tableau 4.28: Nombre de personnes ayant franchi la frontière pour entrer en Mauritanie à partir des centres frontaliers les plus importants au cours de la période 2019-2023 </t>
  </si>
  <si>
    <t>الفصل الرابع</t>
  </si>
  <si>
    <t xml:space="preserve">الفصـل الخامس </t>
  </si>
  <si>
    <t>CHAPITRE V</t>
  </si>
  <si>
    <t>2019 - 2012</t>
  </si>
  <si>
    <t xml:space="preserve">CHAPITRE VI </t>
  </si>
  <si>
    <t>CHAPITRE V II</t>
  </si>
  <si>
    <t>محاكم الاستئناف</t>
  </si>
  <si>
    <t>السجون الوظيفية</t>
  </si>
  <si>
    <t xml:space="preserve">الجدول 2.7:تطور عدد عمال العدالة، 2016-2020 </t>
  </si>
  <si>
    <t>Tableau 7.2 : Evolution du nombre de personnel de justice, 2016-2020</t>
  </si>
  <si>
    <t>المحضرون</t>
  </si>
  <si>
    <t>الجدول 4.8: عدد المواطنين الموريتانيين المسجلين لدي الحالة المدنية حسب العمر 2019-2023</t>
  </si>
  <si>
    <t>Tableau 8.4: Nombre des citoyens mauritaniens enrôlés par âge 2019-2023</t>
  </si>
  <si>
    <t>الجدول 6.8: عدد الوفيات المسجلة لدي الحالة المدنية حسب العمر وسنة الوفاة 2019-2023</t>
  </si>
  <si>
    <t>Tableau 8.6: Nombre nombre de décés enregistrés par âge selon l'année de decés 2019-2023</t>
  </si>
  <si>
    <t>الجدول 7.8:تطور عدد المستخرجات حسب الولاية 2019-2023</t>
  </si>
  <si>
    <t>Tableau 8.7 : Evolution du nombre d'actes de naissance délivrés par Wilaya 2019-2023</t>
  </si>
  <si>
    <t>الجدول 1.7:عدد المحاكم والمؤسسات العدلية، 2016-2020</t>
  </si>
  <si>
    <t>Tableau 7.1 : Nombre de juridictions et d’établissements pénitentiaires fonctionnels, 2016-2020</t>
  </si>
  <si>
    <t>قضاة الصلح</t>
  </si>
  <si>
    <t>الجدول 13.4:توزيع المساجين  حسب الجنسية و السجن 2019 - 2023</t>
  </si>
  <si>
    <t>عدد المساجين</t>
  </si>
  <si>
    <t xml:space="preserve">سعة السجن  </t>
  </si>
  <si>
    <t xml:space="preserve">  % نسبة الاكتظاظ</t>
  </si>
  <si>
    <t>Nbr de tennus</t>
  </si>
  <si>
    <t xml:space="preserve"> Capacité</t>
  </si>
  <si>
    <t xml:space="preserve"> % taux d'occupation</t>
  </si>
  <si>
    <t>Dar Naim</t>
  </si>
  <si>
    <t>Prison centrale</t>
  </si>
  <si>
    <t>المركزي</t>
  </si>
  <si>
    <t>Prison Femmes</t>
  </si>
  <si>
    <t>Aleg</t>
  </si>
  <si>
    <t>ألاك</t>
  </si>
  <si>
    <t>NDB</t>
  </si>
  <si>
    <t>الجدول 15.1: تطور معدل الاكتظاط حسب السجن 2018 - 2023</t>
  </si>
  <si>
    <t>Tableau 15.1: Evolution duTaux d'occupastion par  prison 2018- 2023</t>
  </si>
  <si>
    <r>
      <t>Quotient de mortalité infantile  (</t>
    </r>
    <r>
      <rPr>
        <vertAlign val="subscript"/>
        <sz val="20"/>
        <color indexed="8"/>
        <rFont val="Sakkal Majalla"/>
      </rPr>
      <t>1</t>
    </r>
    <r>
      <rPr>
        <sz val="20"/>
        <color indexed="8"/>
        <rFont val="Sakkal Majalla"/>
      </rPr>
      <t>q</t>
    </r>
    <r>
      <rPr>
        <vertAlign val="subscript"/>
        <sz val="20"/>
        <color indexed="8"/>
        <rFont val="Sakkal Majalla"/>
      </rPr>
      <t>0</t>
    </r>
    <r>
      <rPr>
        <sz val="20"/>
        <color indexed="8"/>
        <rFont val="Sakkal Majalla"/>
      </rPr>
      <t xml:space="preserve"> en ‰)</t>
    </r>
  </si>
  <si>
    <r>
      <t>Quotient de mortalité juvénile  (</t>
    </r>
    <r>
      <rPr>
        <vertAlign val="subscript"/>
        <sz val="20"/>
        <color indexed="8"/>
        <rFont val="Sakkal Majalla"/>
      </rPr>
      <t>4</t>
    </r>
    <r>
      <rPr>
        <sz val="20"/>
        <color indexed="8"/>
        <rFont val="Sakkal Majalla"/>
      </rPr>
      <t>q</t>
    </r>
    <r>
      <rPr>
        <vertAlign val="subscript"/>
        <sz val="20"/>
        <color indexed="8"/>
        <rFont val="Sakkal Majalla"/>
      </rPr>
      <t>1</t>
    </r>
    <r>
      <rPr>
        <sz val="20"/>
        <color indexed="8"/>
        <rFont val="Sakkal Majalla"/>
      </rPr>
      <t xml:space="preserve"> en ‰)</t>
    </r>
  </si>
  <si>
    <r>
      <t>Quotient de mortalité infanto-juvénile (</t>
    </r>
    <r>
      <rPr>
        <vertAlign val="subscript"/>
        <sz val="20"/>
        <color indexed="8"/>
        <rFont val="Sakkal Majalla"/>
      </rPr>
      <t>5</t>
    </r>
    <r>
      <rPr>
        <sz val="20"/>
        <color indexed="8"/>
        <rFont val="Sakkal Majalla"/>
      </rPr>
      <t>q</t>
    </r>
    <r>
      <rPr>
        <vertAlign val="subscript"/>
        <sz val="20"/>
        <color indexed="8"/>
        <rFont val="Sakkal Majalla"/>
      </rPr>
      <t xml:space="preserve">0 en </t>
    </r>
    <r>
      <rPr>
        <sz val="20"/>
        <color indexed="8"/>
        <rFont val="Sakkal Majalla"/>
      </rPr>
      <t>‰)</t>
    </r>
  </si>
  <si>
    <r>
      <t>Tranche</t>
    </r>
    <r>
      <rPr>
        <b/>
        <sz val="18"/>
        <color rgb="FF000000"/>
        <rFont val="Sakkal Majalla"/>
      </rPr>
      <t xml:space="preserve"> d'âge</t>
    </r>
  </si>
  <si>
    <r>
      <t xml:space="preserve">المصدر : </t>
    </r>
    <r>
      <rPr>
        <b/>
        <i/>
        <sz val="10"/>
        <rFont val="Sakkal Majalla"/>
      </rPr>
      <t xml:space="preserve">دليل الإحصاءات الصحية / وزارة الصحة </t>
    </r>
  </si>
  <si>
    <r>
      <t xml:space="preserve">المصدر : </t>
    </r>
    <r>
      <rPr>
        <b/>
        <i/>
        <sz val="16"/>
        <rFont val="Sakkal Majalla"/>
      </rPr>
      <t xml:space="preserve">دليل الإحصاءات الصحية / وزارة الصحة </t>
    </r>
  </si>
  <si>
    <r>
      <t xml:space="preserve">المصدر : </t>
    </r>
    <r>
      <rPr>
        <b/>
        <i/>
        <sz val="18"/>
        <rFont val="Sakkal Majalla"/>
      </rPr>
      <t xml:space="preserve">دليل الإحصاءات الصحية / وزارة الصحة </t>
    </r>
  </si>
  <si>
    <t>المصدر: اللجنة المستقلة للإنتخابات</t>
  </si>
  <si>
    <t>الجدول 28.4: عدد الأشخاص الذين عبروا الحدود للدخول الى موريتاانيا من أهم المراكز الحدودية خلال الفترة 2019-2023.</t>
  </si>
  <si>
    <t>الجدول 29.4: عدد الأشخاص الذين عبروا الحدود للخروج من موريتاانيا من أهم المراكز الحدودية خلال الفترة 2019-2023.</t>
  </si>
  <si>
    <r>
      <t xml:space="preserve">المصدر : </t>
    </r>
    <r>
      <rPr>
        <b/>
        <i/>
        <sz val="14"/>
        <rFont val="Sakkal Majalla"/>
      </rPr>
      <t>الوكالة الوطنية للإحصاء والتحليل الديموغرافي والاقتصادي</t>
    </r>
  </si>
  <si>
    <r>
      <t xml:space="preserve">المصدر : </t>
    </r>
    <r>
      <rPr>
        <b/>
        <i/>
        <sz val="14"/>
        <rFont val="Arabic Typesetting"/>
        <family val="4"/>
      </rPr>
      <t>الوكالة الوطنية للإحصاء والتحليل الديموغرافي والاقتصادي</t>
    </r>
  </si>
  <si>
    <r>
      <t xml:space="preserve">المصدر : المسح الدائم حول الظروف المعيشية للأسر\ </t>
    </r>
    <r>
      <rPr>
        <b/>
        <i/>
        <sz val="12"/>
        <rFont val="Sakkal Majalla"/>
      </rPr>
      <t>الوكالة الوطنية للإحصاء والتحليل الديموغرافي والاقتصادي</t>
    </r>
  </si>
  <si>
    <r>
      <t xml:space="preserve">المصدر : </t>
    </r>
    <r>
      <rPr>
        <b/>
        <i/>
        <sz val="14"/>
        <rFont val="Sakkal Majalla"/>
      </rPr>
      <t>إدارة المصادر البشرية / وزارة العدل</t>
    </r>
  </si>
  <si>
    <t>الجدول 3.8: عدد المواطنين المسجلين لدي الحالة المدنية حسب الولاية 2021-2023</t>
  </si>
  <si>
    <t>Tableau 8.3: Nombre des citoyens enrôlés par wilaya 2021-2023</t>
  </si>
  <si>
    <t>0 an  صفر سنة</t>
  </si>
  <si>
    <t xml:space="preserve">  أقل من 5 سنوات      moins 5 ans                   </t>
  </si>
  <si>
    <t>11-6 سنة            6 - 11 ans</t>
  </si>
  <si>
    <r>
      <t xml:space="preserve">المصدر : </t>
    </r>
    <r>
      <rPr>
        <b/>
        <i/>
        <sz val="14"/>
        <rFont val="Sakkal Majalla"/>
      </rPr>
      <t>الوكالة الوطنية لسجل السكان والوثائق المؤمنة ، 2023</t>
    </r>
  </si>
  <si>
    <t>Source : Agence Nationale du Registre des Populations et des Titres Sécurisés, 2023</t>
  </si>
  <si>
    <t>الجدول 5.8: عدد المواطنين الموريتانيين المسجلين لدي الحالة المدنية حسب الولاية والعمر، 2023</t>
  </si>
  <si>
    <t>Tableau 8.5: Nombre des citoyens mauritaniens enrôlés par wilaye et par âge, 2023</t>
  </si>
  <si>
    <t>الجدول 2.8: عدد عقود الزواج المسجلة حسب الولاية، 2019-2023</t>
  </si>
  <si>
    <t>Tableau 8.2: Nombre des actes de mariage enregistrés par wialaya, 2019-2023</t>
  </si>
  <si>
    <t>الجدول 1.8: عدد عقود الوفيات المسجلة حسب الولاية، 2019-2023</t>
  </si>
  <si>
    <t>Tableau 8.1: Nombre des actes de décès enregistrés par wialaya, 2019-2023</t>
  </si>
  <si>
    <t>العدالة</t>
  </si>
  <si>
    <t xml:space="preserve">JUSTICE </t>
  </si>
  <si>
    <t>الجدول 7.6: إحصائيات الفقر متعدد الأبعاد حسب الفئة العمرية، 2019</t>
  </si>
  <si>
    <t>Tableau 6.7 :Statistiques de pauvreté muItidimensionneIIe, seIon Ia tranche d'âge,2019</t>
  </si>
  <si>
    <t>Tableau 6.6 :Statistiques de pauvreté muItidimensionneIIe, seIon Ia wiIaya, 2019</t>
  </si>
  <si>
    <t>الجدول 6.6: إحصائيات الفقر متعدد الأبعاد حسب الولاية، 2019</t>
  </si>
  <si>
    <t>الجدول 5.6: إحصائيات الفقر متعدد الأبعاد بالنسبة لإجمالي البلد وحسب وسط الإقامة، 2019</t>
  </si>
  <si>
    <t>Tableau 6.5 :Statistiques de pauvreté muItidimensionneIIe, pour I’ensembIe du pays et seIon Ie miIieu de résidence, 2019</t>
  </si>
  <si>
    <t>Tableau 6.4 : Types de toilettes utilisées par les ménages (%), 2008 - 2019</t>
  </si>
  <si>
    <t>الجدول 4.6: نوعية الحمامات المستخدمة عند الأسر (%)، 2008 - 2019</t>
  </si>
  <si>
    <t>الجدول 3.6: توزيع السكان الذين يعيشون تحت مستوى الحد الوطني للفقر  حسب الولاية (%)، 2008 - 2019</t>
  </si>
  <si>
    <t>Tableau 6.3 : Proportion de la population vivant en dessous du seuil national de pauvreté par Wilaya (%), (P0) 2008 - 2019</t>
  </si>
  <si>
    <t>Tableau 6.2 : Proportion de la population vivant en dessous du seuil national de pauvreté (P0), 2008 - 2019</t>
  </si>
  <si>
    <t xml:space="preserve">الجدول 2.6: توزيع السكان الذين يعيشون تحت مستوى الحد الوطني للفقر، 2008 - 2019 </t>
  </si>
  <si>
    <t>الجدول 9.5: معدل البطالة حسب الجنس والفئة العمرية (%)، 2012  -2019</t>
  </si>
  <si>
    <t>Tableau 5.9 : Taux de chômage par sexe et tranche d’âge (%), 2012 - 2019</t>
  </si>
  <si>
    <t xml:space="preserve">إجمالي البنات المتمدرسات  Total Filles Scolar </t>
  </si>
  <si>
    <t xml:space="preserve">إجمالي الأولاد المتمدرسون Total Garçons Scolar </t>
  </si>
  <si>
    <t xml:space="preserve">Nktt </t>
  </si>
  <si>
    <t xml:space="preserve">نواكشوط </t>
  </si>
  <si>
    <t xml:space="preserve">Source : Annuaire statistiques scolaires </t>
  </si>
  <si>
    <t>Tableau 2.13: Effectifs des étudiants par domaine d'étude et par genre 2021-2022</t>
  </si>
  <si>
    <t>Tableau 2.12 : Répartition des orientés à l’étranger par filière et par pays d’accueil 2021-2022</t>
  </si>
  <si>
    <t xml:space="preserve"> البنات    Filles</t>
  </si>
  <si>
    <t xml:space="preserve">  النسبة المئوية من المجموع  Pourcentage du Total </t>
  </si>
  <si>
    <t>Tableau 2.14: Répartition des étudiants mauritaniens boursiers à l'étranger par pays d'accueil 2021-2022</t>
  </si>
  <si>
    <t>Tableau 2.15: Répartition des étudiants mauritaniens boursiers à l'étranger par niveau, par genre et par pays d'accueil 2021-2022</t>
  </si>
  <si>
    <t>Tableau 2.16: Répartition des étudiants mauritaniens boursiers à l'étranger selon le domaine d'étude 2021-2022</t>
  </si>
  <si>
    <t>Tableau 2.22: Effectif des étudiants du supérieur par institution privée et par genre, mauritaniens et étrangers 2021-2022</t>
  </si>
  <si>
    <t xml:space="preserve">D.Nouadhibou </t>
  </si>
  <si>
    <t>الجدول 11.3:معدل تغطية التطعيم ب(الخماسي) للأطفال من 0 إلى11  شهرا حسب الولاية (%) 2019-2023</t>
  </si>
  <si>
    <t>Tableau 3.11 : Taux de couverture vaccinale Penta3 des enfants de 0 à 11 mois par Wilaya (%) 2019-2023</t>
  </si>
  <si>
    <t>الجدول 10.3: معدل تغطية التطعيم ب(لقاح شلل3) للأطفال من 0 إلى11  شهرا حسب الولاية (%) 2019-2023</t>
  </si>
  <si>
    <t>Tableau 3.10 : Taux de couverture vaccinale polio 3 des enfants de 0 à 11 mois par Wilaya (%) 2019-2023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</si>
</sst>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_€_-;\-* #,##0.00\ _€_-;_-* &quot;-&quot;??\ _€_-;_-@_-"/>
    <numFmt numFmtId="165" formatCode="0.0"/>
    <numFmt numFmtId="166" formatCode="0.0_)"/>
    <numFmt numFmtId="167" formatCode="_-* #,##0_-;\-* #,##0_-;_-* &quot;-&quot;??_-;_-@_-"/>
    <numFmt numFmtId="168" formatCode="General_)"/>
    <numFmt numFmtId="169" formatCode="0.0%"/>
    <numFmt numFmtId="170" formatCode="[$€-2]\ #,##0.00;[Red]\-[$€-2]\ #,##0.00"/>
    <numFmt numFmtId="171" formatCode="0.000"/>
    <numFmt numFmtId="172" formatCode="_-* #,##0\ _€_-;\-* #,##0\ _€_-;_-* &quot;-&quot;??\ _€_-;_-@_-"/>
  </numFmts>
  <fonts count="86" x14ac:knownFonts="1">
    <font>
      <sz val="11"/>
      <color theme="1"/>
      <name val="Calibri"/>
      <family val="2"/>
      <scheme val="minor"/>
    </font>
    <font>
      <sz val="18"/>
      <color theme="1"/>
      <name val="Sakkal Majalla"/>
    </font>
    <font>
      <sz val="18"/>
      <name val="Sakkal Majalla"/>
    </font>
    <font>
      <b/>
      <sz val="18"/>
      <name val="Sakkal Majalla"/>
    </font>
    <font>
      <b/>
      <sz val="18"/>
      <color theme="1"/>
      <name val="Sakkal Majalla"/>
    </font>
    <font>
      <sz val="10"/>
      <color theme="1"/>
      <name val="Sakkal Majalla"/>
    </font>
    <font>
      <sz val="10"/>
      <name val="Sakkal Majalla"/>
    </font>
    <font>
      <sz val="18"/>
      <name val="Arabic Typesetting"/>
      <family val="4"/>
    </font>
    <font>
      <b/>
      <sz val="18"/>
      <name val="Arabic Typesetting"/>
      <family val="4"/>
    </font>
    <font>
      <sz val="11"/>
      <color theme="1"/>
      <name val="Calibri"/>
      <family val="2"/>
      <scheme val="minor"/>
    </font>
    <font>
      <b/>
      <sz val="18"/>
      <color rgb="FF000000"/>
      <name val="Sakkal Majalla"/>
    </font>
    <font>
      <sz val="10"/>
      <name val="Courier"/>
      <family val="3"/>
    </font>
    <font>
      <sz val="10"/>
      <name val="MS Sans Serif"/>
      <family val="2"/>
    </font>
    <font>
      <sz val="10"/>
      <color rgb="FF000000"/>
      <name val="Courier"/>
    </font>
    <font>
      <u/>
      <sz val="18"/>
      <name val="Sakkal Majalla"/>
    </font>
    <font>
      <b/>
      <sz val="16"/>
      <name val="Sakkal Majalla"/>
    </font>
    <font>
      <sz val="11"/>
      <color rgb="FF000000"/>
      <name val="Calibri"/>
      <family val="2"/>
    </font>
    <font>
      <sz val="10"/>
      <name val="Times New Roman"/>
      <family val="1"/>
    </font>
    <font>
      <sz val="10"/>
      <name val="MS Sans Serif"/>
    </font>
    <font>
      <b/>
      <sz val="16"/>
      <color theme="1"/>
      <name val="Sakkal Majalla"/>
    </font>
    <font>
      <sz val="10"/>
      <name val="Arial"/>
      <family val="2"/>
    </font>
    <font>
      <b/>
      <sz val="18"/>
      <color rgb="FF231F20"/>
      <name val="Sakkal Majalla"/>
    </font>
    <font>
      <b/>
      <sz val="18"/>
      <color rgb="FF939598"/>
      <name val="Sakkal Majalla"/>
    </font>
    <font>
      <sz val="20"/>
      <color theme="1"/>
      <name val="Calibri"/>
      <family val="2"/>
      <scheme val="minor"/>
    </font>
    <font>
      <sz val="18"/>
      <color rgb="FFFF0000"/>
      <name val="Sakkal Majalla"/>
    </font>
    <font>
      <b/>
      <sz val="20"/>
      <name val="Arabic Typesetting"/>
      <family val="4"/>
    </font>
    <font>
      <b/>
      <sz val="20"/>
      <color theme="1"/>
      <name val="Sakkal Majalla"/>
    </font>
    <font>
      <b/>
      <sz val="20"/>
      <name val="Sakkal Majalla"/>
    </font>
    <font>
      <sz val="12"/>
      <name val="Sakkal Majalla"/>
    </font>
    <font>
      <b/>
      <sz val="14"/>
      <color theme="1"/>
      <name val="Sakkal Majalla"/>
    </font>
    <font>
      <b/>
      <sz val="14"/>
      <name val="Arabic Typesetting"/>
      <family val="4"/>
    </font>
    <font>
      <b/>
      <sz val="24"/>
      <name val="Sakkal Majalla"/>
    </font>
    <font>
      <sz val="24"/>
      <color rgb="FF000000"/>
      <name val="Sakkal Majalla"/>
    </font>
    <font>
      <sz val="15"/>
      <color theme="1"/>
      <name val="Sakkal Majalla"/>
    </font>
    <font>
      <b/>
      <sz val="12"/>
      <name val="Sakkal Majalla"/>
    </font>
    <font>
      <sz val="20"/>
      <name val="Sakkal Majalla"/>
    </font>
    <font>
      <sz val="20"/>
      <color theme="1"/>
      <name val="Sakkal Majalla"/>
    </font>
    <font>
      <sz val="14"/>
      <color theme="1"/>
      <name val="Sakkal Majalla"/>
    </font>
    <font>
      <sz val="14"/>
      <color rgb="FF000000"/>
      <name val="Sakkal Majalla"/>
    </font>
    <font>
      <sz val="28"/>
      <color rgb="FF000000"/>
      <name val="Sakkal Majalla"/>
    </font>
    <font>
      <b/>
      <sz val="30"/>
      <name val="Sakkal Majalla"/>
    </font>
    <font>
      <sz val="11"/>
      <color rgb="FF000000"/>
      <name val="Sakkal Majalla"/>
    </font>
    <font>
      <sz val="11"/>
      <color theme="1"/>
      <name val="Sakkal Majalla"/>
    </font>
    <font>
      <sz val="20"/>
      <color theme="1"/>
      <name val="Arabic Typesetting"/>
      <family val="4"/>
    </font>
    <font>
      <sz val="16"/>
      <name val="Sakkal Majalla"/>
    </font>
    <font>
      <b/>
      <sz val="18"/>
      <color indexed="8"/>
      <name val="Sakkal Majalla"/>
    </font>
    <font>
      <vertAlign val="subscript"/>
      <sz val="20"/>
      <color indexed="8"/>
      <name val="Sakkal Majalla"/>
    </font>
    <font>
      <sz val="20"/>
      <color indexed="8"/>
      <name val="Sakkal Majalla"/>
    </font>
    <font>
      <b/>
      <sz val="20"/>
      <color theme="1"/>
      <name val="Arabic Typesetting"/>
      <family val="4"/>
    </font>
    <font>
      <sz val="20"/>
      <color rgb="FF000000"/>
      <name val="Calibri"/>
      <family val="2"/>
      <scheme val="minor"/>
    </font>
    <font>
      <b/>
      <sz val="20"/>
      <color indexed="8"/>
      <name val="Sakkal Majalla"/>
    </font>
    <font>
      <sz val="14"/>
      <name val="Sakkal Majalla"/>
    </font>
    <font>
      <b/>
      <sz val="14"/>
      <name val="Sakkal Majalla"/>
    </font>
    <font>
      <sz val="18"/>
      <color rgb="FF252423"/>
      <name val="Sakkal Majalla"/>
    </font>
    <font>
      <b/>
      <sz val="18"/>
      <color rgb="FF252423"/>
      <name val="Sakkal Majalla"/>
    </font>
    <font>
      <b/>
      <sz val="12"/>
      <color rgb="FF000000"/>
      <name val="Sakkal Majalla"/>
    </font>
    <font>
      <sz val="18"/>
      <color rgb="FF000000"/>
      <name val="Sakkal Majalla"/>
    </font>
    <font>
      <b/>
      <sz val="10"/>
      <color rgb="FF000000"/>
      <name val="Sakkal Majalla"/>
    </font>
    <font>
      <b/>
      <sz val="18"/>
      <color rgb="FF3F3F3F"/>
      <name val="Sakkal Majalla"/>
    </font>
    <font>
      <b/>
      <sz val="10"/>
      <name val="Sakkal Majalla"/>
    </font>
    <font>
      <b/>
      <i/>
      <sz val="10"/>
      <name val="Sakkal Majalla"/>
    </font>
    <font>
      <b/>
      <i/>
      <sz val="12"/>
      <name val="Sakkal Majalla"/>
    </font>
    <font>
      <b/>
      <i/>
      <sz val="14"/>
      <name val="Sakkal Majalla"/>
    </font>
    <font>
      <b/>
      <i/>
      <sz val="16"/>
      <name val="Sakkal Majalla"/>
    </font>
    <font>
      <b/>
      <i/>
      <sz val="18"/>
      <name val="Sakkal Majalla"/>
    </font>
    <font>
      <sz val="11"/>
      <color theme="1"/>
      <name val="Nirmala UI Semilight"/>
      <family val="2"/>
    </font>
    <font>
      <b/>
      <sz val="18"/>
      <name val="Nirmala UI Semilight"/>
      <family val="2"/>
    </font>
    <font>
      <sz val="18"/>
      <color rgb="FF3F3F3F"/>
      <name val="Sakkal Majalla"/>
    </font>
    <font>
      <sz val="18"/>
      <color rgb="FF212529"/>
      <name val="Sakkal Majalla"/>
    </font>
    <font>
      <sz val="11"/>
      <color rgb="FFFF0000"/>
      <name val="Sakkal Majalla"/>
    </font>
    <font>
      <b/>
      <u/>
      <sz val="14"/>
      <color rgb="FFFF0000"/>
      <name val="Sakkal Majalla"/>
    </font>
    <font>
      <b/>
      <u/>
      <sz val="14"/>
      <name val="Sakkal Majalla"/>
    </font>
    <font>
      <b/>
      <i/>
      <sz val="14"/>
      <name val="Arabic Typesetting"/>
      <family val="4"/>
    </font>
    <font>
      <sz val="20"/>
      <color rgb="FF000000"/>
      <name val="Sakkal Majalla"/>
    </font>
    <font>
      <b/>
      <sz val="16"/>
      <color rgb="FF231F20"/>
      <name val="Sakkal Majalla"/>
    </font>
    <font>
      <sz val="16"/>
      <color rgb="FF231F20"/>
      <name val="Sakkal Majalla"/>
    </font>
    <font>
      <b/>
      <sz val="16"/>
      <color rgb="FF939598"/>
      <name val="Sakkal Majalla"/>
    </font>
    <font>
      <sz val="18"/>
      <color rgb="FF231F20"/>
      <name val="Sakkal Majalla"/>
    </font>
    <font>
      <sz val="12"/>
      <color rgb="FFFFFFFF"/>
      <name val="Sakkal Majalla"/>
    </font>
    <font>
      <sz val="16"/>
      <color rgb="FF939598"/>
      <name val="Sakkal Majalla"/>
    </font>
    <font>
      <b/>
      <sz val="16"/>
      <name val="Nirmala UI Semilight"/>
      <family val="2"/>
    </font>
    <font>
      <sz val="14"/>
      <color rgb="FF231F20"/>
      <name val="Nirmala UI Semilight"/>
      <family val="2"/>
    </font>
    <font>
      <b/>
      <i/>
      <sz val="18"/>
      <color indexed="8"/>
      <name val="Sakkal Majalla"/>
    </font>
    <font>
      <b/>
      <i/>
      <sz val="18"/>
      <color theme="1"/>
      <name val="Sakkal Majalla"/>
    </font>
    <font>
      <sz val="18"/>
      <color indexed="8"/>
      <name val="Sakkal Majalla"/>
    </font>
    <font>
      <b/>
      <sz val="14"/>
      <color rgb="FF231F20"/>
      <name val="Nirmala UI Semi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theme="0" tint="-4.9989318521683403E-2"/>
        <bgColor indexed="64"/>
      </patternFill>
    </fill>
  </fills>
  <borders count="1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231F20"/>
      </left>
      <right/>
      <top style="medium">
        <color rgb="FF231F20"/>
      </top>
      <bottom/>
      <diagonal/>
    </border>
    <border>
      <left/>
      <right style="medium">
        <color rgb="FF231F20"/>
      </right>
      <top style="medium">
        <color rgb="FF231F20"/>
      </top>
      <bottom/>
      <diagonal/>
    </border>
    <border>
      <left style="medium">
        <color rgb="FF231F20"/>
      </left>
      <right/>
      <top/>
      <bottom/>
      <diagonal/>
    </border>
    <border>
      <left/>
      <right style="medium">
        <color rgb="FF231F20"/>
      </right>
      <top/>
      <bottom/>
      <diagonal/>
    </border>
    <border>
      <left style="medium">
        <color rgb="FF231F20"/>
      </left>
      <right/>
      <top/>
      <bottom style="medium">
        <color rgb="FF231F20"/>
      </bottom>
      <diagonal/>
    </border>
    <border>
      <left/>
      <right style="medium">
        <color rgb="FF231F20"/>
      </right>
      <top/>
      <bottom style="medium">
        <color rgb="FF231F20"/>
      </bottom>
      <diagonal/>
    </border>
    <border>
      <left/>
      <right/>
      <top style="medium">
        <color rgb="FF231F20"/>
      </top>
      <bottom/>
      <diagonal/>
    </border>
    <border>
      <left/>
      <right style="double">
        <color rgb="FF231F20"/>
      </right>
      <top style="medium">
        <color rgb="FF231F20"/>
      </top>
      <bottom/>
      <diagonal/>
    </border>
    <border>
      <left/>
      <right/>
      <top/>
      <bottom style="medium">
        <color rgb="FF231F20"/>
      </bottom>
      <diagonal/>
    </border>
    <border>
      <left/>
      <right style="double">
        <color rgb="FF231F20"/>
      </right>
      <top/>
      <bottom style="medium">
        <color rgb="FF231F20"/>
      </bottom>
      <diagonal/>
    </border>
    <border>
      <left/>
      <right style="medium">
        <color rgb="FF231F20"/>
      </right>
      <top style="medium">
        <color rgb="FF231F20"/>
      </top>
      <bottom style="medium">
        <color rgb="FF231F20"/>
      </bottom>
      <diagonal/>
    </border>
    <border>
      <left style="medium">
        <color rgb="FF231F20"/>
      </left>
      <right style="medium">
        <color rgb="FF231F20"/>
      </right>
      <top/>
      <bottom style="double">
        <color rgb="FF231F20"/>
      </bottom>
      <diagonal/>
    </border>
    <border>
      <left style="medium">
        <color rgb="FF231F20"/>
      </left>
      <right style="medium">
        <color rgb="FF231F20"/>
      </right>
      <top/>
      <bottom/>
      <diagonal/>
    </border>
    <border>
      <left/>
      <right style="medium">
        <color rgb="FF231F20"/>
      </right>
      <top/>
      <bottom style="double">
        <color rgb="FF231F20"/>
      </bottom>
      <diagonal/>
    </border>
    <border>
      <left/>
      <right style="double">
        <color rgb="FF231F20"/>
      </right>
      <top/>
      <bottom style="double">
        <color rgb="FF231F20"/>
      </bottom>
      <diagonal/>
    </border>
    <border>
      <left style="medium">
        <color rgb="FF231F20"/>
      </left>
      <right style="medium">
        <color rgb="FF231F20"/>
      </right>
      <top/>
      <bottom style="medium">
        <color rgb="FF231F20"/>
      </bottom>
      <diagonal/>
    </border>
    <border>
      <left style="double">
        <color rgb="FF231F20"/>
      </left>
      <right/>
      <top style="medium">
        <color rgb="FF231F20"/>
      </top>
      <bottom/>
      <diagonal/>
    </border>
    <border>
      <left style="double">
        <color rgb="FF231F20"/>
      </left>
      <right/>
      <top/>
      <bottom/>
      <diagonal/>
    </border>
    <border>
      <left style="double">
        <color rgb="FF231F20"/>
      </left>
      <right/>
      <top/>
      <bottom style="medium">
        <color rgb="FF231F20"/>
      </bottom>
      <diagonal/>
    </border>
    <border>
      <left style="medium">
        <color rgb="FF231F20"/>
      </left>
      <right/>
      <top style="double">
        <color rgb="FF231F20"/>
      </top>
      <bottom/>
      <diagonal/>
    </border>
    <border>
      <left/>
      <right style="medium">
        <color rgb="FF231F20"/>
      </right>
      <top style="double">
        <color rgb="FF231F20"/>
      </top>
      <bottom/>
      <diagonal/>
    </border>
    <border>
      <left style="double">
        <color rgb="FF231F20"/>
      </left>
      <right/>
      <top style="double">
        <color rgb="FF231F20"/>
      </top>
      <bottom/>
      <diagonal/>
    </border>
    <border>
      <left style="medium">
        <color rgb="FF231F20"/>
      </left>
      <right style="medium">
        <color rgb="FF231F20"/>
      </right>
      <top style="medium">
        <color rgb="FF231F20"/>
      </top>
      <bottom/>
      <diagonal/>
    </border>
    <border>
      <left/>
      <right/>
      <top style="medium">
        <color rgb="FF231F20"/>
      </top>
      <bottom style="medium">
        <color rgb="FF231F20"/>
      </bottom>
      <diagonal/>
    </border>
    <border>
      <left style="medium">
        <color rgb="FF231F20"/>
      </left>
      <right/>
      <top style="medium">
        <color rgb="FF231F20"/>
      </top>
      <bottom style="medium">
        <color rgb="FF231F20"/>
      </bottom>
      <diagonal/>
    </border>
    <border>
      <left style="medium">
        <color rgb="FF231F20"/>
      </left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3F3F3F"/>
      </left>
      <right/>
      <top style="medium">
        <color rgb="FF3F3F3F"/>
      </top>
      <bottom/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/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/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/>
      <bottom/>
      <diagonal/>
    </border>
    <border>
      <left/>
      <right style="medium">
        <color rgb="FF3F3F3F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theme="3" tint="-0.249977111117893"/>
      </right>
      <top/>
      <bottom/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/>
      <bottom style="thin">
        <color indexed="64"/>
      </bottom>
      <diagonal/>
    </border>
    <border>
      <left/>
      <right style="medium">
        <color theme="3" tint="-0.249977111117893"/>
      </right>
      <top/>
      <bottom style="thin">
        <color indexed="64"/>
      </bottom>
      <diagonal/>
    </border>
    <border>
      <left style="medium">
        <color theme="3" tint="-0.249977111117893"/>
      </left>
      <right/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thin">
        <color indexed="64"/>
      </top>
      <bottom style="thin">
        <color indexed="64"/>
      </bottom>
      <diagonal/>
    </border>
    <border>
      <left/>
      <right style="medium">
        <color theme="3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3" tint="-0.249977111117893"/>
      </left>
      <right/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3" tint="-0.249977111117893"/>
      </bottom>
      <diagonal/>
    </border>
    <border>
      <left style="thin">
        <color indexed="64"/>
      </left>
      <right style="medium">
        <color theme="3" tint="-0.249977111117893"/>
      </right>
      <top style="thin">
        <color indexed="64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thin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/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thin">
        <color theme="3" tint="-0.249977111117893"/>
      </right>
      <top style="medium">
        <color indexed="64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medium">
        <color indexed="64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medium">
        <color indexed="64"/>
      </top>
      <bottom style="thin">
        <color theme="3" tint="-0.249977111117893"/>
      </bottom>
      <diagonal/>
    </border>
    <border>
      <left/>
      <right style="thin">
        <color indexed="64"/>
      </right>
      <top style="medium">
        <color theme="3" tint="-0.249977111117893"/>
      </top>
      <bottom/>
      <diagonal/>
    </border>
    <border>
      <left style="thin">
        <color indexed="64"/>
      </left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 style="thin">
        <color theme="3" tint="-0.249977111117893"/>
      </left>
      <right/>
      <top style="medium">
        <color theme="3" tint="-0.249977111117893"/>
      </top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3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3" tint="-0.249977111117893"/>
      </top>
      <bottom style="thin">
        <color indexed="64"/>
      </bottom>
      <diagonal/>
    </border>
    <border>
      <left/>
      <right/>
      <top style="medium">
        <color theme="3" tint="-0.249977111117893"/>
      </top>
      <bottom style="thin">
        <color indexed="64"/>
      </bottom>
      <diagonal/>
    </border>
    <border>
      <left/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 style="thin">
        <color indexed="64"/>
      </left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3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3" tint="-0.249977111117893"/>
      </right>
      <top style="medium">
        <color theme="3" tint="-0.249977111117893"/>
      </top>
      <bottom style="thin">
        <color indexed="64"/>
      </bottom>
      <diagonal/>
    </border>
    <border>
      <left style="medium">
        <color theme="3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theme="3" tint="-0.249977111117893"/>
      </left>
      <right style="medium">
        <color indexed="64"/>
      </right>
      <top style="medium">
        <color indexed="64"/>
      </top>
      <bottom style="thin">
        <color theme="3" tint="-0.249977111117893"/>
      </bottom>
      <diagonal/>
    </border>
    <border>
      <left style="thin">
        <color theme="3" tint="-0.249977111117893"/>
      </left>
      <right style="medium">
        <color indexed="64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medium">
        <color indexed="64"/>
      </bottom>
      <diagonal/>
    </border>
    <border>
      <left style="thin">
        <color theme="3" tint="-0.249977111117893"/>
      </left>
      <right style="medium">
        <color indexed="64"/>
      </right>
      <top style="thin">
        <color theme="3" tint="-0.249977111117893"/>
      </top>
      <bottom style="medium">
        <color indexed="64"/>
      </bottom>
      <diagonal/>
    </border>
    <border>
      <left style="medium">
        <color theme="3" tint="-0.249977111117893"/>
      </left>
      <right style="thin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3" tint="-0.24997711111789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theme="3" tint="-0.249977111117893"/>
      </right>
      <top style="thin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indexed="64"/>
      </bottom>
      <diagonal/>
    </border>
    <border>
      <left/>
      <right/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thin">
        <color theme="3" tint="-0.249977111117893"/>
      </bottom>
      <diagonal/>
    </border>
    <border>
      <left/>
      <right style="thin">
        <color theme="3" tint="-0.249977111117893"/>
      </right>
      <top style="medium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/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/>
      <top style="medium">
        <color rgb="FF3F3F3F"/>
      </top>
      <bottom style="medium">
        <color rgb="FF3F3F3F"/>
      </bottom>
      <diagonal/>
    </border>
    <border>
      <left/>
      <right/>
      <top style="medium">
        <color rgb="FF3F3F3F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9" fontId="9" fillId="0" borderId="0" applyFont="0" applyFill="0" applyBorder="0" applyAlignment="0" applyProtection="0"/>
    <xf numFmtId="0" fontId="11" fillId="0" borderId="0"/>
    <xf numFmtId="0" fontId="12" fillId="0" borderId="0"/>
    <xf numFmtId="166" fontId="13" fillId="0" borderId="0"/>
    <xf numFmtId="43" fontId="9" fillId="0" borderId="0" applyFont="0" applyFill="0" applyBorder="0" applyAlignment="0" applyProtection="0"/>
    <xf numFmtId="0" fontId="16" fillId="0" borderId="0"/>
    <xf numFmtId="164" fontId="9" fillId="0" borderId="0" applyFont="0" applyFill="0" applyBorder="0" applyAlignment="0" applyProtection="0"/>
    <xf numFmtId="0" fontId="18" fillId="0" borderId="0"/>
    <xf numFmtId="0" fontId="20" fillId="0" borderId="0"/>
    <xf numFmtId="43" fontId="9" fillId="0" borderId="0" applyFont="0" applyFill="0" applyBorder="0" applyAlignment="0" applyProtection="0"/>
  </cellStyleXfs>
  <cellXfs count="112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right" vertical="top" wrapText="1"/>
    </xf>
    <xf numFmtId="0" fontId="2" fillId="0" borderId="0" xfId="0" applyFont="1"/>
    <xf numFmtId="0" fontId="1" fillId="0" borderId="4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right"/>
    </xf>
    <xf numFmtId="3" fontId="7" fillId="0" borderId="1" xfId="0" applyNumberFormat="1" applyFont="1" applyBorder="1" applyAlignment="1">
      <alignment horizontal="right" vertical="top" wrapText="1"/>
    </xf>
    <xf numFmtId="165" fontId="2" fillId="0" borderId="1" xfId="0" applyNumberFormat="1" applyFont="1" applyBorder="1" applyAlignment="1">
      <alignment horizontal="center" vertical="top" wrapText="1"/>
    </xf>
    <xf numFmtId="3" fontId="8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0" xfId="0" applyFont="1" applyAlignment="1">
      <alignment vertical="top"/>
    </xf>
    <xf numFmtId="0" fontId="2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readingOrder="2"/>
    </xf>
    <xf numFmtId="166" fontId="2" fillId="0" borderId="0" xfId="4" applyFont="1" applyAlignment="1">
      <alignment vertical="center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5" applyNumberFormat="1" applyFont="1" applyFill="1" applyBorder="1" applyAlignment="1">
      <alignment horizontal="center" vertical="center" wrapText="1"/>
    </xf>
    <xf numFmtId="167" fontId="2" fillId="0" borderId="1" xfId="5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67" fontId="2" fillId="0" borderId="1" xfId="5" applyNumberFormat="1" applyFont="1" applyFill="1" applyBorder="1" applyAlignment="1">
      <alignment vertical="top" wrapText="1"/>
    </xf>
    <xf numFmtId="0" fontId="2" fillId="0" borderId="1" xfId="0" applyFont="1" applyBorder="1" applyAlignment="1">
      <alignment horizontal="right" vertical="center" wrapText="1"/>
    </xf>
    <xf numFmtId="167" fontId="2" fillId="0" borderId="1" xfId="5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167" fontId="2" fillId="0" borderId="1" xfId="5" applyNumberFormat="1" applyFont="1" applyFill="1" applyBorder="1" applyAlignment="1">
      <alignment horizontal="center" vertical="top"/>
    </xf>
    <xf numFmtId="167" fontId="2" fillId="0" borderId="1" xfId="5" applyNumberFormat="1" applyFont="1" applyFill="1" applyBorder="1" applyAlignment="1">
      <alignment vertical="top"/>
    </xf>
    <xf numFmtId="167" fontId="2" fillId="0" borderId="1" xfId="5" applyNumberFormat="1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top" wrapText="1"/>
    </xf>
    <xf numFmtId="167" fontId="2" fillId="0" borderId="1" xfId="5" applyNumberFormat="1" applyFont="1" applyFill="1" applyBorder="1" applyAlignment="1">
      <alignment horizontal="center" vertical="top" wrapText="1"/>
    </xf>
    <xf numFmtId="168" fontId="17" fillId="0" borderId="0" xfId="6" applyNumberFormat="1" applyFont="1" applyAlignment="1">
      <alignment vertical="center"/>
    </xf>
    <xf numFmtId="0" fontId="3" fillId="0" borderId="0" xfId="0" applyFont="1" applyAlignment="1">
      <alignment vertical="top"/>
    </xf>
    <xf numFmtId="0" fontId="2" fillId="0" borderId="1" xfId="0" applyFont="1" applyBorder="1"/>
    <xf numFmtId="165" fontId="2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top"/>
    </xf>
    <xf numFmtId="46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wrapText="1"/>
    </xf>
    <xf numFmtId="165" fontId="2" fillId="0" borderId="1" xfId="5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right" vertical="top" wrapText="1"/>
    </xf>
    <xf numFmtId="165" fontId="3" fillId="0" borderId="1" xfId="0" applyNumberFormat="1" applyFont="1" applyBorder="1"/>
    <xf numFmtId="165" fontId="2" fillId="0" borderId="1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 readingOrder="2"/>
    </xf>
    <xf numFmtId="165" fontId="2" fillId="0" borderId="1" xfId="0" applyNumberFormat="1" applyFont="1" applyBorder="1" applyAlignment="1">
      <alignment horizontal="right" vertical="top" wrapText="1"/>
    </xf>
    <xf numFmtId="165" fontId="3" fillId="0" borderId="1" xfId="0" applyNumberFormat="1" applyFont="1" applyBorder="1" applyAlignment="1">
      <alignment horizontal="right" vertical="center" wrapText="1"/>
    </xf>
    <xf numFmtId="0" fontId="7" fillId="0" borderId="0" xfId="2" applyFont="1" applyAlignment="1">
      <alignment vertical="center"/>
    </xf>
    <xf numFmtId="167" fontId="2" fillId="0" borderId="1" xfId="7" applyNumberFormat="1" applyFont="1" applyFill="1" applyBorder="1" applyAlignment="1">
      <alignment horizontal="center" vertical="top" wrapText="1"/>
    </xf>
    <xf numFmtId="167" fontId="2" fillId="0" borderId="1" xfId="7" applyNumberFormat="1" applyFont="1" applyFill="1" applyBorder="1" applyAlignment="1">
      <alignment horizontal="center" vertical="center" wrapText="1"/>
    </xf>
    <xf numFmtId="167" fontId="3" fillId="0" borderId="1" xfId="7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9" fontId="2" fillId="0" borderId="1" xfId="1" applyNumberFormat="1" applyFont="1" applyFill="1" applyBorder="1" applyAlignment="1">
      <alignment horizontal="center"/>
    </xf>
    <xf numFmtId="169" fontId="2" fillId="0" borderId="1" xfId="1" applyNumberFormat="1" applyFont="1" applyFill="1" applyBorder="1" applyAlignment="1">
      <alignment horizontal="center" vertical="top" wrapText="1"/>
    </xf>
    <xf numFmtId="169" fontId="3" fillId="0" borderId="1" xfId="1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9" fontId="2" fillId="0" borderId="1" xfId="1" applyFont="1" applyFill="1" applyBorder="1" applyAlignment="1">
      <alignment horizontal="center" vertical="top" wrapText="1"/>
    </xf>
    <xf numFmtId="0" fontId="1" fillId="0" borderId="0" xfId="0" applyFont="1" applyAlignment="1">
      <alignment horizontal="right"/>
    </xf>
    <xf numFmtId="9" fontId="2" fillId="0" borderId="1" xfId="1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169" fontId="1" fillId="0" borderId="0" xfId="1" applyNumberFormat="1" applyFont="1" applyAlignment="1">
      <alignment horizontal="center"/>
    </xf>
    <xf numFmtId="169" fontId="2" fillId="0" borderId="1" xfId="1" applyNumberFormat="1" applyFont="1" applyFill="1" applyBorder="1" applyAlignment="1">
      <alignment horizontal="right" vertical="top" wrapText="1"/>
    </xf>
    <xf numFmtId="169" fontId="2" fillId="0" borderId="1" xfId="1" applyNumberFormat="1" applyFont="1" applyFill="1" applyBorder="1" applyAlignment="1">
      <alignment horizontal="right" vertical="center" wrapText="1"/>
    </xf>
    <xf numFmtId="169" fontId="2" fillId="0" borderId="1" xfId="1" applyNumberFormat="1" applyFont="1" applyFill="1" applyBorder="1" applyAlignment="1">
      <alignment horizontal="right"/>
    </xf>
    <xf numFmtId="169" fontId="2" fillId="0" borderId="1" xfId="1" applyNumberFormat="1" applyFont="1" applyFill="1" applyBorder="1" applyAlignment="1">
      <alignment horizontal="right" vertical="center"/>
    </xf>
    <xf numFmtId="0" fontId="2" fillId="0" borderId="0" xfId="8" applyFont="1"/>
    <xf numFmtId="0" fontId="3" fillId="0" borderId="0" xfId="8" applyFont="1"/>
    <xf numFmtId="0" fontId="3" fillId="0" borderId="0" xfId="8" applyFont="1" applyAlignment="1">
      <alignment vertical="top"/>
    </xf>
    <xf numFmtId="0" fontId="2" fillId="0" borderId="1" xfId="8" applyFont="1" applyBorder="1" applyAlignment="1">
      <alignment horizontal="left" vertical="center" wrapText="1"/>
    </xf>
    <xf numFmtId="0" fontId="3" fillId="0" borderId="1" xfId="8" applyFont="1" applyBorder="1" applyAlignment="1">
      <alignment horizontal="center" vertical="center" wrapText="1"/>
    </xf>
    <xf numFmtId="0" fontId="3" fillId="0" borderId="1" xfId="8" applyFont="1" applyBorder="1" applyAlignment="1">
      <alignment horizontal="right" vertical="center" wrapText="1"/>
    </xf>
    <xf numFmtId="0" fontId="3" fillId="0" borderId="1" xfId="8" applyFont="1" applyBorder="1" applyAlignment="1">
      <alignment horizontal="left" vertical="center" wrapText="1" indent="3"/>
    </xf>
    <xf numFmtId="0" fontId="2" fillId="0" borderId="1" xfId="8" applyFont="1" applyBorder="1"/>
    <xf numFmtId="0" fontId="2" fillId="0" borderId="1" xfId="8" applyFont="1" applyBorder="1" applyAlignment="1">
      <alignment horizontal="right" vertical="center" wrapText="1"/>
    </xf>
    <xf numFmtId="0" fontId="2" fillId="0" borderId="1" xfId="8" applyFont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 indent="1"/>
    </xf>
    <xf numFmtId="0" fontId="1" fillId="0" borderId="6" xfId="0" applyFont="1" applyBorder="1" applyAlignment="1">
      <alignment vertical="top"/>
    </xf>
    <xf numFmtId="3" fontId="1" fillId="0" borderId="1" xfId="0" applyNumberFormat="1" applyFont="1" applyBorder="1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vertical="top" wrapText="1" indent="2"/>
    </xf>
    <xf numFmtId="0" fontId="2" fillId="0" borderId="0" xfId="0" applyFont="1" applyAlignment="1">
      <alignment horizontal="left" vertical="top" wrapText="1" inden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right" vertical="center" wrapText="1" readingOrder="2"/>
    </xf>
    <xf numFmtId="0" fontId="3" fillId="0" borderId="4" xfId="0" applyFont="1" applyBorder="1" applyAlignment="1">
      <alignment horizontal="justify" vertical="center" wrapText="1"/>
    </xf>
    <xf numFmtId="0" fontId="2" fillId="0" borderId="7" xfId="8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23" fillId="0" borderId="0" xfId="0" applyFont="1"/>
    <xf numFmtId="0" fontId="24" fillId="0" borderId="0" xfId="0" applyFont="1"/>
    <xf numFmtId="3" fontId="1" fillId="0" borderId="1" xfId="0" applyNumberFormat="1" applyFont="1" applyBorder="1" applyAlignment="1">
      <alignment horizontal="center"/>
    </xf>
    <xf numFmtId="0" fontId="1" fillId="0" borderId="7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72" xfId="0" applyFont="1" applyBorder="1" applyAlignment="1">
      <alignment vertical="center" wrapText="1"/>
    </xf>
    <xf numFmtId="0" fontId="4" fillId="0" borderId="74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70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7" fillId="0" borderId="0" xfId="0" applyFont="1"/>
    <xf numFmtId="0" fontId="27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center" vertical="top" wrapText="1"/>
    </xf>
    <xf numFmtId="0" fontId="27" fillId="0" borderId="1" xfId="0" applyFont="1" applyBorder="1"/>
    <xf numFmtId="0" fontId="26" fillId="0" borderId="0" xfId="0" applyFont="1"/>
    <xf numFmtId="0" fontId="27" fillId="0" borderId="1" xfId="0" applyFont="1" applyBorder="1" applyAlignment="1">
      <alignment horizontal="left" vertical="top" wrapText="1" indent="3"/>
    </xf>
    <xf numFmtId="3" fontId="27" fillId="0" borderId="1" xfId="0" applyNumberFormat="1" applyFont="1" applyBorder="1" applyAlignment="1">
      <alignment horizontal="center" vertical="top" wrapText="1"/>
    </xf>
    <xf numFmtId="169" fontId="1" fillId="0" borderId="0" xfId="1" applyNumberFormat="1" applyFont="1"/>
    <xf numFmtId="0" fontId="2" fillId="0" borderId="1" xfId="8" applyFont="1" applyBorder="1" applyAlignment="1">
      <alignment horizontal="center"/>
    </xf>
    <xf numFmtId="0" fontId="2" fillId="0" borderId="1" xfId="8" applyFont="1" applyBorder="1" applyAlignment="1">
      <alignment horizontal="center" vertical="center"/>
    </xf>
    <xf numFmtId="0" fontId="30" fillId="0" borderId="0" xfId="0" applyFont="1"/>
    <xf numFmtId="0" fontId="10" fillId="0" borderId="0" xfId="0" applyFont="1" applyAlignment="1">
      <alignment vertical="top"/>
    </xf>
    <xf numFmtId="0" fontId="4" fillId="0" borderId="0" xfId="0" applyFont="1"/>
    <xf numFmtId="0" fontId="4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4" fillId="0" borderId="71" xfId="0" applyFont="1" applyBorder="1" applyAlignment="1">
      <alignment horizontal="right" vertical="center" wrapText="1"/>
    </xf>
    <xf numFmtId="0" fontId="1" fillId="0" borderId="0" xfId="0" applyFont="1" applyAlignment="1">
      <alignment horizontal="left"/>
    </xf>
    <xf numFmtId="172" fontId="2" fillId="0" borderId="1" xfId="7" applyNumberFormat="1" applyFont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165" fontId="3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top" wrapText="1"/>
    </xf>
    <xf numFmtId="0" fontId="33" fillId="0" borderId="0" xfId="0" applyFont="1"/>
    <xf numFmtId="0" fontId="4" fillId="0" borderId="0" xfId="0" applyFont="1" applyAlignment="1">
      <alignment horizontal="right" vertical="center" readingOrder="2"/>
    </xf>
    <xf numFmtId="0" fontId="4" fillId="0" borderId="166" xfId="0" applyFont="1" applyBorder="1" applyAlignment="1">
      <alignment horizontal="center" vertical="center" wrapText="1" readingOrder="2"/>
    </xf>
    <xf numFmtId="3" fontId="4" fillId="0" borderId="1" xfId="0" applyNumberFormat="1" applyFont="1" applyBorder="1" applyAlignment="1">
      <alignment horizontal="center" vertical="top" wrapText="1"/>
    </xf>
    <xf numFmtId="0" fontId="4" fillId="0" borderId="6" xfId="0" applyFont="1" applyBorder="1"/>
    <xf numFmtId="0" fontId="4" fillId="0" borderId="1" xfId="0" applyFont="1" applyBorder="1" applyAlignment="1">
      <alignment horizontal="right" vertical="center"/>
    </xf>
    <xf numFmtId="0" fontId="34" fillId="0" borderId="0" xfId="0" applyFont="1"/>
    <xf numFmtId="0" fontId="25" fillId="0" borderId="0" xfId="0" applyFont="1"/>
    <xf numFmtId="0" fontId="35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1"/>
    </xf>
    <xf numFmtId="0" fontId="35" fillId="0" borderId="1" xfId="0" applyFont="1" applyBorder="1" applyAlignment="1">
      <alignment horizontal="center" vertical="top" wrapText="1"/>
    </xf>
    <xf numFmtId="0" fontId="36" fillId="0" borderId="0" xfId="0" applyFont="1" applyAlignment="1">
      <alignment horizontal="center"/>
    </xf>
    <xf numFmtId="0" fontId="15" fillId="0" borderId="0" xfId="0" applyFont="1"/>
    <xf numFmtId="0" fontId="29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31" fillId="0" borderId="0" xfId="2" applyFont="1" applyAlignment="1">
      <alignment vertical="center"/>
    </xf>
    <xf numFmtId="166" fontId="39" fillId="0" borderId="0" xfId="4" applyFont="1"/>
    <xf numFmtId="166" fontId="32" fillId="0" borderId="0" xfId="4" applyFont="1"/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1" fillId="0" borderId="1" xfId="0" applyFont="1" applyBorder="1" applyAlignment="1">
      <alignment horizontal="right" vertical="center" wrapText="1" indent="1"/>
    </xf>
    <xf numFmtId="0" fontId="2" fillId="0" borderId="1" xfId="8" applyFont="1" applyBorder="1" applyAlignment="1">
      <alignment vertical="top"/>
    </xf>
    <xf numFmtId="0" fontId="2" fillId="0" borderId="3" xfId="8" applyFont="1" applyBorder="1" applyAlignment="1">
      <alignment vertical="top"/>
    </xf>
    <xf numFmtId="0" fontId="3" fillId="0" borderId="6" xfId="8" applyFont="1" applyBorder="1" applyAlignment="1">
      <alignment wrapText="1"/>
    </xf>
    <xf numFmtId="0" fontId="3" fillId="0" borderId="6" xfId="8" applyFont="1" applyBorder="1"/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9" fontId="2" fillId="0" borderId="1" xfId="1" applyNumberFormat="1" applyFont="1" applyFill="1" applyBorder="1" applyAlignment="1">
      <alignment horizontal="center" vertical="center" wrapText="1"/>
    </xf>
    <xf numFmtId="0" fontId="42" fillId="0" borderId="0" xfId="0" applyFont="1"/>
    <xf numFmtId="0" fontId="36" fillId="0" borderId="0" xfId="0" applyFont="1"/>
    <xf numFmtId="0" fontId="26" fillId="0" borderId="6" xfId="0" applyFont="1" applyBorder="1"/>
    <xf numFmtId="0" fontId="36" fillId="0" borderId="1" xfId="0" applyFont="1" applyBorder="1"/>
    <xf numFmtId="0" fontId="36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43" fillId="0" borderId="0" xfId="0" applyFont="1" applyAlignment="1">
      <alignment horizontal="right"/>
    </xf>
    <xf numFmtId="0" fontId="35" fillId="0" borderId="0" xfId="0" applyFont="1"/>
    <xf numFmtId="0" fontId="1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0" fontId="26" fillId="0" borderId="0" xfId="0" applyFont="1" applyAlignment="1">
      <alignment wrapText="1"/>
    </xf>
    <xf numFmtId="169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right"/>
    </xf>
    <xf numFmtId="0" fontId="36" fillId="0" borderId="1" xfId="0" applyFont="1" applyBorder="1" applyAlignment="1">
      <alignment horizontal="right" readingOrder="2"/>
    </xf>
    <xf numFmtId="0" fontId="26" fillId="0" borderId="1" xfId="0" applyFont="1" applyBorder="1"/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readingOrder="2"/>
    </xf>
    <xf numFmtId="0" fontId="26" fillId="0" borderId="12" xfId="0" applyFont="1" applyBorder="1" applyAlignment="1">
      <alignment horizontal="left"/>
    </xf>
    <xf numFmtId="0" fontId="26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right"/>
    </xf>
    <xf numFmtId="0" fontId="26" fillId="3" borderId="12" xfId="0" applyFont="1" applyFill="1" applyBorder="1" applyAlignment="1">
      <alignment horizontal="left" vertical="top" wrapText="1"/>
    </xf>
    <xf numFmtId="0" fontId="26" fillId="3" borderId="12" xfId="0" applyFont="1" applyFill="1" applyBorder="1" applyAlignment="1">
      <alignment horizontal="center" vertical="top" wrapText="1"/>
    </xf>
    <xf numFmtId="0" fontId="26" fillId="3" borderId="12" xfId="0" applyFont="1" applyFill="1" applyBorder="1" applyAlignment="1">
      <alignment horizontal="right" vertical="top" wrapText="1"/>
    </xf>
    <xf numFmtId="0" fontId="36" fillId="0" borderId="13" xfId="0" applyFont="1" applyBorder="1" applyAlignment="1">
      <alignment vertical="top" wrapText="1"/>
    </xf>
    <xf numFmtId="1" fontId="36" fillId="0" borderId="14" xfId="0" applyNumberFormat="1" applyFont="1" applyBorder="1" applyAlignment="1">
      <alignment horizontal="center" vertical="top" wrapText="1"/>
    </xf>
    <xf numFmtId="0" fontId="36" fillId="0" borderId="14" xfId="0" applyFont="1" applyBorder="1" applyAlignment="1">
      <alignment horizontal="center" vertical="top" wrapText="1"/>
    </xf>
    <xf numFmtId="0" fontId="36" fillId="0" borderId="14" xfId="0" applyFont="1" applyBorder="1" applyAlignment="1">
      <alignment horizontal="right" vertical="top" wrapText="1"/>
    </xf>
    <xf numFmtId="0" fontId="36" fillId="0" borderId="15" xfId="0" applyFont="1" applyBorder="1" applyAlignment="1">
      <alignment vertical="top" wrapText="1"/>
    </xf>
    <xf numFmtId="169" fontId="36" fillId="0" borderId="14" xfId="0" applyNumberFormat="1" applyFont="1" applyBorder="1" applyAlignment="1">
      <alignment horizontal="center" vertical="top" wrapText="1"/>
    </xf>
    <xf numFmtId="10" fontId="36" fillId="0" borderId="14" xfId="0" applyNumberFormat="1" applyFont="1" applyBorder="1" applyAlignment="1">
      <alignment horizontal="center" vertical="top" wrapText="1"/>
    </xf>
    <xf numFmtId="0" fontId="26" fillId="3" borderId="14" xfId="0" applyFont="1" applyFill="1" applyBorder="1" applyAlignment="1">
      <alignment horizontal="left" vertical="top" wrapText="1"/>
    </xf>
    <xf numFmtId="0" fontId="26" fillId="3" borderId="14" xfId="0" applyFont="1" applyFill="1" applyBorder="1" applyAlignment="1">
      <alignment horizontal="right" vertical="top" wrapText="1"/>
    </xf>
    <xf numFmtId="0" fontId="26" fillId="3" borderId="14" xfId="0" applyFont="1" applyFill="1" applyBorder="1" applyAlignment="1">
      <alignment horizontal="center" vertical="top" wrapText="1"/>
    </xf>
    <xf numFmtId="9" fontId="36" fillId="0" borderId="14" xfId="0" applyNumberFormat="1" applyFont="1" applyBorder="1" applyAlignment="1">
      <alignment horizontal="center" vertical="top" wrapText="1"/>
    </xf>
    <xf numFmtId="0" fontId="35" fillId="0" borderId="18" xfId="0" applyFont="1" applyBorder="1" applyAlignment="1">
      <alignment vertical="top" wrapText="1"/>
    </xf>
    <xf numFmtId="0" fontId="36" fillId="0" borderId="19" xfId="0" applyFont="1" applyBorder="1" applyAlignment="1">
      <alignment horizontal="center" vertical="top" wrapText="1"/>
    </xf>
    <xf numFmtId="0" fontId="36" fillId="0" borderId="19" xfId="0" applyFont="1" applyBorder="1" applyAlignment="1">
      <alignment horizontal="right" vertical="top" wrapText="1"/>
    </xf>
    <xf numFmtId="0" fontId="35" fillId="0" borderId="18" xfId="0" applyFont="1" applyBorder="1" applyAlignment="1">
      <alignment horizontal="left" vertical="top" wrapText="1"/>
    </xf>
    <xf numFmtId="10" fontId="36" fillId="0" borderId="19" xfId="0" applyNumberFormat="1" applyFont="1" applyBorder="1" applyAlignment="1">
      <alignment horizontal="center" vertical="top" wrapText="1"/>
    </xf>
    <xf numFmtId="0" fontId="36" fillId="0" borderId="12" xfId="0" applyFont="1" applyBorder="1" applyAlignment="1">
      <alignment vertical="top" wrapText="1"/>
    </xf>
    <xf numFmtId="10" fontId="36" fillId="0" borderId="12" xfId="0" applyNumberFormat="1" applyFont="1" applyBorder="1" applyAlignment="1">
      <alignment horizontal="center" vertical="top" wrapText="1"/>
    </xf>
    <xf numFmtId="0" fontId="36" fillId="0" borderId="12" xfId="0" applyFont="1" applyBorder="1" applyAlignment="1">
      <alignment horizontal="center" vertical="top" wrapText="1"/>
    </xf>
    <xf numFmtId="0" fontId="36" fillId="0" borderId="12" xfId="0" applyFont="1" applyBorder="1" applyAlignment="1">
      <alignment horizontal="right" vertical="top" wrapText="1"/>
    </xf>
    <xf numFmtId="0" fontId="36" fillId="3" borderId="16" xfId="0" applyFont="1" applyFill="1" applyBorder="1" applyAlignment="1">
      <alignment horizontal="left" vertical="top" wrapText="1"/>
    </xf>
    <xf numFmtId="0" fontId="36" fillId="3" borderId="12" xfId="0" applyFont="1" applyFill="1" applyBorder="1" applyAlignment="1">
      <alignment horizontal="center" vertical="top" wrapText="1"/>
    </xf>
    <xf numFmtId="0" fontId="36" fillId="3" borderId="14" xfId="0" applyFont="1" applyFill="1" applyBorder="1" applyAlignment="1">
      <alignment horizontal="center" vertical="top" wrapText="1"/>
    </xf>
    <xf numFmtId="0" fontId="36" fillId="0" borderId="15" xfId="0" applyFont="1" applyBorder="1" applyAlignment="1">
      <alignment horizontal="left" vertical="top" wrapText="1"/>
    </xf>
    <xf numFmtId="0" fontId="36" fillId="3" borderId="16" xfId="0" applyFont="1" applyFill="1" applyBorder="1" applyAlignment="1">
      <alignment vertical="top" wrapText="1"/>
    </xf>
    <xf numFmtId="0" fontId="36" fillId="3" borderId="17" xfId="0" applyFont="1" applyFill="1" applyBorder="1" applyAlignment="1">
      <alignment horizontal="center" vertical="top" wrapText="1"/>
    </xf>
    <xf numFmtId="3" fontId="36" fillId="0" borderId="14" xfId="0" applyNumberFormat="1" applyFont="1" applyBorder="1" applyAlignment="1">
      <alignment horizontal="center" vertical="top" wrapText="1"/>
    </xf>
    <xf numFmtId="0" fontId="26" fillId="0" borderId="15" xfId="0" applyFont="1" applyBorder="1" applyAlignment="1">
      <alignment vertical="top" wrapText="1"/>
    </xf>
    <xf numFmtId="0" fontId="26" fillId="0" borderId="14" xfId="0" applyFont="1" applyBorder="1" applyAlignment="1">
      <alignment horizontal="right" vertical="top" wrapText="1"/>
    </xf>
    <xf numFmtId="0" fontId="26" fillId="0" borderId="14" xfId="0" applyFont="1" applyBorder="1" applyAlignment="1">
      <alignment horizontal="center" vertical="top" wrapText="1"/>
    </xf>
    <xf numFmtId="0" fontId="36" fillId="0" borderId="0" xfId="0" applyFont="1" applyAlignment="1">
      <alignment horizontal="right"/>
    </xf>
    <xf numFmtId="0" fontId="35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 indent="3"/>
    </xf>
    <xf numFmtId="0" fontId="26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left" vertical="top" wrapText="1"/>
    </xf>
    <xf numFmtId="3" fontId="36" fillId="0" borderId="1" xfId="0" applyNumberFormat="1" applyFont="1" applyBorder="1" applyAlignment="1">
      <alignment horizontal="right" vertical="top" wrapText="1"/>
    </xf>
    <xf numFmtId="0" fontId="36" fillId="0" borderId="1" xfId="0" applyFont="1" applyBorder="1" applyAlignment="1">
      <alignment horizontal="right" vertical="top" wrapText="1"/>
    </xf>
    <xf numFmtId="3" fontId="26" fillId="0" borderId="1" xfId="0" applyNumberFormat="1" applyFont="1" applyBorder="1" applyAlignment="1">
      <alignment horizontal="right" vertical="top" wrapText="1"/>
    </xf>
    <xf numFmtId="3" fontId="26" fillId="0" borderId="0" xfId="0" applyNumberFormat="1" applyFont="1" applyAlignment="1">
      <alignment horizontal="right" vertical="top" wrapText="1"/>
    </xf>
    <xf numFmtId="0" fontId="27" fillId="0" borderId="6" xfId="0" applyFont="1" applyBorder="1"/>
    <xf numFmtId="0" fontId="26" fillId="0" borderId="6" xfId="0" applyFont="1" applyBorder="1" applyAlignment="1">
      <alignment vertical="top" wrapText="1"/>
    </xf>
    <xf numFmtId="0" fontId="27" fillId="0" borderId="1" xfId="0" applyFont="1" applyBorder="1" applyAlignment="1">
      <alignment horizontal="right" vertical="top" wrapText="1"/>
    </xf>
    <xf numFmtId="3" fontId="35" fillId="0" borderId="1" xfId="0" applyNumberFormat="1" applyFont="1" applyBorder="1" applyAlignment="1">
      <alignment horizontal="center" vertical="top" wrapText="1"/>
    </xf>
    <xf numFmtId="0" fontId="35" fillId="0" borderId="1" xfId="0" applyFont="1" applyBorder="1" applyAlignment="1">
      <alignment horizontal="right"/>
    </xf>
    <xf numFmtId="3" fontId="35" fillId="0" borderId="1" xfId="0" applyNumberFormat="1" applyFont="1" applyBorder="1" applyAlignment="1">
      <alignment horizontal="left" wrapText="1"/>
    </xf>
    <xf numFmtId="3" fontId="35" fillId="0" borderId="1" xfId="0" applyNumberFormat="1" applyFont="1" applyBorder="1" applyAlignment="1">
      <alignment horizontal="right" vertical="top" wrapText="1"/>
    </xf>
    <xf numFmtId="3" fontId="35" fillId="0" borderId="1" xfId="0" applyNumberFormat="1" applyFont="1" applyBorder="1" applyAlignment="1">
      <alignment horizontal="left" vertical="top" wrapText="1"/>
    </xf>
    <xf numFmtId="3" fontId="35" fillId="4" borderId="1" xfId="0" applyNumberFormat="1" applyFont="1" applyFill="1" applyBorder="1" applyAlignment="1">
      <alignment horizontal="center" vertical="top" wrapText="1"/>
    </xf>
    <xf numFmtId="0" fontId="35" fillId="4" borderId="1" xfId="0" applyFont="1" applyFill="1" applyBorder="1" applyAlignment="1">
      <alignment horizontal="left" vertical="top" wrapText="1"/>
    </xf>
    <xf numFmtId="0" fontId="35" fillId="4" borderId="1" xfId="0" applyFont="1" applyFill="1" applyBorder="1" applyAlignment="1">
      <alignment horizontal="center" vertical="top" wrapText="1"/>
    </xf>
    <xf numFmtId="3" fontId="26" fillId="0" borderId="1" xfId="0" applyNumberFormat="1" applyFont="1" applyBorder="1" applyAlignment="1">
      <alignment horizontal="center" vertical="top" wrapText="1"/>
    </xf>
    <xf numFmtId="3" fontId="27" fillId="0" borderId="1" xfId="0" applyNumberFormat="1" applyFont="1" applyBorder="1" applyAlignment="1">
      <alignment horizontal="right" vertical="top" wrapText="1"/>
    </xf>
    <xf numFmtId="0" fontId="25" fillId="0" borderId="0" xfId="0" applyFont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2" xfId="0" applyFont="1" applyBorder="1" applyAlignment="1">
      <alignment horizontal="left" vertical="center"/>
    </xf>
    <xf numFmtId="0" fontId="26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48" fillId="0" borderId="3" xfId="0" applyFont="1" applyBorder="1" applyAlignment="1">
      <alignment horizontal="right" vertical="center"/>
    </xf>
    <xf numFmtId="2" fontId="36" fillId="0" borderId="1" xfId="0" applyNumberFormat="1" applyFont="1" applyBorder="1" applyAlignment="1">
      <alignment vertical="top"/>
    </xf>
    <xf numFmtId="0" fontId="36" fillId="0" borderId="4" xfId="0" applyFont="1" applyBorder="1"/>
    <xf numFmtId="167" fontId="36" fillId="0" borderId="4" xfId="10" applyNumberFormat="1" applyFont="1" applyBorder="1" applyAlignment="1">
      <alignment horizontal="left"/>
    </xf>
    <xf numFmtId="167" fontId="36" fillId="0" borderId="4" xfId="10" applyNumberFormat="1" applyFont="1" applyBorder="1" applyAlignment="1">
      <alignment horizontal="center"/>
    </xf>
    <xf numFmtId="0" fontId="36" fillId="0" borderId="4" xfId="0" applyFont="1" applyBorder="1" applyAlignment="1">
      <alignment horizontal="right"/>
    </xf>
    <xf numFmtId="169" fontId="23" fillId="0" borderId="0" xfId="1" applyNumberFormat="1" applyFont="1" applyAlignment="1">
      <alignment horizontal="right"/>
    </xf>
    <xf numFmtId="167" fontId="36" fillId="0" borderId="1" xfId="10" applyNumberFormat="1" applyFont="1" applyBorder="1" applyAlignment="1">
      <alignment horizontal="center"/>
    </xf>
    <xf numFmtId="3" fontId="23" fillId="0" borderId="0" xfId="0" applyNumberFormat="1" applyFont="1" applyAlignment="1">
      <alignment horizontal="right"/>
    </xf>
    <xf numFmtId="3" fontId="23" fillId="0" borderId="0" xfId="0" applyNumberFormat="1" applyFont="1"/>
    <xf numFmtId="0" fontId="36" fillId="0" borderId="4" xfId="0" applyFont="1" applyBorder="1" applyAlignment="1">
      <alignment horizontal="right" readingOrder="2"/>
    </xf>
    <xf numFmtId="169" fontId="36" fillId="0" borderId="0" xfId="1" applyNumberFormat="1" applyFont="1"/>
    <xf numFmtId="0" fontId="49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center" wrapText="1"/>
    </xf>
    <xf numFmtId="0" fontId="37" fillId="0" borderId="0" xfId="0" applyFont="1"/>
    <xf numFmtId="0" fontId="3" fillId="0" borderId="148" xfId="0" applyFont="1" applyBorder="1" applyAlignment="1">
      <alignment vertical="top"/>
    </xf>
    <xf numFmtId="0" fontId="3" fillId="0" borderId="170" xfId="0" applyFont="1" applyBorder="1" applyAlignment="1">
      <alignment vertical="top"/>
    </xf>
    <xf numFmtId="0" fontId="1" fillId="0" borderId="70" xfId="0" applyFont="1" applyBorder="1" applyAlignment="1">
      <alignment horizontal="left"/>
    </xf>
    <xf numFmtId="0" fontId="2" fillId="0" borderId="24" xfId="0" applyFont="1" applyBorder="1" applyAlignment="1">
      <alignment horizontal="center" vertical="center" wrapText="1"/>
    </xf>
    <xf numFmtId="0" fontId="1" fillId="0" borderId="71" xfId="0" applyFont="1" applyBorder="1"/>
    <xf numFmtId="0" fontId="2" fillId="0" borderId="72" xfId="0" applyFont="1" applyBorder="1" applyAlignment="1">
      <alignment horizontal="left" vertical="center" wrapText="1"/>
    </xf>
    <xf numFmtId="0" fontId="2" fillId="0" borderId="73" xfId="0" applyFont="1" applyBorder="1" applyAlignment="1">
      <alignment horizontal="right" vertical="center" wrapText="1"/>
    </xf>
    <xf numFmtId="0" fontId="2" fillId="0" borderId="74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right" vertical="center" wrapText="1"/>
    </xf>
    <xf numFmtId="0" fontId="53" fillId="0" borderId="1" xfId="0" applyFont="1" applyBorder="1" applyAlignment="1">
      <alignment vertical="top" wrapText="1"/>
    </xf>
    <xf numFmtId="0" fontId="53" fillId="0" borderId="1" xfId="0" applyFont="1" applyBorder="1" applyAlignment="1">
      <alignment vertical="top"/>
    </xf>
    <xf numFmtId="0" fontId="53" fillId="0" borderId="1" xfId="0" applyFont="1" applyBorder="1" applyAlignment="1">
      <alignment horizontal="center" vertical="top" wrapText="1"/>
    </xf>
    <xf numFmtId="0" fontId="53" fillId="0" borderId="1" xfId="0" applyFont="1" applyBorder="1" applyAlignment="1">
      <alignment horizontal="left" vertical="center" wrapText="1"/>
    </xf>
    <xf numFmtId="0" fontId="53" fillId="0" borderId="1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left" vertical="center" wrapText="1"/>
    </xf>
    <xf numFmtId="0" fontId="5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/>
    </xf>
    <xf numFmtId="0" fontId="52" fillId="0" borderId="0" xfId="0" applyFont="1"/>
    <xf numFmtId="0" fontId="53" fillId="0" borderId="1" xfId="0" applyFont="1" applyBorder="1" applyAlignment="1">
      <alignment horizontal="left" vertical="top" wrapText="1"/>
    </xf>
    <xf numFmtId="0" fontId="53" fillId="0" borderId="1" xfId="0" applyFont="1" applyBorder="1" applyAlignment="1">
      <alignment horizontal="right" vertical="top" wrapText="1"/>
    </xf>
    <xf numFmtId="0" fontId="54" fillId="0" borderId="4" xfId="0" applyFont="1" applyBorder="1" applyAlignment="1">
      <alignment horizontal="left" vertical="top" wrapText="1"/>
    </xf>
    <xf numFmtId="0" fontId="54" fillId="0" borderId="4" xfId="0" applyFont="1" applyBorder="1" applyAlignment="1">
      <alignment horizontal="center" vertical="top" wrapText="1"/>
    </xf>
    <xf numFmtId="0" fontId="54" fillId="0" borderId="1" xfId="0" applyFont="1" applyBorder="1" applyAlignment="1">
      <alignment horizontal="right" vertical="top" wrapText="1"/>
    </xf>
    <xf numFmtId="0" fontId="53" fillId="0" borderId="1" xfId="0" applyFont="1" applyBorder="1" applyAlignment="1">
      <alignment horizontal="right" wrapText="1"/>
    </xf>
    <xf numFmtId="0" fontId="54" fillId="0" borderId="1" xfId="0" applyFont="1" applyBorder="1" applyAlignment="1">
      <alignment vertical="top"/>
    </xf>
    <xf numFmtId="0" fontId="54" fillId="0" borderId="1" xfId="0" applyFont="1" applyBorder="1" applyAlignment="1">
      <alignment horizontal="left" vertical="top" wrapText="1"/>
    </xf>
    <xf numFmtId="0" fontId="54" fillId="0" borderId="1" xfId="0" applyFont="1" applyBorder="1" applyAlignment="1">
      <alignment vertical="top" wrapText="1"/>
    </xf>
    <xf numFmtId="0" fontId="53" fillId="0" borderId="1" xfId="0" applyFont="1" applyBorder="1" applyAlignment="1">
      <alignment horizontal="left" wrapText="1"/>
    </xf>
    <xf numFmtId="0" fontId="54" fillId="0" borderId="1" xfId="0" applyFont="1" applyBorder="1" applyAlignment="1">
      <alignment vertical="center"/>
    </xf>
    <xf numFmtId="0" fontId="53" fillId="0" borderId="1" xfId="0" applyFont="1" applyBorder="1" applyAlignment="1">
      <alignment wrapText="1"/>
    </xf>
    <xf numFmtId="0" fontId="53" fillId="0" borderId="1" xfId="0" applyFont="1" applyBorder="1" applyAlignment="1">
      <alignment horizontal="right" vertical="center" wrapText="1"/>
    </xf>
    <xf numFmtId="0" fontId="54" fillId="0" borderId="1" xfId="0" applyFont="1" applyBorder="1" applyAlignment="1">
      <alignment horizontal="right" vertical="center" wrapText="1"/>
    </xf>
    <xf numFmtId="9" fontId="53" fillId="0" borderId="1" xfId="0" applyNumberFormat="1" applyFont="1" applyBorder="1" applyAlignment="1">
      <alignment horizontal="left" vertical="center" wrapText="1" indent="1"/>
    </xf>
    <xf numFmtId="9" fontId="53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1" fillId="0" borderId="5" xfId="0" applyFont="1" applyBorder="1" applyAlignment="1">
      <alignment vertical="top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center" wrapText="1"/>
    </xf>
    <xf numFmtId="10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9" fontId="10" fillId="0" borderId="1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quotePrefix="1" applyFont="1" applyBorder="1" applyAlignment="1">
      <alignment horizontal="right" vertical="center" wrapText="1"/>
    </xf>
    <xf numFmtId="0" fontId="1" fillId="0" borderId="17" xfId="0" applyFont="1" applyBorder="1" applyAlignment="1">
      <alignment vertical="center" wrapText="1"/>
    </xf>
    <xf numFmtId="0" fontId="1" fillId="0" borderId="60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0" fillId="0" borderId="19" xfId="0" applyFont="1" applyBorder="1" applyAlignment="1">
      <alignment horizontal="left" vertical="center" wrapText="1" indent="1"/>
    </xf>
    <xf numFmtId="0" fontId="10" fillId="0" borderId="14" xfId="0" applyFont="1" applyBorder="1" applyAlignment="1">
      <alignment horizontal="right" vertical="center" wrapText="1"/>
    </xf>
    <xf numFmtId="0" fontId="10" fillId="0" borderId="14" xfId="0" applyFont="1" applyBorder="1" applyAlignment="1">
      <alignment vertical="center" wrapText="1"/>
    </xf>
    <xf numFmtId="0" fontId="1" fillId="0" borderId="19" xfId="0" applyFont="1" applyBorder="1" applyAlignment="1">
      <alignment vertical="top" wrapText="1"/>
    </xf>
    <xf numFmtId="0" fontId="1" fillId="0" borderId="14" xfId="0" quotePrefix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4" xfId="0" applyFont="1" applyBorder="1" applyAlignment="1">
      <alignment vertical="center" wrapText="1"/>
    </xf>
    <xf numFmtId="0" fontId="1" fillId="0" borderId="59" xfId="0" applyFont="1" applyBorder="1" applyAlignment="1">
      <alignment horizontal="right" vertical="center" wrapText="1"/>
    </xf>
    <xf numFmtId="0" fontId="4" fillId="0" borderId="16" xfId="0" applyFont="1" applyBorder="1" applyAlignment="1">
      <alignment vertical="center" wrapText="1"/>
    </xf>
    <xf numFmtId="0" fontId="4" fillId="0" borderId="171" xfId="0" applyFont="1" applyBorder="1" applyAlignment="1">
      <alignment horizontal="center" vertical="center" wrapText="1"/>
    </xf>
    <xf numFmtId="0" fontId="1" fillId="0" borderId="146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2"/>
    </xf>
    <xf numFmtId="0" fontId="4" fillId="0" borderId="14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1" fillId="0" borderId="170" xfId="0" applyFont="1" applyBorder="1" applyAlignment="1">
      <alignment vertical="top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4" fillId="0" borderId="59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56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5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horizontal="left" vertical="center" wrapText="1" indent="1"/>
    </xf>
    <xf numFmtId="0" fontId="10" fillId="0" borderId="173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 indent="2"/>
    </xf>
    <xf numFmtId="0" fontId="1" fillId="0" borderId="1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42" fillId="0" borderId="0" xfId="0" applyFont="1" applyAlignment="1">
      <alignment readingOrder="2"/>
    </xf>
    <xf numFmtId="0" fontId="3" fillId="0" borderId="0" xfId="0" applyFont="1" applyAlignment="1">
      <alignment horizontal="center"/>
    </xf>
    <xf numFmtId="0" fontId="1" fillId="0" borderId="0" xfId="0" applyFont="1" applyAlignment="1">
      <alignment readingOrder="2"/>
    </xf>
    <xf numFmtId="0" fontId="10" fillId="0" borderId="20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144" xfId="0" applyFont="1" applyBorder="1" applyAlignment="1">
      <alignment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top"/>
    </xf>
    <xf numFmtId="0" fontId="56" fillId="0" borderId="15" xfId="0" applyFont="1" applyBorder="1" applyAlignment="1">
      <alignment vertical="center" wrapText="1"/>
    </xf>
    <xf numFmtId="0" fontId="56" fillId="0" borderId="14" xfId="0" applyFont="1" applyBorder="1" applyAlignment="1">
      <alignment horizontal="center" vertical="center" wrapText="1"/>
    </xf>
    <xf numFmtId="0" fontId="56" fillId="0" borderId="59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2" fontId="1" fillId="0" borderId="14" xfId="0" quotePrefix="1" applyNumberFormat="1" applyFont="1" applyBorder="1" applyAlignment="1">
      <alignment horizontal="center" vertical="center" wrapText="1"/>
    </xf>
    <xf numFmtId="0" fontId="1" fillId="0" borderId="59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10" fillId="0" borderId="145" xfId="0" applyFont="1" applyBorder="1" applyAlignment="1">
      <alignment horizontal="left" vertical="center" wrapText="1" indent="1"/>
    </xf>
    <xf numFmtId="0" fontId="10" fillId="0" borderId="147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56" fillId="0" borderId="14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right" vertical="center" wrapText="1"/>
    </xf>
    <xf numFmtId="0" fontId="58" fillId="0" borderId="1" xfId="0" applyFont="1" applyBorder="1" applyAlignment="1">
      <alignment horizontal="left" vertical="center"/>
    </xf>
    <xf numFmtId="0" fontId="58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1" xfId="0" applyFont="1" applyBorder="1" applyAlignment="1">
      <alignment vertical="center" wrapText="1"/>
    </xf>
    <xf numFmtId="0" fontId="2" fillId="0" borderId="1" xfId="3" applyFont="1" applyBorder="1" applyAlignment="1">
      <alignment horizontal="center"/>
    </xf>
    <xf numFmtId="0" fontId="2" fillId="0" borderId="1" xfId="3" applyFont="1" applyBorder="1" applyAlignment="1">
      <alignment horizontal="center" vertical="top"/>
    </xf>
    <xf numFmtId="0" fontId="58" fillId="0" borderId="10" xfId="0" applyFont="1" applyBorder="1" applyAlignment="1">
      <alignment horizontal="center" vertical="center"/>
    </xf>
    <xf numFmtId="0" fontId="59" fillId="0" borderId="0" xfId="0" applyFont="1"/>
    <xf numFmtId="0" fontId="10" fillId="0" borderId="144" xfId="0" applyFont="1" applyBorder="1" applyAlignment="1">
      <alignment vertical="center" wrapText="1"/>
    </xf>
    <xf numFmtId="0" fontId="10" fillId="0" borderId="145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4" fillId="0" borderId="181" xfId="0" applyFont="1" applyBorder="1" applyAlignment="1">
      <alignment horizontal="right" vertical="center" wrapText="1"/>
    </xf>
    <xf numFmtId="0" fontId="2" fillId="0" borderId="1" xfId="3" applyFont="1" applyBorder="1" applyAlignment="1">
      <alignment horizontal="right" vertical="top"/>
    </xf>
    <xf numFmtId="0" fontId="3" fillId="0" borderId="1" xfId="3" applyFont="1" applyBorder="1" applyAlignment="1">
      <alignment horizontal="right" vertical="top"/>
    </xf>
    <xf numFmtId="0" fontId="38" fillId="0" borderId="1" xfId="0" applyFont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56" fillId="0" borderId="147" xfId="0" applyFont="1" applyBorder="1" applyAlignment="1">
      <alignment vertical="center" wrapText="1"/>
    </xf>
    <xf numFmtId="0" fontId="56" fillId="0" borderId="146" xfId="0" applyFont="1" applyBorder="1" applyAlignment="1">
      <alignment vertical="center" wrapText="1"/>
    </xf>
    <xf numFmtId="0" fontId="10" fillId="0" borderId="146" xfId="0" applyFont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4" fillId="0" borderId="149" xfId="0" applyFont="1" applyBorder="1" applyAlignment="1">
      <alignment horizontal="right" vertical="center" wrapText="1"/>
    </xf>
    <xf numFmtId="0" fontId="2" fillId="0" borderId="150" xfId="3" applyFont="1" applyBorder="1" applyAlignment="1">
      <alignment horizontal="right" vertical="top"/>
    </xf>
    <xf numFmtId="0" fontId="2" fillId="0" borderId="3" xfId="3" applyFont="1" applyBorder="1" applyAlignment="1">
      <alignment horizontal="right" vertical="top"/>
    </xf>
    <xf numFmtId="0" fontId="3" fillId="0" borderId="3" xfId="3" applyFont="1" applyBorder="1" applyAlignment="1">
      <alignment horizontal="right" vertical="top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73" xfId="3" applyFont="1" applyBorder="1" applyAlignment="1">
      <alignment horizontal="right" vertical="top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3" applyFont="1" applyBorder="1" applyAlignment="1">
      <alignment vertical="top"/>
    </xf>
    <xf numFmtId="0" fontId="1" fillId="0" borderId="10" xfId="0" applyFont="1" applyBorder="1" applyAlignment="1">
      <alignment vertical="center"/>
    </xf>
    <xf numFmtId="0" fontId="3" fillId="0" borderId="10" xfId="0" applyFont="1" applyBorder="1"/>
    <xf numFmtId="0" fontId="1" fillId="0" borderId="0" xfId="0" applyFont="1" applyAlignment="1">
      <alignment vertical="center"/>
    </xf>
    <xf numFmtId="0" fontId="3" fillId="0" borderId="6" xfId="0" applyFont="1" applyBorder="1"/>
    <xf numFmtId="0" fontId="1" fillId="0" borderId="73" xfId="0" applyFont="1" applyBorder="1" applyAlignment="1">
      <alignment horizontal="right" vertical="top"/>
    </xf>
    <xf numFmtId="0" fontId="1" fillId="0" borderId="73" xfId="0" applyFont="1" applyBorder="1" applyAlignment="1">
      <alignment horizontal="right" vertical="top" wrapText="1"/>
    </xf>
    <xf numFmtId="0" fontId="1" fillId="0" borderId="75" xfId="0" applyFont="1" applyBorder="1" applyAlignment="1">
      <alignment horizontal="right" vertical="top"/>
    </xf>
    <xf numFmtId="0" fontId="1" fillId="0" borderId="74" xfId="0" applyFont="1" applyBorder="1" applyAlignment="1">
      <alignment vertical="center" wrapText="1"/>
    </xf>
    <xf numFmtId="0" fontId="2" fillId="0" borderId="3" xfId="3" applyFont="1" applyBorder="1"/>
    <xf numFmtId="0" fontId="2" fillId="0" borderId="1" xfId="3" applyFont="1" applyBorder="1"/>
    <xf numFmtId="0" fontId="3" fillId="0" borderId="1" xfId="3" applyFont="1" applyBorder="1"/>
    <xf numFmtId="0" fontId="57" fillId="0" borderId="1" xfId="0" applyFont="1" applyBorder="1" applyAlignment="1">
      <alignment vertical="center" wrapText="1"/>
    </xf>
    <xf numFmtId="4" fontId="56" fillId="0" borderId="1" xfId="0" applyNumberFormat="1" applyFont="1" applyBorder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8" fillId="0" borderId="84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0" fontId="58" fillId="0" borderId="86" xfId="0" applyFont="1" applyBorder="1" applyAlignment="1">
      <alignment horizontal="left" vertical="top" wrapText="1"/>
    </xf>
    <xf numFmtId="0" fontId="67" fillId="0" borderId="1" xfId="0" applyFont="1" applyBorder="1" applyAlignment="1">
      <alignment horizontal="center" vertical="center"/>
    </xf>
    <xf numFmtId="0" fontId="67" fillId="0" borderId="88" xfId="0" applyFont="1" applyBorder="1" applyAlignment="1">
      <alignment horizontal="center" vertical="center"/>
    </xf>
    <xf numFmtId="0" fontId="67" fillId="0" borderId="89" xfId="0" applyFont="1" applyBorder="1" applyAlignment="1">
      <alignment horizontal="center" vertical="center"/>
    </xf>
    <xf numFmtId="0" fontId="58" fillId="0" borderId="89" xfId="0" applyFont="1" applyBorder="1" applyAlignment="1">
      <alignment horizontal="right" vertical="center" wrapText="1"/>
    </xf>
    <xf numFmtId="0" fontId="58" fillId="0" borderId="90" xfId="0" applyFont="1" applyBorder="1" applyAlignment="1">
      <alignment horizontal="left" vertical="top" wrapText="1"/>
    </xf>
    <xf numFmtId="0" fontId="67" fillId="0" borderId="92" xfId="0" applyFont="1" applyBorder="1" applyAlignment="1">
      <alignment horizontal="center" vertical="center"/>
    </xf>
    <xf numFmtId="0" fontId="67" fillId="0" borderId="93" xfId="0" applyFont="1" applyBorder="1" applyAlignment="1">
      <alignment horizontal="center" vertical="center"/>
    </xf>
    <xf numFmtId="0" fontId="67" fillId="0" borderId="94" xfId="0" applyFont="1" applyBorder="1" applyAlignment="1">
      <alignment horizontal="center" vertical="center"/>
    </xf>
    <xf numFmtId="0" fontId="58" fillId="0" borderId="94" xfId="0" applyFont="1" applyBorder="1" applyAlignment="1">
      <alignment horizontal="right" vertical="center" wrapText="1"/>
    </xf>
    <xf numFmtId="0" fontId="58" fillId="0" borderId="1" xfId="0" applyFont="1" applyBorder="1" applyAlignment="1">
      <alignment horizontal="right" vertical="center" wrapText="1"/>
    </xf>
    <xf numFmtId="169" fontId="67" fillId="0" borderId="152" xfId="1" applyNumberFormat="1" applyFont="1" applyFill="1" applyBorder="1" applyAlignment="1">
      <alignment horizontal="center" vertical="center"/>
    </xf>
    <xf numFmtId="169" fontId="67" fillId="0" borderId="153" xfId="1" applyNumberFormat="1" applyFont="1" applyFill="1" applyBorder="1" applyAlignment="1">
      <alignment horizontal="center" vertical="center"/>
    </xf>
    <xf numFmtId="0" fontId="68" fillId="0" borderId="0" xfId="0" applyFont="1"/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right" vertical="center" wrapText="1"/>
    </xf>
    <xf numFmtId="0" fontId="67" fillId="0" borderId="151" xfId="0" applyFont="1" applyBorder="1" applyAlignment="1">
      <alignment horizontal="left" vertical="center" wrapText="1"/>
    </xf>
    <xf numFmtId="0" fontId="29" fillId="0" borderId="0" xfId="0" applyFont="1"/>
    <xf numFmtId="0" fontId="58" fillId="0" borderId="160" xfId="0" applyFont="1" applyBorder="1" applyAlignment="1">
      <alignment horizontal="center" vertical="center"/>
    </xf>
    <xf numFmtId="0" fontId="58" fillId="0" borderId="96" xfId="0" applyFont="1" applyBorder="1" applyAlignment="1">
      <alignment horizontal="center" vertical="center"/>
    </xf>
    <xf numFmtId="0" fontId="58" fillId="0" borderId="118" xfId="0" applyFont="1" applyBorder="1" applyAlignment="1">
      <alignment horizontal="center" vertical="center"/>
    </xf>
    <xf numFmtId="0" fontId="67" fillId="0" borderId="161" xfId="0" applyFont="1" applyBorder="1" applyAlignment="1">
      <alignment horizontal="left" vertical="center" wrapText="1"/>
    </xf>
    <xf numFmtId="0" fontId="67" fillId="0" borderId="101" xfId="0" applyFont="1" applyBorder="1" applyAlignment="1">
      <alignment horizontal="center" vertical="center"/>
    </xf>
    <xf numFmtId="0" fontId="67" fillId="0" borderId="102" xfId="0" applyFont="1" applyBorder="1" applyAlignment="1">
      <alignment horizontal="center" vertical="center"/>
    </xf>
    <xf numFmtId="0" fontId="67" fillId="0" borderId="99" xfId="0" applyFont="1" applyBorder="1" applyAlignment="1">
      <alignment horizontal="center" vertical="center"/>
    </xf>
    <xf numFmtId="0" fontId="67" fillId="0" borderId="159" xfId="0" applyFont="1" applyBorder="1" applyAlignment="1">
      <alignment horizontal="right" vertical="center" wrapText="1"/>
    </xf>
    <xf numFmtId="0" fontId="67" fillId="0" borderId="97" xfId="0" applyFont="1" applyBorder="1" applyAlignment="1">
      <alignment horizontal="left" vertical="center" wrapText="1"/>
    </xf>
    <xf numFmtId="0" fontId="67" fillId="0" borderId="103" xfId="0" applyFont="1" applyBorder="1" applyAlignment="1">
      <alignment horizontal="right" vertical="center" wrapText="1"/>
    </xf>
    <xf numFmtId="0" fontId="67" fillId="0" borderId="104" xfId="0" applyFont="1" applyBorder="1" applyAlignment="1">
      <alignment horizontal="left" vertical="center" wrapText="1"/>
    </xf>
    <xf numFmtId="0" fontId="67" fillId="0" borderId="106" xfId="1" applyNumberFormat="1" applyFont="1" applyBorder="1" applyAlignment="1">
      <alignment horizontal="center" vertical="center"/>
    </xf>
    <xf numFmtId="0" fontId="67" fillId="0" borderId="107" xfId="1" applyNumberFormat="1" applyFont="1" applyBorder="1" applyAlignment="1">
      <alignment horizontal="center" vertical="center"/>
    </xf>
    <xf numFmtId="0" fontId="67" fillId="0" borderId="154" xfId="1" applyNumberFormat="1" applyFont="1" applyBorder="1" applyAlignment="1">
      <alignment horizontal="center" vertical="center"/>
    </xf>
    <xf numFmtId="0" fontId="67" fillId="0" borderId="108" xfId="0" applyFont="1" applyBorder="1" applyAlignment="1">
      <alignment horizontal="right" vertical="center" wrapText="1"/>
    </xf>
    <xf numFmtId="0" fontId="4" fillId="0" borderId="81" xfId="0" applyFont="1" applyBorder="1"/>
    <xf numFmtId="0" fontId="58" fillId="0" borderId="155" xfId="0" applyFont="1" applyBorder="1" applyAlignment="1">
      <alignment vertical="top"/>
    </xf>
    <xf numFmtId="0" fontId="58" fillId="0" borderId="101" xfId="0" applyFont="1" applyBorder="1" applyAlignment="1">
      <alignment horizontal="center" vertical="center"/>
    </xf>
    <xf numFmtId="0" fontId="4" fillId="0" borderId="155" xfId="0" applyFont="1" applyBorder="1" applyAlignment="1">
      <alignment horizontal="right"/>
    </xf>
    <xf numFmtId="0" fontId="67" fillId="0" borderId="156" xfId="0" applyFont="1" applyBorder="1" applyAlignment="1">
      <alignment vertical="top" wrapText="1"/>
    </xf>
    <xf numFmtId="0" fontId="67" fillId="0" borderId="109" xfId="0" applyFont="1" applyBorder="1" applyAlignment="1">
      <alignment horizontal="center" vertical="center"/>
    </xf>
    <xf numFmtId="0" fontId="67" fillId="0" borderId="156" xfId="0" applyFont="1" applyBorder="1" applyAlignment="1">
      <alignment horizontal="right" vertical="center" wrapText="1"/>
    </xf>
    <xf numFmtId="9" fontId="67" fillId="0" borderId="109" xfId="0" applyNumberFormat="1" applyFont="1" applyBorder="1" applyAlignment="1">
      <alignment horizontal="center" vertical="center"/>
    </xf>
    <xf numFmtId="0" fontId="58" fillId="0" borderId="163" xfId="0" applyFont="1" applyBorder="1" applyAlignment="1">
      <alignment horizontal="left" vertical="center"/>
    </xf>
    <xf numFmtId="0" fontId="58" fillId="0" borderId="164" xfId="0" applyFont="1" applyBorder="1" applyAlignment="1">
      <alignment horizontal="center" vertical="center"/>
    </xf>
    <xf numFmtId="0" fontId="4" fillId="0" borderId="163" xfId="0" applyFont="1" applyBorder="1" applyAlignment="1">
      <alignment horizontal="right"/>
    </xf>
    <xf numFmtId="0" fontId="67" fillId="0" borderId="1" xfId="0" applyFont="1" applyBorder="1" applyAlignment="1">
      <alignment vertical="center" wrapText="1"/>
    </xf>
    <xf numFmtId="9" fontId="67" fillId="0" borderId="1" xfId="0" applyNumberFormat="1" applyFont="1" applyBorder="1" applyAlignment="1">
      <alignment horizontal="center" vertical="center"/>
    </xf>
    <xf numFmtId="0" fontId="4" fillId="0" borderId="81" xfId="0" applyFont="1" applyBorder="1" applyAlignment="1">
      <alignment horizontal="left"/>
    </xf>
    <xf numFmtId="0" fontId="58" fillId="0" borderId="155" xfId="0" applyFont="1" applyBorder="1" applyAlignment="1">
      <alignment horizontal="left" vertical="center"/>
    </xf>
    <xf numFmtId="0" fontId="67" fillId="0" borderId="156" xfId="0" applyFont="1" applyBorder="1" applyAlignment="1">
      <alignment horizontal="left" wrapText="1"/>
    </xf>
    <xf numFmtId="0" fontId="67" fillId="0" borderId="156" xfId="0" applyFont="1" applyBorder="1" applyAlignment="1">
      <alignment horizontal="left" vertical="center" wrapText="1"/>
    </xf>
    <xf numFmtId="0" fontId="4" fillId="0" borderId="77" xfId="0" applyFont="1" applyBorder="1"/>
    <xf numFmtId="0" fontId="58" fillId="0" borderId="70" xfId="0" applyFont="1" applyBorder="1" applyAlignment="1">
      <alignment horizontal="left" vertical="center"/>
    </xf>
    <xf numFmtId="0" fontId="58" fillId="0" borderId="24" xfId="0" applyFont="1" applyBorder="1" applyAlignment="1">
      <alignment horizontal="center" vertical="center"/>
    </xf>
    <xf numFmtId="0" fontId="58" fillId="0" borderId="76" xfId="0" applyFont="1" applyBorder="1" applyAlignment="1">
      <alignment horizontal="center" vertical="center"/>
    </xf>
    <xf numFmtId="0" fontId="58" fillId="0" borderId="21" xfId="0" applyFont="1" applyBorder="1" applyAlignment="1">
      <alignment horizontal="right" vertical="center" wrapText="1"/>
    </xf>
    <xf numFmtId="0" fontId="58" fillId="0" borderId="169" xfId="0" applyFont="1" applyBorder="1" applyAlignment="1">
      <alignment horizontal="left" vertical="center"/>
    </xf>
    <xf numFmtId="0" fontId="58" fillId="0" borderId="5" xfId="0" applyFont="1" applyBorder="1" applyAlignment="1">
      <alignment horizontal="center" vertical="center"/>
    </xf>
    <xf numFmtId="0" fontId="58" fillId="0" borderId="30" xfId="0" applyFont="1" applyBorder="1" applyAlignment="1">
      <alignment horizontal="right" vertical="center" wrapText="1"/>
    </xf>
    <xf numFmtId="0" fontId="58" fillId="0" borderId="74" xfId="0" applyFont="1" applyBorder="1" applyAlignment="1">
      <alignment horizontal="left" vertical="center" wrapText="1"/>
    </xf>
    <xf numFmtId="0" fontId="58" fillId="0" borderId="26" xfId="0" applyFont="1" applyBorder="1" applyAlignment="1">
      <alignment horizontal="center" vertical="center"/>
    </xf>
    <xf numFmtId="0" fontId="58" fillId="0" borderId="168" xfId="0" applyFont="1" applyBorder="1" applyAlignment="1">
      <alignment horizontal="center" vertical="center"/>
    </xf>
    <xf numFmtId="0" fontId="58" fillId="0" borderId="124" xfId="0" applyFont="1" applyBorder="1" applyAlignment="1">
      <alignment horizontal="right" vertical="center" wrapText="1"/>
    </xf>
    <xf numFmtId="0" fontId="10" fillId="0" borderId="10" xfId="0" applyFont="1" applyBorder="1" applyAlignment="1">
      <alignment vertical="center"/>
    </xf>
    <xf numFmtId="0" fontId="2" fillId="0" borderId="6" xfId="0" applyFont="1" applyBorder="1"/>
    <xf numFmtId="0" fontId="3" fillId="0" borderId="3" xfId="0" applyFont="1" applyBorder="1" applyAlignment="1">
      <alignment vertical="top" wrapText="1"/>
    </xf>
    <xf numFmtId="43" fontId="2" fillId="0" borderId="1" xfId="10" applyFont="1" applyBorder="1" applyAlignment="1">
      <alignment vertical="top" wrapText="1"/>
    </xf>
    <xf numFmtId="4" fontId="2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3" fillId="0" borderId="101" xfId="0" applyFont="1" applyBorder="1" applyAlignment="1">
      <alignment horizontal="center" vertical="top" wrapText="1"/>
    </xf>
    <xf numFmtId="0" fontId="3" fillId="0" borderId="110" xfId="0" applyFont="1" applyBorder="1" applyAlignment="1">
      <alignment horizontal="center" vertical="top" wrapText="1"/>
    </xf>
    <xf numFmtId="0" fontId="3" fillId="0" borderId="100" xfId="0" applyFont="1" applyBorder="1" applyAlignment="1">
      <alignment horizontal="center" vertical="top" wrapText="1"/>
    </xf>
    <xf numFmtId="0" fontId="3" fillId="0" borderId="106" xfId="0" applyFont="1" applyBorder="1" applyAlignment="1">
      <alignment horizontal="center" vertical="top" wrapText="1"/>
    </xf>
    <xf numFmtId="0" fontId="3" fillId="0" borderId="111" xfId="0" applyFont="1" applyBorder="1" applyAlignment="1">
      <alignment horizontal="center" vertical="top" wrapText="1"/>
    </xf>
    <xf numFmtId="0" fontId="3" fillId="0" borderId="105" xfId="0" applyFont="1" applyBorder="1" applyAlignment="1">
      <alignment horizontal="center" vertical="top" wrapText="1"/>
    </xf>
    <xf numFmtId="3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right"/>
    </xf>
    <xf numFmtId="3" fontId="2" fillId="0" borderId="69" xfId="0" applyNumberFormat="1" applyFont="1" applyBorder="1" applyAlignment="1">
      <alignment horizontal="center" vertical="top" wrapText="1"/>
    </xf>
    <xf numFmtId="3" fontId="2" fillId="0" borderId="5" xfId="0" applyNumberFormat="1" applyFont="1" applyBorder="1" applyAlignment="1">
      <alignment horizontal="center" vertical="top" wrapText="1"/>
    </xf>
    <xf numFmtId="0" fontId="58" fillId="0" borderId="129" xfId="0" applyFont="1" applyBorder="1" applyAlignment="1">
      <alignment vertical="center"/>
    </xf>
    <xf numFmtId="0" fontId="58" fillId="0" borderId="142" xfId="0" applyFont="1" applyBorder="1" applyAlignment="1">
      <alignment vertical="center"/>
    </xf>
    <xf numFmtId="0" fontId="58" fillId="0" borderId="81" xfId="0" applyFont="1" applyBorder="1" applyAlignment="1">
      <alignment vertical="center"/>
    </xf>
    <xf numFmtId="0" fontId="58" fillId="0" borderId="0" xfId="0" applyFont="1" applyAlignment="1">
      <alignment vertical="center" wrapText="1"/>
    </xf>
    <xf numFmtId="0" fontId="4" fillId="0" borderId="95" xfId="0" applyFont="1" applyBorder="1" applyAlignment="1">
      <alignment horizontal="left"/>
    </xf>
    <xf numFmtId="0" fontId="58" fillId="0" borderId="98" xfId="0" applyFont="1" applyBorder="1" applyAlignment="1">
      <alignment horizontal="center" vertical="center"/>
    </xf>
    <xf numFmtId="0" fontId="58" fillId="0" borderId="119" xfId="0" applyFont="1" applyBorder="1" applyAlignment="1">
      <alignment horizontal="right" vertical="center"/>
    </xf>
    <xf numFmtId="0" fontId="67" fillId="0" borderId="100" xfId="0" applyFont="1" applyBorder="1" applyAlignment="1">
      <alignment horizontal="left" vertical="center" wrapText="1"/>
    </xf>
    <xf numFmtId="0" fontId="67" fillId="0" borderId="101" xfId="0" applyFont="1" applyBorder="1" applyAlignment="1">
      <alignment horizontal="center" vertical="center" wrapText="1"/>
    </xf>
    <xf numFmtId="0" fontId="67" fillId="0" borderId="110" xfId="0" applyFont="1" applyBorder="1" applyAlignment="1">
      <alignment horizontal="center" vertical="center" wrapText="1"/>
    </xf>
    <xf numFmtId="3" fontId="67" fillId="0" borderId="110" xfId="0" applyNumberFormat="1" applyFont="1" applyBorder="1" applyAlignment="1">
      <alignment horizontal="center" vertical="center" wrapText="1"/>
    </xf>
    <xf numFmtId="0" fontId="67" fillId="0" borderId="120" xfId="0" applyFont="1" applyBorder="1" applyAlignment="1">
      <alignment horizontal="right" vertical="center" wrapText="1"/>
    </xf>
    <xf numFmtId="0" fontId="67" fillId="0" borderId="110" xfId="0" applyFont="1" applyBorder="1" applyAlignment="1">
      <alignment horizontal="center" vertical="center"/>
    </xf>
    <xf numFmtId="0" fontId="67" fillId="0" borderId="105" xfId="0" applyFont="1" applyBorder="1" applyAlignment="1">
      <alignment horizontal="left" vertical="top" wrapText="1"/>
    </xf>
    <xf numFmtId="171" fontId="67" fillId="0" borderId="106" xfId="0" applyNumberFormat="1" applyFont="1" applyBorder="1" applyAlignment="1">
      <alignment horizontal="center" vertical="center"/>
    </xf>
    <xf numFmtId="171" fontId="67" fillId="0" borderId="111" xfId="0" applyNumberFormat="1" applyFont="1" applyBorder="1" applyAlignment="1">
      <alignment horizontal="center" vertical="center"/>
    </xf>
    <xf numFmtId="0" fontId="67" fillId="0" borderId="121" xfId="0" applyFont="1" applyBorder="1" applyAlignment="1">
      <alignment horizontal="right" vertical="center" wrapText="1"/>
    </xf>
    <xf numFmtId="0" fontId="58" fillId="0" borderId="78" xfId="0" applyFont="1" applyBorder="1" applyAlignment="1">
      <alignment vertical="center"/>
    </xf>
    <xf numFmtId="0" fontId="10" fillId="0" borderId="6" xfId="0" applyFont="1" applyBorder="1"/>
    <xf numFmtId="0" fontId="4" fillId="0" borderId="101" xfId="0" applyFont="1" applyBorder="1" applyAlignment="1">
      <alignment horizontal="center"/>
    </xf>
    <xf numFmtId="0" fontId="4" fillId="0" borderId="101" xfId="0" applyFont="1" applyBorder="1"/>
    <xf numFmtId="0" fontId="58" fillId="0" borderId="10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1" fontId="67" fillId="0" borderId="1" xfId="0" applyNumberFormat="1" applyFont="1" applyBorder="1" applyAlignment="1">
      <alignment horizontal="center" vertical="center"/>
    </xf>
    <xf numFmtId="171" fontId="67" fillId="0" borderId="1" xfId="0" applyNumberFormat="1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 wrapText="1"/>
    </xf>
    <xf numFmtId="171" fontId="67" fillId="0" borderId="1" xfId="0" applyNumberFormat="1" applyFont="1" applyBorder="1" applyAlignment="1">
      <alignment horizontal="right" vertical="center"/>
    </xf>
    <xf numFmtId="1" fontId="58" fillId="0" borderId="1" xfId="0" applyNumberFormat="1" applyFont="1" applyBorder="1" applyAlignment="1">
      <alignment horizontal="center" vertical="center" wrapText="1"/>
    </xf>
    <xf numFmtId="0" fontId="67" fillId="0" borderId="123" xfId="0" applyFont="1" applyBorder="1" applyAlignment="1">
      <alignment horizontal="left" vertical="center"/>
    </xf>
    <xf numFmtId="0" fontId="58" fillId="0" borderId="123" xfId="0" applyFont="1" applyBorder="1" applyAlignment="1">
      <alignment horizontal="left" vertical="center"/>
    </xf>
    <xf numFmtId="0" fontId="58" fillId="0" borderId="10" xfId="0" applyFont="1" applyBorder="1" applyAlignment="1">
      <alignment vertical="center"/>
    </xf>
    <xf numFmtId="0" fontId="58" fillId="0" borderId="125" xfId="0" applyFont="1" applyBorder="1" applyAlignment="1">
      <alignment horizontal="center" vertical="center" wrapText="1"/>
    </xf>
    <xf numFmtId="0" fontId="58" fillId="0" borderId="126" xfId="0" applyFont="1" applyBorder="1" applyAlignment="1">
      <alignment horizontal="center" vertical="center" wrapText="1"/>
    </xf>
    <xf numFmtId="0" fontId="58" fillId="0" borderId="127" xfId="0" applyFont="1" applyBorder="1" applyAlignment="1">
      <alignment horizontal="center" vertical="center" wrapText="1"/>
    </xf>
    <xf numFmtId="0" fontId="67" fillId="0" borderId="87" xfId="0" applyFont="1" applyBorder="1" applyAlignment="1">
      <alignment horizontal="left" vertical="center"/>
    </xf>
    <xf numFmtId="2" fontId="67" fillId="0" borderId="1" xfId="0" applyNumberFormat="1" applyFont="1" applyBorder="1" applyAlignment="1">
      <alignment horizontal="center" vertical="center"/>
    </xf>
    <xf numFmtId="171" fontId="67" fillId="0" borderId="88" xfId="0" applyNumberFormat="1" applyFont="1" applyBorder="1" applyAlignment="1">
      <alignment horizontal="right" vertical="center"/>
    </xf>
    <xf numFmtId="0" fontId="58" fillId="0" borderId="87" xfId="0" applyFont="1" applyBorder="1" applyAlignment="1">
      <alignment horizontal="left" vertical="center"/>
    </xf>
    <xf numFmtId="2" fontId="58" fillId="0" borderId="1" xfId="0" applyNumberFormat="1" applyFont="1" applyBorder="1" applyAlignment="1">
      <alignment horizontal="center" vertical="center" wrapText="1"/>
    </xf>
    <xf numFmtId="0" fontId="58" fillId="0" borderId="88" xfId="0" applyFont="1" applyBorder="1" applyAlignment="1">
      <alignment horizontal="right" vertical="center" wrapText="1"/>
    </xf>
    <xf numFmtId="0" fontId="58" fillId="0" borderId="90" xfId="0" applyFont="1" applyBorder="1" applyAlignment="1">
      <alignment horizontal="left" vertical="center"/>
    </xf>
    <xf numFmtId="1" fontId="67" fillId="0" borderId="92" xfId="0" applyNumberFormat="1" applyFont="1" applyBorder="1" applyAlignment="1">
      <alignment horizontal="center" vertical="center"/>
    </xf>
    <xf numFmtId="2" fontId="67" fillId="0" borderId="92" xfId="0" applyNumberFormat="1" applyFont="1" applyBorder="1" applyAlignment="1">
      <alignment horizontal="center" vertical="center"/>
    </xf>
    <xf numFmtId="0" fontId="58" fillId="0" borderId="93" xfId="0" applyFont="1" applyBorder="1" applyAlignment="1">
      <alignment horizontal="right" vertical="center"/>
    </xf>
    <xf numFmtId="0" fontId="4" fillId="2" borderId="101" xfId="0" applyFont="1" applyFill="1" applyBorder="1" applyAlignment="1">
      <alignment horizontal="center"/>
    </xf>
    <xf numFmtId="0" fontId="58" fillId="2" borderId="101" xfId="0" applyFont="1" applyFill="1" applyBorder="1" applyAlignment="1">
      <alignment horizontal="center" vertical="center"/>
    </xf>
    <xf numFmtId="0" fontId="58" fillId="2" borderId="101" xfId="0" applyFont="1" applyFill="1" applyBorder="1" applyAlignment="1">
      <alignment horizontal="center" vertical="center" wrapText="1"/>
    </xf>
    <xf numFmtId="0" fontId="67" fillId="2" borderId="87" xfId="0" applyFont="1" applyFill="1" applyBorder="1" applyAlignment="1">
      <alignment horizontal="left" vertical="center"/>
    </xf>
    <xf numFmtId="1" fontId="67" fillId="2" borderId="1" xfId="0" applyNumberFormat="1" applyFont="1" applyFill="1" applyBorder="1" applyAlignment="1">
      <alignment horizontal="center" vertical="center"/>
    </xf>
    <xf numFmtId="167" fontId="67" fillId="2" borderId="1" xfId="10" applyNumberFormat="1" applyFont="1" applyFill="1" applyBorder="1" applyAlignment="1">
      <alignment horizontal="left" vertical="center"/>
    </xf>
    <xf numFmtId="2" fontId="67" fillId="2" borderId="1" xfId="0" applyNumberFormat="1" applyFont="1" applyFill="1" applyBorder="1" applyAlignment="1">
      <alignment horizontal="center" vertical="center"/>
    </xf>
    <xf numFmtId="171" fontId="67" fillId="2" borderId="88" xfId="0" applyNumberFormat="1" applyFont="1" applyFill="1" applyBorder="1" applyAlignment="1">
      <alignment horizontal="right" vertical="center"/>
    </xf>
    <xf numFmtId="0" fontId="58" fillId="2" borderId="87" xfId="0" applyFont="1" applyFill="1" applyBorder="1" applyAlignment="1">
      <alignment horizontal="left" vertical="center"/>
    </xf>
    <xf numFmtId="1" fontId="58" fillId="2" borderId="1" xfId="0" applyNumberFormat="1" applyFont="1" applyFill="1" applyBorder="1" applyAlignment="1">
      <alignment horizontal="center" vertical="center" wrapText="1"/>
    </xf>
    <xf numFmtId="0" fontId="58" fillId="2" borderId="88" xfId="0" applyFont="1" applyFill="1" applyBorder="1" applyAlignment="1">
      <alignment horizontal="right" vertical="center" wrapText="1"/>
    </xf>
    <xf numFmtId="0" fontId="58" fillId="2" borderId="90" xfId="0" applyFont="1" applyFill="1" applyBorder="1" applyAlignment="1">
      <alignment horizontal="left" vertical="center"/>
    </xf>
    <xf numFmtId="1" fontId="67" fillId="2" borderId="92" xfId="0" applyNumberFormat="1" applyFont="1" applyFill="1" applyBorder="1" applyAlignment="1">
      <alignment horizontal="center" vertical="center"/>
    </xf>
    <xf numFmtId="0" fontId="58" fillId="2" borderId="93" xfId="0" applyFont="1" applyFill="1" applyBorder="1" applyAlignment="1">
      <alignment horizontal="right" vertical="center"/>
    </xf>
    <xf numFmtId="0" fontId="58" fillId="2" borderId="78" xfId="0" applyFont="1" applyFill="1" applyBorder="1" applyAlignment="1">
      <alignment vertical="center"/>
    </xf>
    <xf numFmtId="0" fontId="1" fillId="2" borderId="0" xfId="0" applyFont="1" applyFill="1"/>
    <xf numFmtId="0" fontId="58" fillId="2" borderId="10" xfId="0" applyFont="1" applyFill="1" applyBorder="1" applyAlignment="1">
      <alignment vertical="center"/>
    </xf>
    <xf numFmtId="0" fontId="58" fillId="0" borderId="1" xfId="0" applyFont="1" applyBorder="1" applyAlignment="1">
      <alignment horizontal="left" vertical="center" wrapText="1"/>
    </xf>
    <xf numFmtId="165" fontId="58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8" fillId="0" borderId="131" xfId="0" applyFont="1" applyBorder="1" applyAlignment="1">
      <alignment horizontal="left" vertical="center"/>
    </xf>
    <xf numFmtId="0" fontId="58" fillId="0" borderId="132" xfId="0" applyFont="1" applyBorder="1" applyAlignment="1">
      <alignment horizontal="center" vertical="center" wrapText="1"/>
    </xf>
    <xf numFmtId="0" fontId="4" fillId="0" borderId="133" xfId="0" applyFont="1" applyBorder="1" applyAlignment="1">
      <alignment horizontal="right" vertical="center"/>
    </xf>
    <xf numFmtId="0" fontId="58" fillId="0" borderId="134" xfId="0" applyFont="1" applyBorder="1" applyAlignment="1">
      <alignment horizontal="left" vertical="center"/>
    </xf>
    <xf numFmtId="2" fontId="58" fillId="0" borderId="1" xfId="0" applyNumberFormat="1" applyFont="1" applyBorder="1" applyAlignment="1">
      <alignment horizontal="center" vertical="center"/>
    </xf>
    <xf numFmtId="2" fontId="58" fillId="0" borderId="7" xfId="0" applyNumberFormat="1" applyFont="1" applyBorder="1" applyAlignment="1">
      <alignment horizontal="center" vertical="center"/>
    </xf>
    <xf numFmtId="0" fontId="58" fillId="0" borderId="88" xfId="0" applyFont="1" applyBorder="1" applyAlignment="1">
      <alignment horizontal="right" vertical="center"/>
    </xf>
    <xf numFmtId="2" fontId="58" fillId="0" borderId="7" xfId="0" applyNumberFormat="1" applyFont="1" applyBorder="1" applyAlignment="1">
      <alignment horizontal="center" vertical="center" wrapText="1"/>
    </xf>
    <xf numFmtId="0" fontId="58" fillId="0" borderId="91" xfId="0" applyFont="1" applyBorder="1" applyAlignment="1">
      <alignment horizontal="left" vertical="center"/>
    </xf>
    <xf numFmtId="2" fontId="58" fillId="0" borderId="92" xfId="1" applyNumberFormat="1" applyFont="1" applyBorder="1" applyAlignment="1">
      <alignment horizontal="center" vertical="center" wrapText="1"/>
    </xf>
    <xf numFmtId="0" fontId="4" fillId="0" borderId="9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58" fillId="0" borderId="112" xfId="0" applyFont="1" applyBorder="1" applyAlignment="1">
      <alignment horizontal="left" vertical="center"/>
    </xf>
    <xf numFmtId="0" fontId="58" fillId="0" borderId="113" xfId="0" applyFont="1" applyBorder="1" applyAlignment="1">
      <alignment horizontal="center" vertical="center"/>
    </xf>
    <xf numFmtId="0" fontId="58" fillId="0" borderId="114" xfId="0" applyFont="1" applyBorder="1" applyAlignment="1">
      <alignment horizontal="center" vertical="center"/>
    </xf>
    <xf numFmtId="0" fontId="4" fillId="0" borderId="135" xfId="0" applyFont="1" applyBorder="1" applyAlignment="1">
      <alignment horizontal="right" vertical="center"/>
    </xf>
    <xf numFmtId="0" fontId="58" fillId="0" borderId="72" xfId="0" applyFont="1" applyBorder="1" applyAlignment="1">
      <alignment horizontal="left" vertical="center" wrapText="1"/>
    </xf>
    <xf numFmtId="0" fontId="58" fillId="0" borderId="110" xfId="0" applyFont="1" applyBorder="1" applyAlignment="1">
      <alignment horizontal="center" vertical="center"/>
    </xf>
    <xf numFmtId="0" fontId="4" fillId="0" borderId="136" xfId="0" applyFont="1" applyBorder="1" applyAlignment="1">
      <alignment horizontal="right"/>
    </xf>
    <xf numFmtId="0" fontId="58" fillId="0" borderId="74" xfId="0" applyFont="1" applyBorder="1" applyAlignment="1">
      <alignment horizontal="left" vertical="center"/>
    </xf>
    <xf numFmtId="0" fontId="58" fillId="0" borderId="137" xfId="0" applyFont="1" applyBorder="1" applyAlignment="1">
      <alignment horizontal="center" vertical="center"/>
    </xf>
    <xf numFmtId="0" fontId="58" fillId="0" borderId="157" xfId="0" applyFont="1" applyBorder="1" applyAlignment="1">
      <alignment horizontal="center" vertical="center"/>
    </xf>
    <xf numFmtId="0" fontId="4" fillId="0" borderId="138" xfId="0" applyFont="1" applyBorder="1" applyAlignment="1">
      <alignment horizontal="right"/>
    </xf>
    <xf numFmtId="0" fontId="58" fillId="0" borderId="1" xfId="0" applyFont="1" applyBorder="1" applyAlignment="1">
      <alignment vertical="center"/>
    </xf>
    <xf numFmtId="0" fontId="58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58" fillId="0" borderId="105" xfId="0" applyFont="1" applyBorder="1" applyAlignment="1">
      <alignment horizontal="left" vertical="center" wrapText="1"/>
    </xf>
    <xf numFmtId="0" fontId="58" fillId="0" borderId="106" xfId="0" applyFont="1" applyBorder="1" applyAlignment="1">
      <alignment horizontal="center" vertical="center"/>
    </xf>
    <xf numFmtId="0" fontId="58" fillId="0" borderId="107" xfId="0" applyFont="1" applyBorder="1" applyAlignment="1">
      <alignment horizontal="center" vertical="center" wrapText="1"/>
    </xf>
    <xf numFmtId="0" fontId="2" fillId="0" borderId="122" xfId="3" applyFont="1" applyBorder="1"/>
    <xf numFmtId="0" fontId="2" fillId="0" borderId="123" xfId="3" applyFont="1" applyBorder="1"/>
    <xf numFmtId="0" fontId="2" fillId="0" borderId="180" xfId="3" applyFont="1" applyBorder="1" applyAlignment="1">
      <alignment vertical="top"/>
    </xf>
    <xf numFmtId="0" fontId="58" fillId="0" borderId="64" xfId="0" applyFont="1" applyBorder="1" applyAlignment="1">
      <alignment horizontal="left" vertical="center"/>
    </xf>
    <xf numFmtId="0" fontId="58" fillId="0" borderId="65" xfId="0" applyFont="1" applyBorder="1" applyAlignment="1">
      <alignment horizontal="center" vertical="center"/>
    </xf>
    <xf numFmtId="0" fontId="58" fillId="0" borderId="65" xfId="0" applyFont="1" applyBorder="1" applyAlignment="1">
      <alignment horizontal="center" vertical="center" wrapText="1"/>
    </xf>
    <xf numFmtId="0" fontId="10" fillId="0" borderId="119" xfId="0" applyFont="1" applyBorder="1" applyAlignment="1">
      <alignment vertical="center" wrapText="1"/>
    </xf>
    <xf numFmtId="0" fontId="58" fillId="0" borderId="63" xfId="0" applyFont="1" applyBorder="1" applyAlignment="1">
      <alignment horizontal="left" vertical="center"/>
    </xf>
    <xf numFmtId="0" fontId="58" fillId="0" borderId="62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 wrapText="1"/>
    </xf>
    <xf numFmtId="0" fontId="58" fillId="0" borderId="67" xfId="0" applyFont="1" applyBorder="1" applyAlignment="1">
      <alignment horizontal="left" vertical="center"/>
    </xf>
    <xf numFmtId="0" fontId="58" fillId="0" borderId="68" xfId="0" applyFont="1" applyBorder="1" applyAlignment="1">
      <alignment horizontal="center" vertical="center"/>
    </xf>
    <xf numFmtId="0" fontId="10" fillId="0" borderId="124" xfId="0" applyFont="1" applyBorder="1" applyAlignment="1">
      <alignment vertical="center" wrapText="1"/>
    </xf>
    <xf numFmtId="0" fontId="4" fillId="0" borderId="1" xfId="0" applyFont="1" applyBorder="1" applyAlignment="1">
      <alignment horizontal="right"/>
    </xf>
    <xf numFmtId="0" fontId="1" fillId="0" borderId="0" xfId="0" applyFont="1" applyAlignment="1">
      <alignment horizontal="left" wrapText="1"/>
    </xf>
    <xf numFmtId="0" fontId="4" fillId="0" borderId="23" xfId="0" applyFont="1" applyBorder="1" applyAlignment="1">
      <alignment horizontal="left"/>
    </xf>
    <xf numFmtId="0" fontId="58" fillId="0" borderId="28" xfId="0" applyFont="1" applyBorder="1" applyAlignment="1">
      <alignment horizontal="center" vertical="center"/>
    </xf>
    <xf numFmtId="0" fontId="58" fillId="0" borderId="71" xfId="0" applyFont="1" applyBorder="1" applyAlignment="1">
      <alignment horizontal="center" vertical="center"/>
    </xf>
    <xf numFmtId="0" fontId="58" fillId="0" borderId="72" xfId="0" applyFont="1" applyBorder="1" applyAlignment="1">
      <alignment horizontal="left" vertical="top" wrapText="1"/>
    </xf>
    <xf numFmtId="0" fontId="4" fillId="0" borderId="25" xfId="0" applyFont="1" applyBorder="1" applyAlignment="1">
      <alignment vertical="top"/>
    </xf>
    <xf numFmtId="0" fontId="58" fillId="0" borderId="74" xfId="0" applyFont="1" applyBorder="1" applyAlignment="1">
      <alignment vertical="top" wrapText="1"/>
    </xf>
    <xf numFmtId="0" fontId="4" fillId="0" borderId="27" xfId="0" applyFont="1" applyBorder="1" applyAlignment="1">
      <alignment vertical="top"/>
    </xf>
    <xf numFmtId="0" fontId="4" fillId="0" borderId="76" xfId="0" applyFont="1" applyBorder="1"/>
    <xf numFmtId="0" fontId="1" fillId="0" borderId="70" xfId="0" applyFont="1" applyBorder="1"/>
    <xf numFmtId="0" fontId="4" fillId="0" borderId="74" xfId="0" applyFont="1" applyBorder="1" applyAlignment="1">
      <alignment vertical="center"/>
    </xf>
    <xf numFmtId="0" fontId="4" fillId="0" borderId="75" xfId="0" applyFont="1" applyBorder="1" applyAlignment="1">
      <alignment vertical="center"/>
    </xf>
    <xf numFmtId="0" fontId="58" fillId="0" borderId="0" xfId="0" applyFont="1" applyAlignment="1">
      <alignment horizontal="left"/>
    </xf>
    <xf numFmtId="0" fontId="1" fillId="0" borderId="1" xfId="0" applyFont="1" applyBorder="1" applyAlignment="1">
      <alignment horizontal="right" vertical="center" wrapText="1" readingOrder="2"/>
    </xf>
    <xf numFmtId="0" fontId="1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1" xfId="0" applyFont="1" applyBorder="1" applyAlignment="1">
      <alignment horizontal="left" vertical="center" wrapText="1" readingOrder="2"/>
    </xf>
    <xf numFmtId="0" fontId="4" fillId="0" borderId="21" xfId="0" applyFont="1" applyBorder="1" applyAlignment="1">
      <alignment horizontal="right" vertical="center" wrapText="1" readingOrder="2"/>
    </xf>
    <xf numFmtId="0" fontId="1" fillId="0" borderId="30" xfId="0" applyFont="1" applyBorder="1" applyAlignment="1">
      <alignment horizontal="left" vertical="center" wrapText="1" readingOrder="2"/>
    </xf>
    <xf numFmtId="0" fontId="1" fillId="0" borderId="167" xfId="0" applyFont="1" applyBorder="1" applyAlignment="1">
      <alignment horizontal="center" vertical="center" wrapText="1" readingOrder="2"/>
    </xf>
    <xf numFmtId="0" fontId="1" fillId="0" borderId="30" xfId="0" applyFont="1" applyBorder="1" applyAlignment="1">
      <alignment horizontal="right" vertical="center" wrapText="1" readingOrder="2"/>
    </xf>
    <xf numFmtId="0" fontId="56" fillId="0" borderId="167" xfId="0" applyFont="1" applyBorder="1" applyAlignment="1">
      <alignment horizontal="center" vertical="center" wrapText="1" readingOrder="2"/>
    </xf>
    <xf numFmtId="0" fontId="4" fillId="0" borderId="30" xfId="0" applyFont="1" applyBorder="1" applyAlignment="1">
      <alignment horizontal="left" vertical="center" wrapText="1" readingOrder="2"/>
    </xf>
    <xf numFmtId="0" fontId="4" fillId="0" borderId="167" xfId="0" applyFont="1" applyBorder="1" applyAlignment="1">
      <alignment horizontal="center" vertical="center" wrapText="1" readingOrder="2"/>
    </xf>
    <xf numFmtId="0" fontId="4" fillId="0" borderId="30" xfId="0" applyFont="1" applyBorder="1" applyAlignment="1">
      <alignment horizontal="right" vertical="center" wrapText="1" readingOrder="2"/>
    </xf>
    <xf numFmtId="0" fontId="69" fillId="0" borderId="0" xfId="0" applyFont="1"/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52" fillId="0" borderId="0" xfId="0" applyFont="1" applyAlignment="1">
      <alignment vertical="center" readingOrder="2"/>
    </xf>
    <xf numFmtId="0" fontId="15" fillId="0" borderId="1" xfId="0" applyFont="1" applyBorder="1" applyAlignment="1">
      <alignment horizontal="right" vertical="center" wrapText="1"/>
    </xf>
    <xf numFmtId="0" fontId="51" fillId="0" borderId="10" xfId="0" applyFont="1" applyBorder="1" applyAlignment="1">
      <alignment vertical="center"/>
    </xf>
    <xf numFmtId="0" fontId="52" fillId="0" borderId="10" xfId="0" applyFont="1" applyBorder="1" applyAlignment="1">
      <alignment vertical="center"/>
    </xf>
    <xf numFmtId="0" fontId="71" fillId="0" borderId="10" xfId="0" applyFont="1" applyBorder="1" applyAlignment="1">
      <alignment vertical="center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34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169" fontId="34" fillId="0" borderId="1" xfId="1" applyNumberFormat="1" applyFont="1" applyFill="1" applyBorder="1" applyAlignment="1">
      <alignment horizontal="center" vertical="center" wrapText="1"/>
    </xf>
    <xf numFmtId="171" fontId="28" fillId="0" borderId="1" xfId="0" applyNumberFormat="1" applyFont="1" applyBorder="1" applyAlignment="1">
      <alignment horizontal="center" vertical="center" wrapText="1"/>
    </xf>
    <xf numFmtId="169" fontId="28" fillId="0" borderId="1" xfId="1" applyNumberFormat="1" applyFont="1" applyFill="1" applyBorder="1" applyAlignment="1">
      <alignment horizontal="center" vertical="center" wrapText="1"/>
    </xf>
    <xf numFmtId="169" fontId="28" fillId="0" borderId="1" xfId="1" applyNumberFormat="1" applyFont="1" applyFill="1" applyBorder="1" applyAlignment="1">
      <alignment horizontal="center" vertical="center"/>
    </xf>
    <xf numFmtId="9" fontId="34" fillId="0" borderId="1" xfId="1" applyFont="1" applyFill="1" applyBorder="1" applyAlignment="1">
      <alignment horizontal="center" vertical="center" wrapText="1"/>
    </xf>
    <xf numFmtId="0" fontId="42" fillId="0" borderId="10" xfId="0" applyFont="1" applyBorder="1"/>
    <xf numFmtId="0" fontId="15" fillId="0" borderId="1" xfId="0" applyFont="1" applyBorder="1" applyAlignment="1">
      <alignment horizontal="left" vertical="center" wrapText="1"/>
    </xf>
    <xf numFmtId="169" fontId="15" fillId="0" borderId="1" xfId="1" applyNumberFormat="1" applyFont="1" applyFill="1" applyBorder="1" applyAlignment="1">
      <alignment horizontal="center" vertical="center" wrapText="1"/>
    </xf>
    <xf numFmtId="171" fontId="44" fillId="0" borderId="1" xfId="0" applyNumberFormat="1" applyFont="1" applyBorder="1" applyAlignment="1">
      <alignment horizontal="center" vertical="center" wrapText="1"/>
    </xf>
    <xf numFmtId="169" fontId="44" fillId="0" borderId="1" xfId="1" applyNumberFormat="1" applyFont="1" applyFill="1" applyBorder="1" applyAlignment="1">
      <alignment horizontal="center" vertical="center" wrapText="1"/>
    </xf>
    <xf numFmtId="169" fontId="44" fillId="0" borderId="1" xfId="1" applyNumberFormat="1" applyFont="1" applyFill="1" applyBorder="1" applyAlignment="1">
      <alignment horizontal="center" vertical="center"/>
    </xf>
    <xf numFmtId="169" fontId="3" fillId="0" borderId="1" xfId="1" applyNumberFormat="1" applyFont="1" applyFill="1" applyBorder="1" applyAlignment="1">
      <alignment horizontal="center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169" fontId="2" fillId="0" borderId="1" xfId="1" applyNumberFormat="1" applyFont="1" applyFill="1" applyBorder="1" applyAlignment="1">
      <alignment horizontal="center" vertical="center"/>
    </xf>
    <xf numFmtId="0" fontId="1" fillId="0" borderId="10" xfId="0" applyFont="1" applyBorder="1"/>
    <xf numFmtId="0" fontId="29" fillId="0" borderId="10" xfId="0" applyFont="1" applyBorder="1"/>
    <xf numFmtId="0" fontId="78" fillId="0" borderId="0" xfId="0" applyFont="1" applyAlignment="1">
      <alignment horizontal="right" vertical="center" wrapText="1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2"/>
    </xf>
    <xf numFmtId="170" fontId="78" fillId="0" borderId="0" xfId="0" applyNumberFormat="1" applyFont="1" applyAlignment="1">
      <alignment horizontal="center" vertical="center" wrapText="1"/>
    </xf>
    <xf numFmtId="0" fontId="74" fillId="0" borderId="1" xfId="0" applyFont="1" applyBorder="1" applyAlignment="1">
      <alignment vertical="center" wrapText="1"/>
    </xf>
    <xf numFmtId="0" fontId="19" fillId="0" borderId="0" xfId="0" applyFont="1" applyAlignment="1">
      <alignment horizontal="right" readingOrder="2"/>
    </xf>
    <xf numFmtId="0" fontId="66" fillId="0" borderId="0" xfId="0" applyFont="1" applyAlignment="1">
      <alignment vertical="top" wrapText="1"/>
    </xf>
    <xf numFmtId="0" fontId="65" fillId="0" borderId="0" xfId="0" applyFont="1"/>
    <xf numFmtId="0" fontId="66" fillId="0" borderId="0" xfId="0" applyFont="1" applyAlignment="1">
      <alignment vertical="center" wrapText="1"/>
    </xf>
    <xf numFmtId="0" fontId="81" fillId="0" borderId="38" xfId="0" applyFont="1" applyBorder="1" applyAlignment="1">
      <alignment horizontal="center" vertical="center" wrapText="1"/>
    </xf>
    <xf numFmtId="0" fontId="81" fillId="0" borderId="42" xfId="0" applyFont="1" applyBorder="1" applyAlignment="1">
      <alignment horizontal="center" vertical="center" wrapText="1"/>
    </xf>
    <xf numFmtId="10" fontId="81" fillId="0" borderId="38" xfId="0" applyNumberFormat="1" applyFont="1" applyBorder="1" applyAlignment="1">
      <alignment horizontal="center" vertical="center" wrapText="1"/>
    </xf>
    <xf numFmtId="10" fontId="81" fillId="0" borderId="42" xfId="0" applyNumberFormat="1" applyFont="1" applyBorder="1" applyAlignment="1">
      <alignment horizontal="center" vertical="center" wrapText="1"/>
    </xf>
    <xf numFmtId="10" fontId="81" fillId="0" borderId="46" xfId="0" applyNumberFormat="1" applyFont="1" applyBorder="1" applyAlignment="1">
      <alignment horizontal="center" vertical="center" wrapText="1"/>
    </xf>
    <xf numFmtId="10" fontId="81" fillId="0" borderId="47" xfId="0" applyNumberFormat="1" applyFont="1" applyBorder="1" applyAlignment="1">
      <alignment horizontal="center" vertical="center" wrapText="1"/>
    </xf>
    <xf numFmtId="0" fontId="81" fillId="0" borderId="46" xfId="0" applyFont="1" applyBorder="1" applyAlignment="1">
      <alignment horizontal="left" vertical="center" wrapText="1" indent="1"/>
    </xf>
    <xf numFmtId="165" fontId="83" fillId="0" borderId="1" xfId="0" applyNumberFormat="1" applyFont="1" applyBorder="1" applyAlignment="1">
      <alignment horizontal="center" vertical="center" wrapText="1"/>
    </xf>
    <xf numFmtId="165" fontId="83" fillId="0" borderId="1" xfId="0" applyNumberFormat="1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83" fillId="0" borderId="0" xfId="0" applyFont="1" applyAlignment="1">
      <alignment horizontal="center"/>
    </xf>
    <xf numFmtId="0" fontId="84" fillId="0" borderId="1" xfId="9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169" fontId="64" fillId="0" borderId="1" xfId="1" applyNumberFormat="1" applyFont="1" applyFill="1" applyBorder="1" applyAlignment="1">
      <alignment horizontal="center" vertical="center" wrapText="1"/>
    </xf>
    <xf numFmtId="169" fontId="64" fillId="0" borderId="1" xfId="1" applyNumberFormat="1" applyFont="1" applyFill="1" applyBorder="1" applyAlignment="1">
      <alignment horizontal="center" vertical="center"/>
    </xf>
    <xf numFmtId="171" fontId="64" fillId="0" borderId="1" xfId="0" applyNumberFormat="1" applyFont="1" applyBorder="1" applyAlignment="1">
      <alignment horizontal="center" vertical="center" wrapText="1"/>
    </xf>
    <xf numFmtId="0" fontId="52" fillId="0" borderId="0" xfId="8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83" fillId="0" borderId="1" xfId="0" applyFont="1" applyBorder="1" applyAlignment="1">
      <alignment horizontal="left"/>
    </xf>
    <xf numFmtId="3" fontId="83" fillId="0" borderId="1" xfId="0" applyNumberFormat="1" applyFont="1" applyBorder="1" applyAlignment="1">
      <alignment horizontal="center"/>
    </xf>
    <xf numFmtId="0" fontId="1" fillId="0" borderId="7" xfId="0" applyFont="1" applyBorder="1"/>
    <xf numFmtId="0" fontId="4" fillId="0" borderId="1" xfId="0" applyFont="1" applyBorder="1" applyAlignment="1">
      <alignment horizontal="center"/>
    </xf>
    <xf numFmtId="0" fontId="83" fillId="0" borderId="1" xfId="0" applyFont="1" applyBorder="1"/>
    <xf numFmtId="0" fontId="1" fillId="0" borderId="1" xfId="0" applyFont="1" applyBorder="1" applyAlignment="1">
      <alignment wrapText="1" readingOrder="2"/>
    </xf>
    <xf numFmtId="0" fontId="1" fillId="0" borderId="1" xfId="0" applyFont="1" applyBorder="1" applyAlignment="1">
      <alignment horizontal="right" wrapText="1" readingOrder="2"/>
    </xf>
    <xf numFmtId="0" fontId="4" fillId="0" borderId="1" xfId="0" applyFont="1" applyBorder="1" applyAlignment="1">
      <alignment horizontal="right" wrapText="1" readingOrder="2"/>
    </xf>
    <xf numFmtId="3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0" fontId="83" fillId="0" borderId="1" xfId="0" applyFont="1" applyBorder="1" applyAlignment="1">
      <alignment wrapText="1"/>
    </xf>
    <xf numFmtId="0" fontId="83" fillId="0" borderId="1" xfId="0" applyFont="1" applyBorder="1" applyAlignment="1">
      <alignment wrapText="1" readingOrder="2"/>
    </xf>
    <xf numFmtId="0" fontId="3" fillId="0" borderId="2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84" fillId="0" borderId="26" xfId="9" applyFont="1" applyBorder="1" applyAlignment="1">
      <alignment horizontal="left" vertical="top" wrapText="1"/>
    </xf>
    <xf numFmtId="169" fontId="2" fillId="0" borderId="26" xfId="1" applyNumberFormat="1" applyFont="1" applyFill="1" applyBorder="1" applyAlignment="1">
      <alignment horizontal="center" vertical="center" wrapText="1"/>
    </xf>
    <xf numFmtId="169" fontId="2" fillId="0" borderId="26" xfId="1" applyNumberFormat="1" applyFont="1" applyFill="1" applyBorder="1" applyAlignment="1">
      <alignment horizontal="center" vertical="center"/>
    </xf>
    <xf numFmtId="171" fontId="2" fillId="0" borderId="26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right"/>
    </xf>
    <xf numFmtId="0" fontId="82" fillId="0" borderId="7" xfId="0" applyFont="1" applyBorder="1" applyAlignment="1">
      <alignment vertical="top" wrapText="1"/>
    </xf>
    <xf numFmtId="0" fontId="77" fillId="0" borderId="1" xfId="0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 indent="1"/>
    </xf>
    <xf numFmtId="20" fontId="4" fillId="0" borderId="0" xfId="0" applyNumberFormat="1" applyFont="1"/>
    <xf numFmtId="0" fontId="8" fillId="0" borderId="0" xfId="0" applyFont="1" applyAlignment="1">
      <alignment wrapText="1"/>
    </xf>
    <xf numFmtId="0" fontId="3" fillId="0" borderId="1" xfId="0" applyFont="1" applyBorder="1" applyAlignment="1">
      <alignment horizontal="left" vertical="top" wrapText="1" indent="2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4"/>
    </xf>
    <xf numFmtId="0" fontId="3" fillId="0" borderId="1" xfId="0" applyFont="1" applyBorder="1" applyAlignment="1">
      <alignment horizontal="left" vertical="top" wrapText="1" indent="3"/>
    </xf>
    <xf numFmtId="10" fontId="3" fillId="0" borderId="1" xfId="0" applyNumberFormat="1" applyFont="1" applyBorder="1" applyAlignment="1">
      <alignment horizontal="center" vertical="top" wrapText="1"/>
    </xf>
    <xf numFmtId="10" fontId="3" fillId="0" borderId="1" xfId="1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right" readingOrder="2"/>
    </xf>
    <xf numFmtId="20" fontId="3" fillId="0" borderId="1" xfId="0" applyNumberFormat="1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right" readingOrder="2"/>
    </xf>
    <xf numFmtId="0" fontId="1" fillId="0" borderId="1" xfId="0" applyFont="1" applyBorder="1" applyAlignment="1">
      <alignment horizontal="left" vertical="top"/>
    </xf>
    <xf numFmtId="168" fontId="40" fillId="0" borderId="0" xfId="6" applyNumberFormat="1" applyFont="1" applyAlignment="1">
      <alignment horizontal="center" vertical="center"/>
    </xf>
    <xf numFmtId="0" fontId="41" fillId="0" borderId="0" xfId="6" applyFont="1" applyAlignment="1">
      <alignment vertical="center"/>
    </xf>
    <xf numFmtId="0" fontId="26" fillId="0" borderId="0" xfId="0" applyFont="1" applyAlignment="1">
      <alignment horizontal="center"/>
    </xf>
    <xf numFmtId="0" fontId="36" fillId="0" borderId="16" xfId="0" applyFont="1" applyBorder="1" applyAlignment="1">
      <alignment vertical="top" wrapText="1"/>
    </xf>
    <xf numFmtId="0" fontId="36" fillId="0" borderId="20" xfId="0" applyFont="1" applyBorder="1" applyAlignment="1">
      <alignment vertical="top" wrapText="1"/>
    </xf>
    <xf numFmtId="0" fontId="36" fillId="0" borderId="17" xfId="0" applyFont="1" applyBorder="1" applyAlignment="1">
      <alignment vertical="top" wrapText="1"/>
    </xf>
    <xf numFmtId="0" fontId="27" fillId="0" borderId="0" xfId="0" applyFont="1" applyAlignment="1">
      <alignment horizontal="right" vertical="top" wrapText="1"/>
    </xf>
    <xf numFmtId="0" fontId="26" fillId="0" borderId="0" xfId="0" applyFont="1" applyAlignment="1">
      <alignment horizontal="left" vertical="top" wrapText="1"/>
    </xf>
    <xf numFmtId="0" fontId="26" fillId="0" borderId="6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center"/>
    </xf>
    <xf numFmtId="0" fontId="50" fillId="0" borderId="7" xfId="0" applyFont="1" applyBorder="1" applyAlignment="1">
      <alignment horizontal="center" vertical="top" wrapText="1"/>
    </xf>
    <xf numFmtId="0" fontId="50" fillId="0" borderId="8" xfId="0" applyFont="1" applyBorder="1" applyAlignment="1">
      <alignment horizontal="center" vertical="top" wrapText="1"/>
    </xf>
    <xf numFmtId="0" fontId="50" fillId="0" borderId="3" xfId="0" applyFont="1" applyBorder="1" applyAlignment="1">
      <alignment horizontal="center" vertical="top" wrapText="1"/>
    </xf>
    <xf numFmtId="0" fontId="26" fillId="0" borderId="2" xfId="0" applyFont="1" applyBorder="1" applyAlignment="1">
      <alignment horizontal="right" vertical="center"/>
    </xf>
    <xf numFmtId="0" fontId="26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0" borderId="14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14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4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4" fillId="0" borderId="143" xfId="0" applyFont="1" applyBorder="1" applyAlignment="1">
      <alignment vertical="center" wrapText="1"/>
    </xf>
    <xf numFmtId="0" fontId="4" fillId="0" borderId="60" xfId="0" applyFont="1" applyBorder="1" applyAlignment="1">
      <alignment vertical="center" wrapText="1"/>
    </xf>
    <xf numFmtId="0" fontId="4" fillId="0" borderId="147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45" xfId="0" applyFont="1" applyBorder="1" applyAlignment="1">
      <alignment vertical="center" wrapText="1"/>
    </xf>
    <xf numFmtId="0" fontId="4" fillId="0" borderId="146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43" xfId="0" applyFont="1" applyBorder="1" applyAlignment="1">
      <alignment horizontal="center" vertical="center"/>
    </xf>
    <xf numFmtId="0" fontId="4" fillId="0" borderId="145" xfId="0" applyFont="1" applyBorder="1" applyAlignment="1">
      <alignment horizontal="center" vertical="center"/>
    </xf>
    <xf numFmtId="0" fontId="4" fillId="0" borderId="14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144" xfId="0" quotePrefix="1" applyFont="1" applyBorder="1" applyAlignment="1">
      <alignment horizontal="center" vertical="center" wrapText="1"/>
    </xf>
    <xf numFmtId="0" fontId="1" fillId="0" borderId="177" xfId="0" quotePrefix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3" xfId="0" quotePrefix="1" applyFont="1" applyBorder="1" applyAlignment="1">
      <alignment horizontal="center" vertical="center" wrapText="1"/>
    </xf>
    <xf numFmtId="0" fontId="1" fillId="0" borderId="147" xfId="0" applyFont="1" applyBorder="1" applyAlignment="1">
      <alignment horizontal="center" vertical="center" wrapText="1"/>
    </xf>
    <xf numFmtId="0" fontId="1" fillId="0" borderId="144" xfId="0" quotePrefix="1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6" fillId="0" borderId="144" xfId="0" applyFont="1" applyBorder="1" applyAlignment="1">
      <alignment horizontal="left" vertical="center" wrapText="1"/>
    </xf>
    <xf numFmtId="0" fontId="56" fillId="0" borderId="18" xfId="0" applyFont="1" applyBorder="1" applyAlignment="1">
      <alignment horizontal="left" vertical="center" wrapText="1"/>
    </xf>
    <xf numFmtId="0" fontId="56" fillId="0" borderId="172" xfId="0" applyFont="1" applyBorder="1" applyAlignment="1">
      <alignment horizontal="center" vertical="center" wrapText="1" readingOrder="2"/>
    </xf>
    <xf numFmtId="0" fontId="56" fillId="0" borderId="18" xfId="0" applyFont="1" applyBorder="1" applyAlignment="1">
      <alignment horizontal="center" vertical="center" wrapText="1" readingOrder="2"/>
    </xf>
    <xf numFmtId="0" fontId="56" fillId="0" borderId="1" xfId="0" applyFont="1" applyBorder="1" applyAlignment="1">
      <alignment horizontal="left" vertical="center" wrapText="1"/>
    </xf>
    <xf numFmtId="0" fontId="56" fillId="0" borderId="1" xfId="0" applyFont="1" applyBorder="1" applyAlignment="1">
      <alignment horizontal="right" vertical="center" wrapText="1" readingOrder="2"/>
    </xf>
    <xf numFmtId="0" fontId="4" fillId="0" borderId="71" xfId="0" applyFont="1" applyBorder="1" applyAlignment="1">
      <alignment vertical="center" wrapText="1"/>
    </xf>
    <xf numFmtId="0" fontId="4" fillId="0" borderId="75" xfId="0" applyFont="1" applyBorder="1" applyAlignment="1">
      <alignment vertical="center" wrapText="1"/>
    </xf>
    <xf numFmtId="0" fontId="4" fillId="0" borderId="70" xfId="0" applyFont="1" applyBorder="1" applyAlignment="1">
      <alignment vertical="center" wrapText="1"/>
    </xf>
    <xf numFmtId="0" fontId="4" fillId="0" borderId="74" xfId="0" applyFont="1" applyBorder="1" applyAlignment="1">
      <alignment vertical="center" wrapText="1"/>
    </xf>
    <xf numFmtId="0" fontId="4" fillId="0" borderId="24" xfId="0" applyFont="1" applyBorder="1" applyAlignment="1">
      <alignment horizontal="left" vertical="center" wrapText="1" indent="1"/>
    </xf>
    <xf numFmtId="0" fontId="4" fillId="0" borderId="24" xfId="0" applyFont="1" applyBorder="1" applyAlignment="1">
      <alignment horizontal="center" vertical="center" wrapText="1"/>
    </xf>
    <xf numFmtId="0" fontId="56" fillId="0" borderId="144" xfId="0" applyFont="1" applyBorder="1" applyAlignment="1">
      <alignment vertical="center" wrapText="1"/>
    </xf>
    <xf numFmtId="0" fontId="56" fillId="0" borderId="15" xfId="0" applyFont="1" applyBorder="1" applyAlignment="1">
      <alignment vertical="center" wrapText="1"/>
    </xf>
    <xf numFmtId="0" fontId="1" fillId="0" borderId="14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6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56" fillId="0" borderId="143" xfId="0" applyFont="1" applyBorder="1" applyAlignment="1">
      <alignment horizontal="right" vertical="center" wrapText="1"/>
    </xf>
    <xf numFmtId="0" fontId="56" fillId="0" borderId="146" xfId="0" applyFont="1" applyBorder="1" applyAlignment="1">
      <alignment horizontal="right" vertical="center" wrapText="1"/>
    </xf>
    <xf numFmtId="0" fontId="1" fillId="0" borderId="147" xfId="0" applyFont="1" applyBorder="1" applyAlignment="1">
      <alignment vertical="center" wrapText="1"/>
    </xf>
    <xf numFmtId="0" fontId="1" fillId="0" borderId="146" xfId="0" applyFont="1" applyBorder="1" applyAlignment="1">
      <alignment vertical="center" wrapText="1"/>
    </xf>
    <xf numFmtId="0" fontId="56" fillId="0" borderId="147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right" vertical="top" wrapText="1"/>
    </xf>
    <xf numFmtId="0" fontId="1" fillId="0" borderId="143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10" fillId="0" borderId="144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10" fillId="0" borderId="175" xfId="0" applyFont="1" applyBorder="1" applyAlignment="1">
      <alignment horizontal="center" vertical="top" wrapText="1"/>
    </xf>
    <xf numFmtId="0" fontId="10" fillId="0" borderId="176" xfId="0" applyFont="1" applyBorder="1" applyAlignment="1">
      <alignment horizontal="center" vertical="top" wrapText="1"/>
    </xf>
    <xf numFmtId="0" fontId="56" fillId="0" borderId="10" xfId="0" applyFont="1" applyBorder="1" applyAlignment="1">
      <alignment horizontal="center" vertical="top" wrapText="1"/>
    </xf>
    <xf numFmtId="0" fontId="56" fillId="0" borderId="59" xfId="0" applyFont="1" applyBorder="1" applyAlignment="1">
      <alignment horizontal="center" vertical="top" wrapText="1"/>
    </xf>
    <xf numFmtId="0" fontId="56" fillId="0" borderId="11" xfId="0" applyFont="1" applyBorder="1" applyAlignment="1">
      <alignment horizontal="center" vertical="top" wrapText="1"/>
    </xf>
    <xf numFmtId="0" fontId="56" fillId="0" borderId="174" xfId="0" applyFont="1" applyBorder="1" applyAlignment="1">
      <alignment horizontal="center" vertical="top" wrapText="1"/>
    </xf>
    <xf numFmtId="0" fontId="10" fillId="0" borderId="143" xfId="0" applyFont="1" applyBorder="1" applyAlignment="1">
      <alignment horizontal="center" vertical="top" wrapText="1"/>
    </xf>
    <xf numFmtId="0" fontId="10" fillId="0" borderId="60" xfId="0" applyFont="1" applyBorder="1" applyAlignment="1">
      <alignment horizontal="center" vertical="top" wrapText="1"/>
    </xf>
    <xf numFmtId="0" fontId="10" fillId="0" borderId="145" xfId="0" applyFont="1" applyBorder="1" applyAlignment="1">
      <alignment horizontal="center" vertical="top" wrapText="1"/>
    </xf>
    <xf numFmtId="0" fontId="10" fillId="0" borderId="146" xfId="0" applyFont="1" applyBorder="1" applyAlignment="1">
      <alignment horizontal="center" vertical="top" wrapText="1"/>
    </xf>
    <xf numFmtId="0" fontId="10" fillId="0" borderId="59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56" fillId="0" borderId="16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3" fillId="0" borderId="10" xfId="3" applyFont="1" applyBorder="1" applyAlignment="1">
      <alignment horizontal="right"/>
    </xf>
    <xf numFmtId="0" fontId="3" fillId="0" borderId="11" xfId="3" applyFont="1" applyBorder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0" fontId="3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 indent="1"/>
    </xf>
    <xf numFmtId="0" fontId="1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top"/>
    </xf>
    <xf numFmtId="0" fontId="10" fillId="0" borderId="2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36" fillId="0" borderId="0" xfId="0" applyFont="1" applyAlignment="1">
      <alignment horizontal="center" readingOrder="2"/>
    </xf>
    <xf numFmtId="0" fontId="31" fillId="0" borderId="0" xfId="2" applyFont="1" applyAlignment="1">
      <alignment horizontal="center" vertical="center"/>
    </xf>
    <xf numFmtId="0" fontId="58" fillId="0" borderId="82" xfId="0" applyFont="1" applyBorder="1" applyAlignment="1">
      <alignment horizontal="left" vertical="top" wrapText="1"/>
    </xf>
    <xf numFmtId="0" fontId="58" fillId="0" borderId="83" xfId="0" applyFont="1" applyBorder="1" applyAlignment="1">
      <alignment horizontal="left" vertical="top" wrapText="1"/>
    </xf>
    <xf numFmtId="0" fontId="58" fillId="0" borderId="8" xfId="0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 wrapText="1"/>
    </xf>
    <xf numFmtId="0" fontId="58" fillId="0" borderId="8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58" fillId="0" borderId="162" xfId="0" applyFont="1" applyBorder="1" applyAlignment="1">
      <alignment horizontal="left" vertical="center"/>
    </xf>
    <xf numFmtId="0" fontId="58" fillId="0" borderId="121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29" xfId="0" applyFont="1" applyBorder="1" applyAlignment="1">
      <alignment horizontal="right" vertical="center"/>
    </xf>
    <xf numFmtId="0" fontId="4" fillId="0" borderId="30" xfId="0" applyFont="1" applyBorder="1" applyAlignment="1">
      <alignment horizontal="right" vertical="center"/>
    </xf>
    <xf numFmtId="0" fontId="58" fillId="0" borderId="158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2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41" xfId="0" applyFont="1" applyBorder="1" applyAlignment="1">
      <alignment horizontal="center" vertical="top" wrapText="1"/>
    </xf>
    <xf numFmtId="0" fontId="58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16" xfId="0" applyFont="1" applyBorder="1" applyAlignment="1">
      <alignment horizontal="center" vertical="top" wrapText="1"/>
    </xf>
    <xf numFmtId="0" fontId="3" fillId="0" borderId="78" xfId="0" applyFont="1" applyBorder="1" applyAlignment="1">
      <alignment horizontal="center" vertical="top" wrapText="1"/>
    </xf>
    <xf numFmtId="0" fontId="3" fillId="0" borderId="115" xfId="0" applyFont="1" applyBorder="1" applyAlignment="1">
      <alignment horizontal="center" vertical="top" wrapText="1"/>
    </xf>
    <xf numFmtId="0" fontId="3" fillId="0" borderId="82" xfId="0" applyFont="1" applyBorder="1" applyAlignment="1">
      <alignment horizontal="center" vertical="top" wrapText="1"/>
    </xf>
    <xf numFmtId="0" fontId="3" fillId="0" borderId="79" xfId="0" applyFont="1" applyBorder="1" applyAlignment="1">
      <alignment horizontal="right" vertical="center" wrapText="1"/>
    </xf>
    <xf numFmtId="0" fontId="3" fillId="0" borderId="80" xfId="0" applyFont="1" applyBorder="1" applyAlignment="1">
      <alignment horizontal="right" vertical="center" wrapText="1"/>
    </xf>
    <xf numFmtId="0" fontId="3" fillId="0" borderId="117" xfId="0" applyFont="1" applyBorder="1" applyAlignment="1">
      <alignment horizontal="right" vertical="center" wrapText="1"/>
    </xf>
    <xf numFmtId="0" fontId="58" fillId="0" borderId="9" xfId="0" applyFont="1" applyBorder="1" applyAlignment="1">
      <alignment horizontal="left" vertical="center"/>
    </xf>
    <xf numFmtId="0" fontId="58" fillId="0" borderId="69" xfId="0" applyFont="1" applyBorder="1" applyAlignment="1">
      <alignment horizontal="left" vertical="center"/>
    </xf>
    <xf numFmtId="0" fontId="58" fillId="0" borderId="22" xfId="0" applyFont="1" applyBorder="1" applyAlignment="1">
      <alignment horizontal="left" vertical="center"/>
    </xf>
    <xf numFmtId="0" fontId="58" fillId="0" borderId="7" xfId="0" applyFont="1" applyBorder="1" applyAlignment="1">
      <alignment horizontal="center" vertical="center" wrapText="1"/>
    </xf>
    <xf numFmtId="0" fontId="58" fillId="0" borderId="8" xfId="0" applyFont="1" applyBorder="1" applyAlignment="1">
      <alignment horizontal="center" vertical="center" wrapText="1"/>
    </xf>
    <xf numFmtId="0" fontId="58" fillId="0" borderId="3" xfId="0" applyFont="1" applyBorder="1" applyAlignment="1">
      <alignment horizontal="center" vertical="center" wrapText="1"/>
    </xf>
    <xf numFmtId="0" fontId="58" fillId="0" borderId="2" xfId="0" applyFont="1" applyBorder="1" applyAlignment="1">
      <alignment horizontal="right" vertical="center" wrapText="1"/>
    </xf>
    <xf numFmtId="0" fontId="58" fillId="0" borderId="5" xfId="0" applyFont="1" applyBorder="1" applyAlignment="1">
      <alignment horizontal="right" vertical="center" wrapText="1"/>
    </xf>
    <xf numFmtId="0" fontId="58" fillId="0" borderId="4" xfId="0" applyFont="1" applyBorder="1" applyAlignment="1">
      <alignment horizontal="right" vertical="center" wrapText="1"/>
    </xf>
    <xf numFmtId="0" fontId="58" fillId="0" borderId="29" xfId="0" applyFont="1" applyBorder="1" applyAlignment="1">
      <alignment horizontal="left" vertical="center"/>
    </xf>
    <xf numFmtId="0" fontId="58" fillId="0" borderId="32" xfId="0" applyFont="1" applyBorder="1" applyAlignment="1">
      <alignment horizontal="left" vertical="center"/>
    </xf>
    <xf numFmtId="0" fontId="58" fillId="0" borderId="122" xfId="0" applyFont="1" applyBorder="1" applyAlignment="1">
      <alignment horizontal="left" vertical="center"/>
    </xf>
    <xf numFmtId="0" fontId="58" fillId="0" borderId="9" xfId="0" applyFont="1" applyBorder="1" applyAlignment="1">
      <alignment horizontal="center" vertical="center"/>
    </xf>
    <xf numFmtId="0" fontId="58" fillId="0" borderId="10" xfId="0" applyFont="1" applyBorder="1" applyAlignment="1">
      <alignment horizontal="center" vertical="center"/>
    </xf>
    <xf numFmtId="0" fontId="58" fillId="0" borderId="11" xfId="0" applyFont="1" applyBorder="1" applyAlignment="1">
      <alignment horizontal="center" vertical="center"/>
    </xf>
    <xf numFmtId="0" fontId="58" fillId="0" borderId="165" xfId="0" applyFont="1" applyBorder="1" applyAlignment="1">
      <alignment horizontal="center" vertical="center" wrapText="1"/>
    </xf>
    <xf numFmtId="0" fontId="58" fillId="0" borderId="129" xfId="0" applyFont="1" applyBorder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58" fillId="0" borderId="10" xfId="0" applyFont="1" applyBorder="1" applyAlignment="1">
      <alignment horizontal="right" vertical="center" wrapText="1"/>
    </xf>
    <xf numFmtId="0" fontId="58" fillId="0" borderId="82" xfId="0" applyFont="1" applyBorder="1" applyAlignment="1">
      <alignment horizontal="left" vertical="center"/>
    </xf>
    <xf numFmtId="0" fontId="58" fillId="0" borderId="129" xfId="0" applyFont="1" applyBorder="1" applyAlignment="1">
      <alignment horizontal="left" vertical="center"/>
    </xf>
    <xf numFmtId="0" fontId="58" fillId="0" borderId="83" xfId="0" applyFont="1" applyBorder="1" applyAlignment="1">
      <alignment horizontal="left" vertical="center"/>
    </xf>
    <xf numFmtId="0" fontId="58" fillId="0" borderId="116" xfId="0" applyFont="1" applyBorder="1" applyAlignment="1">
      <alignment horizontal="center" vertical="center"/>
    </xf>
    <xf numFmtId="0" fontId="58" fillId="0" borderId="78" xfId="0" applyFont="1" applyBorder="1" applyAlignment="1">
      <alignment horizontal="center" vertical="center"/>
    </xf>
    <xf numFmtId="0" fontId="58" fillId="0" borderId="115" xfId="0" applyFont="1" applyBorder="1" applyAlignment="1">
      <alignment horizontal="center" vertical="center"/>
    </xf>
    <xf numFmtId="0" fontId="58" fillId="0" borderId="128" xfId="0" applyFont="1" applyBorder="1" applyAlignment="1">
      <alignment horizontal="right" vertical="center" wrapText="1"/>
    </xf>
    <xf numFmtId="0" fontId="58" fillId="0" borderId="130" xfId="0" applyFont="1" applyBorder="1" applyAlignment="1">
      <alignment horizontal="right" vertical="center" wrapText="1"/>
    </xf>
    <xf numFmtId="0" fontId="58" fillId="0" borderId="84" xfId="0" applyFont="1" applyBorder="1" applyAlignment="1">
      <alignment horizontal="right" vertical="center" wrapText="1"/>
    </xf>
    <xf numFmtId="0" fontId="58" fillId="2" borderId="82" xfId="0" applyFont="1" applyFill="1" applyBorder="1" applyAlignment="1">
      <alignment horizontal="left" vertical="center"/>
    </xf>
    <xf numFmtId="0" fontId="58" fillId="2" borderId="129" xfId="0" applyFont="1" applyFill="1" applyBorder="1" applyAlignment="1">
      <alignment horizontal="left" vertical="center"/>
    </xf>
    <xf numFmtId="0" fontId="58" fillId="2" borderId="83" xfId="0" applyFont="1" applyFill="1" applyBorder="1" applyAlignment="1">
      <alignment horizontal="left" vertical="center"/>
    </xf>
    <xf numFmtId="0" fontId="58" fillId="2" borderId="125" xfId="0" applyFont="1" applyFill="1" applyBorder="1" applyAlignment="1">
      <alignment horizontal="center" vertical="center"/>
    </xf>
    <xf numFmtId="0" fontId="58" fillId="2" borderId="126" xfId="0" applyFont="1" applyFill="1" applyBorder="1" applyAlignment="1">
      <alignment horizontal="center" vertical="center"/>
    </xf>
    <xf numFmtId="0" fontId="58" fillId="2" borderId="127" xfId="0" applyFont="1" applyFill="1" applyBorder="1" applyAlignment="1">
      <alignment horizontal="center" vertical="center"/>
    </xf>
    <xf numFmtId="0" fontId="58" fillId="2" borderId="125" xfId="0" applyFont="1" applyFill="1" applyBorder="1" applyAlignment="1">
      <alignment horizontal="center" vertical="center" wrapText="1"/>
    </xf>
    <xf numFmtId="0" fontId="58" fillId="2" borderId="126" xfId="0" applyFont="1" applyFill="1" applyBorder="1" applyAlignment="1">
      <alignment horizontal="center" vertical="center" wrapText="1"/>
    </xf>
    <xf numFmtId="0" fontId="58" fillId="2" borderId="127" xfId="0" applyFont="1" applyFill="1" applyBorder="1" applyAlignment="1">
      <alignment horizontal="center" vertical="center" wrapText="1"/>
    </xf>
    <xf numFmtId="0" fontId="58" fillId="2" borderId="116" xfId="0" applyFont="1" applyFill="1" applyBorder="1" applyAlignment="1">
      <alignment horizontal="center" vertical="center"/>
    </xf>
    <xf numFmtId="0" fontId="58" fillId="2" borderId="78" xfId="0" applyFont="1" applyFill="1" applyBorder="1" applyAlignment="1">
      <alignment horizontal="center" vertical="center"/>
    </xf>
    <xf numFmtId="0" fontId="58" fillId="2" borderId="115" xfId="0" applyFont="1" applyFill="1" applyBorder="1" applyAlignment="1">
      <alignment horizontal="center" vertical="center"/>
    </xf>
    <xf numFmtId="0" fontId="58" fillId="2" borderId="128" xfId="0" applyFont="1" applyFill="1" applyBorder="1" applyAlignment="1">
      <alignment horizontal="right" vertical="center" wrapText="1"/>
    </xf>
    <xf numFmtId="0" fontId="58" fillId="2" borderId="130" xfId="0" applyFont="1" applyFill="1" applyBorder="1" applyAlignment="1">
      <alignment horizontal="right" vertical="center" wrapText="1"/>
    </xf>
    <xf numFmtId="0" fontId="58" fillId="2" borderId="84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58" fillId="0" borderId="82" xfId="0" applyFont="1" applyBorder="1" applyAlignment="1">
      <alignment horizontal="right" vertical="center"/>
    </xf>
    <xf numFmtId="0" fontId="58" fillId="0" borderId="129" xfId="0" applyFont="1" applyBorder="1" applyAlignment="1">
      <alignment horizontal="right" vertical="center"/>
    </xf>
    <xf numFmtId="0" fontId="58" fillId="0" borderId="83" xfId="0" applyFont="1" applyBorder="1" applyAlignment="1">
      <alignment horizontal="right" vertical="center"/>
    </xf>
    <xf numFmtId="0" fontId="58" fillId="0" borderId="125" xfId="0" applyFont="1" applyBorder="1" applyAlignment="1">
      <alignment horizontal="center" vertical="center"/>
    </xf>
    <xf numFmtId="0" fontId="58" fillId="0" borderId="126" xfId="0" applyFont="1" applyBorder="1" applyAlignment="1">
      <alignment horizontal="center" vertical="center"/>
    </xf>
    <xf numFmtId="0" fontId="58" fillId="0" borderId="127" xfId="0" applyFont="1" applyBorder="1" applyAlignment="1">
      <alignment horizontal="center" vertical="center"/>
    </xf>
    <xf numFmtId="0" fontId="58" fillId="0" borderId="125" xfId="0" applyFont="1" applyBorder="1" applyAlignment="1">
      <alignment horizontal="center" vertical="center" wrapText="1"/>
    </xf>
    <xf numFmtId="0" fontId="58" fillId="0" borderId="126" xfId="0" applyFont="1" applyBorder="1" applyAlignment="1">
      <alignment horizontal="center" vertical="center" wrapText="1"/>
    </xf>
    <xf numFmtId="0" fontId="58" fillId="0" borderId="127" xfId="0" applyFont="1" applyBorder="1" applyAlignment="1">
      <alignment horizontal="center" vertical="center" wrapText="1"/>
    </xf>
    <xf numFmtId="0" fontId="10" fillId="0" borderId="81" xfId="0" applyFont="1" applyBorder="1" applyAlignment="1">
      <alignment horizontal="center"/>
    </xf>
    <xf numFmtId="0" fontId="10" fillId="0" borderId="76" xfId="0" applyFont="1" applyBorder="1" applyAlignment="1">
      <alignment vertical="center"/>
    </xf>
    <xf numFmtId="0" fontId="58" fillId="0" borderId="96" xfId="0" applyFont="1" applyBorder="1" applyAlignment="1">
      <alignment horizontal="center" vertical="center"/>
    </xf>
    <xf numFmtId="0" fontId="58" fillId="0" borderId="10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8" fillId="0" borderId="139" xfId="0" applyFont="1" applyBorder="1" applyAlignment="1">
      <alignment horizontal="left" vertical="center"/>
    </xf>
    <xf numFmtId="0" fontId="58" fillId="0" borderId="140" xfId="0" applyFont="1" applyBorder="1" applyAlignment="1">
      <alignment horizontal="left" vertical="center"/>
    </xf>
    <xf numFmtId="0" fontId="58" fillId="0" borderId="98" xfId="0" applyFont="1" applyBorder="1" applyAlignment="1">
      <alignment horizontal="center" vertical="center"/>
    </xf>
    <xf numFmtId="0" fontId="58" fillId="0" borderId="101" xfId="0" applyFont="1" applyBorder="1" applyAlignment="1">
      <alignment horizontal="center" vertical="center"/>
    </xf>
    <xf numFmtId="0" fontId="58" fillId="0" borderId="66" xfId="0" applyFont="1" applyBorder="1" applyAlignment="1">
      <alignment horizontal="center" vertical="center"/>
    </xf>
    <xf numFmtId="0" fontId="58" fillId="0" borderId="178" xfId="0" applyFont="1" applyBorder="1" applyAlignment="1">
      <alignment horizontal="center" vertical="center"/>
    </xf>
    <xf numFmtId="0" fontId="58" fillId="0" borderId="66" xfId="0" applyFont="1" applyBorder="1" applyAlignment="1">
      <alignment horizontal="center" vertical="center" wrapText="1"/>
    </xf>
    <xf numFmtId="0" fontId="58" fillId="0" borderId="178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left" vertical="center"/>
    </xf>
    <xf numFmtId="0" fontId="3" fillId="0" borderId="170" xfId="3" applyFont="1" applyBorder="1" applyAlignment="1">
      <alignment horizontal="right"/>
    </xf>
    <xf numFmtId="0" fontId="58" fillId="0" borderId="61" xfId="0" applyFont="1" applyBorder="1" applyAlignment="1">
      <alignment horizontal="center" vertical="center"/>
    </xf>
    <xf numFmtId="0" fontId="58" fillId="0" borderId="179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left"/>
    </xf>
    <xf numFmtId="0" fontId="4" fillId="0" borderId="77" xfId="0" applyFont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76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77" xfId="0" applyFont="1" applyBorder="1" applyAlignment="1">
      <alignment horizontal="left" vertical="center" wrapText="1" readingOrder="2"/>
    </xf>
    <xf numFmtId="0" fontId="4" fillId="0" borderId="0" xfId="0" applyFont="1" applyAlignment="1">
      <alignment horizontal="center" vertical="center" readingOrder="2"/>
    </xf>
    <xf numFmtId="166" fontId="27" fillId="0" borderId="0" xfId="4" applyFont="1" applyAlignment="1">
      <alignment horizontal="center" vertical="center"/>
    </xf>
    <xf numFmtId="0" fontId="4" fillId="0" borderId="6" xfId="0" applyFont="1" applyBorder="1" applyAlignment="1">
      <alignment horizontal="center" vertical="top" wrapText="1"/>
    </xf>
    <xf numFmtId="0" fontId="3" fillId="0" borderId="0" xfId="0" applyFont="1" applyAlignment="1">
      <alignment horizontal="right" vertical="top" wrapText="1"/>
    </xf>
    <xf numFmtId="0" fontId="15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0" xfId="0" applyFont="1" applyAlignment="1">
      <alignment horizontal="right"/>
    </xf>
    <xf numFmtId="0" fontId="3" fillId="0" borderId="29" xfId="0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3" fillId="0" borderId="2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166" fontId="73" fillId="0" borderId="0" xfId="4" applyFont="1"/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9" fontId="2" fillId="0" borderId="1" xfId="1" applyNumberFormat="1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left"/>
    </xf>
    <xf numFmtId="0" fontId="29" fillId="0" borderId="10" xfId="0" applyFont="1" applyBorder="1" applyAlignment="1">
      <alignment horizontal="right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 indent="2"/>
    </xf>
    <xf numFmtId="0" fontId="22" fillId="0" borderId="1" xfId="0" applyFont="1" applyBorder="1" applyAlignment="1">
      <alignment horizontal="left" vertical="center" wrapText="1" indent="2" readingOrder="1"/>
    </xf>
    <xf numFmtId="0" fontId="21" fillId="0" borderId="2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 indent="3"/>
    </xf>
    <xf numFmtId="0" fontId="21" fillId="0" borderId="1" xfId="0" applyFont="1" applyBorder="1" applyAlignment="1">
      <alignment horizontal="left" vertical="center" wrapText="1" indent="1"/>
    </xf>
    <xf numFmtId="0" fontId="2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1" fillId="0" borderId="58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77" fillId="0" borderId="57" xfId="0" applyFont="1" applyBorder="1" applyAlignment="1">
      <alignment horizontal="center" vertical="center" wrapText="1"/>
    </xf>
    <xf numFmtId="0" fontId="77" fillId="0" borderId="56" xfId="0" applyFont="1" applyBorder="1" applyAlignment="1">
      <alignment horizontal="center" vertical="center" wrapText="1"/>
    </xf>
    <xf numFmtId="0" fontId="77" fillId="0" borderId="43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9" fillId="0" borderId="1" xfId="0" applyFont="1" applyBorder="1" applyAlignment="1">
      <alignment horizontal="center" vertical="center" wrapText="1"/>
    </xf>
    <xf numFmtId="0" fontId="85" fillId="0" borderId="55" xfId="0" applyFont="1" applyBorder="1" applyAlignment="1">
      <alignment horizontal="center" vertical="center" wrapText="1"/>
    </xf>
    <xf numFmtId="0" fontId="85" fillId="0" borderId="45" xfId="0" applyFont="1" applyBorder="1" applyAlignment="1">
      <alignment horizontal="center" vertical="center" wrapText="1"/>
    </xf>
    <xf numFmtId="0" fontId="85" fillId="0" borderId="44" xfId="0" applyFont="1" applyBorder="1" applyAlignment="1">
      <alignment horizontal="center" vertical="center" wrapText="1"/>
    </xf>
    <xf numFmtId="0" fontId="81" fillId="0" borderId="55" xfId="0" applyFont="1" applyBorder="1" applyAlignment="1">
      <alignment horizontal="center" vertical="center" wrapText="1"/>
    </xf>
    <xf numFmtId="0" fontId="81" fillId="0" borderId="45" xfId="0" applyFont="1" applyBorder="1" applyAlignment="1">
      <alignment horizontal="center" vertical="center" wrapText="1"/>
    </xf>
    <xf numFmtId="0" fontId="81" fillId="0" borderId="44" xfId="0" applyFont="1" applyBorder="1" applyAlignment="1">
      <alignment horizontal="center" vertical="center" wrapText="1"/>
    </xf>
    <xf numFmtId="0" fontId="81" fillId="0" borderId="52" xfId="0" applyFont="1" applyBorder="1" applyAlignment="1">
      <alignment horizontal="center" vertical="center" wrapText="1"/>
    </xf>
    <xf numFmtId="0" fontId="81" fillId="0" borderId="53" xfId="0" applyFont="1" applyBorder="1" applyAlignment="1">
      <alignment horizontal="center" vertical="center" wrapText="1"/>
    </xf>
    <xf numFmtId="0" fontId="81" fillId="0" borderId="35" xfId="0" applyFont="1" applyBorder="1" applyAlignment="1">
      <alignment horizontal="center" vertical="center" wrapText="1"/>
    </xf>
    <xf numFmtId="0" fontId="81" fillId="0" borderId="36" xfId="0" applyFont="1" applyBorder="1" applyAlignment="1">
      <alignment horizontal="center" vertical="center" wrapText="1"/>
    </xf>
    <xf numFmtId="0" fontId="81" fillId="0" borderId="37" xfId="0" applyFont="1" applyBorder="1" applyAlignment="1">
      <alignment horizontal="center" vertical="center" wrapText="1"/>
    </xf>
    <xf numFmtId="0" fontId="81" fillId="0" borderId="38" xfId="0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85" fillId="0" borderId="39" xfId="0" applyFont="1" applyBorder="1" applyAlignment="1">
      <alignment horizontal="center" vertical="center" wrapText="1"/>
    </xf>
    <xf numFmtId="0" fontId="85" fillId="0" borderId="40" xfId="0" applyFont="1" applyBorder="1" applyAlignment="1">
      <alignment horizontal="center" vertical="center" wrapText="1"/>
    </xf>
    <xf numFmtId="0" fontId="85" fillId="0" borderId="37" xfId="0" applyFont="1" applyBorder="1" applyAlignment="1">
      <alignment horizontal="center" vertical="center" wrapText="1"/>
    </xf>
    <xf numFmtId="0" fontId="85" fillId="0" borderId="41" xfId="0" applyFont="1" applyBorder="1" applyAlignment="1">
      <alignment horizontal="center" vertical="center" wrapText="1"/>
    </xf>
    <xf numFmtId="0" fontId="85" fillId="0" borderId="42" xfId="0" applyFont="1" applyBorder="1" applyAlignment="1">
      <alignment horizontal="center" vertical="center" wrapText="1"/>
    </xf>
    <xf numFmtId="0" fontId="81" fillId="0" borderId="54" xfId="0" applyFont="1" applyBorder="1" applyAlignment="1">
      <alignment horizontal="center" vertical="center" wrapText="1"/>
    </xf>
    <xf numFmtId="0" fontId="81" fillId="0" borderId="50" xfId="0" applyFont="1" applyBorder="1" applyAlignment="1">
      <alignment horizontal="center" vertical="center" wrapText="1"/>
    </xf>
    <xf numFmtId="0" fontId="81" fillId="0" borderId="51" xfId="0" applyFont="1" applyBorder="1" applyAlignment="1">
      <alignment horizontal="center" vertical="center" wrapText="1"/>
    </xf>
    <xf numFmtId="0" fontId="66" fillId="0" borderId="0" xfId="0" applyFont="1" applyAlignment="1">
      <alignment horizontal="right" vertical="top" wrapText="1"/>
    </xf>
    <xf numFmtId="0" fontId="80" fillId="0" borderId="0" xfId="0" applyFont="1" applyAlignment="1">
      <alignment horizontal="left" vertical="center" wrapText="1"/>
    </xf>
    <xf numFmtId="0" fontId="81" fillId="0" borderId="33" xfId="0" applyFont="1" applyBorder="1" applyAlignment="1">
      <alignment horizontal="center" vertical="center" wrapText="1"/>
    </xf>
    <xf numFmtId="0" fontId="81" fillId="0" borderId="34" xfId="0" applyFont="1" applyBorder="1" applyAlignment="1">
      <alignment horizontal="center" vertical="center" wrapText="1"/>
    </xf>
    <xf numFmtId="0" fontId="81" fillId="0" borderId="4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5" fillId="0" borderId="11" xfId="0" applyFont="1" applyBorder="1" applyAlignment="1">
      <alignment horizontal="center" vertical="center" wrapText="1"/>
    </xf>
    <xf numFmtId="0" fontId="45" fillId="0" borderId="170" xfId="0" applyFont="1" applyBorder="1" applyAlignment="1">
      <alignment horizontal="center" vertical="center" wrapText="1"/>
    </xf>
    <xf numFmtId="0" fontId="45" fillId="0" borderId="14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5" fillId="0" borderId="72" xfId="0" applyFont="1" applyBorder="1" applyAlignment="1">
      <alignment horizontal="left" vertical="center" wrapText="1"/>
    </xf>
    <xf numFmtId="0" fontId="4" fillId="0" borderId="74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1" fillId="0" borderId="182" xfId="0" applyFont="1" applyBorder="1" applyAlignment="1">
      <alignment horizontal="center"/>
    </xf>
    <xf numFmtId="0" fontId="1" fillId="0" borderId="183" xfId="0" applyFont="1" applyBorder="1" applyAlignment="1">
      <alignment horizontal="center"/>
    </xf>
    <xf numFmtId="0" fontId="82" fillId="0" borderId="72" xfId="0" applyFont="1" applyBorder="1" applyAlignment="1">
      <alignment horizontal="center" vertical="top" wrapText="1"/>
    </xf>
    <xf numFmtId="0" fontId="83" fillId="0" borderId="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83" fillId="0" borderId="22" xfId="0" applyFont="1" applyBorder="1" applyAlignment="1">
      <alignment horizontal="center"/>
    </xf>
    <xf numFmtId="0" fontId="83" fillId="0" borderId="184" xfId="0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83" fillId="0" borderId="1" xfId="0" applyFont="1" applyBorder="1" applyAlignment="1">
      <alignment horizontal="center"/>
    </xf>
  </cellXfs>
  <cellStyles count="11">
    <cellStyle name="Milliers" xfId="10" builtinId="3"/>
    <cellStyle name="Milliers 2" xfId="5" xr:uid="{00000000-0005-0000-0000-000001000000}"/>
    <cellStyle name="Milliers 3" xfId="7" xr:uid="{00000000-0005-0000-0000-000002000000}"/>
    <cellStyle name="Normal" xfId="0" builtinId="0"/>
    <cellStyle name="Normal 2" xfId="6" xr:uid="{00000000-0005-0000-0000-000004000000}"/>
    <cellStyle name="Normal 2 2" xfId="3" xr:uid="{00000000-0005-0000-0000-000005000000}"/>
    <cellStyle name="Normal 2 3" xfId="4" xr:uid="{00000000-0005-0000-0000-000006000000}"/>
    <cellStyle name="Normal 3" xfId="8" xr:uid="{00000000-0005-0000-0000-000007000000}"/>
    <cellStyle name="Normal 7" xfId="2" xr:uid="{00000000-0005-0000-0000-000008000000}"/>
    <cellStyle name="Normal_Feuil2" xfId="9" xr:uid="{00000000-0005-0000-0000-00000A000000}"/>
    <cellStyle name="Pourcentage" xfId="1" builtinId="5"/>
  </cellStyles>
  <dxfs count="0"/>
  <tableStyles count="0" defaultTableStyle="TableStyleMedium2" defaultPivotStyle="PivotStyleMedium9"/>
  <colors>
    <mruColors>
      <color rgb="FF00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Donn&#233;es%20de%20l'Emploi-Pauvret&#233;-D&#233;mographie/Annuaire%20des%20statistiques%20Socio-%20D&#233;mographiques%20-%202024%20-VP%20-%20Emploi%20-%20EPCV-%20Alio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 Emploi"/>
      <sheetName val="T.5.1 "/>
      <sheetName val="T.5.2  "/>
      <sheetName val="T.5.3 "/>
      <sheetName val="T5.4 "/>
      <sheetName val="T.5.5  "/>
      <sheetName val="T.5.6  "/>
      <sheetName val="T.5.7 "/>
      <sheetName val="T.5.8  "/>
      <sheetName val="T.5.9  "/>
      <sheetName val="6. Pauvreté et Con. de vie"/>
      <sheetName val="T.6.1 "/>
      <sheetName val="T.6.2 "/>
      <sheetName val="T.6.3 "/>
      <sheetName val="T6.4  "/>
      <sheetName val="T.6.5 "/>
      <sheetName val="T.6.6  "/>
      <sheetName val="T.6.7  "/>
      <sheetName val="T.6.8  "/>
      <sheetName val="T6.9"/>
      <sheetName val="T6.10"/>
    </sheetNames>
    <sheetDataSet>
      <sheetData sheetId="0"/>
      <sheetData sheetId="1">
        <row r="6">
          <cell r="B6">
            <v>1909936</v>
          </cell>
          <cell r="C6">
            <v>1931098.1758243944</v>
          </cell>
          <cell r="D6">
            <v>2004242</v>
          </cell>
          <cell r="E6">
            <v>2255031.7014155858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B5">
            <v>44.3</v>
          </cell>
          <cell r="C5">
            <v>46.63</v>
          </cell>
          <cell r="D5">
            <v>41.543785630677334</v>
          </cell>
          <cell r="E5">
            <v>45.829840812258674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9"/>
  <sheetViews>
    <sheetView topLeftCell="A2" workbookViewId="0">
      <selection activeCell="C9" sqref="C9:I9"/>
    </sheetView>
  </sheetViews>
  <sheetFormatPr baseColWidth="10" defaultRowHeight="14.4" x14ac:dyDescent="0.3"/>
  <sheetData>
    <row r="2" spans="3:9" ht="45" x14ac:dyDescent="0.3">
      <c r="C2" s="775" t="s">
        <v>212</v>
      </c>
      <c r="D2" s="776"/>
      <c r="E2" s="776"/>
      <c r="F2" s="776"/>
      <c r="G2" s="776"/>
      <c r="H2" s="776"/>
      <c r="I2" s="776"/>
    </row>
    <row r="3" spans="3:9" x14ac:dyDescent="0.3">
      <c r="C3" s="62"/>
      <c r="D3" s="62"/>
      <c r="E3" s="62"/>
      <c r="F3" s="62"/>
      <c r="G3" s="62"/>
      <c r="H3" s="62"/>
      <c r="I3" s="62"/>
    </row>
    <row r="4" spans="3:9" ht="45" x14ac:dyDescent="0.3">
      <c r="C4" s="775" t="s">
        <v>280</v>
      </c>
      <c r="D4" s="776"/>
      <c r="E4" s="776"/>
      <c r="F4" s="776"/>
      <c r="G4" s="776"/>
      <c r="H4" s="776"/>
      <c r="I4" s="776"/>
    </row>
    <row r="5" spans="3:9" x14ac:dyDescent="0.3">
      <c r="C5" s="62"/>
      <c r="D5" s="62"/>
      <c r="E5" s="62"/>
      <c r="F5" s="62"/>
      <c r="G5" s="62"/>
      <c r="H5" s="62"/>
      <c r="I5" s="62"/>
    </row>
    <row r="6" spans="3:9" x14ac:dyDescent="0.3">
      <c r="C6" s="62"/>
      <c r="D6" s="62"/>
      <c r="E6" s="62"/>
      <c r="F6" s="62"/>
      <c r="G6" s="62"/>
      <c r="H6" s="62"/>
      <c r="I6" s="62"/>
    </row>
    <row r="7" spans="3:9" ht="45" x14ac:dyDescent="0.3">
      <c r="C7" s="775" t="s">
        <v>213</v>
      </c>
      <c r="D7" s="776"/>
      <c r="E7" s="776"/>
      <c r="F7" s="776"/>
      <c r="G7" s="776"/>
      <c r="H7" s="776"/>
      <c r="I7" s="776"/>
    </row>
    <row r="8" spans="3:9" x14ac:dyDescent="0.3">
      <c r="C8" s="62"/>
      <c r="D8" s="62"/>
      <c r="E8" s="62"/>
      <c r="F8" s="62"/>
      <c r="G8" s="62"/>
      <c r="H8" s="62"/>
      <c r="I8" s="62"/>
    </row>
    <row r="9" spans="3:9" ht="45" x14ac:dyDescent="0.3">
      <c r="C9" s="775" t="s">
        <v>1077</v>
      </c>
      <c r="D9" s="776"/>
      <c r="E9" s="776"/>
      <c r="F9" s="776"/>
      <c r="G9" s="776"/>
      <c r="H9" s="776"/>
      <c r="I9" s="776"/>
    </row>
  </sheetData>
  <mergeCells count="4">
    <mergeCell ref="C2:I2"/>
    <mergeCell ref="C4:I4"/>
    <mergeCell ref="C7:I7"/>
    <mergeCell ref="C9:I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2:I5"/>
  <sheetViews>
    <sheetView workbookViewId="0">
      <selection activeCell="C5" sqref="C5:I5"/>
    </sheetView>
  </sheetViews>
  <sheetFormatPr baseColWidth="10" defaultRowHeight="14.4" x14ac:dyDescent="0.3"/>
  <sheetData>
    <row r="2" spans="3:9" ht="30" x14ac:dyDescent="0.85">
      <c r="C2" s="777" t="s">
        <v>129</v>
      </c>
      <c r="D2" s="777"/>
      <c r="E2" s="777"/>
      <c r="F2" s="777"/>
      <c r="G2" s="777"/>
      <c r="H2" s="777"/>
      <c r="I2" s="777"/>
    </row>
    <row r="3" spans="3:9" ht="30" x14ac:dyDescent="0.85">
      <c r="C3" s="777" t="s">
        <v>805</v>
      </c>
      <c r="D3" s="777"/>
      <c r="E3" s="777"/>
      <c r="F3" s="777"/>
      <c r="G3" s="777"/>
      <c r="H3" s="777"/>
      <c r="I3" s="777"/>
    </row>
    <row r="4" spans="3:9" ht="30" x14ac:dyDescent="0.85">
      <c r="C4" s="777" t="s">
        <v>130</v>
      </c>
      <c r="D4" s="777"/>
      <c r="E4" s="777"/>
      <c r="F4" s="777"/>
      <c r="G4" s="777"/>
      <c r="H4" s="777"/>
      <c r="I4" s="777"/>
    </row>
    <row r="5" spans="3:9" ht="30" x14ac:dyDescent="0.85">
      <c r="C5" s="777" t="s">
        <v>281</v>
      </c>
      <c r="D5" s="777"/>
      <c r="E5" s="777"/>
      <c r="F5" s="777"/>
      <c r="G5" s="777"/>
      <c r="H5" s="777"/>
      <c r="I5" s="777"/>
    </row>
  </sheetData>
  <mergeCells count="4">
    <mergeCell ref="C2:I2"/>
    <mergeCell ref="C3:I3"/>
    <mergeCell ref="C4:I4"/>
    <mergeCell ref="C5:I5"/>
  </mergeCell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AD62-C68F-4898-AFCD-E54337394A25}">
  <dimension ref="A1:N7"/>
  <sheetViews>
    <sheetView workbookViewId="0">
      <selection activeCell="H9" sqref="H9"/>
    </sheetView>
  </sheetViews>
  <sheetFormatPr baseColWidth="10" defaultRowHeight="16.8" x14ac:dyDescent="0.5"/>
  <cols>
    <col min="1" max="1" width="11.44140625" style="201" bestFit="1" customWidth="1"/>
    <col min="2" max="2" width="25" style="201" bestFit="1" customWidth="1"/>
    <col min="3" max="3" width="9.33203125" style="201" bestFit="1" customWidth="1"/>
    <col min="4" max="5" width="6.33203125" style="201" bestFit="1" customWidth="1"/>
    <col min="6" max="6" width="9.33203125" style="201" bestFit="1" customWidth="1"/>
    <col min="7" max="7" width="6.88671875" style="201" bestFit="1" customWidth="1"/>
    <col min="8" max="8" width="8.44140625" style="201" customWidth="1"/>
    <col min="9" max="9" width="9.33203125" style="201" bestFit="1" customWidth="1"/>
    <col min="10" max="10" width="6.88671875" style="201" bestFit="1" customWidth="1"/>
    <col min="11" max="11" width="9.33203125" style="201" customWidth="1"/>
    <col min="12" max="12" width="17.88671875" style="201" customWidth="1"/>
    <col min="13" max="16384" width="11.5546875" style="201"/>
  </cols>
  <sheetData>
    <row r="1" spans="1:14" ht="26.4" x14ac:dyDescent="0.5">
      <c r="A1" s="1023" t="s">
        <v>1413</v>
      </c>
      <c r="B1" s="1023"/>
      <c r="C1" s="1023"/>
      <c r="D1" s="1023"/>
      <c r="E1" s="1023"/>
      <c r="F1" s="1023"/>
      <c r="G1" s="1023"/>
      <c r="H1" s="1023"/>
      <c r="I1" s="1023"/>
      <c r="J1" s="1023"/>
      <c r="K1" s="1023"/>
    </row>
    <row r="2" spans="1:14" ht="26.55" customHeight="1" x14ac:dyDescent="0.5">
      <c r="A2" s="931" t="s">
        <v>1414</v>
      </c>
      <c r="B2" s="931"/>
      <c r="C2" s="931"/>
      <c r="D2" s="931"/>
      <c r="E2" s="931"/>
      <c r="F2" s="931"/>
      <c r="G2" s="931"/>
      <c r="H2" s="931"/>
      <c r="I2" s="931"/>
      <c r="J2" s="931"/>
      <c r="K2" s="931"/>
    </row>
    <row r="3" spans="1:14" ht="65.55" customHeight="1" x14ac:dyDescent="0.5">
      <c r="A3" s="1068" t="s">
        <v>1075</v>
      </c>
      <c r="B3" s="1068" t="s">
        <v>421</v>
      </c>
      <c r="C3" s="1069" t="s">
        <v>430</v>
      </c>
      <c r="D3" s="1069"/>
      <c r="E3" s="1069"/>
      <c r="F3" s="1069" t="s">
        <v>431</v>
      </c>
      <c r="G3" s="1069"/>
      <c r="H3" s="1069"/>
      <c r="I3" s="1069" t="s">
        <v>432</v>
      </c>
      <c r="J3" s="1069"/>
      <c r="K3" s="1069"/>
      <c r="L3" s="1068" t="s">
        <v>412</v>
      </c>
    </row>
    <row r="4" spans="1:14" ht="89.55" customHeight="1" x14ac:dyDescent="0.5">
      <c r="A4" s="1068"/>
      <c r="B4" s="1068"/>
      <c r="C4" s="712" t="s">
        <v>424</v>
      </c>
      <c r="D4" s="1070" t="s">
        <v>427</v>
      </c>
      <c r="E4" s="1070"/>
      <c r="F4" s="712" t="s">
        <v>424</v>
      </c>
      <c r="G4" s="1071" t="s">
        <v>427</v>
      </c>
      <c r="H4" s="1071"/>
      <c r="I4" s="712" t="s">
        <v>424</v>
      </c>
      <c r="J4" s="1071" t="s">
        <v>427</v>
      </c>
      <c r="K4" s="1071"/>
      <c r="L4" s="1068"/>
    </row>
    <row r="5" spans="1:14" ht="16.8" customHeight="1" x14ac:dyDescent="0.7">
      <c r="A5" s="698" t="s">
        <v>1071</v>
      </c>
      <c r="B5" s="699">
        <v>0.17226639999999999</v>
      </c>
      <c r="C5" s="700">
        <v>0.36577219999999999</v>
      </c>
      <c r="D5" s="700">
        <v>0.3436244</v>
      </c>
      <c r="E5" s="700">
        <v>0.38791999999999999</v>
      </c>
      <c r="F5" s="701">
        <v>0.63787369999999999</v>
      </c>
      <c r="G5" s="701">
        <v>0.60609290000000005</v>
      </c>
      <c r="H5" s="702">
        <v>0.66965450000000004</v>
      </c>
      <c r="I5" s="702">
        <v>0.57342419999999994</v>
      </c>
      <c r="J5" s="702">
        <v>0.56274049999999998</v>
      </c>
      <c r="K5" s="702">
        <v>0.58410790000000001</v>
      </c>
      <c r="L5" s="713" t="s">
        <v>1073</v>
      </c>
    </row>
    <row r="6" spans="1:14" ht="16.8" customHeight="1" x14ac:dyDescent="0.5">
      <c r="A6" s="698" t="s">
        <v>1072</v>
      </c>
      <c r="B6" s="699">
        <v>0.33457199999999998</v>
      </c>
      <c r="C6" s="700">
        <v>0.34566279999999999</v>
      </c>
      <c r="D6" s="700">
        <v>0.3229091</v>
      </c>
      <c r="E6" s="700">
        <v>0.36841649999999998</v>
      </c>
      <c r="F6" s="701">
        <v>0.60971939999999991</v>
      </c>
      <c r="G6" s="701">
        <v>0.57571410000000001</v>
      </c>
      <c r="H6" s="702">
        <v>0.64372470000000004</v>
      </c>
      <c r="I6" s="702">
        <v>0.56692109999999996</v>
      </c>
      <c r="J6" s="702">
        <v>0.55686559999999996</v>
      </c>
      <c r="K6" s="702">
        <v>0.5769765</v>
      </c>
      <c r="L6" s="684" t="s">
        <v>1074</v>
      </c>
    </row>
    <row r="7" spans="1:14" ht="22.8" x14ac:dyDescent="0.65">
      <c r="A7" s="483" t="s">
        <v>434</v>
      </c>
      <c r="B7" s="170"/>
      <c r="C7" s="170"/>
      <c r="D7" s="708"/>
      <c r="E7" s="709"/>
      <c r="F7" s="709"/>
      <c r="G7" s="709"/>
      <c r="H7" s="710"/>
      <c r="I7" s="709"/>
      <c r="J7" s="711"/>
      <c r="K7" s="710"/>
      <c r="L7" s="707" t="s">
        <v>433</v>
      </c>
      <c r="N7" s="390"/>
    </row>
  </sheetData>
  <mergeCells count="11">
    <mergeCell ref="L3:L4"/>
    <mergeCell ref="A1:K1"/>
    <mergeCell ref="A2:K2"/>
    <mergeCell ref="A3:A4"/>
    <mergeCell ref="B3:B4"/>
    <mergeCell ref="C3:E3"/>
    <mergeCell ref="F3:H3"/>
    <mergeCell ref="I3:K3"/>
    <mergeCell ref="D4:E4"/>
    <mergeCell ref="G4:H4"/>
    <mergeCell ref="J4:K4"/>
  </mergeCells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427F-2400-4BE5-B0EA-9EB792BC393E}">
  <dimension ref="A1:K15"/>
  <sheetViews>
    <sheetView topLeftCell="A11" workbookViewId="0">
      <selection activeCell="H3" sqref="H3:J4"/>
    </sheetView>
  </sheetViews>
  <sheetFormatPr baseColWidth="10" defaultRowHeight="42" customHeight="1" x14ac:dyDescent="0.4"/>
  <cols>
    <col min="1" max="1" width="12.5546875" style="715" customWidth="1"/>
    <col min="2" max="5" width="11.5546875" style="715"/>
    <col min="6" max="6" width="13" style="715" customWidth="1"/>
    <col min="7" max="7" width="11.5546875" style="715"/>
    <col min="8" max="8" width="13.44140625" style="715" customWidth="1"/>
    <col min="9" max="16384" width="11.5546875" style="715"/>
  </cols>
  <sheetData>
    <row r="1" spans="1:11" ht="42" customHeight="1" x14ac:dyDescent="0.4">
      <c r="A1" s="1093" t="s">
        <v>501</v>
      </c>
      <c r="B1" s="1093"/>
      <c r="C1" s="1093"/>
      <c r="D1" s="1093"/>
      <c r="E1" s="1093"/>
      <c r="F1" s="1093"/>
      <c r="G1" s="1093"/>
      <c r="H1" s="1093"/>
      <c r="I1" s="1093"/>
      <c r="J1" s="1093"/>
      <c r="K1" s="714"/>
    </row>
    <row r="2" spans="1:11" ht="54.6" customHeight="1" thickBot="1" x14ac:dyDescent="0.45">
      <c r="A2" s="1094" t="s">
        <v>502</v>
      </c>
      <c r="B2" s="1094"/>
      <c r="C2" s="1094"/>
      <c r="D2" s="1094"/>
      <c r="E2" s="1094"/>
      <c r="F2" s="1094"/>
      <c r="G2" s="1094"/>
      <c r="H2" s="1094"/>
      <c r="I2" s="1094"/>
      <c r="J2" s="1094"/>
      <c r="K2" s="716"/>
    </row>
    <row r="3" spans="1:11" ht="42" customHeight="1" x14ac:dyDescent="0.4">
      <c r="A3" s="1095" t="s">
        <v>435</v>
      </c>
      <c r="B3" s="1096"/>
      <c r="C3" s="1084" t="s">
        <v>436</v>
      </c>
      <c r="D3" s="1085"/>
      <c r="E3" s="1086"/>
      <c r="F3" s="1097" t="s">
        <v>437</v>
      </c>
      <c r="G3" s="1096"/>
      <c r="H3" s="1084" t="s">
        <v>436</v>
      </c>
      <c r="I3" s="1085"/>
      <c r="J3" s="1086"/>
    </row>
    <row r="4" spans="1:11" ht="42" customHeight="1" thickBot="1" x14ac:dyDescent="0.45">
      <c r="A4" s="1080"/>
      <c r="B4" s="1081"/>
      <c r="C4" s="1087"/>
      <c r="D4" s="1088"/>
      <c r="E4" s="1089"/>
      <c r="F4" s="1091"/>
      <c r="G4" s="1081"/>
      <c r="H4" s="1087"/>
      <c r="I4" s="1088"/>
      <c r="J4" s="1089"/>
    </row>
    <row r="5" spans="1:11" ht="67.2" customHeight="1" thickBot="1" x14ac:dyDescent="0.45">
      <c r="A5" s="1082"/>
      <c r="B5" s="1083"/>
      <c r="C5" s="717" t="s">
        <v>438</v>
      </c>
      <c r="D5" s="717" t="s">
        <v>439</v>
      </c>
      <c r="E5" s="718" t="s">
        <v>440</v>
      </c>
      <c r="F5" s="1092"/>
      <c r="G5" s="1083"/>
      <c r="H5" s="717" t="s">
        <v>438</v>
      </c>
      <c r="I5" s="717" t="s">
        <v>439</v>
      </c>
      <c r="J5" s="718" t="s">
        <v>440</v>
      </c>
    </row>
    <row r="6" spans="1:11" ht="66" customHeight="1" thickBot="1" x14ac:dyDescent="0.45">
      <c r="A6" s="1075" t="s">
        <v>441</v>
      </c>
      <c r="B6" s="717" t="s">
        <v>438</v>
      </c>
      <c r="C6" s="719">
        <v>0.38900000000000001</v>
      </c>
      <c r="D6" s="719">
        <v>0.32900000000000001</v>
      </c>
      <c r="E6" s="720">
        <v>0.71799999999999997</v>
      </c>
      <c r="F6" s="1075" t="s">
        <v>441</v>
      </c>
      <c r="G6" s="717" t="s">
        <v>438</v>
      </c>
      <c r="H6" s="719">
        <v>0.33600000000000002</v>
      </c>
      <c r="I6" s="719">
        <v>0.33600000000000002</v>
      </c>
      <c r="J6" s="719">
        <v>0.67200000000000004</v>
      </c>
    </row>
    <row r="7" spans="1:11" ht="42" customHeight="1" thickBot="1" x14ac:dyDescent="0.45">
      <c r="A7" s="1076"/>
      <c r="B7" s="717" t="s">
        <v>439</v>
      </c>
      <c r="C7" s="719">
        <v>4.2000000000000003E-2</v>
      </c>
      <c r="D7" s="719">
        <v>0.24</v>
      </c>
      <c r="E7" s="720">
        <v>0.28199999999999997</v>
      </c>
      <c r="F7" s="1076"/>
      <c r="G7" s="717" t="s">
        <v>439</v>
      </c>
      <c r="H7" s="719">
        <v>4.4999999999999998E-2</v>
      </c>
      <c r="I7" s="719">
        <v>0.28299999999999997</v>
      </c>
      <c r="J7" s="719">
        <v>0.32900000000000001</v>
      </c>
    </row>
    <row r="8" spans="1:11" ht="42" customHeight="1" thickBot="1" x14ac:dyDescent="0.45">
      <c r="A8" s="1077"/>
      <c r="B8" s="718" t="s">
        <v>440</v>
      </c>
      <c r="C8" s="721">
        <v>0.43099999999999999</v>
      </c>
      <c r="D8" s="721">
        <v>0.56899999999999995</v>
      </c>
      <c r="E8" s="722">
        <v>1</v>
      </c>
      <c r="F8" s="1077"/>
      <c r="G8" s="723" t="s">
        <v>113</v>
      </c>
      <c r="H8" s="721">
        <v>0.38100000000000001</v>
      </c>
      <c r="I8" s="721">
        <v>0.61899999999999999</v>
      </c>
      <c r="J8" s="721">
        <v>1</v>
      </c>
    </row>
    <row r="9" spans="1:11" ht="42" customHeight="1" thickTop="1" x14ac:dyDescent="0.4">
      <c r="A9" s="1078" t="s">
        <v>442</v>
      </c>
      <c r="B9" s="1079"/>
      <c r="C9" s="1084" t="s">
        <v>436</v>
      </c>
      <c r="D9" s="1085"/>
      <c r="E9" s="1086"/>
      <c r="F9" s="1090" t="s">
        <v>443</v>
      </c>
      <c r="G9" s="1079"/>
      <c r="H9" s="1084" t="s">
        <v>436</v>
      </c>
      <c r="I9" s="1085"/>
      <c r="J9" s="1086"/>
    </row>
    <row r="10" spans="1:11" ht="44.4" customHeight="1" thickBot="1" x14ac:dyDescent="0.45">
      <c r="A10" s="1080"/>
      <c r="B10" s="1081"/>
      <c r="C10" s="1087"/>
      <c r="D10" s="1088"/>
      <c r="E10" s="1089"/>
      <c r="F10" s="1091"/>
      <c r="G10" s="1081"/>
      <c r="H10" s="1087"/>
      <c r="I10" s="1088"/>
      <c r="J10" s="1089"/>
    </row>
    <row r="11" spans="1:11" ht="64.8" customHeight="1" thickBot="1" x14ac:dyDescent="0.45">
      <c r="A11" s="1082"/>
      <c r="B11" s="1083"/>
      <c r="C11" s="717" t="s">
        <v>438</v>
      </c>
      <c r="D11" s="717" t="s">
        <v>439</v>
      </c>
      <c r="E11" s="718" t="s">
        <v>440</v>
      </c>
      <c r="F11" s="1092"/>
      <c r="G11" s="1083"/>
      <c r="H11" s="717" t="s">
        <v>438</v>
      </c>
      <c r="I11" s="717" t="s">
        <v>439</v>
      </c>
      <c r="J11" s="718" t="s">
        <v>440</v>
      </c>
    </row>
    <row r="12" spans="1:11" ht="70.8" customHeight="1" thickBot="1" x14ac:dyDescent="0.45">
      <c r="A12" s="1072" t="s">
        <v>441</v>
      </c>
      <c r="B12" s="717" t="s">
        <v>438</v>
      </c>
      <c r="C12" s="719">
        <v>0.318</v>
      </c>
      <c r="D12" s="719">
        <v>0.35299999999999998</v>
      </c>
      <c r="E12" s="720">
        <v>0.67100000000000004</v>
      </c>
      <c r="F12" s="1075" t="s">
        <v>441</v>
      </c>
      <c r="G12" s="717" t="s">
        <v>438</v>
      </c>
      <c r="H12" s="719">
        <v>0.34399999999999997</v>
      </c>
      <c r="I12" s="719">
        <v>0.32700000000000001</v>
      </c>
      <c r="J12" s="719">
        <v>0.67200000000000004</v>
      </c>
    </row>
    <row r="13" spans="1:11" ht="42" customHeight="1" thickBot="1" x14ac:dyDescent="0.45">
      <c r="A13" s="1073"/>
      <c r="B13" s="717" t="s">
        <v>439</v>
      </c>
      <c r="C13" s="719">
        <v>4.3999999999999997E-2</v>
      </c>
      <c r="D13" s="719">
        <v>0.28499999999999998</v>
      </c>
      <c r="E13" s="720">
        <v>0.32900000000000001</v>
      </c>
      <c r="F13" s="1076"/>
      <c r="G13" s="717" t="s">
        <v>439</v>
      </c>
      <c r="H13" s="719">
        <v>4.5999999999999999E-2</v>
      </c>
      <c r="I13" s="719">
        <v>0.28199999999999997</v>
      </c>
      <c r="J13" s="719">
        <v>0.32800000000000001</v>
      </c>
    </row>
    <row r="14" spans="1:11" ht="42" customHeight="1" thickBot="1" x14ac:dyDescent="0.45">
      <c r="A14" s="1074"/>
      <c r="B14" s="718" t="s">
        <v>440</v>
      </c>
      <c r="C14" s="719">
        <v>0.36199999999999999</v>
      </c>
      <c r="D14" s="719">
        <v>0.63800000000000001</v>
      </c>
      <c r="E14" s="720">
        <v>1</v>
      </c>
      <c r="F14" s="1077"/>
      <c r="G14" s="718" t="s">
        <v>440</v>
      </c>
      <c r="H14" s="719">
        <v>0.39</v>
      </c>
      <c r="I14" s="719">
        <v>0.61</v>
      </c>
      <c r="J14" s="719">
        <v>1</v>
      </c>
    </row>
    <row r="15" spans="1:11" ht="23.4" customHeight="1" thickTop="1" x14ac:dyDescent="0.65">
      <c r="A15" s="707" t="s">
        <v>434</v>
      </c>
      <c r="J15" s="707" t="s">
        <v>433</v>
      </c>
    </row>
  </sheetData>
  <mergeCells count="14">
    <mergeCell ref="H9:J10"/>
    <mergeCell ref="A1:J1"/>
    <mergeCell ref="A2:J2"/>
    <mergeCell ref="A3:B5"/>
    <mergeCell ref="C3:E4"/>
    <mergeCell ref="F3:G5"/>
    <mergeCell ref="H3:J4"/>
    <mergeCell ref="A12:A14"/>
    <mergeCell ref="F12:F14"/>
    <mergeCell ref="A6:A8"/>
    <mergeCell ref="F6:F8"/>
    <mergeCell ref="A9:B11"/>
    <mergeCell ref="C9:E10"/>
    <mergeCell ref="F9:G11"/>
  </mergeCell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0327-552D-41F4-ACDE-CC82B0AD5FBA}">
  <dimension ref="A1:I20"/>
  <sheetViews>
    <sheetView topLeftCell="A11" workbookViewId="0">
      <selection activeCell="A18" sqref="A18:A19"/>
    </sheetView>
  </sheetViews>
  <sheetFormatPr baseColWidth="10" defaultRowHeight="26.4" x14ac:dyDescent="0.7"/>
  <cols>
    <col min="1" max="1" width="11.5546875" style="1"/>
    <col min="2" max="2" width="23.44140625" style="1" customWidth="1"/>
    <col min="3" max="4" width="14.21875" style="1" customWidth="1"/>
    <col min="5" max="5" width="19.88671875" style="1" customWidth="1"/>
    <col min="6" max="7" width="11.5546875" style="1"/>
    <col min="8" max="8" width="15.77734375" style="1" customWidth="1"/>
    <col min="9" max="9" width="15" style="1" customWidth="1"/>
    <col min="10" max="252" width="11.5546875" style="1"/>
    <col min="253" max="253" width="23.44140625" style="1" customWidth="1"/>
    <col min="254" max="255" width="14.21875" style="1" customWidth="1"/>
    <col min="256" max="256" width="19.88671875" style="1" customWidth="1"/>
    <col min="257" max="508" width="11.5546875" style="1"/>
    <col min="509" max="509" width="23.44140625" style="1" customWidth="1"/>
    <col min="510" max="511" width="14.21875" style="1" customWidth="1"/>
    <col min="512" max="512" width="19.88671875" style="1" customWidth="1"/>
    <col min="513" max="764" width="11.5546875" style="1"/>
    <col min="765" max="765" width="23.44140625" style="1" customWidth="1"/>
    <col min="766" max="767" width="14.21875" style="1" customWidth="1"/>
    <col min="768" max="768" width="19.88671875" style="1" customWidth="1"/>
    <col min="769" max="1020" width="11.5546875" style="1"/>
    <col min="1021" max="1021" width="23.44140625" style="1" customWidth="1"/>
    <col min="1022" max="1023" width="14.21875" style="1" customWidth="1"/>
    <col min="1024" max="1024" width="19.88671875" style="1" customWidth="1"/>
    <col min="1025" max="1276" width="11.5546875" style="1"/>
    <col min="1277" max="1277" width="23.44140625" style="1" customWidth="1"/>
    <col min="1278" max="1279" width="14.21875" style="1" customWidth="1"/>
    <col min="1280" max="1280" width="19.88671875" style="1" customWidth="1"/>
    <col min="1281" max="1532" width="11.5546875" style="1"/>
    <col min="1533" max="1533" width="23.44140625" style="1" customWidth="1"/>
    <col min="1534" max="1535" width="14.21875" style="1" customWidth="1"/>
    <col min="1536" max="1536" width="19.88671875" style="1" customWidth="1"/>
    <col min="1537" max="1788" width="11.5546875" style="1"/>
    <col min="1789" max="1789" width="23.44140625" style="1" customWidth="1"/>
    <col min="1790" max="1791" width="14.21875" style="1" customWidth="1"/>
    <col min="1792" max="1792" width="19.88671875" style="1" customWidth="1"/>
    <col min="1793" max="2044" width="11.5546875" style="1"/>
    <col min="2045" max="2045" width="23.44140625" style="1" customWidth="1"/>
    <col min="2046" max="2047" width="14.21875" style="1" customWidth="1"/>
    <col min="2048" max="2048" width="19.88671875" style="1" customWidth="1"/>
    <col min="2049" max="2300" width="11.5546875" style="1"/>
    <col min="2301" max="2301" width="23.44140625" style="1" customWidth="1"/>
    <col min="2302" max="2303" width="14.21875" style="1" customWidth="1"/>
    <col min="2304" max="2304" width="19.88671875" style="1" customWidth="1"/>
    <col min="2305" max="2556" width="11.5546875" style="1"/>
    <col min="2557" max="2557" width="23.44140625" style="1" customWidth="1"/>
    <col min="2558" max="2559" width="14.21875" style="1" customWidth="1"/>
    <col min="2560" max="2560" width="19.88671875" style="1" customWidth="1"/>
    <col min="2561" max="2812" width="11.5546875" style="1"/>
    <col min="2813" max="2813" width="23.44140625" style="1" customWidth="1"/>
    <col min="2814" max="2815" width="14.21875" style="1" customWidth="1"/>
    <col min="2816" max="2816" width="19.88671875" style="1" customWidth="1"/>
    <col min="2817" max="3068" width="11.5546875" style="1"/>
    <col min="3069" max="3069" width="23.44140625" style="1" customWidth="1"/>
    <col min="3070" max="3071" width="14.21875" style="1" customWidth="1"/>
    <col min="3072" max="3072" width="19.88671875" style="1" customWidth="1"/>
    <col min="3073" max="3324" width="11.5546875" style="1"/>
    <col min="3325" max="3325" width="23.44140625" style="1" customWidth="1"/>
    <col min="3326" max="3327" width="14.21875" style="1" customWidth="1"/>
    <col min="3328" max="3328" width="19.88671875" style="1" customWidth="1"/>
    <col min="3329" max="3580" width="11.5546875" style="1"/>
    <col min="3581" max="3581" width="23.44140625" style="1" customWidth="1"/>
    <col min="3582" max="3583" width="14.21875" style="1" customWidth="1"/>
    <col min="3584" max="3584" width="19.88671875" style="1" customWidth="1"/>
    <col min="3585" max="3836" width="11.5546875" style="1"/>
    <col min="3837" max="3837" width="23.44140625" style="1" customWidth="1"/>
    <col min="3838" max="3839" width="14.21875" style="1" customWidth="1"/>
    <col min="3840" max="3840" width="19.88671875" style="1" customWidth="1"/>
    <col min="3841" max="4092" width="11.5546875" style="1"/>
    <col min="4093" max="4093" width="23.44140625" style="1" customWidth="1"/>
    <col min="4094" max="4095" width="14.21875" style="1" customWidth="1"/>
    <col min="4096" max="4096" width="19.88671875" style="1" customWidth="1"/>
    <col min="4097" max="4348" width="11.5546875" style="1"/>
    <col min="4349" max="4349" width="23.44140625" style="1" customWidth="1"/>
    <col min="4350" max="4351" width="14.21875" style="1" customWidth="1"/>
    <col min="4352" max="4352" width="19.88671875" style="1" customWidth="1"/>
    <col min="4353" max="4604" width="11.5546875" style="1"/>
    <col min="4605" max="4605" width="23.44140625" style="1" customWidth="1"/>
    <col min="4606" max="4607" width="14.21875" style="1" customWidth="1"/>
    <col min="4608" max="4608" width="19.88671875" style="1" customWidth="1"/>
    <col min="4609" max="4860" width="11.5546875" style="1"/>
    <col min="4861" max="4861" width="23.44140625" style="1" customWidth="1"/>
    <col min="4862" max="4863" width="14.21875" style="1" customWidth="1"/>
    <col min="4864" max="4864" width="19.88671875" style="1" customWidth="1"/>
    <col min="4865" max="5116" width="11.5546875" style="1"/>
    <col min="5117" max="5117" width="23.44140625" style="1" customWidth="1"/>
    <col min="5118" max="5119" width="14.21875" style="1" customWidth="1"/>
    <col min="5120" max="5120" width="19.88671875" style="1" customWidth="1"/>
    <col min="5121" max="5372" width="11.5546875" style="1"/>
    <col min="5373" max="5373" width="23.44140625" style="1" customWidth="1"/>
    <col min="5374" max="5375" width="14.21875" style="1" customWidth="1"/>
    <col min="5376" max="5376" width="19.88671875" style="1" customWidth="1"/>
    <col min="5377" max="5628" width="11.5546875" style="1"/>
    <col min="5629" max="5629" width="23.44140625" style="1" customWidth="1"/>
    <col min="5630" max="5631" width="14.21875" style="1" customWidth="1"/>
    <col min="5632" max="5632" width="19.88671875" style="1" customWidth="1"/>
    <col min="5633" max="5884" width="11.5546875" style="1"/>
    <col min="5885" max="5885" width="23.44140625" style="1" customWidth="1"/>
    <col min="5886" max="5887" width="14.21875" style="1" customWidth="1"/>
    <col min="5888" max="5888" width="19.88671875" style="1" customWidth="1"/>
    <col min="5889" max="6140" width="11.5546875" style="1"/>
    <col min="6141" max="6141" width="23.44140625" style="1" customWidth="1"/>
    <col min="6142" max="6143" width="14.21875" style="1" customWidth="1"/>
    <col min="6144" max="6144" width="19.88671875" style="1" customWidth="1"/>
    <col min="6145" max="6396" width="11.5546875" style="1"/>
    <col min="6397" max="6397" width="23.44140625" style="1" customWidth="1"/>
    <col min="6398" max="6399" width="14.21875" style="1" customWidth="1"/>
    <col min="6400" max="6400" width="19.88671875" style="1" customWidth="1"/>
    <col min="6401" max="6652" width="11.5546875" style="1"/>
    <col min="6653" max="6653" width="23.44140625" style="1" customWidth="1"/>
    <col min="6654" max="6655" width="14.21875" style="1" customWidth="1"/>
    <col min="6656" max="6656" width="19.88671875" style="1" customWidth="1"/>
    <col min="6657" max="6908" width="11.5546875" style="1"/>
    <col min="6909" max="6909" width="23.44140625" style="1" customWidth="1"/>
    <col min="6910" max="6911" width="14.21875" style="1" customWidth="1"/>
    <col min="6912" max="6912" width="19.88671875" style="1" customWidth="1"/>
    <col min="6913" max="7164" width="11.5546875" style="1"/>
    <col min="7165" max="7165" width="23.44140625" style="1" customWidth="1"/>
    <col min="7166" max="7167" width="14.21875" style="1" customWidth="1"/>
    <col min="7168" max="7168" width="19.88671875" style="1" customWidth="1"/>
    <col min="7169" max="7420" width="11.5546875" style="1"/>
    <col min="7421" max="7421" width="23.44140625" style="1" customWidth="1"/>
    <col min="7422" max="7423" width="14.21875" style="1" customWidth="1"/>
    <col min="7424" max="7424" width="19.88671875" style="1" customWidth="1"/>
    <col min="7425" max="7676" width="11.5546875" style="1"/>
    <col min="7677" max="7677" width="23.44140625" style="1" customWidth="1"/>
    <col min="7678" max="7679" width="14.21875" style="1" customWidth="1"/>
    <col min="7680" max="7680" width="19.88671875" style="1" customWidth="1"/>
    <col min="7681" max="7932" width="11.5546875" style="1"/>
    <col min="7933" max="7933" width="23.44140625" style="1" customWidth="1"/>
    <col min="7934" max="7935" width="14.21875" style="1" customWidth="1"/>
    <col min="7936" max="7936" width="19.88671875" style="1" customWidth="1"/>
    <col min="7937" max="8188" width="11.5546875" style="1"/>
    <col min="8189" max="8189" width="23.44140625" style="1" customWidth="1"/>
    <col min="8190" max="8191" width="14.21875" style="1" customWidth="1"/>
    <col min="8192" max="8192" width="19.88671875" style="1" customWidth="1"/>
    <col min="8193" max="8444" width="11.5546875" style="1"/>
    <col min="8445" max="8445" width="23.44140625" style="1" customWidth="1"/>
    <col min="8446" max="8447" width="14.21875" style="1" customWidth="1"/>
    <col min="8448" max="8448" width="19.88671875" style="1" customWidth="1"/>
    <col min="8449" max="8700" width="11.5546875" style="1"/>
    <col min="8701" max="8701" width="23.44140625" style="1" customWidth="1"/>
    <col min="8702" max="8703" width="14.21875" style="1" customWidth="1"/>
    <col min="8704" max="8704" width="19.88671875" style="1" customWidth="1"/>
    <col min="8705" max="8956" width="11.5546875" style="1"/>
    <col min="8957" max="8957" width="23.44140625" style="1" customWidth="1"/>
    <col min="8958" max="8959" width="14.21875" style="1" customWidth="1"/>
    <col min="8960" max="8960" width="19.88671875" style="1" customWidth="1"/>
    <col min="8961" max="9212" width="11.5546875" style="1"/>
    <col min="9213" max="9213" width="23.44140625" style="1" customWidth="1"/>
    <col min="9214" max="9215" width="14.21875" style="1" customWidth="1"/>
    <col min="9216" max="9216" width="19.88671875" style="1" customWidth="1"/>
    <col min="9217" max="9468" width="11.5546875" style="1"/>
    <col min="9469" max="9469" width="23.44140625" style="1" customWidth="1"/>
    <col min="9470" max="9471" width="14.21875" style="1" customWidth="1"/>
    <col min="9472" max="9472" width="19.88671875" style="1" customWidth="1"/>
    <col min="9473" max="9724" width="11.5546875" style="1"/>
    <col min="9725" max="9725" width="23.44140625" style="1" customWidth="1"/>
    <col min="9726" max="9727" width="14.21875" style="1" customWidth="1"/>
    <col min="9728" max="9728" width="19.88671875" style="1" customWidth="1"/>
    <col min="9729" max="9980" width="11.5546875" style="1"/>
    <col min="9981" max="9981" width="23.44140625" style="1" customWidth="1"/>
    <col min="9982" max="9983" width="14.21875" style="1" customWidth="1"/>
    <col min="9984" max="9984" width="19.88671875" style="1" customWidth="1"/>
    <col min="9985" max="10236" width="11.5546875" style="1"/>
    <col min="10237" max="10237" width="23.44140625" style="1" customWidth="1"/>
    <col min="10238" max="10239" width="14.21875" style="1" customWidth="1"/>
    <col min="10240" max="10240" width="19.88671875" style="1" customWidth="1"/>
    <col min="10241" max="10492" width="11.5546875" style="1"/>
    <col min="10493" max="10493" width="23.44140625" style="1" customWidth="1"/>
    <col min="10494" max="10495" width="14.21875" style="1" customWidth="1"/>
    <col min="10496" max="10496" width="19.88671875" style="1" customWidth="1"/>
    <col min="10497" max="10748" width="11.5546875" style="1"/>
    <col min="10749" max="10749" width="23.44140625" style="1" customWidth="1"/>
    <col min="10750" max="10751" width="14.21875" style="1" customWidth="1"/>
    <col min="10752" max="10752" width="19.88671875" style="1" customWidth="1"/>
    <col min="10753" max="11004" width="11.5546875" style="1"/>
    <col min="11005" max="11005" width="23.44140625" style="1" customWidth="1"/>
    <col min="11006" max="11007" width="14.21875" style="1" customWidth="1"/>
    <col min="11008" max="11008" width="19.88671875" style="1" customWidth="1"/>
    <col min="11009" max="11260" width="11.5546875" style="1"/>
    <col min="11261" max="11261" width="23.44140625" style="1" customWidth="1"/>
    <col min="11262" max="11263" width="14.21875" style="1" customWidth="1"/>
    <col min="11264" max="11264" width="19.88671875" style="1" customWidth="1"/>
    <col min="11265" max="11516" width="11.5546875" style="1"/>
    <col min="11517" max="11517" width="23.44140625" style="1" customWidth="1"/>
    <col min="11518" max="11519" width="14.21875" style="1" customWidth="1"/>
    <col min="11520" max="11520" width="19.88671875" style="1" customWidth="1"/>
    <col min="11521" max="11772" width="11.5546875" style="1"/>
    <col min="11773" max="11773" width="23.44140625" style="1" customWidth="1"/>
    <col min="11774" max="11775" width="14.21875" style="1" customWidth="1"/>
    <col min="11776" max="11776" width="19.88671875" style="1" customWidth="1"/>
    <col min="11777" max="12028" width="11.5546875" style="1"/>
    <col min="12029" max="12029" width="23.44140625" style="1" customWidth="1"/>
    <col min="12030" max="12031" width="14.21875" style="1" customWidth="1"/>
    <col min="12032" max="12032" width="19.88671875" style="1" customWidth="1"/>
    <col min="12033" max="12284" width="11.5546875" style="1"/>
    <col min="12285" max="12285" width="23.44140625" style="1" customWidth="1"/>
    <col min="12286" max="12287" width="14.21875" style="1" customWidth="1"/>
    <col min="12288" max="12288" width="19.88671875" style="1" customWidth="1"/>
    <col min="12289" max="12540" width="11.5546875" style="1"/>
    <col min="12541" max="12541" width="23.44140625" style="1" customWidth="1"/>
    <col min="12542" max="12543" width="14.21875" style="1" customWidth="1"/>
    <col min="12544" max="12544" width="19.88671875" style="1" customWidth="1"/>
    <col min="12545" max="12796" width="11.5546875" style="1"/>
    <col min="12797" max="12797" width="23.44140625" style="1" customWidth="1"/>
    <col min="12798" max="12799" width="14.21875" style="1" customWidth="1"/>
    <col min="12800" max="12800" width="19.88671875" style="1" customWidth="1"/>
    <col min="12801" max="13052" width="11.5546875" style="1"/>
    <col min="13053" max="13053" width="23.44140625" style="1" customWidth="1"/>
    <col min="13054" max="13055" width="14.21875" style="1" customWidth="1"/>
    <col min="13056" max="13056" width="19.88671875" style="1" customWidth="1"/>
    <col min="13057" max="13308" width="11.5546875" style="1"/>
    <col min="13309" max="13309" width="23.44140625" style="1" customWidth="1"/>
    <col min="13310" max="13311" width="14.21875" style="1" customWidth="1"/>
    <col min="13312" max="13312" width="19.88671875" style="1" customWidth="1"/>
    <col min="13313" max="13564" width="11.5546875" style="1"/>
    <col min="13565" max="13565" width="23.44140625" style="1" customWidth="1"/>
    <col min="13566" max="13567" width="14.21875" style="1" customWidth="1"/>
    <col min="13568" max="13568" width="19.88671875" style="1" customWidth="1"/>
    <col min="13569" max="13820" width="11.5546875" style="1"/>
    <col min="13821" max="13821" width="23.44140625" style="1" customWidth="1"/>
    <col min="13822" max="13823" width="14.21875" style="1" customWidth="1"/>
    <col min="13824" max="13824" width="19.88671875" style="1" customWidth="1"/>
    <col min="13825" max="14076" width="11.5546875" style="1"/>
    <col min="14077" max="14077" width="23.44140625" style="1" customWidth="1"/>
    <col min="14078" max="14079" width="14.21875" style="1" customWidth="1"/>
    <col min="14080" max="14080" width="19.88671875" style="1" customWidth="1"/>
    <col min="14081" max="14332" width="11.5546875" style="1"/>
    <col min="14333" max="14333" width="23.44140625" style="1" customWidth="1"/>
    <col min="14334" max="14335" width="14.21875" style="1" customWidth="1"/>
    <col min="14336" max="14336" width="19.88671875" style="1" customWidth="1"/>
    <col min="14337" max="14588" width="11.5546875" style="1"/>
    <col min="14589" max="14589" width="23.44140625" style="1" customWidth="1"/>
    <col min="14590" max="14591" width="14.21875" style="1" customWidth="1"/>
    <col min="14592" max="14592" width="19.88671875" style="1" customWidth="1"/>
    <col min="14593" max="14844" width="11.5546875" style="1"/>
    <col min="14845" max="14845" width="23.44140625" style="1" customWidth="1"/>
    <col min="14846" max="14847" width="14.21875" style="1" customWidth="1"/>
    <col min="14848" max="14848" width="19.88671875" style="1" customWidth="1"/>
    <col min="14849" max="15100" width="11.5546875" style="1"/>
    <col min="15101" max="15101" width="23.44140625" style="1" customWidth="1"/>
    <col min="15102" max="15103" width="14.21875" style="1" customWidth="1"/>
    <col min="15104" max="15104" width="19.88671875" style="1" customWidth="1"/>
    <col min="15105" max="15356" width="11.5546875" style="1"/>
    <col min="15357" max="15357" width="23.44140625" style="1" customWidth="1"/>
    <col min="15358" max="15359" width="14.21875" style="1" customWidth="1"/>
    <col min="15360" max="15360" width="19.88671875" style="1" customWidth="1"/>
    <col min="15361" max="15612" width="11.5546875" style="1"/>
    <col min="15613" max="15613" width="23.44140625" style="1" customWidth="1"/>
    <col min="15614" max="15615" width="14.21875" style="1" customWidth="1"/>
    <col min="15616" max="15616" width="19.88671875" style="1" customWidth="1"/>
    <col min="15617" max="15868" width="11.5546875" style="1"/>
    <col min="15869" max="15869" width="23.44140625" style="1" customWidth="1"/>
    <col min="15870" max="15871" width="14.21875" style="1" customWidth="1"/>
    <col min="15872" max="15872" width="19.88671875" style="1" customWidth="1"/>
    <col min="15873" max="16124" width="11.5546875" style="1"/>
    <col min="16125" max="16125" width="23.44140625" style="1" customWidth="1"/>
    <col min="16126" max="16127" width="14.21875" style="1" customWidth="1"/>
    <col min="16128" max="16128" width="19.88671875" style="1" customWidth="1"/>
    <col min="16129" max="16384" width="11.5546875" style="1"/>
  </cols>
  <sheetData>
    <row r="1" spans="1:9" ht="26.4" customHeight="1" x14ac:dyDescent="0.7">
      <c r="C1" s="136"/>
      <c r="D1" s="136"/>
      <c r="E1" s="136"/>
      <c r="F1" s="136"/>
      <c r="G1" s="136"/>
      <c r="I1" s="63" t="s">
        <v>595</v>
      </c>
    </row>
    <row r="2" spans="1:9" ht="26.4" customHeight="1" x14ac:dyDescent="0.7">
      <c r="A2" s="63" t="s">
        <v>596</v>
      </c>
      <c r="C2" s="136"/>
      <c r="D2" s="136"/>
      <c r="E2" s="136"/>
      <c r="F2" s="136"/>
      <c r="G2" s="136"/>
    </row>
    <row r="3" spans="1:9" x14ac:dyDescent="0.7">
      <c r="A3" s="1098"/>
      <c r="B3" s="1099"/>
      <c r="C3" s="34">
        <v>2000</v>
      </c>
      <c r="D3" s="34">
        <v>2004</v>
      </c>
      <c r="E3" s="34">
        <v>2008</v>
      </c>
      <c r="F3" s="34">
        <v>2014</v>
      </c>
      <c r="G3" s="34">
        <v>2019</v>
      </c>
      <c r="H3" s="1106"/>
      <c r="I3" s="1107"/>
    </row>
    <row r="4" spans="1:9" s="727" customFormat="1" x14ac:dyDescent="0.7">
      <c r="A4" s="1100" t="s">
        <v>9</v>
      </c>
      <c r="B4" s="757" t="s">
        <v>227</v>
      </c>
      <c r="C4" s="724">
        <v>51</v>
      </c>
      <c r="D4" s="724">
        <v>46.7</v>
      </c>
      <c r="E4" s="724">
        <v>42</v>
      </c>
      <c r="F4" s="724">
        <v>30.921310000000002</v>
      </c>
      <c r="G4" s="725">
        <v>28.242000000000001</v>
      </c>
      <c r="H4" s="726" t="s">
        <v>228</v>
      </c>
      <c r="I4" s="1103" t="s">
        <v>10</v>
      </c>
    </row>
    <row r="5" spans="1:9" x14ac:dyDescent="0.7">
      <c r="A5" s="1101"/>
      <c r="B5" s="728" t="s">
        <v>597</v>
      </c>
      <c r="C5" s="729">
        <v>32.9</v>
      </c>
      <c r="D5" s="729">
        <v>50.4</v>
      </c>
      <c r="E5" s="729">
        <v>58.4</v>
      </c>
      <c r="F5" s="729">
        <v>29.38429</v>
      </c>
      <c r="G5" s="730">
        <v>24.506339999999998</v>
      </c>
      <c r="H5" s="147" t="s">
        <v>12</v>
      </c>
      <c r="I5" s="1104"/>
    </row>
    <row r="6" spans="1:9" x14ac:dyDescent="0.7">
      <c r="A6" s="1101"/>
      <c r="B6" s="728" t="s">
        <v>598</v>
      </c>
      <c r="C6" s="729">
        <v>62.6</v>
      </c>
      <c r="D6" s="729">
        <v>47.6</v>
      </c>
      <c r="E6" s="729">
        <v>45.2</v>
      </c>
      <c r="F6" s="729">
        <v>38.521480000000004</v>
      </c>
      <c r="G6" s="730">
        <v>34.239619999999995</v>
      </c>
      <c r="H6" s="218" t="s">
        <v>14</v>
      </c>
      <c r="I6" s="1104"/>
    </row>
    <row r="7" spans="1:9" x14ac:dyDescent="0.7">
      <c r="A7" s="1101"/>
      <c r="B7" s="728" t="s">
        <v>599</v>
      </c>
      <c r="C7" s="729">
        <v>70.5</v>
      </c>
      <c r="D7" s="729">
        <v>44.1</v>
      </c>
      <c r="E7" s="729">
        <v>56</v>
      </c>
      <c r="F7" s="729">
        <v>41.835970000000003</v>
      </c>
      <c r="G7" s="730">
        <v>39.360640000000004</v>
      </c>
      <c r="H7" s="218" t="s">
        <v>16</v>
      </c>
      <c r="I7" s="1104"/>
    </row>
    <row r="8" spans="1:9" x14ac:dyDescent="0.7">
      <c r="A8" s="1101"/>
      <c r="B8" s="728" t="s">
        <v>600</v>
      </c>
      <c r="C8" s="729">
        <v>80</v>
      </c>
      <c r="D8" s="729">
        <v>68.5</v>
      </c>
      <c r="E8" s="729">
        <v>66.5</v>
      </c>
      <c r="F8" s="729">
        <v>36.923560000000002</v>
      </c>
      <c r="G8" s="730">
        <v>34.252870000000001</v>
      </c>
      <c r="H8" s="218" t="s">
        <v>18</v>
      </c>
      <c r="I8" s="1104"/>
    </row>
    <row r="9" spans="1:9" x14ac:dyDescent="0.7">
      <c r="A9" s="1101"/>
      <c r="B9" s="728" t="s">
        <v>601</v>
      </c>
      <c r="C9" s="729">
        <v>62.5</v>
      </c>
      <c r="D9" s="729">
        <v>65.2</v>
      </c>
      <c r="E9" s="729">
        <v>63.9</v>
      </c>
      <c r="F9" s="729">
        <v>42.785350000000001</v>
      </c>
      <c r="G9" s="730">
        <v>41.118539999999996</v>
      </c>
      <c r="H9" s="218" t="s">
        <v>20</v>
      </c>
      <c r="I9" s="1104"/>
    </row>
    <row r="10" spans="1:9" x14ac:dyDescent="0.7">
      <c r="A10" s="1101"/>
      <c r="B10" s="728" t="s">
        <v>602</v>
      </c>
      <c r="C10" s="729">
        <v>57.6</v>
      </c>
      <c r="D10" s="729">
        <v>51.9</v>
      </c>
      <c r="E10" s="729">
        <v>37.1</v>
      </c>
      <c r="F10" s="729">
        <v>32.228380000000001</v>
      </c>
      <c r="G10" s="730">
        <v>24.84206</v>
      </c>
      <c r="H10" s="218" t="s">
        <v>22</v>
      </c>
      <c r="I10" s="1104"/>
    </row>
    <row r="11" spans="1:9" x14ac:dyDescent="0.7">
      <c r="A11" s="1101"/>
      <c r="B11" s="728" t="s">
        <v>603</v>
      </c>
      <c r="C11" s="729">
        <v>26.7</v>
      </c>
      <c r="D11" s="729">
        <v>39.6</v>
      </c>
      <c r="E11" s="729">
        <v>57.1</v>
      </c>
      <c r="F11" s="729">
        <v>34.134430000000002</v>
      </c>
      <c r="G11" s="730">
        <v>34.92351</v>
      </c>
      <c r="H11" s="218" t="s">
        <v>24</v>
      </c>
      <c r="I11" s="1104"/>
    </row>
    <row r="12" spans="1:9" x14ac:dyDescent="0.7">
      <c r="A12" s="1101"/>
      <c r="B12" s="728" t="s">
        <v>604</v>
      </c>
      <c r="C12" s="729">
        <v>5.6</v>
      </c>
      <c r="D12" s="729">
        <v>20.7</v>
      </c>
      <c r="E12" s="729">
        <v>18.600000000000001</v>
      </c>
      <c r="F12" s="729">
        <v>14.84614</v>
      </c>
      <c r="G12" s="730">
        <v>10.91281</v>
      </c>
      <c r="H12" s="218" t="s">
        <v>26</v>
      </c>
      <c r="I12" s="1104"/>
    </row>
    <row r="13" spans="1:9" x14ac:dyDescent="0.7">
      <c r="A13" s="1101"/>
      <c r="B13" s="728" t="s">
        <v>605</v>
      </c>
      <c r="C13" s="729">
        <v>52.1</v>
      </c>
      <c r="D13" s="729">
        <v>70.3</v>
      </c>
      <c r="E13" s="729">
        <v>67.8</v>
      </c>
      <c r="F13" s="729">
        <v>48.27722</v>
      </c>
      <c r="G13" s="730">
        <v>44.951930000000004</v>
      </c>
      <c r="H13" s="218" t="s">
        <v>28</v>
      </c>
      <c r="I13" s="1104"/>
    </row>
    <row r="14" spans="1:9" x14ac:dyDescent="0.7">
      <c r="A14" s="1101"/>
      <c r="B14" s="728" t="s">
        <v>606</v>
      </c>
      <c r="C14" s="729">
        <v>83.1</v>
      </c>
      <c r="D14" s="729">
        <v>62.7</v>
      </c>
      <c r="E14" s="729">
        <v>56.7</v>
      </c>
      <c r="F14" s="729">
        <v>48.011949999999999</v>
      </c>
      <c r="G14" s="730">
        <v>48.590359999999997</v>
      </c>
      <c r="H14" s="218" t="s">
        <v>30</v>
      </c>
      <c r="I14" s="1104"/>
    </row>
    <row r="15" spans="1:9" x14ac:dyDescent="0.7">
      <c r="A15" s="1101"/>
      <c r="B15" s="728" t="s">
        <v>607</v>
      </c>
      <c r="C15" s="729">
        <v>17.2</v>
      </c>
      <c r="D15" s="729">
        <v>30.4</v>
      </c>
      <c r="E15" s="729">
        <v>17.8</v>
      </c>
      <c r="F15" s="729">
        <v>19.724349999999998</v>
      </c>
      <c r="G15" s="730">
        <v>15.610399999999998</v>
      </c>
      <c r="H15" s="218" t="s">
        <v>32</v>
      </c>
      <c r="I15" s="1104"/>
    </row>
    <row r="16" spans="1:9" x14ac:dyDescent="0.7">
      <c r="A16" s="1101"/>
      <c r="B16" s="728" t="s">
        <v>608</v>
      </c>
      <c r="C16" s="729">
        <v>32.9</v>
      </c>
      <c r="D16" s="729">
        <v>50.9</v>
      </c>
      <c r="E16" s="729">
        <v>31.7</v>
      </c>
      <c r="F16" s="729">
        <v>22.795719999999999</v>
      </c>
      <c r="G16" s="730">
        <v>15.47789</v>
      </c>
      <c r="H16" s="218" t="s">
        <v>34</v>
      </c>
      <c r="I16" s="1104"/>
    </row>
    <row r="17" spans="1:9" x14ac:dyDescent="0.7">
      <c r="A17" s="1102"/>
      <c r="B17" s="728" t="s">
        <v>609</v>
      </c>
      <c r="C17" s="729">
        <v>29.2</v>
      </c>
      <c r="D17" s="729">
        <v>25.9</v>
      </c>
      <c r="E17" s="729">
        <v>15.6</v>
      </c>
      <c r="F17" s="729">
        <v>15.57836</v>
      </c>
      <c r="G17" s="730">
        <v>14.263580000000001</v>
      </c>
      <c r="H17" s="218" t="s">
        <v>36</v>
      </c>
      <c r="I17" s="1105"/>
    </row>
    <row r="18" spans="1:9" x14ac:dyDescent="0.7">
      <c r="A18" s="1108" t="s">
        <v>399</v>
      </c>
      <c r="B18" s="728" t="s">
        <v>201</v>
      </c>
      <c r="C18" s="729">
        <v>28.5</v>
      </c>
      <c r="D18" s="729">
        <v>28.9</v>
      </c>
      <c r="E18" s="729">
        <v>20.8</v>
      </c>
      <c r="F18" s="729">
        <v>17.16985</v>
      </c>
      <c r="G18" s="730">
        <v>14.42939</v>
      </c>
      <c r="H18" s="17" t="s">
        <v>611</v>
      </c>
      <c r="I18" s="1110" t="s">
        <v>400</v>
      </c>
    </row>
    <row r="19" spans="1:9" x14ac:dyDescent="0.7">
      <c r="A19" s="1109"/>
      <c r="B19" s="728" t="s">
        <v>203</v>
      </c>
      <c r="C19" s="729">
        <v>66.2</v>
      </c>
      <c r="D19" s="729">
        <v>59</v>
      </c>
      <c r="E19" s="729">
        <v>59.4</v>
      </c>
      <c r="F19" s="729">
        <v>43.7742</v>
      </c>
      <c r="G19" s="730">
        <v>41.18468</v>
      </c>
      <c r="H19" s="218" t="s">
        <v>612</v>
      </c>
      <c r="I19" s="1110"/>
    </row>
    <row r="20" spans="1:9" x14ac:dyDescent="0.7">
      <c r="A20" s="1042" t="s">
        <v>434</v>
      </c>
      <c r="B20" s="1042"/>
      <c r="I20" s="707" t="s">
        <v>433</v>
      </c>
    </row>
  </sheetData>
  <mergeCells count="7">
    <mergeCell ref="A20:B20"/>
    <mergeCell ref="A3:B3"/>
    <mergeCell ref="A4:A17"/>
    <mergeCell ref="I4:I17"/>
    <mergeCell ref="H3:I3"/>
    <mergeCell ref="A18:A19"/>
    <mergeCell ref="I18:I19"/>
  </mergeCells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814FF-0793-4815-B27D-08B9A4056BD7}">
  <dimension ref="A1:G20"/>
  <sheetViews>
    <sheetView topLeftCell="A7" workbookViewId="0">
      <selection activeCell="E20" sqref="E20"/>
    </sheetView>
  </sheetViews>
  <sheetFormatPr baseColWidth="10" defaultRowHeight="26.4" x14ac:dyDescent="0.7"/>
  <cols>
    <col min="1" max="1" width="11.5546875" style="1"/>
    <col min="2" max="2" width="23.44140625" style="1" customWidth="1"/>
    <col min="3" max="4" width="14.21875" style="1" customWidth="1"/>
    <col min="5" max="5" width="22.5546875" style="1" customWidth="1"/>
    <col min="6" max="6" width="18.21875" style="1" customWidth="1"/>
    <col min="7" max="7" width="16.44140625" style="1" customWidth="1"/>
    <col min="8" max="257" width="11.5546875" style="1"/>
    <col min="258" max="258" width="23.44140625" style="1" customWidth="1"/>
    <col min="259" max="260" width="14.21875" style="1" customWidth="1"/>
    <col min="261" max="261" width="22.5546875" style="1" customWidth="1"/>
    <col min="262" max="513" width="11.5546875" style="1"/>
    <col min="514" max="514" width="23.44140625" style="1" customWidth="1"/>
    <col min="515" max="516" width="14.21875" style="1" customWidth="1"/>
    <col min="517" max="517" width="22.5546875" style="1" customWidth="1"/>
    <col min="518" max="769" width="11.5546875" style="1"/>
    <col min="770" max="770" width="23.44140625" style="1" customWidth="1"/>
    <col min="771" max="772" width="14.21875" style="1" customWidth="1"/>
    <col min="773" max="773" width="22.5546875" style="1" customWidth="1"/>
    <col min="774" max="1025" width="11.5546875" style="1"/>
    <col min="1026" max="1026" width="23.44140625" style="1" customWidth="1"/>
    <col min="1027" max="1028" width="14.21875" style="1" customWidth="1"/>
    <col min="1029" max="1029" width="22.5546875" style="1" customWidth="1"/>
    <col min="1030" max="1281" width="11.5546875" style="1"/>
    <col min="1282" max="1282" width="23.44140625" style="1" customWidth="1"/>
    <col min="1283" max="1284" width="14.21875" style="1" customWidth="1"/>
    <col min="1285" max="1285" width="22.5546875" style="1" customWidth="1"/>
    <col min="1286" max="1537" width="11.5546875" style="1"/>
    <col min="1538" max="1538" width="23.44140625" style="1" customWidth="1"/>
    <col min="1539" max="1540" width="14.21875" style="1" customWidth="1"/>
    <col min="1541" max="1541" width="22.5546875" style="1" customWidth="1"/>
    <col min="1542" max="1793" width="11.5546875" style="1"/>
    <col min="1794" max="1794" width="23.44140625" style="1" customWidth="1"/>
    <col min="1795" max="1796" width="14.21875" style="1" customWidth="1"/>
    <col min="1797" max="1797" width="22.5546875" style="1" customWidth="1"/>
    <col min="1798" max="2049" width="11.5546875" style="1"/>
    <col min="2050" max="2050" width="23.44140625" style="1" customWidth="1"/>
    <col min="2051" max="2052" width="14.21875" style="1" customWidth="1"/>
    <col min="2053" max="2053" width="22.5546875" style="1" customWidth="1"/>
    <col min="2054" max="2305" width="11.5546875" style="1"/>
    <col min="2306" max="2306" width="23.44140625" style="1" customWidth="1"/>
    <col min="2307" max="2308" width="14.21875" style="1" customWidth="1"/>
    <col min="2309" max="2309" width="22.5546875" style="1" customWidth="1"/>
    <col min="2310" max="2561" width="11.5546875" style="1"/>
    <col min="2562" max="2562" width="23.44140625" style="1" customWidth="1"/>
    <col min="2563" max="2564" width="14.21875" style="1" customWidth="1"/>
    <col min="2565" max="2565" width="22.5546875" style="1" customWidth="1"/>
    <col min="2566" max="2817" width="11.5546875" style="1"/>
    <col min="2818" max="2818" width="23.44140625" style="1" customWidth="1"/>
    <col min="2819" max="2820" width="14.21875" style="1" customWidth="1"/>
    <col min="2821" max="2821" width="22.5546875" style="1" customWidth="1"/>
    <col min="2822" max="3073" width="11.5546875" style="1"/>
    <col min="3074" max="3074" width="23.44140625" style="1" customWidth="1"/>
    <col min="3075" max="3076" width="14.21875" style="1" customWidth="1"/>
    <col min="3077" max="3077" width="22.5546875" style="1" customWidth="1"/>
    <col min="3078" max="3329" width="11.5546875" style="1"/>
    <col min="3330" max="3330" width="23.44140625" style="1" customWidth="1"/>
    <col min="3331" max="3332" width="14.21875" style="1" customWidth="1"/>
    <col min="3333" max="3333" width="22.5546875" style="1" customWidth="1"/>
    <col min="3334" max="3585" width="11.5546875" style="1"/>
    <col min="3586" max="3586" width="23.44140625" style="1" customWidth="1"/>
    <col min="3587" max="3588" width="14.21875" style="1" customWidth="1"/>
    <col min="3589" max="3589" width="22.5546875" style="1" customWidth="1"/>
    <col min="3590" max="3841" width="11.5546875" style="1"/>
    <col min="3842" max="3842" width="23.44140625" style="1" customWidth="1"/>
    <col min="3843" max="3844" width="14.21875" style="1" customWidth="1"/>
    <col min="3845" max="3845" width="22.5546875" style="1" customWidth="1"/>
    <col min="3846" max="4097" width="11.5546875" style="1"/>
    <col min="4098" max="4098" width="23.44140625" style="1" customWidth="1"/>
    <col min="4099" max="4100" width="14.21875" style="1" customWidth="1"/>
    <col min="4101" max="4101" width="22.5546875" style="1" customWidth="1"/>
    <col min="4102" max="4353" width="11.5546875" style="1"/>
    <col min="4354" max="4354" width="23.44140625" style="1" customWidth="1"/>
    <col min="4355" max="4356" width="14.21875" style="1" customWidth="1"/>
    <col min="4357" max="4357" width="22.5546875" style="1" customWidth="1"/>
    <col min="4358" max="4609" width="11.5546875" style="1"/>
    <col min="4610" max="4610" width="23.44140625" style="1" customWidth="1"/>
    <col min="4611" max="4612" width="14.21875" style="1" customWidth="1"/>
    <col min="4613" max="4613" width="22.5546875" style="1" customWidth="1"/>
    <col min="4614" max="4865" width="11.5546875" style="1"/>
    <col min="4866" max="4866" width="23.44140625" style="1" customWidth="1"/>
    <col min="4867" max="4868" width="14.21875" style="1" customWidth="1"/>
    <col min="4869" max="4869" width="22.5546875" style="1" customWidth="1"/>
    <col min="4870" max="5121" width="11.5546875" style="1"/>
    <col min="5122" max="5122" width="23.44140625" style="1" customWidth="1"/>
    <col min="5123" max="5124" width="14.21875" style="1" customWidth="1"/>
    <col min="5125" max="5125" width="22.5546875" style="1" customWidth="1"/>
    <col min="5126" max="5377" width="11.5546875" style="1"/>
    <col min="5378" max="5378" width="23.44140625" style="1" customWidth="1"/>
    <col min="5379" max="5380" width="14.21875" style="1" customWidth="1"/>
    <col min="5381" max="5381" width="22.5546875" style="1" customWidth="1"/>
    <col min="5382" max="5633" width="11.5546875" style="1"/>
    <col min="5634" max="5634" width="23.44140625" style="1" customWidth="1"/>
    <col min="5635" max="5636" width="14.21875" style="1" customWidth="1"/>
    <col min="5637" max="5637" width="22.5546875" style="1" customWidth="1"/>
    <col min="5638" max="5889" width="11.5546875" style="1"/>
    <col min="5890" max="5890" width="23.44140625" style="1" customWidth="1"/>
    <col min="5891" max="5892" width="14.21875" style="1" customWidth="1"/>
    <col min="5893" max="5893" width="22.5546875" style="1" customWidth="1"/>
    <col min="5894" max="6145" width="11.5546875" style="1"/>
    <col min="6146" max="6146" width="23.44140625" style="1" customWidth="1"/>
    <col min="6147" max="6148" width="14.21875" style="1" customWidth="1"/>
    <col min="6149" max="6149" width="22.5546875" style="1" customWidth="1"/>
    <col min="6150" max="6401" width="11.5546875" style="1"/>
    <col min="6402" max="6402" width="23.44140625" style="1" customWidth="1"/>
    <col min="6403" max="6404" width="14.21875" style="1" customWidth="1"/>
    <col min="6405" max="6405" width="22.5546875" style="1" customWidth="1"/>
    <col min="6406" max="6657" width="11.5546875" style="1"/>
    <col min="6658" max="6658" width="23.44140625" style="1" customWidth="1"/>
    <col min="6659" max="6660" width="14.21875" style="1" customWidth="1"/>
    <col min="6661" max="6661" width="22.5546875" style="1" customWidth="1"/>
    <col min="6662" max="6913" width="11.5546875" style="1"/>
    <col min="6914" max="6914" width="23.44140625" style="1" customWidth="1"/>
    <col min="6915" max="6916" width="14.21875" style="1" customWidth="1"/>
    <col min="6917" max="6917" width="22.5546875" style="1" customWidth="1"/>
    <col min="6918" max="7169" width="11.5546875" style="1"/>
    <col min="7170" max="7170" width="23.44140625" style="1" customWidth="1"/>
    <col min="7171" max="7172" width="14.21875" style="1" customWidth="1"/>
    <col min="7173" max="7173" width="22.5546875" style="1" customWidth="1"/>
    <col min="7174" max="7425" width="11.5546875" style="1"/>
    <col min="7426" max="7426" width="23.44140625" style="1" customWidth="1"/>
    <col min="7427" max="7428" width="14.21875" style="1" customWidth="1"/>
    <col min="7429" max="7429" width="22.5546875" style="1" customWidth="1"/>
    <col min="7430" max="7681" width="11.5546875" style="1"/>
    <col min="7682" max="7682" width="23.44140625" style="1" customWidth="1"/>
    <col min="7683" max="7684" width="14.21875" style="1" customWidth="1"/>
    <col min="7685" max="7685" width="22.5546875" style="1" customWidth="1"/>
    <col min="7686" max="7937" width="11.5546875" style="1"/>
    <col min="7938" max="7938" width="23.44140625" style="1" customWidth="1"/>
    <col min="7939" max="7940" width="14.21875" style="1" customWidth="1"/>
    <col min="7941" max="7941" width="22.5546875" style="1" customWidth="1"/>
    <col min="7942" max="8193" width="11.5546875" style="1"/>
    <col min="8194" max="8194" width="23.44140625" style="1" customWidth="1"/>
    <col min="8195" max="8196" width="14.21875" style="1" customWidth="1"/>
    <col min="8197" max="8197" width="22.5546875" style="1" customWidth="1"/>
    <col min="8198" max="8449" width="11.5546875" style="1"/>
    <col min="8450" max="8450" width="23.44140625" style="1" customWidth="1"/>
    <col min="8451" max="8452" width="14.21875" style="1" customWidth="1"/>
    <col min="8453" max="8453" width="22.5546875" style="1" customWidth="1"/>
    <col min="8454" max="8705" width="11.5546875" style="1"/>
    <col min="8706" max="8706" width="23.44140625" style="1" customWidth="1"/>
    <col min="8707" max="8708" width="14.21875" style="1" customWidth="1"/>
    <col min="8709" max="8709" width="22.5546875" style="1" customWidth="1"/>
    <col min="8710" max="8961" width="11.5546875" style="1"/>
    <col min="8962" max="8962" width="23.44140625" style="1" customWidth="1"/>
    <col min="8963" max="8964" width="14.21875" style="1" customWidth="1"/>
    <col min="8965" max="8965" width="22.5546875" style="1" customWidth="1"/>
    <col min="8966" max="9217" width="11.5546875" style="1"/>
    <col min="9218" max="9218" width="23.44140625" style="1" customWidth="1"/>
    <col min="9219" max="9220" width="14.21875" style="1" customWidth="1"/>
    <col min="9221" max="9221" width="22.5546875" style="1" customWidth="1"/>
    <col min="9222" max="9473" width="11.5546875" style="1"/>
    <col min="9474" max="9474" width="23.44140625" style="1" customWidth="1"/>
    <col min="9475" max="9476" width="14.21875" style="1" customWidth="1"/>
    <col min="9477" max="9477" width="22.5546875" style="1" customWidth="1"/>
    <col min="9478" max="9729" width="11.5546875" style="1"/>
    <col min="9730" max="9730" width="23.44140625" style="1" customWidth="1"/>
    <col min="9731" max="9732" width="14.21875" style="1" customWidth="1"/>
    <col min="9733" max="9733" width="22.5546875" style="1" customWidth="1"/>
    <col min="9734" max="9985" width="11.5546875" style="1"/>
    <col min="9986" max="9986" width="23.44140625" style="1" customWidth="1"/>
    <col min="9987" max="9988" width="14.21875" style="1" customWidth="1"/>
    <col min="9989" max="9989" width="22.5546875" style="1" customWidth="1"/>
    <col min="9990" max="10241" width="11.5546875" style="1"/>
    <col min="10242" max="10242" width="23.44140625" style="1" customWidth="1"/>
    <col min="10243" max="10244" width="14.21875" style="1" customWidth="1"/>
    <col min="10245" max="10245" width="22.5546875" style="1" customWidth="1"/>
    <col min="10246" max="10497" width="11.5546875" style="1"/>
    <col min="10498" max="10498" width="23.44140625" style="1" customWidth="1"/>
    <col min="10499" max="10500" width="14.21875" style="1" customWidth="1"/>
    <col min="10501" max="10501" width="22.5546875" style="1" customWidth="1"/>
    <col min="10502" max="10753" width="11.5546875" style="1"/>
    <col min="10754" max="10754" width="23.44140625" style="1" customWidth="1"/>
    <col min="10755" max="10756" width="14.21875" style="1" customWidth="1"/>
    <col min="10757" max="10757" width="22.5546875" style="1" customWidth="1"/>
    <col min="10758" max="11009" width="11.5546875" style="1"/>
    <col min="11010" max="11010" width="23.44140625" style="1" customWidth="1"/>
    <col min="11011" max="11012" width="14.21875" style="1" customWidth="1"/>
    <col min="11013" max="11013" width="22.5546875" style="1" customWidth="1"/>
    <col min="11014" max="11265" width="11.5546875" style="1"/>
    <col min="11266" max="11266" width="23.44140625" style="1" customWidth="1"/>
    <col min="11267" max="11268" width="14.21875" style="1" customWidth="1"/>
    <col min="11269" max="11269" width="22.5546875" style="1" customWidth="1"/>
    <col min="11270" max="11521" width="11.5546875" style="1"/>
    <col min="11522" max="11522" width="23.44140625" style="1" customWidth="1"/>
    <col min="11523" max="11524" width="14.21875" style="1" customWidth="1"/>
    <col min="11525" max="11525" width="22.5546875" style="1" customWidth="1"/>
    <col min="11526" max="11777" width="11.5546875" style="1"/>
    <col min="11778" max="11778" width="23.44140625" style="1" customWidth="1"/>
    <col min="11779" max="11780" width="14.21875" style="1" customWidth="1"/>
    <col min="11781" max="11781" width="22.5546875" style="1" customWidth="1"/>
    <col min="11782" max="12033" width="11.5546875" style="1"/>
    <col min="12034" max="12034" width="23.44140625" style="1" customWidth="1"/>
    <col min="12035" max="12036" width="14.21875" style="1" customWidth="1"/>
    <col min="12037" max="12037" width="22.5546875" style="1" customWidth="1"/>
    <col min="12038" max="12289" width="11.5546875" style="1"/>
    <col min="12290" max="12290" width="23.44140625" style="1" customWidth="1"/>
    <col min="12291" max="12292" width="14.21875" style="1" customWidth="1"/>
    <col min="12293" max="12293" width="22.5546875" style="1" customWidth="1"/>
    <col min="12294" max="12545" width="11.5546875" style="1"/>
    <col min="12546" max="12546" width="23.44140625" style="1" customWidth="1"/>
    <col min="12547" max="12548" width="14.21875" style="1" customWidth="1"/>
    <col min="12549" max="12549" width="22.5546875" style="1" customWidth="1"/>
    <col min="12550" max="12801" width="11.5546875" style="1"/>
    <col min="12802" max="12802" width="23.44140625" style="1" customWidth="1"/>
    <col min="12803" max="12804" width="14.21875" style="1" customWidth="1"/>
    <col min="12805" max="12805" width="22.5546875" style="1" customWidth="1"/>
    <col min="12806" max="13057" width="11.5546875" style="1"/>
    <col min="13058" max="13058" width="23.44140625" style="1" customWidth="1"/>
    <col min="13059" max="13060" width="14.21875" style="1" customWidth="1"/>
    <col min="13061" max="13061" width="22.5546875" style="1" customWidth="1"/>
    <col min="13062" max="13313" width="11.5546875" style="1"/>
    <col min="13314" max="13314" width="23.44140625" style="1" customWidth="1"/>
    <col min="13315" max="13316" width="14.21875" style="1" customWidth="1"/>
    <col min="13317" max="13317" width="22.5546875" style="1" customWidth="1"/>
    <col min="13318" max="13569" width="11.5546875" style="1"/>
    <col min="13570" max="13570" width="23.44140625" style="1" customWidth="1"/>
    <col min="13571" max="13572" width="14.21875" style="1" customWidth="1"/>
    <col min="13573" max="13573" width="22.5546875" style="1" customWidth="1"/>
    <col min="13574" max="13825" width="11.5546875" style="1"/>
    <col min="13826" max="13826" width="23.44140625" style="1" customWidth="1"/>
    <col min="13827" max="13828" width="14.21875" style="1" customWidth="1"/>
    <col min="13829" max="13829" width="22.5546875" style="1" customWidth="1"/>
    <col min="13830" max="14081" width="11.5546875" style="1"/>
    <col min="14082" max="14082" width="23.44140625" style="1" customWidth="1"/>
    <col min="14083" max="14084" width="14.21875" style="1" customWidth="1"/>
    <col min="14085" max="14085" width="22.5546875" style="1" customWidth="1"/>
    <col min="14086" max="14337" width="11.5546875" style="1"/>
    <col min="14338" max="14338" width="23.44140625" style="1" customWidth="1"/>
    <col min="14339" max="14340" width="14.21875" style="1" customWidth="1"/>
    <col min="14341" max="14341" width="22.5546875" style="1" customWidth="1"/>
    <col min="14342" max="14593" width="11.5546875" style="1"/>
    <col min="14594" max="14594" width="23.44140625" style="1" customWidth="1"/>
    <col min="14595" max="14596" width="14.21875" style="1" customWidth="1"/>
    <col min="14597" max="14597" width="22.5546875" style="1" customWidth="1"/>
    <col min="14598" max="14849" width="11.5546875" style="1"/>
    <col min="14850" max="14850" width="23.44140625" style="1" customWidth="1"/>
    <col min="14851" max="14852" width="14.21875" style="1" customWidth="1"/>
    <col min="14853" max="14853" width="22.5546875" style="1" customWidth="1"/>
    <col min="14854" max="15105" width="11.5546875" style="1"/>
    <col min="15106" max="15106" width="23.44140625" style="1" customWidth="1"/>
    <col min="15107" max="15108" width="14.21875" style="1" customWidth="1"/>
    <col min="15109" max="15109" width="22.5546875" style="1" customWidth="1"/>
    <col min="15110" max="15361" width="11.5546875" style="1"/>
    <col min="15362" max="15362" width="23.44140625" style="1" customWidth="1"/>
    <col min="15363" max="15364" width="14.21875" style="1" customWidth="1"/>
    <col min="15365" max="15365" width="22.5546875" style="1" customWidth="1"/>
    <col min="15366" max="15617" width="11.5546875" style="1"/>
    <col min="15618" max="15618" width="23.44140625" style="1" customWidth="1"/>
    <col min="15619" max="15620" width="14.21875" style="1" customWidth="1"/>
    <col min="15621" max="15621" width="22.5546875" style="1" customWidth="1"/>
    <col min="15622" max="15873" width="11.5546875" style="1"/>
    <col min="15874" max="15874" width="23.44140625" style="1" customWidth="1"/>
    <col min="15875" max="15876" width="14.21875" style="1" customWidth="1"/>
    <col min="15877" max="15877" width="22.5546875" style="1" customWidth="1"/>
    <col min="15878" max="16129" width="11.5546875" style="1"/>
    <col min="16130" max="16130" width="23.44140625" style="1" customWidth="1"/>
    <col min="16131" max="16132" width="14.21875" style="1" customWidth="1"/>
    <col min="16133" max="16133" width="22.5546875" style="1" customWidth="1"/>
    <col min="16134" max="16384" width="11.5546875" style="1"/>
  </cols>
  <sheetData>
    <row r="1" spans="1:7" ht="26.4" customHeight="1" x14ac:dyDescent="0.7">
      <c r="C1" s="63"/>
      <c r="D1" s="63"/>
      <c r="E1" s="63"/>
      <c r="G1" s="63" t="s">
        <v>622</v>
      </c>
    </row>
    <row r="2" spans="1:7" ht="26.4" customHeight="1" thickBot="1" x14ac:dyDescent="0.75">
      <c r="A2" s="63" t="s">
        <v>610</v>
      </c>
      <c r="C2" s="63"/>
      <c r="D2" s="63"/>
      <c r="E2" s="63"/>
    </row>
    <row r="3" spans="1:7" ht="132" x14ac:dyDescent="0.7">
      <c r="A3" s="1115"/>
      <c r="B3" s="1116"/>
      <c r="C3" s="750" t="s">
        <v>614</v>
      </c>
      <c r="D3" s="750" t="s">
        <v>615</v>
      </c>
      <c r="E3" s="751" t="s">
        <v>616</v>
      </c>
      <c r="F3" s="1120"/>
      <c r="G3" s="1121"/>
    </row>
    <row r="4" spans="1:7" s="727" customFormat="1" x14ac:dyDescent="0.7">
      <c r="A4" s="1117" t="s">
        <v>113</v>
      </c>
      <c r="B4" s="1118"/>
      <c r="C4" s="731">
        <v>0.56915769999999999</v>
      </c>
      <c r="D4" s="732">
        <v>0.56291679999999999</v>
      </c>
      <c r="E4" s="733">
        <v>0.32038840000000002</v>
      </c>
      <c r="F4" s="1122" t="s">
        <v>613</v>
      </c>
      <c r="G4" s="1123"/>
    </row>
    <row r="5" spans="1:7" x14ac:dyDescent="0.7">
      <c r="A5" s="1111" t="s">
        <v>9</v>
      </c>
      <c r="B5" s="728" t="s">
        <v>597</v>
      </c>
      <c r="C5" s="200">
        <v>0.77812899999999996</v>
      </c>
      <c r="D5" s="705">
        <v>0.57975960000000004</v>
      </c>
      <c r="E5" s="704">
        <v>0.45112780000000002</v>
      </c>
      <c r="F5" s="147" t="s">
        <v>12</v>
      </c>
      <c r="G5" s="1113" t="s">
        <v>10</v>
      </c>
    </row>
    <row r="6" spans="1:7" x14ac:dyDescent="0.7">
      <c r="A6" s="1119"/>
      <c r="B6" s="728" t="s">
        <v>598</v>
      </c>
      <c r="C6" s="200">
        <v>0.74322429999999995</v>
      </c>
      <c r="D6" s="705">
        <v>0.58684970000000003</v>
      </c>
      <c r="E6" s="704">
        <v>0.43616100000000002</v>
      </c>
      <c r="F6" s="218" t="s">
        <v>14</v>
      </c>
      <c r="G6" s="1113"/>
    </row>
    <row r="7" spans="1:7" x14ac:dyDescent="0.7">
      <c r="A7" s="1119"/>
      <c r="B7" s="728" t="s">
        <v>599</v>
      </c>
      <c r="C7" s="200">
        <v>0.67289150000000009</v>
      </c>
      <c r="D7" s="705">
        <v>0.57463779999999998</v>
      </c>
      <c r="E7" s="704">
        <v>0.38666889999999998</v>
      </c>
      <c r="F7" s="218" t="s">
        <v>16</v>
      </c>
      <c r="G7" s="1113"/>
    </row>
    <row r="8" spans="1:7" x14ac:dyDescent="0.7">
      <c r="A8" s="1119"/>
      <c r="B8" s="728" t="s">
        <v>600</v>
      </c>
      <c r="C8" s="200">
        <v>0.79675619999999991</v>
      </c>
      <c r="D8" s="705">
        <v>0.57736399999999999</v>
      </c>
      <c r="E8" s="704">
        <v>0.46001829999999999</v>
      </c>
      <c r="F8" s="218" t="s">
        <v>18</v>
      </c>
      <c r="G8" s="1113"/>
    </row>
    <row r="9" spans="1:7" x14ac:dyDescent="0.7">
      <c r="A9" s="1119"/>
      <c r="B9" s="728" t="s">
        <v>601</v>
      </c>
      <c r="C9" s="200">
        <v>0.62085920000000006</v>
      </c>
      <c r="D9" s="705">
        <v>0.54802050000000002</v>
      </c>
      <c r="E9" s="704">
        <v>0.34024359999999998</v>
      </c>
      <c r="F9" s="218" t="s">
        <v>20</v>
      </c>
      <c r="G9" s="1113"/>
    </row>
    <row r="10" spans="1:7" x14ac:dyDescent="0.7">
      <c r="A10" s="1119"/>
      <c r="B10" s="728" t="s">
        <v>602</v>
      </c>
      <c r="C10" s="200">
        <v>0.39948040000000001</v>
      </c>
      <c r="D10" s="705">
        <v>0.50620039999999999</v>
      </c>
      <c r="E10" s="704">
        <v>0.20221710000000001</v>
      </c>
      <c r="F10" s="218" t="s">
        <v>22</v>
      </c>
      <c r="G10" s="1113"/>
    </row>
    <row r="11" spans="1:7" x14ac:dyDescent="0.7">
      <c r="A11" s="1119"/>
      <c r="B11" s="728" t="s">
        <v>603</v>
      </c>
      <c r="C11" s="200">
        <v>0.44408200000000003</v>
      </c>
      <c r="D11" s="705">
        <v>0.51501059999999999</v>
      </c>
      <c r="E11" s="704">
        <v>0.22870689999999999</v>
      </c>
      <c r="F11" s="218" t="s">
        <v>24</v>
      </c>
      <c r="G11" s="1113"/>
    </row>
    <row r="12" spans="1:7" x14ac:dyDescent="0.7">
      <c r="A12" s="1119"/>
      <c r="B12" s="728" t="s">
        <v>604</v>
      </c>
      <c r="C12" s="200">
        <v>0.26445170000000001</v>
      </c>
      <c r="D12" s="705">
        <v>0.47541260000000002</v>
      </c>
      <c r="E12" s="704">
        <v>0.12572369999999999</v>
      </c>
      <c r="F12" s="218" t="s">
        <v>26</v>
      </c>
      <c r="G12" s="1113"/>
    </row>
    <row r="13" spans="1:7" x14ac:dyDescent="0.7">
      <c r="A13" s="1119"/>
      <c r="B13" s="728" t="s">
        <v>605</v>
      </c>
      <c r="C13" s="200">
        <v>0.6444217000000001</v>
      </c>
      <c r="D13" s="705">
        <v>0.57857250000000005</v>
      </c>
      <c r="E13" s="704">
        <v>0.37284460000000003</v>
      </c>
      <c r="F13" s="218" t="s">
        <v>28</v>
      </c>
      <c r="G13" s="1113"/>
    </row>
    <row r="14" spans="1:7" x14ac:dyDescent="0.7">
      <c r="A14" s="1119"/>
      <c r="B14" s="728" t="s">
        <v>606</v>
      </c>
      <c r="C14" s="200">
        <v>0.90215380000000001</v>
      </c>
      <c r="D14" s="705">
        <v>0.63908169999999997</v>
      </c>
      <c r="E14" s="704">
        <v>0.57655000000000001</v>
      </c>
      <c r="F14" s="218" t="s">
        <v>30</v>
      </c>
      <c r="G14" s="1113"/>
    </row>
    <row r="15" spans="1:7" x14ac:dyDescent="0.7">
      <c r="A15" s="1119"/>
      <c r="B15" s="728" t="s">
        <v>607</v>
      </c>
      <c r="C15" s="200">
        <v>0.25155159999999999</v>
      </c>
      <c r="D15" s="705">
        <v>0.48543410000000004</v>
      </c>
      <c r="E15" s="704">
        <v>0.1221117</v>
      </c>
      <c r="F15" s="218" t="s">
        <v>32</v>
      </c>
      <c r="G15" s="1113"/>
    </row>
    <row r="16" spans="1:7" x14ac:dyDescent="0.7">
      <c r="A16" s="1119"/>
      <c r="B16" s="728" t="s">
        <v>608</v>
      </c>
      <c r="C16" s="200">
        <v>0.28498410000000002</v>
      </c>
      <c r="D16" s="705">
        <v>0.47855980000000004</v>
      </c>
      <c r="E16" s="704">
        <v>0.1363819</v>
      </c>
      <c r="F16" s="218" t="s">
        <v>34</v>
      </c>
      <c r="G16" s="1113"/>
    </row>
    <row r="17" spans="1:7" x14ac:dyDescent="0.7">
      <c r="A17" s="1119"/>
      <c r="B17" s="728" t="s">
        <v>609</v>
      </c>
      <c r="C17" s="200">
        <v>0.30702449999999998</v>
      </c>
      <c r="D17" s="705">
        <v>0.4865197</v>
      </c>
      <c r="E17" s="704">
        <v>0.14937349999999999</v>
      </c>
      <c r="F17" s="218" t="s">
        <v>36</v>
      </c>
      <c r="G17" s="1113"/>
    </row>
    <row r="18" spans="1:7" x14ac:dyDescent="0.7">
      <c r="A18" s="1111" t="s">
        <v>399</v>
      </c>
      <c r="B18" s="728" t="s">
        <v>201</v>
      </c>
      <c r="C18" s="200">
        <v>0.35444200000000003</v>
      </c>
      <c r="D18" s="705">
        <v>0.50587879999999996</v>
      </c>
      <c r="E18" s="704">
        <v>0.17930470000000001</v>
      </c>
      <c r="F18" s="17" t="s">
        <v>611</v>
      </c>
      <c r="G18" s="1113" t="s">
        <v>400</v>
      </c>
    </row>
    <row r="19" spans="1:7" ht="27" thickBot="1" x14ac:dyDescent="0.75">
      <c r="A19" s="1112"/>
      <c r="B19" s="752" t="s">
        <v>203</v>
      </c>
      <c r="C19" s="753">
        <v>0.77066429999999997</v>
      </c>
      <c r="D19" s="754">
        <v>0.58753579999999994</v>
      </c>
      <c r="E19" s="755">
        <v>0.4527929</v>
      </c>
      <c r="F19" s="756" t="s">
        <v>612</v>
      </c>
      <c r="G19" s="1114"/>
    </row>
    <row r="20" spans="1:7" x14ac:dyDescent="0.7">
      <c r="A20" s="317" t="s">
        <v>434</v>
      </c>
      <c r="B20" s="317"/>
      <c r="G20" s="707" t="s">
        <v>433</v>
      </c>
    </row>
  </sheetData>
  <mergeCells count="8">
    <mergeCell ref="A18:A19"/>
    <mergeCell ref="G18:G19"/>
    <mergeCell ref="A3:B3"/>
    <mergeCell ref="A4:B4"/>
    <mergeCell ref="A5:A17"/>
    <mergeCell ref="G5:G17"/>
    <mergeCell ref="F3:G3"/>
    <mergeCell ref="F4:G4"/>
  </mergeCells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E7:J14"/>
  <sheetViews>
    <sheetView topLeftCell="A8" workbookViewId="0">
      <selection activeCell="C26" sqref="C26"/>
    </sheetView>
  </sheetViews>
  <sheetFormatPr baseColWidth="10" defaultRowHeight="14.4" x14ac:dyDescent="0.3"/>
  <sheetData>
    <row r="7" spans="5:10" ht="27" x14ac:dyDescent="0.3">
      <c r="E7" s="1124" t="s">
        <v>248</v>
      </c>
      <c r="F7" s="1124"/>
      <c r="G7" s="1124"/>
      <c r="H7" s="1124"/>
      <c r="I7" s="1124"/>
      <c r="J7" s="1124"/>
    </row>
    <row r="8" spans="5:10" ht="27" x14ac:dyDescent="0.3">
      <c r="E8" s="85"/>
      <c r="F8" s="85"/>
      <c r="G8" s="85"/>
      <c r="H8" s="85"/>
      <c r="I8" s="85"/>
      <c r="J8" s="85"/>
    </row>
    <row r="9" spans="5:10" ht="30" x14ac:dyDescent="0.3">
      <c r="E9" s="1125" t="s">
        <v>275</v>
      </c>
      <c r="F9" s="1125"/>
      <c r="G9" s="1125"/>
      <c r="H9" s="1125"/>
      <c r="I9" s="1125"/>
      <c r="J9" s="1125"/>
    </row>
    <row r="10" spans="5:10" ht="30" x14ac:dyDescent="0.3">
      <c r="E10" s="1125" t="s">
        <v>1411</v>
      </c>
      <c r="F10" s="1125"/>
      <c r="G10" s="1125"/>
      <c r="H10" s="1125"/>
      <c r="I10" s="1125"/>
      <c r="J10" s="1125"/>
    </row>
    <row r="11" spans="5:10" ht="26.4" x14ac:dyDescent="0.3">
      <c r="E11" s="37"/>
      <c r="F11" s="37"/>
      <c r="G11" s="37"/>
      <c r="H11" s="37"/>
      <c r="I11" s="37"/>
      <c r="J11" s="37"/>
    </row>
    <row r="12" spans="5:10" ht="30" x14ac:dyDescent="0.3">
      <c r="E12" s="1125" t="s">
        <v>1353</v>
      </c>
      <c r="F12" s="1125"/>
      <c r="G12" s="1125"/>
      <c r="H12" s="1125"/>
      <c r="I12" s="1125"/>
      <c r="J12" s="1125"/>
    </row>
    <row r="13" spans="5:10" ht="26.4" x14ac:dyDescent="0.3">
      <c r="E13" s="37"/>
      <c r="F13" s="37"/>
      <c r="G13" s="37"/>
      <c r="H13" s="37"/>
      <c r="I13" s="37"/>
      <c r="J13" s="37"/>
    </row>
    <row r="14" spans="5:10" ht="30" x14ac:dyDescent="0.3">
      <c r="E14" s="1125" t="s">
        <v>1412</v>
      </c>
      <c r="F14" s="1125"/>
      <c r="G14" s="1125"/>
      <c r="H14" s="1125"/>
      <c r="I14" s="1125"/>
      <c r="J14" s="1125"/>
    </row>
  </sheetData>
  <mergeCells count="5">
    <mergeCell ref="E7:J7"/>
    <mergeCell ref="E9:J9"/>
    <mergeCell ref="E12:J12"/>
    <mergeCell ref="E14:J14"/>
    <mergeCell ref="E10:J10"/>
  </mergeCell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G13"/>
  <sheetViews>
    <sheetView workbookViewId="0">
      <selection activeCell="F12" sqref="F12"/>
    </sheetView>
  </sheetViews>
  <sheetFormatPr baseColWidth="10" defaultRowHeight="16.8" x14ac:dyDescent="0.5"/>
  <cols>
    <col min="1" max="1" width="18.21875" style="201" customWidth="1"/>
    <col min="2" max="5" width="11.6640625" style="201" bestFit="1" customWidth="1"/>
    <col min="6" max="6" width="13" style="201" bestFit="1" customWidth="1"/>
    <col min="7" max="7" width="19.21875" style="201" customWidth="1"/>
    <col min="8" max="16384" width="11.5546875" style="201"/>
  </cols>
  <sheetData>
    <row r="1" spans="1:7" ht="26.4" x14ac:dyDescent="0.7">
      <c r="A1" s="104"/>
      <c r="B1" s="104"/>
      <c r="C1" s="104"/>
      <c r="D1" s="104"/>
      <c r="E1" s="104"/>
      <c r="F1" s="104"/>
      <c r="G1" s="105" t="s">
        <v>1365</v>
      </c>
    </row>
    <row r="2" spans="1:7" ht="26.4" x14ac:dyDescent="0.7">
      <c r="A2" s="106" t="s">
        <v>1366</v>
      </c>
      <c r="B2" s="104"/>
      <c r="C2" s="104"/>
      <c r="D2" s="104"/>
      <c r="E2" s="104"/>
      <c r="F2" s="104"/>
      <c r="G2" s="104"/>
    </row>
    <row r="3" spans="1:7" ht="26.4" x14ac:dyDescent="0.7">
      <c r="A3" s="107"/>
      <c r="B3" s="108">
        <v>2016</v>
      </c>
      <c r="C3" s="109">
        <v>2017</v>
      </c>
      <c r="D3" s="109">
        <v>2018</v>
      </c>
      <c r="E3" s="108">
        <v>2019</v>
      </c>
      <c r="F3" s="110">
        <v>2020</v>
      </c>
      <c r="G3" s="111"/>
    </row>
    <row r="4" spans="1:7" ht="43.8" customHeight="1" x14ac:dyDescent="0.5">
      <c r="A4" s="107" t="s">
        <v>249</v>
      </c>
      <c r="B4" s="112">
        <v>17</v>
      </c>
      <c r="C4" s="112">
        <v>17</v>
      </c>
      <c r="D4" s="113">
        <v>17</v>
      </c>
      <c r="E4" s="113">
        <v>18</v>
      </c>
      <c r="F4" s="132">
        <v>18</v>
      </c>
      <c r="G4" s="194" t="s">
        <v>250</v>
      </c>
    </row>
    <row r="5" spans="1:7" ht="52.8" customHeight="1" x14ac:dyDescent="0.5">
      <c r="A5" s="107" t="s">
        <v>251</v>
      </c>
      <c r="B5" s="112">
        <v>36</v>
      </c>
      <c r="C5" s="112">
        <v>36</v>
      </c>
      <c r="D5" s="113">
        <v>35</v>
      </c>
      <c r="E5" s="113">
        <v>31</v>
      </c>
      <c r="F5" s="132">
        <v>29</v>
      </c>
      <c r="G5" s="194" t="s">
        <v>252</v>
      </c>
    </row>
    <row r="6" spans="1:7" ht="50.4" customHeight="1" x14ac:dyDescent="0.5">
      <c r="A6" s="107" t="s">
        <v>253</v>
      </c>
      <c r="B6" s="112">
        <v>19</v>
      </c>
      <c r="C6" s="112">
        <v>19</v>
      </c>
      <c r="D6" s="113">
        <v>19</v>
      </c>
      <c r="E6" s="113">
        <v>19</v>
      </c>
      <c r="F6" s="107">
        <v>19</v>
      </c>
      <c r="G6" s="193" t="s">
        <v>1354</v>
      </c>
    </row>
    <row r="7" spans="1:7" ht="77.400000000000006" customHeight="1" x14ac:dyDescent="0.5">
      <c r="A7" s="107" t="s">
        <v>254</v>
      </c>
      <c r="B7" s="112">
        <v>15</v>
      </c>
      <c r="C7" s="112">
        <v>15</v>
      </c>
      <c r="D7" s="113">
        <v>15</v>
      </c>
      <c r="E7" s="113">
        <v>15</v>
      </c>
      <c r="F7" s="112">
        <v>15</v>
      </c>
      <c r="G7" s="193" t="s">
        <v>255</v>
      </c>
    </row>
    <row r="8" spans="1:7" ht="72.599999999999994" customHeight="1" x14ac:dyDescent="0.5">
      <c r="A8" s="107" t="s">
        <v>256</v>
      </c>
      <c r="B8" s="112">
        <v>91</v>
      </c>
      <c r="C8" s="112">
        <v>91</v>
      </c>
      <c r="D8" s="113">
        <v>91</v>
      </c>
      <c r="E8" s="113">
        <v>90</v>
      </c>
      <c r="F8" s="112">
        <v>89</v>
      </c>
      <c r="G8" s="193" t="s">
        <v>257</v>
      </c>
    </row>
    <row r="9" spans="1:7" ht="43.8" customHeight="1" x14ac:dyDescent="0.5">
      <c r="A9" s="107" t="s">
        <v>258</v>
      </c>
      <c r="B9" s="112">
        <v>66</v>
      </c>
      <c r="C9" s="112">
        <v>66</v>
      </c>
      <c r="D9" s="113">
        <v>68</v>
      </c>
      <c r="E9" s="113">
        <v>70</v>
      </c>
      <c r="F9" s="112">
        <v>70</v>
      </c>
      <c r="G9" s="193" t="s">
        <v>1367</v>
      </c>
    </row>
    <row r="10" spans="1:7" ht="49.2" customHeight="1" x14ac:dyDescent="0.5">
      <c r="A10" s="107" t="s">
        <v>259</v>
      </c>
      <c r="B10" s="112">
        <v>1</v>
      </c>
      <c r="C10" s="112">
        <v>3</v>
      </c>
      <c r="D10" s="113">
        <v>3</v>
      </c>
      <c r="E10" s="113">
        <v>3</v>
      </c>
      <c r="F10" s="132">
        <v>5</v>
      </c>
      <c r="G10" s="194" t="s">
        <v>260</v>
      </c>
    </row>
    <row r="11" spans="1:7" ht="47.4" customHeight="1" x14ac:dyDescent="0.5">
      <c r="A11" s="107" t="s">
        <v>261</v>
      </c>
      <c r="B11" s="112">
        <v>5</v>
      </c>
      <c r="C11" s="112">
        <v>5</v>
      </c>
      <c r="D11" s="113">
        <v>4</v>
      </c>
      <c r="E11" s="113">
        <v>4</v>
      </c>
      <c r="F11" s="112">
        <v>40</v>
      </c>
      <c r="G11" s="193" t="s">
        <v>262</v>
      </c>
    </row>
    <row r="12" spans="1:7" ht="72" customHeight="1" x14ac:dyDescent="0.5">
      <c r="A12" s="107" t="s">
        <v>263</v>
      </c>
      <c r="B12" s="112">
        <v>27</v>
      </c>
      <c r="C12" s="112">
        <v>28</v>
      </c>
      <c r="D12" s="112">
        <v>28</v>
      </c>
      <c r="E12" s="112">
        <v>28</v>
      </c>
      <c r="F12" s="112">
        <v>26</v>
      </c>
      <c r="G12" s="193" t="s">
        <v>1355</v>
      </c>
    </row>
    <row r="13" spans="1:7" ht="26.4" x14ac:dyDescent="0.7">
      <c r="A13" s="734" t="s">
        <v>264</v>
      </c>
      <c r="B13" s="104"/>
      <c r="C13" s="104"/>
      <c r="D13" s="104"/>
      <c r="E13" s="104"/>
      <c r="F13" s="104"/>
      <c r="G13" s="734" t="s">
        <v>1397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G8"/>
  <sheetViews>
    <sheetView workbookViewId="0">
      <selection activeCell="G1" sqref="G1"/>
    </sheetView>
  </sheetViews>
  <sheetFormatPr baseColWidth="10" defaultRowHeight="26.4" x14ac:dyDescent="0.7"/>
  <cols>
    <col min="1" max="1" width="15.109375" style="1" customWidth="1"/>
    <col min="2" max="16384" width="11.5546875" style="1"/>
  </cols>
  <sheetData>
    <row r="1" spans="1:7" x14ac:dyDescent="0.7">
      <c r="B1" s="105"/>
      <c r="C1" s="105"/>
      <c r="D1" s="105"/>
      <c r="E1" s="105"/>
      <c r="F1" s="105"/>
      <c r="G1" s="105" t="s">
        <v>1356</v>
      </c>
    </row>
    <row r="2" spans="1:7" ht="22.8" customHeight="1" x14ac:dyDescent="0.7">
      <c r="A2" s="196" t="s">
        <v>1357</v>
      </c>
      <c r="B2" s="195"/>
      <c r="C2" s="195"/>
      <c r="D2" s="195"/>
      <c r="E2" s="195"/>
      <c r="F2" s="195"/>
      <c r="G2" s="195"/>
    </row>
    <row r="3" spans="1:7" x14ac:dyDescent="0.7">
      <c r="A3" s="108"/>
      <c r="B3" s="108">
        <v>2016</v>
      </c>
      <c r="C3" s="109">
        <v>2017</v>
      </c>
      <c r="D3" s="109">
        <v>2018</v>
      </c>
      <c r="E3" s="108">
        <v>2019</v>
      </c>
      <c r="F3" s="110">
        <v>2020</v>
      </c>
      <c r="G3" s="111"/>
    </row>
    <row r="4" spans="1:7" x14ac:dyDescent="0.7">
      <c r="A4" s="114" t="s">
        <v>265</v>
      </c>
      <c r="B4" s="113">
        <v>263</v>
      </c>
      <c r="C4" s="113">
        <v>254</v>
      </c>
      <c r="D4" s="113">
        <v>247</v>
      </c>
      <c r="E4" s="113">
        <v>230</v>
      </c>
      <c r="F4" s="157">
        <v>215</v>
      </c>
      <c r="G4" s="111" t="s">
        <v>266</v>
      </c>
    </row>
    <row r="5" spans="1:7" x14ac:dyDescent="0.7">
      <c r="A5" s="114" t="s">
        <v>267</v>
      </c>
      <c r="B5" s="113">
        <v>350</v>
      </c>
      <c r="C5" s="113">
        <v>350</v>
      </c>
      <c r="D5" s="113">
        <v>335</v>
      </c>
      <c r="E5" s="113">
        <v>320</v>
      </c>
      <c r="F5" s="157">
        <v>399</v>
      </c>
      <c r="G5" s="111" t="s">
        <v>268</v>
      </c>
    </row>
    <row r="6" spans="1:7" x14ac:dyDescent="0.7">
      <c r="A6" s="114" t="s">
        <v>269</v>
      </c>
      <c r="B6" s="113">
        <v>11</v>
      </c>
      <c r="C6" s="113">
        <v>11</v>
      </c>
      <c r="D6" s="113">
        <v>4</v>
      </c>
      <c r="E6" s="113">
        <v>5</v>
      </c>
      <c r="F6" s="157">
        <v>1</v>
      </c>
      <c r="G6" s="111" t="s">
        <v>1358</v>
      </c>
    </row>
    <row r="7" spans="1:7" x14ac:dyDescent="0.7">
      <c r="A7" s="114" t="s">
        <v>270</v>
      </c>
      <c r="B7" s="113">
        <v>23</v>
      </c>
      <c r="C7" s="113">
        <v>23</v>
      </c>
      <c r="D7" s="113">
        <v>17</v>
      </c>
      <c r="E7" s="113">
        <v>40</v>
      </c>
      <c r="F7" s="156">
        <v>40</v>
      </c>
      <c r="G7" s="111" t="s">
        <v>271</v>
      </c>
    </row>
    <row r="8" spans="1:7" x14ac:dyDescent="0.7">
      <c r="A8" s="734" t="s">
        <v>264</v>
      </c>
      <c r="B8" s="104"/>
      <c r="C8" s="104"/>
      <c r="D8" s="104"/>
      <c r="E8" s="104"/>
      <c r="F8" s="104"/>
      <c r="G8" s="734" t="s">
        <v>1397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D9:I16"/>
  <sheetViews>
    <sheetView workbookViewId="0">
      <selection activeCell="D16" sqref="D16:I16"/>
    </sheetView>
  </sheetViews>
  <sheetFormatPr baseColWidth="10" defaultRowHeight="14.4" x14ac:dyDescent="0.3"/>
  <sheetData>
    <row r="9" spans="4:9" ht="30" x14ac:dyDescent="0.3">
      <c r="D9" s="1125" t="s">
        <v>276</v>
      </c>
      <c r="E9" s="1125"/>
      <c r="F9" s="1125"/>
      <c r="G9" s="1125"/>
      <c r="H9" s="1125"/>
      <c r="I9" s="1125"/>
    </row>
    <row r="10" spans="4:9" ht="27" x14ac:dyDescent="0.3">
      <c r="D10" s="85"/>
      <c r="E10" s="85"/>
      <c r="F10" s="85"/>
      <c r="G10" s="85"/>
      <c r="H10" s="85"/>
      <c r="I10" s="85"/>
    </row>
    <row r="11" spans="4:9" ht="30" x14ac:dyDescent="0.3">
      <c r="D11" s="1125" t="s">
        <v>277</v>
      </c>
      <c r="E11" s="1125"/>
      <c r="F11" s="1125"/>
      <c r="G11" s="1125"/>
      <c r="H11" s="1125"/>
      <c r="I11" s="1125"/>
    </row>
    <row r="12" spans="4:9" ht="26.4" x14ac:dyDescent="0.3">
      <c r="D12" s="37"/>
      <c r="E12" s="37"/>
      <c r="F12" s="37"/>
      <c r="G12" s="37"/>
      <c r="H12" s="37"/>
      <c r="I12" s="37"/>
    </row>
    <row r="13" spans="4:9" ht="26.4" x14ac:dyDescent="0.3">
      <c r="D13" s="37"/>
      <c r="E13" s="37"/>
      <c r="F13" s="37"/>
      <c r="G13" s="37"/>
      <c r="H13" s="37"/>
      <c r="I13" s="37"/>
    </row>
    <row r="14" spans="4:9" ht="30" x14ac:dyDescent="0.3">
      <c r="D14" s="1125" t="s">
        <v>278</v>
      </c>
      <c r="E14" s="1125"/>
      <c r="F14" s="1125"/>
      <c r="G14" s="1125"/>
      <c r="H14" s="1125"/>
      <c r="I14" s="1125"/>
    </row>
    <row r="15" spans="4:9" ht="26.4" x14ac:dyDescent="0.3">
      <c r="D15" s="37"/>
      <c r="E15" s="37"/>
      <c r="F15" s="37"/>
      <c r="G15" s="37"/>
      <c r="H15" s="37"/>
      <c r="I15" s="37"/>
    </row>
    <row r="16" spans="4:9" ht="30" x14ac:dyDescent="0.3">
      <c r="D16" s="1125" t="s">
        <v>279</v>
      </c>
      <c r="E16" s="1125"/>
      <c r="F16" s="1125"/>
      <c r="G16" s="1125"/>
      <c r="H16" s="1125"/>
      <c r="I16" s="1125"/>
    </row>
  </sheetData>
  <mergeCells count="4">
    <mergeCell ref="D9:I9"/>
    <mergeCell ref="D11:I11"/>
    <mergeCell ref="D14:I14"/>
    <mergeCell ref="D16:I16"/>
  </mergeCells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E0E9-7D87-4013-8944-7F244F8CBC84}">
  <dimension ref="A1:G21"/>
  <sheetViews>
    <sheetView workbookViewId="0">
      <selection activeCell="D8" sqref="D8"/>
    </sheetView>
  </sheetViews>
  <sheetFormatPr baseColWidth="10" defaultColWidth="9.109375" defaultRowHeight="26.4" x14ac:dyDescent="0.7"/>
  <cols>
    <col min="1" max="1" width="21.6640625" style="1" bestFit="1" customWidth="1"/>
    <col min="2" max="5" width="9.44140625" style="1" bestFit="1" customWidth="1"/>
    <col min="6" max="6" width="12.5546875" style="1" customWidth="1"/>
    <col min="7" max="7" width="22.77734375" style="1" customWidth="1"/>
    <col min="8" max="16384" width="9.109375" style="1"/>
  </cols>
  <sheetData>
    <row r="1" spans="1:7" x14ac:dyDescent="0.7">
      <c r="G1" s="105" t="s">
        <v>1409</v>
      </c>
    </row>
    <row r="2" spans="1:7" x14ac:dyDescent="0.7">
      <c r="A2" s="160" t="s">
        <v>1410</v>
      </c>
      <c r="B2" s="160"/>
      <c r="C2" s="160"/>
      <c r="D2" s="160"/>
      <c r="E2" s="160"/>
      <c r="F2" s="160"/>
    </row>
    <row r="3" spans="1:7" x14ac:dyDescent="0.7">
      <c r="A3" s="735" t="s">
        <v>9</v>
      </c>
      <c r="B3" s="736">
        <v>2019</v>
      </c>
      <c r="C3" s="736">
        <v>2020</v>
      </c>
      <c r="D3" s="736">
        <v>2021</v>
      </c>
      <c r="E3" s="736">
        <v>2022</v>
      </c>
      <c r="F3" s="736">
        <v>2023</v>
      </c>
      <c r="G3" s="35" t="s">
        <v>10</v>
      </c>
    </row>
    <row r="4" spans="1:7" x14ac:dyDescent="0.7">
      <c r="A4" s="740" t="s">
        <v>11</v>
      </c>
      <c r="B4" s="147">
        <v>139</v>
      </c>
      <c r="C4" s="147">
        <v>276</v>
      </c>
      <c r="D4" s="139">
        <v>244</v>
      </c>
      <c r="E4" s="139">
        <v>273</v>
      </c>
      <c r="F4" s="139">
        <v>260</v>
      </c>
      <c r="G4" s="458" t="s">
        <v>12</v>
      </c>
    </row>
    <row r="5" spans="1:7" x14ac:dyDescent="0.7">
      <c r="A5" s="740" t="s">
        <v>13</v>
      </c>
      <c r="B5" s="147">
        <v>195</v>
      </c>
      <c r="C5" s="147">
        <v>280</v>
      </c>
      <c r="D5" s="139">
        <v>299</v>
      </c>
      <c r="E5" s="139">
        <v>364</v>
      </c>
      <c r="F5" s="139">
        <v>329</v>
      </c>
      <c r="G5" s="458" t="s">
        <v>14</v>
      </c>
    </row>
    <row r="6" spans="1:7" x14ac:dyDescent="0.7">
      <c r="A6" s="740" t="s">
        <v>15</v>
      </c>
      <c r="B6" s="147">
        <v>225</v>
      </c>
      <c r="C6" s="147">
        <v>316</v>
      </c>
      <c r="D6" s="139">
        <v>436</v>
      </c>
      <c r="E6" s="139">
        <v>385</v>
      </c>
      <c r="F6" s="139">
        <v>285</v>
      </c>
      <c r="G6" s="458" t="s">
        <v>16</v>
      </c>
    </row>
    <row r="7" spans="1:7" x14ac:dyDescent="0.7">
      <c r="A7" s="740" t="s">
        <v>17</v>
      </c>
      <c r="B7" s="147">
        <v>198</v>
      </c>
      <c r="C7" s="147">
        <v>263</v>
      </c>
      <c r="D7" s="139">
        <v>312</v>
      </c>
      <c r="E7" s="139">
        <v>191</v>
      </c>
      <c r="F7" s="139">
        <v>279</v>
      </c>
      <c r="G7" s="458" t="s">
        <v>18</v>
      </c>
    </row>
    <row r="8" spans="1:7" x14ac:dyDescent="0.7">
      <c r="A8" s="740" t="s">
        <v>19</v>
      </c>
      <c r="B8" s="147">
        <v>290</v>
      </c>
      <c r="C8" s="147">
        <v>313</v>
      </c>
      <c r="D8" s="139">
        <v>403</v>
      </c>
      <c r="E8" s="139">
        <v>344</v>
      </c>
      <c r="F8" s="139">
        <v>433</v>
      </c>
      <c r="G8" s="458" t="s">
        <v>20</v>
      </c>
    </row>
    <row r="9" spans="1:7" x14ac:dyDescent="0.7">
      <c r="A9" s="740" t="s">
        <v>21</v>
      </c>
      <c r="B9" s="147">
        <v>217</v>
      </c>
      <c r="C9" s="147">
        <v>204</v>
      </c>
      <c r="D9" s="139">
        <v>319</v>
      </c>
      <c r="E9" s="139">
        <v>325</v>
      </c>
      <c r="F9" s="139">
        <v>392</v>
      </c>
      <c r="G9" s="458" t="s">
        <v>22</v>
      </c>
    </row>
    <row r="10" spans="1:7" x14ac:dyDescent="0.7">
      <c r="A10" s="740" t="s">
        <v>23</v>
      </c>
      <c r="B10" s="147">
        <v>64</v>
      </c>
      <c r="C10" s="147">
        <v>81</v>
      </c>
      <c r="D10" s="139">
        <v>50</v>
      </c>
      <c r="E10" s="139">
        <v>113</v>
      </c>
      <c r="F10" s="139">
        <v>102</v>
      </c>
      <c r="G10" s="458" t="s">
        <v>24</v>
      </c>
    </row>
    <row r="11" spans="1:7" x14ac:dyDescent="0.7">
      <c r="A11" s="740" t="s">
        <v>25</v>
      </c>
      <c r="B11" s="147">
        <v>168</v>
      </c>
      <c r="C11" s="147">
        <v>188</v>
      </c>
      <c r="D11" s="139">
        <v>175</v>
      </c>
      <c r="E11" s="139">
        <v>246</v>
      </c>
      <c r="F11" s="139">
        <v>257</v>
      </c>
      <c r="G11" s="458" t="s">
        <v>26</v>
      </c>
    </row>
    <row r="12" spans="1:7" x14ac:dyDescent="0.7">
      <c r="A12" s="740" t="s">
        <v>27</v>
      </c>
      <c r="B12" s="147">
        <v>41</v>
      </c>
      <c r="C12" s="147">
        <v>57</v>
      </c>
      <c r="D12" s="139">
        <v>60</v>
      </c>
      <c r="E12" s="139">
        <v>72</v>
      </c>
      <c r="F12" s="139">
        <v>50</v>
      </c>
      <c r="G12" s="458" t="s">
        <v>28</v>
      </c>
    </row>
    <row r="13" spans="1:7" x14ac:dyDescent="0.7">
      <c r="A13" s="740" t="s">
        <v>1045</v>
      </c>
      <c r="B13" s="147">
        <v>97</v>
      </c>
      <c r="C13" s="147">
        <v>142</v>
      </c>
      <c r="D13" s="139">
        <v>154</v>
      </c>
      <c r="E13" s="139">
        <v>144</v>
      </c>
      <c r="F13" s="139">
        <v>116</v>
      </c>
      <c r="G13" s="458" t="s">
        <v>30</v>
      </c>
    </row>
    <row r="14" spans="1:7" x14ac:dyDescent="0.7">
      <c r="A14" s="740" t="s">
        <v>1046</v>
      </c>
      <c r="B14" s="147">
        <v>101</v>
      </c>
      <c r="C14" s="147">
        <v>128</v>
      </c>
      <c r="D14" s="139">
        <v>135</v>
      </c>
      <c r="E14" s="139">
        <v>178</v>
      </c>
      <c r="F14" s="139">
        <v>213</v>
      </c>
      <c r="G14" s="458" t="s">
        <v>32</v>
      </c>
    </row>
    <row r="15" spans="1:7" x14ac:dyDescent="0.7">
      <c r="A15" s="740" t="s">
        <v>33</v>
      </c>
      <c r="B15" s="147">
        <v>33</v>
      </c>
      <c r="C15" s="147">
        <v>16</v>
      </c>
      <c r="D15" s="139">
        <v>20</v>
      </c>
      <c r="E15" s="139">
        <v>37</v>
      </c>
      <c r="F15" s="139">
        <v>30</v>
      </c>
      <c r="G15" s="448" t="s">
        <v>34</v>
      </c>
    </row>
    <row r="16" spans="1:7" x14ac:dyDescent="0.7">
      <c r="A16" s="3" t="s">
        <v>194</v>
      </c>
      <c r="B16" s="147">
        <v>415</v>
      </c>
      <c r="C16" s="147">
        <v>546</v>
      </c>
      <c r="D16" s="139">
        <v>594</v>
      </c>
      <c r="E16" s="139">
        <v>721</v>
      </c>
      <c r="F16" s="139">
        <v>688</v>
      </c>
      <c r="G16" s="458" t="s">
        <v>152</v>
      </c>
    </row>
    <row r="17" spans="1:7" x14ac:dyDescent="0.7">
      <c r="A17" s="740" t="s">
        <v>151</v>
      </c>
      <c r="B17" s="147">
        <v>733</v>
      </c>
      <c r="C17" s="147">
        <v>723</v>
      </c>
      <c r="D17" s="139">
        <v>976</v>
      </c>
      <c r="E17" s="139">
        <v>1680</v>
      </c>
      <c r="F17" s="139">
        <v>1567</v>
      </c>
      <c r="G17" s="458" t="s">
        <v>154</v>
      </c>
    </row>
    <row r="18" spans="1:7" x14ac:dyDescent="0.7">
      <c r="A18" s="740" t="s">
        <v>155</v>
      </c>
      <c r="B18" s="147">
        <v>633</v>
      </c>
      <c r="C18" s="147">
        <v>768</v>
      </c>
      <c r="D18" s="139">
        <v>874</v>
      </c>
      <c r="E18" s="139">
        <v>834</v>
      </c>
      <c r="F18" s="139">
        <v>948</v>
      </c>
      <c r="G18" s="458" t="s">
        <v>156</v>
      </c>
    </row>
    <row r="19" spans="1:7" x14ac:dyDescent="0.7">
      <c r="A19" s="738" t="s">
        <v>113</v>
      </c>
      <c r="B19" s="737">
        <v>3549</v>
      </c>
      <c r="C19" s="737">
        <v>4301</v>
      </c>
      <c r="D19" s="739">
        <f t="shared" ref="D19:F19" si="0">SUM(D4:D18)</f>
        <v>5051</v>
      </c>
      <c r="E19" s="739">
        <f t="shared" si="0"/>
        <v>5907</v>
      </c>
      <c r="F19" s="739">
        <f t="shared" si="0"/>
        <v>5949</v>
      </c>
      <c r="G19" s="337" t="s">
        <v>196</v>
      </c>
    </row>
    <row r="20" spans="1:7" ht="17.399999999999999" customHeight="1" x14ac:dyDescent="0.7">
      <c r="G20" s="317" t="s">
        <v>1403</v>
      </c>
    </row>
    <row r="21" spans="1:7" x14ac:dyDescent="0.7">
      <c r="A21" s="183" t="s">
        <v>1404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8F5A-4940-44D4-AECB-29A603337EF2}">
  <dimension ref="A1:G21"/>
  <sheetViews>
    <sheetView workbookViewId="0">
      <selection activeCell="A21" sqref="A21"/>
    </sheetView>
  </sheetViews>
  <sheetFormatPr baseColWidth="10" defaultRowHeight="26.4" x14ac:dyDescent="0.7"/>
  <cols>
    <col min="1" max="1" width="21.6640625" style="1" bestFit="1" customWidth="1"/>
    <col min="2" max="6" width="11" style="1" bestFit="1" customWidth="1"/>
    <col min="7" max="7" width="18.33203125" style="1" customWidth="1"/>
    <col min="8" max="16384" width="11.5546875" style="1"/>
  </cols>
  <sheetData>
    <row r="1" spans="1:7" x14ac:dyDescent="0.7">
      <c r="G1" s="105" t="s">
        <v>1407</v>
      </c>
    </row>
    <row r="2" spans="1:7" x14ac:dyDescent="0.7">
      <c r="A2" s="160" t="s">
        <v>1408</v>
      </c>
    </row>
    <row r="3" spans="1:7" x14ac:dyDescent="0.7">
      <c r="A3" s="35" t="s">
        <v>9</v>
      </c>
      <c r="B3" s="741">
        <v>2019</v>
      </c>
      <c r="C3" s="741">
        <v>2020</v>
      </c>
      <c r="D3" s="741">
        <v>2021</v>
      </c>
      <c r="E3" s="741">
        <v>2022</v>
      </c>
      <c r="F3" s="741">
        <v>2023</v>
      </c>
      <c r="G3" s="35" t="s">
        <v>10</v>
      </c>
    </row>
    <row r="4" spans="1:7" x14ac:dyDescent="0.7">
      <c r="A4" s="740" t="s">
        <v>11</v>
      </c>
      <c r="B4" s="139">
        <v>3508</v>
      </c>
      <c r="C4" s="139">
        <v>3860</v>
      </c>
      <c r="D4" s="139">
        <v>6004</v>
      </c>
      <c r="E4" s="139">
        <v>4131</v>
      </c>
      <c r="F4" s="139">
        <v>6085</v>
      </c>
      <c r="G4" s="458" t="s">
        <v>12</v>
      </c>
    </row>
    <row r="5" spans="1:7" x14ac:dyDescent="0.7">
      <c r="A5" s="740" t="s">
        <v>13</v>
      </c>
      <c r="B5" s="139">
        <v>3265</v>
      </c>
      <c r="C5" s="139">
        <v>3625</v>
      </c>
      <c r="D5" s="139">
        <v>4257</v>
      </c>
      <c r="E5" s="139">
        <v>4066</v>
      </c>
      <c r="F5" s="139">
        <v>6221</v>
      </c>
      <c r="G5" s="458" t="s">
        <v>14</v>
      </c>
    </row>
    <row r="6" spans="1:7" x14ac:dyDescent="0.7">
      <c r="A6" s="740" t="s">
        <v>15</v>
      </c>
      <c r="B6" s="139">
        <v>4634</v>
      </c>
      <c r="C6" s="139">
        <v>4529</v>
      </c>
      <c r="D6" s="139">
        <v>6417</v>
      </c>
      <c r="E6" s="139">
        <v>4051</v>
      </c>
      <c r="F6" s="139">
        <v>5680</v>
      </c>
      <c r="G6" s="458" t="s">
        <v>16</v>
      </c>
    </row>
    <row r="7" spans="1:7" x14ac:dyDescent="0.7">
      <c r="A7" s="740" t="s">
        <v>17</v>
      </c>
      <c r="B7" s="139">
        <v>5171</v>
      </c>
      <c r="C7" s="139">
        <v>4586</v>
      </c>
      <c r="D7" s="139">
        <v>5737</v>
      </c>
      <c r="E7" s="139">
        <v>3247</v>
      </c>
      <c r="F7" s="139">
        <v>4543</v>
      </c>
      <c r="G7" s="458" t="s">
        <v>18</v>
      </c>
    </row>
    <row r="8" spans="1:7" x14ac:dyDescent="0.7">
      <c r="A8" s="740" t="s">
        <v>19</v>
      </c>
      <c r="B8" s="139">
        <v>4645</v>
      </c>
      <c r="C8" s="139">
        <v>4287</v>
      </c>
      <c r="D8" s="139">
        <v>5374</v>
      </c>
      <c r="E8" s="139">
        <v>4006</v>
      </c>
      <c r="F8" s="139">
        <v>5993</v>
      </c>
      <c r="G8" s="458" t="s">
        <v>20</v>
      </c>
    </row>
    <row r="9" spans="1:7" x14ac:dyDescent="0.7">
      <c r="A9" s="740" t="s">
        <v>21</v>
      </c>
      <c r="B9" s="139">
        <v>3186</v>
      </c>
      <c r="C9" s="139">
        <v>2303</v>
      </c>
      <c r="D9" s="139">
        <v>3913</v>
      </c>
      <c r="E9" s="139">
        <v>3039</v>
      </c>
      <c r="F9" s="139">
        <v>4809</v>
      </c>
      <c r="G9" s="458" t="s">
        <v>22</v>
      </c>
    </row>
    <row r="10" spans="1:7" x14ac:dyDescent="0.7">
      <c r="A10" s="740" t="s">
        <v>23</v>
      </c>
      <c r="B10" s="139">
        <v>1101</v>
      </c>
      <c r="C10" s="139">
        <v>1167</v>
      </c>
      <c r="D10" s="139">
        <v>765</v>
      </c>
      <c r="E10" s="139">
        <v>1302</v>
      </c>
      <c r="F10" s="139">
        <v>1163</v>
      </c>
      <c r="G10" s="458" t="s">
        <v>24</v>
      </c>
    </row>
    <row r="11" spans="1:7" x14ac:dyDescent="0.7">
      <c r="A11" s="740" t="s">
        <v>25</v>
      </c>
      <c r="B11" s="139">
        <v>1835</v>
      </c>
      <c r="C11" s="139">
        <v>1139</v>
      </c>
      <c r="D11" s="139">
        <v>1441</v>
      </c>
      <c r="E11" s="139">
        <v>1696</v>
      </c>
      <c r="F11" s="139">
        <v>1895</v>
      </c>
      <c r="G11" s="458" t="s">
        <v>26</v>
      </c>
    </row>
    <row r="12" spans="1:7" x14ac:dyDescent="0.7">
      <c r="A12" s="740" t="s">
        <v>27</v>
      </c>
      <c r="B12" s="139">
        <v>1079</v>
      </c>
      <c r="C12" s="147">
        <v>950</v>
      </c>
      <c r="D12" s="139">
        <v>1306</v>
      </c>
      <c r="E12" s="139">
        <v>874</v>
      </c>
      <c r="F12" s="139">
        <v>1474</v>
      </c>
      <c r="G12" s="458" t="s">
        <v>28</v>
      </c>
    </row>
    <row r="13" spans="1:7" x14ac:dyDescent="0.7">
      <c r="A13" s="740" t="s">
        <v>1045</v>
      </c>
      <c r="B13" s="139">
        <v>2146</v>
      </c>
      <c r="C13" s="139">
        <v>1973</v>
      </c>
      <c r="D13" s="139">
        <v>2544</v>
      </c>
      <c r="E13" s="139">
        <v>1915</v>
      </c>
      <c r="F13" s="139">
        <v>2077</v>
      </c>
      <c r="G13" s="458" t="s">
        <v>30</v>
      </c>
    </row>
    <row r="14" spans="1:7" x14ac:dyDescent="0.7">
      <c r="A14" s="740" t="s">
        <v>1046</v>
      </c>
      <c r="B14" s="139">
        <v>1015</v>
      </c>
      <c r="C14" s="147">
        <v>935</v>
      </c>
      <c r="D14" s="139">
        <v>936</v>
      </c>
      <c r="E14" s="139">
        <v>1118</v>
      </c>
      <c r="F14" s="139">
        <v>1284</v>
      </c>
      <c r="G14" s="458" t="s">
        <v>32</v>
      </c>
    </row>
    <row r="15" spans="1:7" x14ac:dyDescent="0.7">
      <c r="A15" s="740" t="s">
        <v>33</v>
      </c>
      <c r="B15" s="147">
        <v>338</v>
      </c>
      <c r="C15" s="147">
        <v>349</v>
      </c>
      <c r="D15" s="139">
        <v>297</v>
      </c>
      <c r="E15" s="139">
        <v>137</v>
      </c>
      <c r="F15" s="139">
        <v>372</v>
      </c>
      <c r="G15" s="448" t="s">
        <v>34</v>
      </c>
    </row>
    <row r="16" spans="1:7" x14ac:dyDescent="0.7">
      <c r="A16" s="3" t="s">
        <v>194</v>
      </c>
      <c r="B16" s="139">
        <v>4107</v>
      </c>
      <c r="C16" s="139">
        <v>3788</v>
      </c>
      <c r="D16" s="139">
        <v>4058</v>
      </c>
      <c r="E16" s="139">
        <v>4440</v>
      </c>
      <c r="F16" s="139">
        <v>16063</v>
      </c>
      <c r="G16" s="458" t="s">
        <v>152</v>
      </c>
    </row>
    <row r="17" spans="1:7" x14ac:dyDescent="0.7">
      <c r="A17" s="740" t="s">
        <v>151</v>
      </c>
      <c r="B17" s="139">
        <v>7664</v>
      </c>
      <c r="C17" s="139">
        <v>5618</v>
      </c>
      <c r="D17" s="139">
        <v>7809</v>
      </c>
      <c r="E17" s="139">
        <v>14988</v>
      </c>
      <c r="F17" s="139">
        <v>4450</v>
      </c>
      <c r="G17" s="458" t="s">
        <v>154</v>
      </c>
    </row>
    <row r="18" spans="1:7" x14ac:dyDescent="0.7">
      <c r="A18" s="740" t="s">
        <v>155</v>
      </c>
      <c r="B18" s="139">
        <v>6466</v>
      </c>
      <c r="C18" s="139">
        <v>5473</v>
      </c>
      <c r="D18" s="139">
        <v>4881</v>
      </c>
      <c r="E18" s="139">
        <v>3608</v>
      </c>
      <c r="F18" s="139">
        <v>4702</v>
      </c>
      <c r="G18" s="458" t="s">
        <v>156</v>
      </c>
    </row>
    <row r="19" spans="1:7" x14ac:dyDescent="0.7">
      <c r="A19" s="738" t="s">
        <v>113</v>
      </c>
      <c r="B19" s="139">
        <v>50160</v>
      </c>
      <c r="C19" s="139">
        <v>44582</v>
      </c>
      <c r="D19" s="739">
        <f>SUM(D4:D18)</f>
        <v>55739</v>
      </c>
      <c r="E19" s="739">
        <f>SUM(E4:E18)</f>
        <v>52618</v>
      </c>
      <c r="F19" s="739">
        <f>SUM(F4:F18)</f>
        <v>66811</v>
      </c>
      <c r="G19" s="337" t="s">
        <v>196</v>
      </c>
    </row>
    <row r="20" spans="1:7" x14ac:dyDescent="0.7">
      <c r="G20" s="317" t="s">
        <v>1403</v>
      </c>
    </row>
    <row r="21" spans="1:7" x14ac:dyDescent="0.7">
      <c r="A21" s="183" t="s">
        <v>1404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79A1-83A2-4AD4-A521-910DE50A10D4}">
  <dimension ref="A1:F7"/>
  <sheetViews>
    <sheetView zoomScaleNormal="140" workbookViewId="0">
      <selection activeCell="D10" sqref="D10"/>
    </sheetView>
  </sheetViews>
  <sheetFormatPr baseColWidth="10" defaultRowHeight="26.4" x14ac:dyDescent="0.7"/>
  <cols>
    <col min="1" max="1" width="26.88671875" style="165" customWidth="1"/>
    <col min="2" max="2" width="14.44140625" style="1" customWidth="1"/>
    <col min="3" max="3" width="17.77734375" style="1" customWidth="1"/>
    <col min="4" max="4" width="13.5546875" style="1" customWidth="1"/>
    <col min="5" max="5" width="13.21875" style="1" customWidth="1"/>
    <col min="6" max="6" width="20.77734375" style="1" customWidth="1"/>
    <col min="7" max="16384" width="11.5546875" style="1"/>
  </cols>
  <sheetData>
    <row r="1" spans="1:6" ht="23.25" customHeight="1" x14ac:dyDescent="0.7">
      <c r="B1" s="136"/>
      <c r="C1" s="136"/>
      <c r="D1" s="136"/>
      <c r="E1" s="136"/>
      <c r="F1" s="299" t="s">
        <v>776</v>
      </c>
    </row>
    <row r="2" spans="1:6" ht="27" thickBot="1" x14ac:dyDescent="0.75">
      <c r="A2" s="299" t="s">
        <v>402</v>
      </c>
      <c r="B2" s="63"/>
      <c r="C2" s="63"/>
      <c r="D2" s="63"/>
      <c r="E2" s="63"/>
      <c r="F2" s="300"/>
    </row>
    <row r="3" spans="1:6" ht="52.8" x14ac:dyDescent="0.7">
      <c r="A3" s="301"/>
      <c r="B3" s="302" t="s">
        <v>414</v>
      </c>
      <c r="C3" s="302" t="s">
        <v>773</v>
      </c>
      <c r="D3" s="302" t="s">
        <v>774</v>
      </c>
      <c r="E3" s="302" t="s">
        <v>775</v>
      </c>
      <c r="F3" s="303"/>
    </row>
    <row r="4" spans="1:6" x14ac:dyDescent="0.7">
      <c r="A4" s="304" t="s">
        <v>581</v>
      </c>
      <c r="B4" s="49">
        <v>16.82</v>
      </c>
      <c r="C4" s="49">
        <v>23.43</v>
      </c>
      <c r="D4" s="49">
        <v>8</v>
      </c>
      <c r="E4" s="49" t="s">
        <v>625</v>
      </c>
      <c r="F4" s="305" t="s">
        <v>582</v>
      </c>
    </row>
    <row r="5" spans="1:6" ht="52.8" x14ac:dyDescent="0.7">
      <c r="A5" s="304" t="s">
        <v>583</v>
      </c>
      <c r="B5" s="49">
        <v>32.799999999999997</v>
      </c>
      <c r="C5" s="49">
        <v>21.71</v>
      </c>
      <c r="D5" s="49">
        <v>19.38</v>
      </c>
      <c r="E5" s="49" t="s">
        <v>624</v>
      </c>
      <c r="F5" s="305" t="s">
        <v>584</v>
      </c>
    </row>
    <row r="6" spans="1:6" ht="53.4" thickBot="1" x14ac:dyDescent="0.75">
      <c r="A6" s="306" t="s">
        <v>585</v>
      </c>
      <c r="B6" s="307">
        <v>56.98</v>
      </c>
      <c r="C6" s="307">
        <v>47.29</v>
      </c>
      <c r="D6" s="307">
        <v>46.14</v>
      </c>
      <c r="E6" s="307" t="s">
        <v>623</v>
      </c>
      <c r="F6" s="308" t="s">
        <v>586</v>
      </c>
    </row>
    <row r="7" spans="1:6" ht="16.8" customHeight="1" x14ac:dyDescent="0.7">
      <c r="A7" s="199" t="s">
        <v>131</v>
      </c>
      <c r="F7" s="16" t="s">
        <v>132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7B8F-C1BF-4EC9-90F7-F6BFFAA9952C}">
  <dimension ref="A1:E22"/>
  <sheetViews>
    <sheetView workbookViewId="0">
      <selection activeCell="A22" sqref="A22"/>
    </sheetView>
  </sheetViews>
  <sheetFormatPr baseColWidth="10" defaultRowHeight="26.4" x14ac:dyDescent="0.7"/>
  <cols>
    <col min="1" max="1" width="21.6640625" style="1" bestFit="1" customWidth="1"/>
    <col min="2" max="2" width="12.5546875" style="1" bestFit="1" customWidth="1"/>
    <col min="3" max="4" width="14.88671875" style="1" bestFit="1" customWidth="1"/>
    <col min="5" max="5" width="18.21875" style="1" customWidth="1"/>
    <col min="6" max="16384" width="11.5546875" style="1"/>
  </cols>
  <sheetData>
    <row r="1" spans="1:5" x14ac:dyDescent="0.7">
      <c r="E1" s="105" t="s">
        <v>1398</v>
      </c>
    </row>
    <row r="2" spans="1:5" x14ac:dyDescent="0.7">
      <c r="A2" s="160" t="s">
        <v>1399</v>
      </c>
    </row>
    <row r="3" spans="1:5" x14ac:dyDescent="0.7">
      <c r="A3" s="35" t="s">
        <v>9</v>
      </c>
      <c r="B3" s="741">
        <v>2021</v>
      </c>
      <c r="C3" s="741">
        <v>2022</v>
      </c>
      <c r="D3" s="741">
        <v>2023</v>
      </c>
      <c r="E3" s="35" t="s">
        <v>10</v>
      </c>
    </row>
    <row r="4" spans="1:5" x14ac:dyDescent="0.7">
      <c r="A4" s="740" t="s">
        <v>1052</v>
      </c>
      <c r="B4" s="139">
        <v>1658</v>
      </c>
      <c r="C4" s="139">
        <v>2755</v>
      </c>
      <c r="D4" s="139">
        <v>4424</v>
      </c>
      <c r="E4" s="458" t="s">
        <v>1054</v>
      </c>
    </row>
    <row r="5" spans="1:5" x14ac:dyDescent="0.7">
      <c r="A5" s="740" t="s">
        <v>11</v>
      </c>
      <c r="B5" s="139">
        <v>19010</v>
      </c>
      <c r="C5" s="139">
        <v>12080</v>
      </c>
      <c r="D5" s="139">
        <v>104407</v>
      </c>
      <c r="E5" s="458" t="s">
        <v>12</v>
      </c>
    </row>
    <row r="6" spans="1:5" x14ac:dyDescent="0.7">
      <c r="A6" s="740" t="s">
        <v>13</v>
      </c>
      <c r="B6" s="139">
        <v>12499</v>
      </c>
      <c r="C6" s="139">
        <v>13227</v>
      </c>
      <c r="D6" s="139">
        <v>60984</v>
      </c>
      <c r="E6" s="458" t="s">
        <v>14</v>
      </c>
    </row>
    <row r="7" spans="1:5" x14ac:dyDescent="0.7">
      <c r="A7" s="740" t="s">
        <v>15</v>
      </c>
      <c r="B7" s="139">
        <v>20853</v>
      </c>
      <c r="C7" s="139">
        <v>14673</v>
      </c>
      <c r="D7" s="139">
        <v>64521</v>
      </c>
      <c r="E7" s="458" t="s">
        <v>16</v>
      </c>
    </row>
    <row r="8" spans="1:5" x14ac:dyDescent="0.7">
      <c r="A8" s="740" t="s">
        <v>17</v>
      </c>
      <c r="B8" s="139">
        <v>14705</v>
      </c>
      <c r="C8" s="139">
        <v>10982</v>
      </c>
      <c r="D8" s="139">
        <v>70154</v>
      </c>
      <c r="E8" s="458" t="s">
        <v>18</v>
      </c>
    </row>
    <row r="9" spans="1:5" x14ac:dyDescent="0.7">
      <c r="A9" s="740" t="s">
        <v>19</v>
      </c>
      <c r="B9" s="139">
        <v>20116</v>
      </c>
      <c r="C9" s="139">
        <v>14429</v>
      </c>
      <c r="D9" s="139">
        <v>49159</v>
      </c>
      <c r="E9" s="458" t="s">
        <v>20</v>
      </c>
    </row>
    <row r="10" spans="1:5" x14ac:dyDescent="0.7">
      <c r="A10" s="740" t="s">
        <v>21</v>
      </c>
      <c r="B10" s="139">
        <v>12879</v>
      </c>
      <c r="C10" s="139">
        <v>9698</v>
      </c>
      <c r="D10" s="139">
        <v>24125</v>
      </c>
      <c r="E10" s="458" t="s">
        <v>22</v>
      </c>
    </row>
    <row r="11" spans="1:5" x14ac:dyDescent="0.7">
      <c r="A11" s="740" t="s">
        <v>23</v>
      </c>
      <c r="B11" s="139">
        <v>2082</v>
      </c>
      <c r="C11" s="139">
        <v>2316</v>
      </c>
      <c r="D11" s="139">
        <v>3721</v>
      </c>
      <c r="E11" s="458" t="s">
        <v>24</v>
      </c>
    </row>
    <row r="12" spans="1:5" x14ac:dyDescent="0.7">
      <c r="A12" s="740" t="s">
        <v>25</v>
      </c>
      <c r="B12" s="139">
        <v>3976</v>
      </c>
      <c r="C12" s="139">
        <v>4600</v>
      </c>
      <c r="D12" s="139">
        <v>5905</v>
      </c>
      <c r="E12" s="458" t="s">
        <v>26</v>
      </c>
    </row>
    <row r="13" spans="1:5" x14ac:dyDescent="0.7">
      <c r="A13" s="740" t="s">
        <v>27</v>
      </c>
      <c r="B13" s="139">
        <v>4308</v>
      </c>
      <c r="C13" s="139">
        <v>2703</v>
      </c>
      <c r="D13" s="139">
        <v>12415</v>
      </c>
      <c r="E13" s="458" t="s">
        <v>28</v>
      </c>
    </row>
    <row r="14" spans="1:5" x14ac:dyDescent="0.7">
      <c r="A14" s="740" t="s">
        <v>1045</v>
      </c>
      <c r="B14" s="139">
        <v>12774</v>
      </c>
      <c r="C14" s="139">
        <v>9963</v>
      </c>
      <c r="D14" s="139">
        <v>42200</v>
      </c>
      <c r="E14" s="458" t="s">
        <v>30</v>
      </c>
    </row>
    <row r="15" spans="1:5" x14ac:dyDescent="0.7">
      <c r="A15" s="740" t="s">
        <v>1046</v>
      </c>
      <c r="B15" s="139">
        <v>2471</v>
      </c>
      <c r="C15" s="139">
        <v>2281</v>
      </c>
      <c r="D15" s="139">
        <v>4934</v>
      </c>
      <c r="E15" s="458" t="s">
        <v>32</v>
      </c>
    </row>
    <row r="16" spans="1:5" x14ac:dyDescent="0.7">
      <c r="A16" s="740" t="s">
        <v>33</v>
      </c>
      <c r="B16" s="139">
        <v>792</v>
      </c>
      <c r="C16" s="139">
        <v>429</v>
      </c>
      <c r="D16" s="139">
        <v>1084</v>
      </c>
      <c r="E16" s="448" t="s">
        <v>34</v>
      </c>
    </row>
    <row r="17" spans="1:5" x14ac:dyDescent="0.7">
      <c r="A17" s="3" t="s">
        <v>194</v>
      </c>
      <c r="B17" s="139">
        <v>15560</v>
      </c>
      <c r="C17" s="139">
        <v>15851</v>
      </c>
      <c r="D17" s="139">
        <v>17782</v>
      </c>
      <c r="E17" s="458" t="s">
        <v>152</v>
      </c>
    </row>
    <row r="18" spans="1:5" x14ac:dyDescent="0.7">
      <c r="A18" s="740" t="s">
        <v>151</v>
      </c>
      <c r="B18" s="139">
        <v>23137</v>
      </c>
      <c r="C18" s="139">
        <v>32529</v>
      </c>
      <c r="D18" s="139">
        <v>31993</v>
      </c>
      <c r="E18" s="458" t="s">
        <v>154</v>
      </c>
    </row>
    <row r="19" spans="1:5" x14ac:dyDescent="0.7">
      <c r="A19" s="740" t="s">
        <v>155</v>
      </c>
      <c r="B19" s="139">
        <v>18452</v>
      </c>
      <c r="C19" s="139">
        <v>15779</v>
      </c>
      <c r="D19" s="139">
        <v>16694</v>
      </c>
      <c r="E19" s="458" t="s">
        <v>156</v>
      </c>
    </row>
    <row r="20" spans="1:5" x14ac:dyDescent="0.7">
      <c r="A20" s="738" t="s">
        <v>113</v>
      </c>
      <c r="B20" s="739">
        <f>SUM(B4:B19)</f>
        <v>185272</v>
      </c>
      <c r="C20" s="739">
        <f t="shared" ref="C20:D20" si="0">SUM(C4:C19)</f>
        <v>164295</v>
      </c>
      <c r="D20" s="739">
        <f t="shared" si="0"/>
        <v>514502</v>
      </c>
      <c r="E20" s="337" t="s">
        <v>196</v>
      </c>
    </row>
    <row r="21" spans="1:5" x14ac:dyDescent="0.7">
      <c r="E21" s="317" t="s">
        <v>1403</v>
      </c>
    </row>
    <row r="22" spans="1:5" x14ac:dyDescent="0.7">
      <c r="A22" s="183" t="s">
        <v>1404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3499-CCBA-428C-A764-75792C09D627}">
  <dimension ref="A2:G12"/>
  <sheetViews>
    <sheetView workbookViewId="0">
      <selection activeCell="G10" sqref="G10"/>
    </sheetView>
  </sheetViews>
  <sheetFormatPr baseColWidth="10" defaultRowHeight="26.4" x14ac:dyDescent="0.7"/>
  <cols>
    <col min="1" max="1" width="21.6640625" style="1" bestFit="1" customWidth="1"/>
    <col min="2" max="2" width="9.5546875" style="1" bestFit="1" customWidth="1"/>
    <col min="3" max="3" width="15.6640625" style="1" bestFit="1" customWidth="1"/>
    <col min="4" max="4" width="13.21875" style="1" bestFit="1" customWidth="1"/>
    <col min="5" max="5" width="22.6640625" style="1" bestFit="1" customWidth="1"/>
    <col min="6" max="6" width="11.77734375" style="1" bestFit="1" customWidth="1"/>
    <col min="7" max="7" width="20.6640625" style="1" customWidth="1"/>
    <col min="8" max="16384" width="11.5546875" style="1"/>
  </cols>
  <sheetData>
    <row r="2" spans="1:7" x14ac:dyDescent="0.7">
      <c r="G2" s="105" t="s">
        <v>1359</v>
      </c>
    </row>
    <row r="3" spans="1:7" x14ac:dyDescent="0.7">
      <c r="A3" s="160" t="s">
        <v>1360</v>
      </c>
    </row>
    <row r="4" spans="1:7" x14ac:dyDescent="0.7">
      <c r="B4" s="1126" t="s">
        <v>1055</v>
      </c>
      <c r="C4" s="1126"/>
      <c r="D4" s="1126"/>
      <c r="E4" s="1126"/>
      <c r="F4" s="1126"/>
    </row>
    <row r="5" spans="1:7" x14ac:dyDescent="0.7">
      <c r="A5" s="742" t="s">
        <v>1047</v>
      </c>
      <c r="B5" s="726">
        <v>2019</v>
      </c>
      <c r="C5" s="726">
        <v>2020</v>
      </c>
      <c r="D5" s="726">
        <v>2021</v>
      </c>
      <c r="E5" s="726">
        <v>2022</v>
      </c>
      <c r="F5" s="726">
        <v>2023</v>
      </c>
      <c r="G5" s="742" t="s">
        <v>952</v>
      </c>
    </row>
    <row r="6" spans="1:7" x14ac:dyDescent="0.7">
      <c r="A6" s="3" t="s">
        <v>1048</v>
      </c>
      <c r="B6" s="139">
        <v>45127</v>
      </c>
      <c r="C6" s="139">
        <v>41885</v>
      </c>
      <c r="D6" s="139">
        <v>44744</v>
      </c>
      <c r="E6" s="139">
        <v>49366</v>
      </c>
      <c r="F6" s="139">
        <v>68813</v>
      </c>
      <c r="G6" s="743" t="s">
        <v>1060</v>
      </c>
    </row>
    <row r="7" spans="1:7" x14ac:dyDescent="0.7">
      <c r="A7" s="3" t="s">
        <v>1049</v>
      </c>
      <c r="B7" s="139">
        <v>70876</v>
      </c>
      <c r="C7" s="139">
        <v>65103</v>
      </c>
      <c r="D7" s="139">
        <v>82203</v>
      </c>
      <c r="E7" s="139">
        <v>82792</v>
      </c>
      <c r="F7" s="139">
        <v>186737</v>
      </c>
      <c r="G7" s="744" t="s">
        <v>272</v>
      </c>
    </row>
    <row r="8" spans="1:7" x14ac:dyDescent="0.7">
      <c r="A8" s="3" t="s">
        <v>1050</v>
      </c>
      <c r="B8" s="139">
        <v>19820</v>
      </c>
      <c r="C8" s="139">
        <v>19477</v>
      </c>
      <c r="D8" s="139">
        <v>35508</v>
      </c>
      <c r="E8" s="139">
        <v>31174</v>
      </c>
      <c r="F8" s="139">
        <v>113606</v>
      </c>
      <c r="G8" s="744" t="s">
        <v>1056</v>
      </c>
    </row>
    <row r="9" spans="1:7" x14ac:dyDescent="0.7">
      <c r="A9" s="35" t="s">
        <v>1051</v>
      </c>
      <c r="B9" s="737">
        <v>131497</v>
      </c>
      <c r="C9" s="737">
        <v>128708</v>
      </c>
      <c r="D9" s="737">
        <v>185272</v>
      </c>
      <c r="E9" s="737">
        <v>164294</v>
      </c>
      <c r="F9" s="737">
        <v>514502</v>
      </c>
      <c r="G9" s="745" t="s">
        <v>1057</v>
      </c>
    </row>
    <row r="10" spans="1:7" x14ac:dyDescent="0.7">
      <c r="G10" s="317" t="s">
        <v>1403</v>
      </c>
    </row>
    <row r="11" spans="1:7" x14ac:dyDescent="0.7">
      <c r="A11" s="183" t="s">
        <v>1404</v>
      </c>
    </row>
    <row r="12" spans="1:7" x14ac:dyDescent="0.7">
      <c r="A12" s="160"/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1B51-E658-4CD0-B0C4-E6FE254B8BEF}">
  <dimension ref="A1:F22"/>
  <sheetViews>
    <sheetView workbookViewId="0">
      <selection activeCell="A22" sqref="A22"/>
    </sheetView>
  </sheetViews>
  <sheetFormatPr baseColWidth="10" defaultRowHeight="26.4" x14ac:dyDescent="0.7"/>
  <cols>
    <col min="1" max="1" width="21.6640625" style="1" bestFit="1" customWidth="1"/>
    <col min="2" max="2" width="18" style="1" customWidth="1"/>
    <col min="3" max="3" width="26.77734375" style="1" customWidth="1"/>
    <col min="4" max="4" width="17.77734375" style="1" customWidth="1"/>
    <col min="5" max="5" width="38.21875" style="1" customWidth="1"/>
    <col min="6" max="6" width="18.5546875" style="1" customWidth="1"/>
    <col min="7" max="16384" width="11.5546875" style="1"/>
  </cols>
  <sheetData>
    <row r="1" spans="1:6" x14ac:dyDescent="0.7">
      <c r="F1" s="105" t="s">
        <v>1405</v>
      </c>
    </row>
    <row r="2" spans="1:6" x14ac:dyDescent="0.7">
      <c r="A2" s="160" t="s">
        <v>1406</v>
      </c>
    </row>
    <row r="3" spans="1:6" ht="52.8" x14ac:dyDescent="0.7">
      <c r="A3" s="35" t="s">
        <v>9</v>
      </c>
      <c r="B3" s="742" t="s">
        <v>1400</v>
      </c>
      <c r="C3" s="748" t="s">
        <v>1401</v>
      </c>
      <c r="D3" s="749" t="s">
        <v>1402</v>
      </c>
      <c r="E3" s="742" t="s">
        <v>1058</v>
      </c>
      <c r="F3" s="35" t="s">
        <v>10</v>
      </c>
    </row>
    <row r="4" spans="1:6" x14ac:dyDescent="0.7">
      <c r="A4" s="740" t="s">
        <v>1052</v>
      </c>
      <c r="B4" s="116">
        <v>717</v>
      </c>
      <c r="C4" s="116">
        <v>1472</v>
      </c>
      <c r="D4" s="116">
        <v>714</v>
      </c>
      <c r="E4" s="116">
        <v>4424</v>
      </c>
      <c r="F4" s="458" t="s">
        <v>1054</v>
      </c>
    </row>
    <row r="5" spans="1:6" x14ac:dyDescent="0.7">
      <c r="A5" s="740" t="s">
        <v>11</v>
      </c>
      <c r="B5" s="116">
        <v>5416</v>
      </c>
      <c r="C5" s="116">
        <v>28753</v>
      </c>
      <c r="D5" s="116">
        <v>23375</v>
      </c>
      <c r="E5" s="116">
        <v>104407</v>
      </c>
      <c r="F5" s="458" t="s">
        <v>12</v>
      </c>
    </row>
    <row r="6" spans="1:6" x14ac:dyDescent="0.7">
      <c r="A6" s="740" t="s">
        <v>13</v>
      </c>
      <c r="B6" s="116">
        <v>3732</v>
      </c>
      <c r="C6" s="116">
        <v>18027</v>
      </c>
      <c r="D6" s="116">
        <v>13553</v>
      </c>
      <c r="E6" s="116">
        <v>60984</v>
      </c>
      <c r="F6" s="458" t="s">
        <v>14</v>
      </c>
    </row>
    <row r="7" spans="1:6" x14ac:dyDescent="0.7">
      <c r="A7" s="740" t="s">
        <v>15</v>
      </c>
      <c r="B7" s="116">
        <v>4772</v>
      </c>
      <c r="C7" s="116">
        <v>18429</v>
      </c>
      <c r="D7" s="116">
        <v>16533</v>
      </c>
      <c r="E7" s="116">
        <v>64521</v>
      </c>
      <c r="F7" s="458" t="s">
        <v>16</v>
      </c>
    </row>
    <row r="8" spans="1:6" x14ac:dyDescent="0.7">
      <c r="A8" s="740" t="s">
        <v>17</v>
      </c>
      <c r="B8" s="116">
        <v>6238</v>
      </c>
      <c r="C8" s="116">
        <v>23264</v>
      </c>
      <c r="D8" s="116">
        <v>16902</v>
      </c>
      <c r="E8" s="116">
        <v>70154</v>
      </c>
      <c r="F8" s="458" t="s">
        <v>18</v>
      </c>
    </row>
    <row r="9" spans="1:6" x14ac:dyDescent="0.7">
      <c r="A9" s="740" t="s">
        <v>19</v>
      </c>
      <c r="B9" s="116">
        <v>8266</v>
      </c>
      <c r="C9" s="116">
        <v>20935</v>
      </c>
      <c r="D9" s="116">
        <v>9542</v>
      </c>
      <c r="E9" s="116">
        <v>49159</v>
      </c>
      <c r="F9" s="458" t="s">
        <v>20</v>
      </c>
    </row>
    <row r="10" spans="1:6" x14ac:dyDescent="0.7">
      <c r="A10" s="740" t="s">
        <v>21</v>
      </c>
      <c r="B10" s="116">
        <v>4401</v>
      </c>
      <c r="C10" s="116">
        <v>11118</v>
      </c>
      <c r="D10" s="116">
        <v>5465</v>
      </c>
      <c r="E10" s="116">
        <v>24125</v>
      </c>
      <c r="F10" s="458" t="s">
        <v>22</v>
      </c>
    </row>
    <row r="11" spans="1:6" x14ac:dyDescent="0.7">
      <c r="A11" s="740" t="s">
        <v>23</v>
      </c>
      <c r="B11" s="116">
        <v>1497</v>
      </c>
      <c r="C11" s="116">
        <v>2497</v>
      </c>
      <c r="D11" s="116">
        <v>637</v>
      </c>
      <c r="E11" s="116">
        <v>3721</v>
      </c>
      <c r="F11" s="458" t="s">
        <v>24</v>
      </c>
    </row>
    <row r="12" spans="1:6" x14ac:dyDescent="0.7">
      <c r="A12" s="740" t="s">
        <v>25</v>
      </c>
      <c r="B12" s="116">
        <v>2747</v>
      </c>
      <c r="C12" s="116">
        <v>3772</v>
      </c>
      <c r="D12" s="116">
        <v>904</v>
      </c>
      <c r="E12" s="116">
        <v>5905</v>
      </c>
      <c r="F12" s="458" t="s">
        <v>26</v>
      </c>
    </row>
    <row r="13" spans="1:6" x14ac:dyDescent="0.7">
      <c r="A13" s="740" t="s">
        <v>27</v>
      </c>
      <c r="B13" s="116">
        <v>2032</v>
      </c>
      <c r="C13" s="116">
        <v>6173</v>
      </c>
      <c r="D13" s="116">
        <v>2963</v>
      </c>
      <c r="E13" s="116">
        <v>12415</v>
      </c>
      <c r="F13" s="458" t="s">
        <v>28</v>
      </c>
    </row>
    <row r="14" spans="1:6" x14ac:dyDescent="0.7">
      <c r="A14" s="740" t="s">
        <v>1045</v>
      </c>
      <c r="B14" s="116">
        <v>3195</v>
      </c>
      <c r="C14" s="116">
        <v>11418</v>
      </c>
      <c r="D14" s="116">
        <v>10782</v>
      </c>
      <c r="E14" s="116">
        <v>42200</v>
      </c>
      <c r="F14" s="458" t="s">
        <v>30</v>
      </c>
    </row>
    <row r="15" spans="1:6" x14ac:dyDescent="0.7">
      <c r="A15" s="740" t="s">
        <v>1046</v>
      </c>
      <c r="B15" s="116">
        <v>1393</v>
      </c>
      <c r="C15" s="116">
        <v>1958</v>
      </c>
      <c r="D15" s="116">
        <v>550</v>
      </c>
      <c r="E15" s="116">
        <v>4934</v>
      </c>
      <c r="F15" s="458" t="s">
        <v>32</v>
      </c>
    </row>
    <row r="16" spans="1:6" x14ac:dyDescent="0.7">
      <c r="A16" s="740" t="s">
        <v>33</v>
      </c>
      <c r="B16" s="116">
        <v>346</v>
      </c>
      <c r="C16" s="116">
        <v>636</v>
      </c>
      <c r="D16" s="116">
        <v>184</v>
      </c>
      <c r="E16" s="116">
        <v>1084</v>
      </c>
      <c r="F16" s="448" t="s">
        <v>34</v>
      </c>
    </row>
    <row r="17" spans="1:6" x14ac:dyDescent="0.7">
      <c r="A17" s="3" t="s">
        <v>194</v>
      </c>
      <c r="B17" s="116">
        <v>7161</v>
      </c>
      <c r="C17" s="116">
        <v>10618</v>
      </c>
      <c r="D17" s="116">
        <v>2787</v>
      </c>
      <c r="E17" s="116">
        <v>17782</v>
      </c>
      <c r="F17" s="458" t="s">
        <v>152</v>
      </c>
    </row>
    <row r="18" spans="1:6" x14ac:dyDescent="0.7">
      <c r="A18" s="740" t="s">
        <v>151</v>
      </c>
      <c r="B18" s="116">
        <v>8545</v>
      </c>
      <c r="C18" s="116">
        <v>16368</v>
      </c>
      <c r="D18" s="116">
        <v>6434</v>
      </c>
      <c r="E18" s="116">
        <v>31993</v>
      </c>
      <c r="F18" s="458" t="s">
        <v>154</v>
      </c>
    </row>
    <row r="19" spans="1:6" x14ac:dyDescent="0.7">
      <c r="A19" s="740" t="s">
        <v>155</v>
      </c>
      <c r="B19" s="116">
        <v>8412</v>
      </c>
      <c r="C19" s="116">
        <v>11299</v>
      </c>
      <c r="D19" s="116">
        <v>2281</v>
      </c>
      <c r="E19" s="116">
        <v>16694</v>
      </c>
      <c r="F19" s="458" t="s">
        <v>156</v>
      </c>
    </row>
    <row r="20" spans="1:6" x14ac:dyDescent="0.7">
      <c r="A20" s="747" t="s">
        <v>1053</v>
      </c>
      <c r="B20" s="746">
        <f>SUM(B4:B19)</f>
        <v>68870</v>
      </c>
      <c r="C20" s="746">
        <f t="shared" ref="C20:E20" si="0">SUM(C4:C19)</f>
        <v>186737</v>
      </c>
      <c r="D20" s="746">
        <f t="shared" si="0"/>
        <v>113606</v>
      </c>
      <c r="E20" s="746">
        <f t="shared" si="0"/>
        <v>514502</v>
      </c>
      <c r="F20" s="337" t="s">
        <v>196</v>
      </c>
    </row>
    <row r="21" spans="1:6" x14ac:dyDescent="0.7">
      <c r="F21" s="317" t="s">
        <v>1403</v>
      </c>
    </row>
    <row r="22" spans="1:6" x14ac:dyDescent="0.7">
      <c r="A22" s="183" t="s">
        <v>1404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394B-1935-4BE6-ADB9-AC11EB267959}">
  <dimension ref="A1:G8"/>
  <sheetViews>
    <sheetView workbookViewId="0">
      <selection activeCell="G8" sqref="G8"/>
    </sheetView>
  </sheetViews>
  <sheetFormatPr baseColWidth="10" defaultRowHeight="26.4" x14ac:dyDescent="0.7"/>
  <cols>
    <col min="1" max="1" width="28.109375" style="1" customWidth="1"/>
    <col min="2" max="2" width="13.21875" style="1" customWidth="1"/>
    <col min="3" max="3" width="15.77734375" style="1" bestFit="1" customWidth="1"/>
    <col min="4" max="4" width="13.33203125" style="1" bestFit="1" customWidth="1"/>
    <col min="5" max="5" width="22.77734375" style="1" bestFit="1" customWidth="1"/>
    <col min="6" max="6" width="37.33203125" style="1" customWidth="1"/>
    <col min="7" max="7" width="22.33203125" style="1" customWidth="1"/>
    <col min="8" max="16384" width="11.5546875" style="1"/>
  </cols>
  <sheetData>
    <row r="1" spans="1:7" x14ac:dyDescent="0.7">
      <c r="G1" s="105" t="s">
        <v>1361</v>
      </c>
    </row>
    <row r="2" spans="1:7" x14ac:dyDescent="0.7">
      <c r="A2" s="160" t="s">
        <v>1362</v>
      </c>
    </row>
    <row r="3" spans="1:7" x14ac:dyDescent="0.7">
      <c r="B3" s="1126" t="s">
        <v>1059</v>
      </c>
      <c r="C3" s="1126"/>
      <c r="D3" s="1126"/>
      <c r="E3" s="1126"/>
      <c r="F3" s="1126"/>
    </row>
    <row r="4" spans="1:7" x14ac:dyDescent="0.7">
      <c r="A4" s="3" t="s">
        <v>1047</v>
      </c>
      <c r="B4" s="3">
        <v>2019</v>
      </c>
      <c r="C4" s="3">
        <v>2020</v>
      </c>
      <c r="D4" s="3">
        <v>2021</v>
      </c>
      <c r="E4" s="3">
        <v>2022</v>
      </c>
      <c r="F4" s="3">
        <v>2023</v>
      </c>
      <c r="G4" s="3" t="s">
        <v>952</v>
      </c>
    </row>
    <row r="5" spans="1:7" x14ac:dyDescent="0.7">
      <c r="A5" s="3" t="s">
        <v>1048</v>
      </c>
      <c r="B5" s="139">
        <v>3</v>
      </c>
      <c r="C5" s="139">
        <v>4</v>
      </c>
      <c r="D5" s="139">
        <v>2</v>
      </c>
      <c r="E5" s="139">
        <v>3</v>
      </c>
      <c r="F5" s="139">
        <v>2</v>
      </c>
      <c r="G5" s="743" t="s">
        <v>1060</v>
      </c>
    </row>
    <row r="6" spans="1:7" x14ac:dyDescent="0.7">
      <c r="A6" s="3" t="s">
        <v>1049</v>
      </c>
      <c r="B6" s="139">
        <v>7</v>
      </c>
      <c r="C6" s="139">
        <v>11</v>
      </c>
      <c r="D6" s="139">
        <v>11</v>
      </c>
      <c r="E6" s="139">
        <v>6</v>
      </c>
      <c r="F6" s="139">
        <v>5</v>
      </c>
      <c r="G6" s="3" t="s">
        <v>272</v>
      </c>
    </row>
    <row r="7" spans="1:7" x14ac:dyDescent="0.7">
      <c r="A7" s="3" t="s">
        <v>1062</v>
      </c>
      <c r="B7" s="139">
        <v>3551</v>
      </c>
      <c r="C7" s="139">
        <v>4308</v>
      </c>
      <c r="D7" s="139">
        <v>5059</v>
      </c>
      <c r="E7" s="139">
        <v>5912</v>
      </c>
      <c r="F7" s="139">
        <v>5952</v>
      </c>
      <c r="G7" s="3" t="s">
        <v>1061</v>
      </c>
    </row>
    <row r="8" spans="1:7" x14ac:dyDescent="0.7">
      <c r="A8" s="183" t="s">
        <v>1404</v>
      </c>
      <c r="G8" s="317" t="s">
        <v>1403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G21"/>
  <sheetViews>
    <sheetView topLeftCell="A8" workbookViewId="0">
      <selection activeCell="A21" sqref="A21"/>
    </sheetView>
  </sheetViews>
  <sheetFormatPr baseColWidth="10" defaultColWidth="11.44140625" defaultRowHeight="26.4" x14ac:dyDescent="0.7"/>
  <cols>
    <col min="1" max="1" width="21.44140625" style="1" customWidth="1"/>
    <col min="2" max="3" width="11.44140625" style="1"/>
    <col min="4" max="6" width="12.33203125" style="1" bestFit="1" customWidth="1"/>
    <col min="7" max="7" width="21.21875" style="1" customWidth="1"/>
    <col min="8" max="8" width="6.109375" style="1" customWidth="1"/>
    <col min="9" max="16384" width="11.44140625" style="1"/>
  </cols>
  <sheetData>
    <row r="1" spans="1:7" x14ac:dyDescent="0.7">
      <c r="G1" s="20" t="s">
        <v>1363</v>
      </c>
    </row>
    <row r="2" spans="1:7" x14ac:dyDescent="0.7">
      <c r="A2" s="33" t="s">
        <v>1364</v>
      </c>
      <c r="B2" s="115"/>
      <c r="C2" s="115"/>
      <c r="D2" s="36"/>
      <c r="E2" s="36"/>
      <c r="F2" s="36"/>
    </row>
    <row r="3" spans="1:7" x14ac:dyDescent="0.7">
      <c r="A3" s="3"/>
      <c r="B3" s="34">
        <v>2019</v>
      </c>
      <c r="C3" s="34">
        <v>2020</v>
      </c>
      <c r="D3" s="34">
        <v>2021</v>
      </c>
      <c r="E3" s="34">
        <v>2022</v>
      </c>
      <c r="F3" s="34">
        <v>2023</v>
      </c>
      <c r="G3" s="30"/>
    </row>
    <row r="4" spans="1:7" x14ac:dyDescent="0.7">
      <c r="A4" s="3" t="s">
        <v>11</v>
      </c>
      <c r="B4" s="116">
        <v>3088</v>
      </c>
      <c r="C4" s="116">
        <v>2398</v>
      </c>
      <c r="D4" s="116">
        <v>19010</v>
      </c>
      <c r="E4" s="116">
        <v>12080</v>
      </c>
      <c r="F4" s="116">
        <v>104407</v>
      </c>
      <c r="G4" s="3" t="s">
        <v>12</v>
      </c>
    </row>
    <row r="5" spans="1:7" x14ac:dyDescent="0.7">
      <c r="A5" s="3" t="s">
        <v>13</v>
      </c>
      <c r="B5" s="3">
        <v>999</v>
      </c>
      <c r="C5" s="116">
        <v>1027</v>
      </c>
      <c r="D5" s="116">
        <v>12499</v>
      </c>
      <c r="E5" s="116">
        <v>13227</v>
      </c>
      <c r="F5" s="116">
        <v>60984</v>
      </c>
      <c r="G5" s="3" t="s">
        <v>14</v>
      </c>
    </row>
    <row r="6" spans="1:7" x14ac:dyDescent="0.7">
      <c r="A6" s="3" t="s">
        <v>15</v>
      </c>
      <c r="B6" s="116">
        <v>2306</v>
      </c>
      <c r="C6" s="116">
        <v>2044</v>
      </c>
      <c r="D6" s="116">
        <v>20853</v>
      </c>
      <c r="E6" s="116">
        <v>14673</v>
      </c>
      <c r="F6" s="116">
        <v>64521</v>
      </c>
      <c r="G6" s="3" t="s">
        <v>16</v>
      </c>
    </row>
    <row r="7" spans="1:7" x14ac:dyDescent="0.7">
      <c r="A7" s="3" t="s">
        <v>17</v>
      </c>
      <c r="B7" s="116">
        <v>3300</v>
      </c>
      <c r="C7" s="116">
        <v>2864</v>
      </c>
      <c r="D7" s="116">
        <v>14705</v>
      </c>
      <c r="E7" s="116">
        <v>10982</v>
      </c>
      <c r="F7" s="116">
        <v>70154</v>
      </c>
      <c r="G7" s="3" t="s">
        <v>18</v>
      </c>
    </row>
    <row r="8" spans="1:7" x14ac:dyDescent="0.7">
      <c r="A8" s="3" t="s">
        <v>19</v>
      </c>
      <c r="B8" s="116">
        <v>5298</v>
      </c>
      <c r="C8" s="116">
        <v>4830</v>
      </c>
      <c r="D8" s="116">
        <v>20116</v>
      </c>
      <c r="E8" s="116">
        <v>14429</v>
      </c>
      <c r="F8" s="116">
        <v>49159</v>
      </c>
      <c r="G8" s="3" t="s">
        <v>20</v>
      </c>
    </row>
    <row r="9" spans="1:7" x14ac:dyDescent="0.7">
      <c r="A9" s="3" t="s">
        <v>21</v>
      </c>
      <c r="B9" s="116">
        <v>3303</v>
      </c>
      <c r="C9" s="116">
        <v>2705</v>
      </c>
      <c r="D9" s="116">
        <v>12879</v>
      </c>
      <c r="E9" s="116">
        <v>9698</v>
      </c>
      <c r="F9" s="116">
        <v>24125</v>
      </c>
      <c r="G9" s="3" t="s">
        <v>22</v>
      </c>
    </row>
    <row r="10" spans="1:7" x14ac:dyDescent="0.7">
      <c r="A10" s="3" t="s">
        <v>23</v>
      </c>
      <c r="B10" s="116">
        <v>1274</v>
      </c>
      <c r="C10" s="116">
        <v>1378</v>
      </c>
      <c r="D10" s="116">
        <v>2082</v>
      </c>
      <c r="E10" s="116">
        <v>2316</v>
      </c>
      <c r="F10" s="116">
        <v>3721</v>
      </c>
      <c r="G10" s="3" t="s">
        <v>24</v>
      </c>
    </row>
    <row r="11" spans="1:7" x14ac:dyDescent="0.7">
      <c r="A11" s="3" t="s">
        <v>25</v>
      </c>
      <c r="B11" s="116">
        <v>2564</v>
      </c>
      <c r="C11" s="116">
        <v>2461</v>
      </c>
      <c r="D11" s="116">
        <v>3976</v>
      </c>
      <c r="E11" s="116">
        <v>4600</v>
      </c>
      <c r="F11" s="116">
        <v>5905</v>
      </c>
      <c r="G11" s="3" t="s">
        <v>26</v>
      </c>
    </row>
    <row r="12" spans="1:7" x14ac:dyDescent="0.7">
      <c r="A12" s="3" t="s">
        <v>27</v>
      </c>
      <c r="B12" s="3">
        <v>922</v>
      </c>
      <c r="C12" s="3">
        <v>876</v>
      </c>
      <c r="D12" s="116">
        <v>4308</v>
      </c>
      <c r="E12" s="116">
        <v>2703</v>
      </c>
      <c r="F12" s="116">
        <v>12415</v>
      </c>
      <c r="G12" s="3" t="s">
        <v>28</v>
      </c>
    </row>
    <row r="13" spans="1:7" x14ac:dyDescent="0.7">
      <c r="A13" s="3" t="s">
        <v>29</v>
      </c>
      <c r="B13" s="116">
        <v>1196</v>
      </c>
      <c r="C13" s="116">
        <v>1054</v>
      </c>
      <c r="D13" s="116">
        <v>12774</v>
      </c>
      <c r="E13" s="116">
        <v>9963</v>
      </c>
      <c r="F13" s="116">
        <v>42200</v>
      </c>
      <c r="G13" s="3" t="s">
        <v>30</v>
      </c>
    </row>
    <row r="14" spans="1:7" x14ac:dyDescent="0.7">
      <c r="A14" s="3" t="s">
        <v>31</v>
      </c>
      <c r="B14" s="116">
        <v>1298</v>
      </c>
      <c r="C14" s="116">
        <v>1361</v>
      </c>
      <c r="D14" s="116">
        <v>2471</v>
      </c>
      <c r="E14" s="116">
        <v>2281</v>
      </c>
      <c r="F14" s="116">
        <v>4934</v>
      </c>
      <c r="G14" s="3" t="s">
        <v>32</v>
      </c>
    </row>
    <row r="15" spans="1:7" x14ac:dyDescent="0.7">
      <c r="A15" s="3" t="s">
        <v>33</v>
      </c>
      <c r="B15" s="3">
        <v>285</v>
      </c>
      <c r="C15" s="3">
        <v>338</v>
      </c>
      <c r="D15" s="116">
        <v>792</v>
      </c>
      <c r="E15" s="116">
        <v>429</v>
      </c>
      <c r="F15" s="116">
        <v>1084</v>
      </c>
      <c r="G15" s="3" t="s">
        <v>34</v>
      </c>
    </row>
    <row r="16" spans="1:7" x14ac:dyDescent="0.7">
      <c r="A16" s="3" t="s">
        <v>151</v>
      </c>
      <c r="B16" s="116">
        <v>5405</v>
      </c>
      <c r="C16" s="116">
        <v>5482</v>
      </c>
      <c r="D16" s="116">
        <v>15560</v>
      </c>
      <c r="E16" s="116">
        <v>15851</v>
      </c>
      <c r="F16" s="116">
        <v>17782</v>
      </c>
      <c r="G16" s="3" t="s">
        <v>152</v>
      </c>
    </row>
    <row r="17" spans="1:7" x14ac:dyDescent="0.7">
      <c r="A17" s="3" t="s">
        <v>155</v>
      </c>
      <c r="B17" s="116">
        <v>8215</v>
      </c>
      <c r="C17" s="116">
        <v>7400</v>
      </c>
      <c r="D17" s="116">
        <v>23137</v>
      </c>
      <c r="E17" s="116">
        <v>32529</v>
      </c>
      <c r="F17" s="116">
        <v>31993</v>
      </c>
      <c r="G17" s="3" t="s">
        <v>156</v>
      </c>
    </row>
    <row r="18" spans="1:7" x14ac:dyDescent="0.7">
      <c r="A18" s="3" t="s">
        <v>194</v>
      </c>
      <c r="B18" s="116">
        <v>7143</v>
      </c>
      <c r="C18" s="116">
        <v>6505</v>
      </c>
      <c r="D18" s="116">
        <v>18452</v>
      </c>
      <c r="E18" s="116">
        <v>15779</v>
      </c>
      <c r="F18" s="116">
        <v>16694</v>
      </c>
      <c r="G18" s="3" t="s">
        <v>154</v>
      </c>
    </row>
    <row r="19" spans="1:7" x14ac:dyDescent="0.7">
      <c r="A19" s="35" t="s">
        <v>113</v>
      </c>
      <c r="B19" s="116">
        <v>48615</v>
      </c>
      <c r="C19" s="116">
        <v>44743</v>
      </c>
      <c r="D19" s="116">
        <f>SUM(D3:D18)</f>
        <v>185635</v>
      </c>
      <c r="E19" s="116">
        <f t="shared" ref="E19:F19" si="0">SUM(E3:E18)</f>
        <v>163562</v>
      </c>
      <c r="F19" s="116">
        <f t="shared" si="0"/>
        <v>512101</v>
      </c>
      <c r="G19" s="35" t="s">
        <v>7</v>
      </c>
    </row>
    <row r="20" spans="1:7" x14ac:dyDescent="0.7">
      <c r="G20" s="317" t="s">
        <v>1403</v>
      </c>
    </row>
    <row r="21" spans="1:7" x14ac:dyDescent="0.7">
      <c r="A21" s="183" t="s">
        <v>1404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8585-9986-4E1B-945A-AEF7F73215CE}">
  <dimension ref="A1:Y20"/>
  <sheetViews>
    <sheetView topLeftCell="A5" zoomScale="80" zoomScaleNormal="80" workbookViewId="0">
      <selection activeCell="H20" sqref="H20"/>
    </sheetView>
  </sheetViews>
  <sheetFormatPr baseColWidth="10" defaultRowHeight="26.4" x14ac:dyDescent="0.7"/>
  <cols>
    <col min="1" max="1" width="20.44140625" style="165" customWidth="1"/>
    <col min="2" max="2" width="23.88671875" style="1" customWidth="1"/>
    <col min="3" max="3" width="29.77734375" style="1" customWidth="1"/>
    <col min="4" max="4" width="20.21875" style="1" customWidth="1"/>
    <col min="5" max="5" width="29.6640625" style="1" customWidth="1"/>
    <col min="6" max="6" width="17.5546875" style="1" customWidth="1"/>
    <col min="7" max="7" width="21.33203125" style="1" customWidth="1"/>
    <col min="8" max="8" width="30.44140625" style="1" customWidth="1"/>
    <col min="9" max="9" width="21.33203125" style="1" customWidth="1"/>
    <col min="10" max="10" width="30" style="1" customWidth="1"/>
    <col min="11" max="12" width="11.5546875" style="1"/>
    <col min="13" max="13" width="12.5546875" style="1" customWidth="1"/>
    <col min="14" max="15" width="11.5546875" style="1"/>
    <col min="16" max="16" width="12.44140625" style="1" customWidth="1"/>
    <col min="17" max="16384" width="11.5546875" style="1"/>
  </cols>
  <sheetData>
    <row r="1" spans="1:25" x14ac:dyDescent="0.7">
      <c r="A1" s="1"/>
      <c r="B1" s="191"/>
      <c r="C1" s="191"/>
      <c r="D1" s="191"/>
      <c r="E1" s="191"/>
      <c r="F1" s="191"/>
      <c r="G1" s="191"/>
      <c r="H1" s="191"/>
      <c r="I1" s="191" t="s">
        <v>1271</v>
      </c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25" x14ac:dyDescent="0.7">
      <c r="A2" s="191" t="s">
        <v>793</v>
      </c>
      <c r="Q2" s="16" t="s">
        <v>132</v>
      </c>
    </row>
    <row r="3" spans="1:25" ht="49.2" customHeight="1" x14ac:dyDescent="0.7">
      <c r="A3" s="309" t="s">
        <v>9</v>
      </c>
      <c r="B3" s="329" t="s">
        <v>794</v>
      </c>
      <c r="C3" s="329" t="s">
        <v>795</v>
      </c>
      <c r="D3" s="310" t="s">
        <v>796</v>
      </c>
      <c r="E3" s="311" t="s">
        <v>797</v>
      </c>
      <c r="F3" s="309" t="s">
        <v>798</v>
      </c>
      <c r="G3" s="310" t="s">
        <v>799</v>
      </c>
      <c r="H3" s="309" t="s">
        <v>800</v>
      </c>
      <c r="I3" s="309" t="s">
        <v>10</v>
      </c>
      <c r="K3" s="38"/>
      <c r="Q3" s="16"/>
    </row>
    <row r="4" spans="1:25" x14ac:dyDescent="0.7">
      <c r="A4" s="312" t="s">
        <v>11</v>
      </c>
      <c r="B4" s="313">
        <v>845</v>
      </c>
      <c r="C4" s="313">
        <v>765</v>
      </c>
      <c r="D4" s="313">
        <v>1475</v>
      </c>
      <c r="E4" s="313">
        <v>2595</v>
      </c>
      <c r="F4" s="313">
        <v>2032</v>
      </c>
      <c r="G4" s="313">
        <v>92338</v>
      </c>
      <c r="H4" s="313" t="s">
        <v>783</v>
      </c>
      <c r="I4" s="330" t="s">
        <v>12</v>
      </c>
    </row>
    <row r="5" spans="1:25" x14ac:dyDescent="0.7">
      <c r="A5" s="312" t="s">
        <v>629</v>
      </c>
      <c r="B5" s="313">
        <v>545</v>
      </c>
      <c r="C5" s="313">
        <v>470</v>
      </c>
      <c r="D5" s="313">
        <v>1035</v>
      </c>
      <c r="E5" s="313">
        <v>1475</v>
      </c>
      <c r="F5" s="313">
        <v>1247</v>
      </c>
      <c r="G5" s="313">
        <v>70428</v>
      </c>
      <c r="H5" s="313" t="s">
        <v>784</v>
      </c>
      <c r="I5" s="330" t="s">
        <v>14</v>
      </c>
    </row>
    <row r="6" spans="1:25" x14ac:dyDescent="0.7">
      <c r="A6" s="312" t="s">
        <v>15</v>
      </c>
      <c r="B6" s="313">
        <v>502</v>
      </c>
      <c r="C6" s="313">
        <v>463</v>
      </c>
      <c r="D6" s="313">
        <v>1196</v>
      </c>
      <c r="E6" s="313">
        <v>1573</v>
      </c>
      <c r="F6" s="313">
        <v>1454</v>
      </c>
      <c r="G6" s="313">
        <v>83361</v>
      </c>
      <c r="H6" s="313" t="s">
        <v>778</v>
      </c>
      <c r="I6" s="330" t="s">
        <v>16</v>
      </c>
    </row>
    <row r="7" spans="1:25" x14ac:dyDescent="0.7">
      <c r="A7" s="312" t="s">
        <v>17</v>
      </c>
      <c r="B7" s="313">
        <v>367</v>
      </c>
      <c r="C7" s="313">
        <v>349</v>
      </c>
      <c r="D7" s="313">
        <v>1295</v>
      </c>
      <c r="E7" s="313">
        <v>1618</v>
      </c>
      <c r="F7" s="313">
        <v>1215</v>
      </c>
      <c r="G7" s="313">
        <v>75665</v>
      </c>
      <c r="H7" s="313" t="s">
        <v>781</v>
      </c>
      <c r="I7" s="330" t="s">
        <v>18</v>
      </c>
    </row>
    <row r="8" spans="1:25" x14ac:dyDescent="0.7">
      <c r="A8" s="312" t="s">
        <v>19</v>
      </c>
      <c r="B8" s="313">
        <v>398</v>
      </c>
      <c r="C8" s="313">
        <v>353</v>
      </c>
      <c r="D8" s="313">
        <v>1522</v>
      </c>
      <c r="E8" s="313">
        <v>1732</v>
      </c>
      <c r="F8" s="313">
        <v>1687</v>
      </c>
      <c r="G8" s="313">
        <v>84183</v>
      </c>
      <c r="H8" s="313" t="s">
        <v>779</v>
      </c>
      <c r="I8" s="330" t="s">
        <v>403</v>
      </c>
    </row>
    <row r="9" spans="1:25" x14ac:dyDescent="0.7">
      <c r="A9" s="312" t="s">
        <v>21</v>
      </c>
      <c r="B9" s="313">
        <v>499</v>
      </c>
      <c r="C9" s="313">
        <v>444</v>
      </c>
      <c r="D9" s="313">
        <v>1584</v>
      </c>
      <c r="E9" s="313">
        <v>1878</v>
      </c>
      <c r="F9" s="313">
        <v>1792</v>
      </c>
      <c r="G9" s="313">
        <v>68647</v>
      </c>
      <c r="H9" s="313" t="s">
        <v>791</v>
      </c>
      <c r="I9" s="330" t="s">
        <v>802</v>
      </c>
    </row>
    <row r="10" spans="1:25" x14ac:dyDescent="0.7">
      <c r="A10" s="312" t="s">
        <v>23</v>
      </c>
      <c r="B10" s="313">
        <v>143</v>
      </c>
      <c r="C10" s="313">
        <v>133</v>
      </c>
      <c r="D10" s="313">
        <v>430</v>
      </c>
      <c r="E10" s="313">
        <v>604</v>
      </c>
      <c r="F10" s="313">
        <v>596</v>
      </c>
      <c r="G10" s="313">
        <v>16261</v>
      </c>
      <c r="H10" s="313" t="s">
        <v>777</v>
      </c>
      <c r="I10" s="330" t="s">
        <v>24</v>
      </c>
    </row>
    <row r="11" spans="1:25" x14ac:dyDescent="0.7">
      <c r="A11" s="312" t="s">
        <v>415</v>
      </c>
      <c r="B11" s="313">
        <v>139</v>
      </c>
      <c r="C11" s="313">
        <v>131</v>
      </c>
      <c r="D11" s="313">
        <v>374</v>
      </c>
      <c r="E11" s="313">
        <v>380</v>
      </c>
      <c r="F11" s="313">
        <v>520</v>
      </c>
      <c r="G11" s="313">
        <v>27847</v>
      </c>
      <c r="H11" s="313" t="s">
        <v>780</v>
      </c>
      <c r="I11" s="330" t="s">
        <v>801</v>
      </c>
    </row>
    <row r="12" spans="1:25" x14ac:dyDescent="0.7">
      <c r="A12" s="312" t="s">
        <v>27</v>
      </c>
      <c r="B12" s="313">
        <v>181</v>
      </c>
      <c r="C12" s="313">
        <v>174</v>
      </c>
      <c r="D12" s="313">
        <v>555</v>
      </c>
      <c r="E12" s="313">
        <v>714</v>
      </c>
      <c r="F12" s="313">
        <v>629</v>
      </c>
      <c r="G12" s="313">
        <v>23577</v>
      </c>
      <c r="H12" s="313" t="s">
        <v>789</v>
      </c>
      <c r="I12" s="330" t="s">
        <v>28</v>
      </c>
    </row>
    <row r="13" spans="1:25" x14ac:dyDescent="0.7">
      <c r="A13" s="312" t="s">
        <v>628</v>
      </c>
      <c r="B13" s="313">
        <v>289</v>
      </c>
      <c r="C13" s="313">
        <v>275</v>
      </c>
      <c r="D13" s="313">
        <v>1194</v>
      </c>
      <c r="E13" s="313">
        <v>1396</v>
      </c>
      <c r="F13" s="313">
        <v>1220</v>
      </c>
      <c r="G13" s="313">
        <v>75456</v>
      </c>
      <c r="H13" s="313" t="s">
        <v>782</v>
      </c>
      <c r="I13" s="330" t="s">
        <v>30</v>
      </c>
    </row>
    <row r="14" spans="1:25" x14ac:dyDescent="0.7">
      <c r="A14" s="312" t="s">
        <v>419</v>
      </c>
      <c r="B14" s="313">
        <v>40</v>
      </c>
      <c r="C14" s="313">
        <v>37</v>
      </c>
      <c r="D14" s="313">
        <v>193</v>
      </c>
      <c r="E14" s="313">
        <v>187</v>
      </c>
      <c r="F14" s="313">
        <v>260</v>
      </c>
      <c r="G14" s="313">
        <v>11576</v>
      </c>
      <c r="H14" s="313" t="s">
        <v>790</v>
      </c>
      <c r="I14" s="330" t="s">
        <v>405</v>
      </c>
    </row>
    <row r="15" spans="1:25" x14ac:dyDescent="0.7">
      <c r="A15" s="312" t="s">
        <v>33</v>
      </c>
      <c r="B15" s="313">
        <v>30</v>
      </c>
      <c r="C15" s="313">
        <v>24</v>
      </c>
      <c r="D15" s="313">
        <v>80</v>
      </c>
      <c r="E15" s="313">
        <v>109</v>
      </c>
      <c r="F15" s="313">
        <v>153</v>
      </c>
      <c r="G15" s="313">
        <v>3935</v>
      </c>
      <c r="H15" s="313" t="s">
        <v>785</v>
      </c>
      <c r="I15" s="330" t="s">
        <v>34</v>
      </c>
    </row>
    <row r="16" spans="1:25" x14ac:dyDescent="0.7">
      <c r="A16" s="312" t="s">
        <v>151</v>
      </c>
      <c r="B16" s="313">
        <v>388</v>
      </c>
      <c r="C16" s="313">
        <v>337</v>
      </c>
      <c r="D16" s="313">
        <v>1058</v>
      </c>
      <c r="E16" s="313">
        <v>1179</v>
      </c>
      <c r="F16" s="313">
        <v>1765</v>
      </c>
      <c r="G16" s="313">
        <v>99039</v>
      </c>
      <c r="H16" s="313" t="s">
        <v>786</v>
      </c>
      <c r="I16" s="330" t="s">
        <v>406</v>
      </c>
    </row>
    <row r="17" spans="1:9" x14ac:dyDescent="0.7">
      <c r="A17" s="312" t="s">
        <v>194</v>
      </c>
      <c r="B17" s="313">
        <v>241</v>
      </c>
      <c r="C17" s="313">
        <v>176</v>
      </c>
      <c r="D17" s="313">
        <v>348</v>
      </c>
      <c r="E17" s="313">
        <v>290</v>
      </c>
      <c r="F17" s="313">
        <v>433</v>
      </c>
      <c r="G17" s="313">
        <v>36220</v>
      </c>
      <c r="H17" s="313" t="s">
        <v>787</v>
      </c>
      <c r="I17" s="330" t="s">
        <v>407</v>
      </c>
    </row>
    <row r="18" spans="1:9" x14ac:dyDescent="0.7">
      <c r="A18" s="312" t="s">
        <v>155</v>
      </c>
      <c r="B18" s="313">
        <v>430</v>
      </c>
      <c r="C18" s="313">
        <v>340</v>
      </c>
      <c r="D18" s="313">
        <v>879</v>
      </c>
      <c r="E18" s="313">
        <v>1026</v>
      </c>
      <c r="F18" s="313">
        <v>1519</v>
      </c>
      <c r="G18" s="313">
        <v>93235</v>
      </c>
      <c r="H18" s="313" t="s">
        <v>788</v>
      </c>
      <c r="I18" s="330" t="s">
        <v>408</v>
      </c>
    </row>
    <row r="19" spans="1:9" x14ac:dyDescent="0.7">
      <c r="A19" s="314" t="s">
        <v>113</v>
      </c>
      <c r="B19" s="315">
        <v>5037</v>
      </c>
      <c r="C19" s="315">
        <v>4471</v>
      </c>
      <c r="D19" s="315">
        <v>13218</v>
      </c>
      <c r="E19" s="315">
        <v>16756</v>
      </c>
      <c r="F19" s="315">
        <v>16522</v>
      </c>
      <c r="G19" s="315">
        <v>861768</v>
      </c>
      <c r="H19" s="315" t="s">
        <v>792</v>
      </c>
      <c r="I19" s="316" t="s">
        <v>803</v>
      </c>
    </row>
    <row r="20" spans="1:9" x14ac:dyDescent="0.7">
      <c r="A20" s="199" t="s">
        <v>131</v>
      </c>
      <c r="I20" s="16" t="s">
        <v>132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"/>
  <sheetViews>
    <sheetView zoomScale="110" zoomScaleNormal="110" workbookViewId="0">
      <selection activeCell="A8" sqref="A8"/>
    </sheetView>
  </sheetViews>
  <sheetFormatPr baseColWidth="10" defaultRowHeight="26.4" x14ac:dyDescent="0.7"/>
  <cols>
    <col min="1" max="1" width="22" style="1" customWidth="1"/>
    <col min="2" max="2" width="19.33203125" style="1" customWidth="1"/>
    <col min="3" max="3" width="25.44140625" style="1" customWidth="1"/>
    <col min="4" max="4" width="26.109375" style="1" customWidth="1"/>
    <col min="5" max="5" width="18.88671875" style="1" customWidth="1"/>
    <col min="6" max="6" width="28.77734375" style="1" customWidth="1"/>
    <col min="7" max="16384" width="11.5546875" style="1"/>
  </cols>
  <sheetData>
    <row r="1" spans="1:6" x14ac:dyDescent="0.7">
      <c r="A1" s="160"/>
      <c r="B1" s="160"/>
      <c r="C1" s="159"/>
      <c r="D1" s="159"/>
      <c r="F1" s="159" t="s">
        <v>806</v>
      </c>
    </row>
    <row r="2" spans="1:6" x14ac:dyDescent="0.7">
      <c r="A2" s="159" t="s">
        <v>807</v>
      </c>
    </row>
    <row r="3" spans="1:6" ht="21.6" customHeight="1" x14ac:dyDescent="0.7">
      <c r="A3" s="795"/>
      <c r="B3" s="794" t="s">
        <v>1128</v>
      </c>
      <c r="C3" s="794"/>
      <c r="D3" s="794"/>
      <c r="E3" s="794"/>
      <c r="F3" s="796"/>
    </row>
    <row r="4" spans="1:6" x14ac:dyDescent="0.7">
      <c r="A4" s="795"/>
      <c r="B4" s="311" t="s">
        <v>1122</v>
      </c>
      <c r="C4" s="311" t="s">
        <v>1123</v>
      </c>
      <c r="D4" s="311" t="s">
        <v>1124</v>
      </c>
      <c r="E4" s="313" t="s">
        <v>1130</v>
      </c>
      <c r="F4" s="796"/>
    </row>
    <row r="5" spans="1:6" x14ac:dyDescent="0.7">
      <c r="A5" s="318" t="s">
        <v>1125</v>
      </c>
      <c r="B5" s="311" t="s">
        <v>808</v>
      </c>
      <c r="C5" s="311" t="s">
        <v>809</v>
      </c>
      <c r="D5" s="311" t="s">
        <v>810</v>
      </c>
      <c r="E5" s="311" t="s">
        <v>811</v>
      </c>
      <c r="F5" s="319" t="s">
        <v>1119</v>
      </c>
    </row>
    <row r="6" spans="1:6" x14ac:dyDescent="0.7">
      <c r="A6" s="312" t="s">
        <v>1126</v>
      </c>
      <c r="B6" s="311" t="s">
        <v>812</v>
      </c>
      <c r="C6" s="311" t="s">
        <v>811</v>
      </c>
      <c r="D6" s="311" t="s">
        <v>813</v>
      </c>
      <c r="E6" s="311" t="s">
        <v>814</v>
      </c>
      <c r="F6" s="319" t="s">
        <v>1120</v>
      </c>
    </row>
    <row r="7" spans="1:6" x14ac:dyDescent="0.7">
      <c r="A7" s="312" t="s">
        <v>1127</v>
      </c>
      <c r="B7" s="311">
        <v>101</v>
      </c>
      <c r="C7" s="311">
        <v>104</v>
      </c>
      <c r="D7" s="311">
        <v>105</v>
      </c>
      <c r="E7" s="311">
        <v>106</v>
      </c>
      <c r="F7" s="319" t="s">
        <v>1121</v>
      </c>
    </row>
    <row r="8" spans="1:6" x14ac:dyDescent="0.7">
      <c r="A8" s="160" t="s">
        <v>1431</v>
      </c>
      <c r="F8" s="20" t="s">
        <v>132</v>
      </c>
    </row>
  </sheetData>
  <mergeCells count="3">
    <mergeCell ref="B3:E3"/>
    <mergeCell ref="A3:A4"/>
    <mergeCell ref="F3:F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7155-3EC7-4C61-9170-B2C094BB3D0D}">
  <dimension ref="A1:F5"/>
  <sheetViews>
    <sheetView workbookViewId="0">
      <selection activeCell="A5" sqref="A5"/>
    </sheetView>
  </sheetViews>
  <sheetFormatPr baseColWidth="10" defaultRowHeight="26.4" x14ac:dyDescent="0.7"/>
  <cols>
    <col min="1" max="1" width="25.44140625" style="1" customWidth="1"/>
    <col min="2" max="2" width="20.44140625" style="1" customWidth="1"/>
    <col min="3" max="3" width="19.109375" style="1" customWidth="1"/>
    <col min="4" max="4" width="24.109375" style="1" customWidth="1"/>
    <col min="5" max="5" width="19.88671875" style="1" customWidth="1"/>
    <col min="6" max="6" width="23.21875" style="1" customWidth="1"/>
    <col min="7" max="16384" width="11.5546875" style="1"/>
  </cols>
  <sheetData>
    <row r="1" spans="1:6" x14ac:dyDescent="0.7">
      <c r="F1" s="32" t="s">
        <v>842</v>
      </c>
    </row>
    <row r="2" spans="1:6" ht="28.2" customHeight="1" x14ac:dyDescent="0.7">
      <c r="A2" s="32" t="s">
        <v>815</v>
      </c>
      <c r="B2" s="32"/>
      <c r="C2" s="32"/>
    </row>
    <row r="3" spans="1:6" x14ac:dyDescent="0.7">
      <c r="A3" s="320" t="s">
        <v>626</v>
      </c>
      <c r="B3" s="321" t="s">
        <v>1122</v>
      </c>
      <c r="C3" s="321" t="s">
        <v>1123</v>
      </c>
      <c r="D3" s="321" t="s">
        <v>1129</v>
      </c>
      <c r="E3" s="314" t="s">
        <v>1130</v>
      </c>
      <c r="F3" s="322" t="s">
        <v>804</v>
      </c>
    </row>
    <row r="4" spans="1:6" ht="52.8" x14ac:dyDescent="0.7">
      <c r="A4" s="309" t="s">
        <v>1131</v>
      </c>
      <c r="B4" s="311" t="s">
        <v>816</v>
      </c>
      <c r="C4" s="311" t="s">
        <v>817</v>
      </c>
      <c r="D4" s="311" t="s">
        <v>818</v>
      </c>
      <c r="E4" s="313" t="s">
        <v>819</v>
      </c>
      <c r="F4" s="323" t="s">
        <v>1132</v>
      </c>
    </row>
    <row r="5" spans="1:6" x14ac:dyDescent="0.7">
      <c r="A5" s="160" t="s">
        <v>1431</v>
      </c>
      <c r="F5" s="16" t="s">
        <v>132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0A41-0EC7-4A90-AE5F-E6EE92472C77}">
  <dimension ref="A1:F5"/>
  <sheetViews>
    <sheetView workbookViewId="0">
      <selection activeCell="A5" sqref="A5"/>
    </sheetView>
  </sheetViews>
  <sheetFormatPr baseColWidth="10" defaultRowHeight="26.4" x14ac:dyDescent="0.7"/>
  <cols>
    <col min="1" max="1" width="27.77734375" style="1" customWidth="1"/>
    <col min="2" max="3" width="19.44140625" style="1" customWidth="1"/>
    <col min="4" max="4" width="19.88671875" style="1" customWidth="1"/>
    <col min="5" max="5" width="19.5546875" style="1" customWidth="1"/>
    <col min="6" max="6" width="23.33203125" style="1" customWidth="1"/>
    <col min="7" max="16384" width="11.5546875" style="1"/>
  </cols>
  <sheetData>
    <row r="1" spans="1:6" ht="19.8" customHeight="1" x14ac:dyDescent="0.7">
      <c r="F1" s="20" t="s">
        <v>820</v>
      </c>
    </row>
    <row r="2" spans="1:6" ht="22.35" customHeight="1" x14ac:dyDescent="0.7">
      <c r="A2" s="20" t="s">
        <v>821</v>
      </c>
    </row>
    <row r="3" spans="1:6" x14ac:dyDescent="0.7">
      <c r="A3" s="312" t="s">
        <v>626</v>
      </c>
      <c r="B3" s="312" t="s">
        <v>1122</v>
      </c>
      <c r="C3" s="312" t="s">
        <v>1123</v>
      </c>
      <c r="D3" s="312" t="s">
        <v>1124</v>
      </c>
      <c r="E3" s="312" t="s">
        <v>1130</v>
      </c>
      <c r="F3" s="319" t="s">
        <v>804</v>
      </c>
    </row>
    <row r="4" spans="1:6" x14ac:dyDescent="0.7">
      <c r="A4" s="318" t="s">
        <v>1134</v>
      </c>
      <c r="B4" s="312" t="s">
        <v>822</v>
      </c>
      <c r="C4" s="312" t="s">
        <v>823</v>
      </c>
      <c r="D4" s="312" t="s">
        <v>824</v>
      </c>
      <c r="E4" s="313" t="s">
        <v>825</v>
      </c>
      <c r="F4" s="319" t="s">
        <v>1133</v>
      </c>
    </row>
    <row r="5" spans="1:6" x14ac:dyDescent="0.7">
      <c r="A5" s="160" t="s">
        <v>1431</v>
      </c>
      <c r="F5" s="16" t="s">
        <v>132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F853-74DC-45FF-B6C7-CF2D442124A9}">
  <dimension ref="A1:F7"/>
  <sheetViews>
    <sheetView workbookViewId="0">
      <selection activeCell="A7" sqref="A7"/>
    </sheetView>
  </sheetViews>
  <sheetFormatPr baseColWidth="10" defaultRowHeight="26.4" x14ac:dyDescent="0.7"/>
  <cols>
    <col min="1" max="1" width="33.88671875" style="1" bestFit="1" customWidth="1"/>
    <col min="2" max="3" width="19" style="1" customWidth="1"/>
    <col min="4" max="4" width="18.77734375" style="1" customWidth="1"/>
    <col min="5" max="5" width="16.109375" style="1" customWidth="1"/>
    <col min="6" max="6" width="23.88671875" style="1" customWidth="1"/>
    <col min="7" max="16384" width="11.5546875" style="1"/>
  </cols>
  <sheetData>
    <row r="1" spans="1:6" x14ac:dyDescent="0.7">
      <c r="F1" s="32" t="s">
        <v>826</v>
      </c>
    </row>
    <row r="2" spans="1:6" x14ac:dyDescent="0.7">
      <c r="A2" s="32" t="s">
        <v>827</v>
      </c>
    </row>
    <row r="3" spans="1:6" x14ac:dyDescent="0.7">
      <c r="A3" s="324" t="s">
        <v>626</v>
      </c>
      <c r="B3" s="315" t="s">
        <v>1122</v>
      </c>
      <c r="C3" s="315" t="s">
        <v>1123</v>
      </c>
      <c r="D3" s="315" t="s">
        <v>1124</v>
      </c>
      <c r="E3" s="315" t="s">
        <v>1130</v>
      </c>
      <c r="F3" s="322" t="s">
        <v>804</v>
      </c>
    </row>
    <row r="4" spans="1:6" x14ac:dyDescent="0.7">
      <c r="A4" s="310" t="s">
        <v>1137</v>
      </c>
      <c r="B4" s="313" t="s">
        <v>828</v>
      </c>
      <c r="C4" s="313" t="s">
        <v>829</v>
      </c>
      <c r="D4" s="313" t="s">
        <v>830</v>
      </c>
      <c r="E4" s="313" t="s">
        <v>831</v>
      </c>
      <c r="F4" s="310" t="s">
        <v>1135</v>
      </c>
    </row>
    <row r="5" spans="1:6" ht="22.8" customHeight="1" x14ac:dyDescent="0.7">
      <c r="A5" s="310" t="s">
        <v>1138</v>
      </c>
      <c r="B5" s="313" t="s">
        <v>832</v>
      </c>
      <c r="C5" s="313" t="s">
        <v>833</v>
      </c>
      <c r="D5" s="313" t="s">
        <v>834</v>
      </c>
      <c r="E5" s="313" t="s">
        <v>835</v>
      </c>
      <c r="F5" s="310" t="s">
        <v>369</v>
      </c>
    </row>
    <row r="6" spans="1:6" x14ac:dyDescent="0.7">
      <c r="A6" s="309" t="s">
        <v>1139</v>
      </c>
      <c r="B6" s="313" t="s">
        <v>836</v>
      </c>
      <c r="C6" s="313" t="s">
        <v>837</v>
      </c>
      <c r="D6" s="313" t="s">
        <v>838</v>
      </c>
      <c r="E6" s="313" t="s">
        <v>839</v>
      </c>
      <c r="F6" s="310" t="s">
        <v>1136</v>
      </c>
    </row>
    <row r="7" spans="1:6" x14ac:dyDescent="0.7">
      <c r="A7" s="160" t="s">
        <v>1431</v>
      </c>
      <c r="F7" s="16" t="s">
        <v>132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5"/>
  <sheetViews>
    <sheetView workbookViewId="0">
      <selection activeCell="A5" sqref="A5"/>
    </sheetView>
  </sheetViews>
  <sheetFormatPr baseColWidth="10" defaultRowHeight="26.4" x14ac:dyDescent="0.7"/>
  <cols>
    <col min="1" max="1" width="30.5546875" style="1" customWidth="1"/>
    <col min="2" max="2" width="19.77734375" style="1" customWidth="1"/>
    <col min="3" max="3" width="18.77734375" style="1" customWidth="1"/>
    <col min="4" max="4" width="19.109375" style="1" customWidth="1"/>
    <col min="5" max="5" width="19.5546875" style="1" customWidth="1"/>
    <col min="6" max="6" width="26" style="1" customWidth="1"/>
    <col min="7" max="16384" width="11.5546875" style="1"/>
  </cols>
  <sheetData>
    <row r="1" spans="1:6" x14ac:dyDescent="0.7">
      <c r="F1" s="20" t="s">
        <v>840</v>
      </c>
    </row>
    <row r="2" spans="1:6" x14ac:dyDescent="0.7">
      <c r="A2" s="797" t="s">
        <v>841</v>
      </c>
      <c r="B2" s="797"/>
      <c r="C2" s="797"/>
      <c r="D2" s="797"/>
      <c r="E2" s="797"/>
    </row>
    <row r="3" spans="1:6" ht="21.6" customHeight="1" x14ac:dyDescent="0.7">
      <c r="A3" s="325" t="s">
        <v>626</v>
      </c>
      <c r="B3" s="318" t="s">
        <v>1122</v>
      </c>
      <c r="C3" s="318" t="s">
        <v>1123</v>
      </c>
      <c r="D3" s="318" t="s">
        <v>1124</v>
      </c>
      <c r="E3" s="318" t="s">
        <v>1130</v>
      </c>
      <c r="F3" s="322" t="s">
        <v>804</v>
      </c>
    </row>
    <row r="4" spans="1:6" ht="52.8" x14ac:dyDescent="0.7">
      <c r="A4" s="309" t="s">
        <v>1272</v>
      </c>
      <c r="B4" s="311" t="s">
        <v>816</v>
      </c>
      <c r="C4" s="311" t="s">
        <v>817</v>
      </c>
      <c r="D4" s="311" t="s">
        <v>818</v>
      </c>
      <c r="E4" s="311" t="s">
        <v>819</v>
      </c>
      <c r="F4" s="319" t="s">
        <v>1140</v>
      </c>
    </row>
    <row r="5" spans="1:6" x14ac:dyDescent="0.7">
      <c r="A5" s="160" t="s">
        <v>1431</v>
      </c>
      <c r="F5" s="20" t="s">
        <v>132</v>
      </c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7"/>
  <sheetViews>
    <sheetView workbookViewId="0">
      <selection activeCell="A7" sqref="A7"/>
    </sheetView>
  </sheetViews>
  <sheetFormatPr baseColWidth="10" defaultRowHeight="26.4" x14ac:dyDescent="0.7"/>
  <cols>
    <col min="1" max="1" width="28.5546875" style="1" customWidth="1"/>
    <col min="2" max="2" width="18.6640625" style="210" customWidth="1"/>
    <col min="3" max="3" width="19.21875" style="1" customWidth="1"/>
    <col min="4" max="4" width="20" style="1" customWidth="1"/>
    <col min="5" max="5" width="19.21875" style="1" customWidth="1"/>
    <col min="6" max="6" width="20.5546875" style="1" customWidth="1"/>
    <col min="7" max="16384" width="11.5546875" style="1"/>
  </cols>
  <sheetData>
    <row r="1" spans="1:6" x14ac:dyDescent="0.7">
      <c r="F1" s="20" t="s">
        <v>844</v>
      </c>
    </row>
    <row r="2" spans="1:6" ht="19.8" customHeight="1" x14ac:dyDescent="0.7">
      <c r="A2" s="20" t="s">
        <v>843</v>
      </c>
    </row>
    <row r="3" spans="1:6" ht="24" customHeight="1" x14ac:dyDescent="0.7">
      <c r="A3" s="326" t="s">
        <v>627</v>
      </c>
      <c r="B3" s="325" t="s">
        <v>1143</v>
      </c>
      <c r="C3" s="325" t="s">
        <v>1144</v>
      </c>
      <c r="D3" s="325" t="s">
        <v>1145</v>
      </c>
      <c r="E3" s="325" t="s">
        <v>1146</v>
      </c>
      <c r="F3" s="326" t="s">
        <v>804</v>
      </c>
    </row>
    <row r="4" spans="1:6" x14ac:dyDescent="0.7">
      <c r="A4" s="318" t="s">
        <v>1142</v>
      </c>
      <c r="B4" s="311">
        <v>0.45</v>
      </c>
      <c r="C4" s="311">
        <v>0.46</v>
      </c>
      <c r="D4" s="311">
        <v>0.5</v>
      </c>
      <c r="E4" s="311">
        <v>0.49</v>
      </c>
      <c r="F4" s="309" t="s">
        <v>1135</v>
      </c>
    </row>
    <row r="5" spans="1:6" x14ac:dyDescent="0.7">
      <c r="A5" s="327" t="s">
        <v>1138</v>
      </c>
      <c r="B5" s="311">
        <v>0.35</v>
      </c>
      <c r="C5" s="311">
        <v>0.36</v>
      </c>
      <c r="D5" s="311">
        <v>0.37</v>
      </c>
      <c r="E5" s="311">
        <v>0.4</v>
      </c>
      <c r="F5" s="309" t="s">
        <v>369</v>
      </c>
    </row>
    <row r="6" spans="1:6" x14ac:dyDescent="0.7">
      <c r="A6" s="325" t="s">
        <v>113</v>
      </c>
      <c r="B6" s="311">
        <v>0.4</v>
      </c>
      <c r="C6" s="311">
        <v>0.41</v>
      </c>
      <c r="D6" s="311">
        <v>0.43</v>
      </c>
      <c r="E6" s="311">
        <v>0.44</v>
      </c>
      <c r="F6" s="326" t="s">
        <v>1141</v>
      </c>
    </row>
    <row r="7" spans="1:6" x14ac:dyDescent="0.7">
      <c r="A7" s="160" t="s">
        <v>1431</v>
      </c>
      <c r="F7" s="20" t="s">
        <v>132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8"/>
  <sheetViews>
    <sheetView topLeftCell="A5" workbookViewId="0">
      <selection activeCell="A18" sqref="A18"/>
    </sheetView>
  </sheetViews>
  <sheetFormatPr baseColWidth="10" defaultRowHeight="26.4" x14ac:dyDescent="0.7"/>
  <cols>
    <col min="1" max="1" width="30.5546875" style="1" customWidth="1"/>
    <col min="2" max="2" width="26.88671875" style="1" customWidth="1"/>
    <col min="3" max="3" width="17.77734375" style="1" customWidth="1"/>
    <col min="4" max="4" width="21.5546875" style="1" customWidth="1"/>
    <col min="5" max="5" width="21.88671875" style="1" customWidth="1"/>
    <col min="6" max="6" width="11.5546875" style="1" customWidth="1"/>
    <col min="7" max="7" width="20.44140625" style="1" customWidth="1"/>
    <col min="8" max="8" width="11.5546875" style="1"/>
    <col min="9" max="9" width="16.33203125" style="1" customWidth="1"/>
    <col min="10" max="16384" width="11.5546875" style="1"/>
  </cols>
  <sheetData>
    <row r="1" spans="1:7" x14ac:dyDescent="0.7">
      <c r="G1" s="20" t="s">
        <v>853</v>
      </c>
    </row>
    <row r="2" spans="1:7" ht="25.2" customHeight="1" x14ac:dyDescent="0.7">
      <c r="A2" s="159" t="s">
        <v>847</v>
      </c>
    </row>
    <row r="3" spans="1:7" ht="79.2" x14ac:dyDescent="0.7">
      <c r="A3" s="314" t="s">
        <v>9</v>
      </c>
      <c r="B3" s="311" t="s">
        <v>848</v>
      </c>
      <c r="C3" s="318" t="s">
        <v>849</v>
      </c>
      <c r="D3" s="318" t="s">
        <v>850</v>
      </c>
      <c r="E3" s="319" t="s">
        <v>851</v>
      </c>
      <c r="F3" s="318" t="s">
        <v>852</v>
      </c>
      <c r="G3" s="331" t="s">
        <v>10</v>
      </c>
    </row>
    <row r="4" spans="1:7" x14ac:dyDescent="0.7">
      <c r="A4" s="312" t="s">
        <v>11</v>
      </c>
      <c r="B4" s="313">
        <v>36</v>
      </c>
      <c r="C4" s="313">
        <v>151</v>
      </c>
      <c r="D4" s="313">
        <v>236</v>
      </c>
      <c r="E4" s="313">
        <v>441</v>
      </c>
      <c r="F4" s="313">
        <v>13142</v>
      </c>
      <c r="G4" s="330" t="s">
        <v>12</v>
      </c>
    </row>
    <row r="5" spans="1:7" x14ac:dyDescent="0.7">
      <c r="A5" s="312" t="s">
        <v>629</v>
      </c>
      <c r="B5" s="313">
        <v>40</v>
      </c>
      <c r="C5" s="313">
        <v>161</v>
      </c>
      <c r="D5" s="313">
        <v>217</v>
      </c>
      <c r="E5" s="313">
        <v>398</v>
      </c>
      <c r="F5" s="313">
        <v>17670</v>
      </c>
      <c r="G5" s="330" t="s">
        <v>14</v>
      </c>
    </row>
    <row r="6" spans="1:7" x14ac:dyDescent="0.7">
      <c r="A6" s="312" t="s">
        <v>15</v>
      </c>
      <c r="B6" s="313">
        <v>59</v>
      </c>
      <c r="C6" s="313">
        <v>186</v>
      </c>
      <c r="D6" s="313">
        <v>276</v>
      </c>
      <c r="E6" s="313">
        <v>472</v>
      </c>
      <c r="F6" s="313">
        <v>25876</v>
      </c>
      <c r="G6" s="330" t="s">
        <v>16</v>
      </c>
    </row>
    <row r="7" spans="1:7" x14ac:dyDescent="0.7">
      <c r="A7" s="312" t="s">
        <v>17</v>
      </c>
      <c r="B7" s="313">
        <v>47</v>
      </c>
      <c r="C7" s="313">
        <v>231</v>
      </c>
      <c r="D7" s="313">
        <v>318</v>
      </c>
      <c r="E7" s="313">
        <v>515</v>
      </c>
      <c r="F7" s="313">
        <v>23200</v>
      </c>
      <c r="G7" s="330" t="s">
        <v>18</v>
      </c>
    </row>
    <row r="8" spans="1:7" x14ac:dyDescent="0.7">
      <c r="A8" s="312" t="s">
        <v>19</v>
      </c>
      <c r="B8" s="313">
        <v>61</v>
      </c>
      <c r="C8" s="313">
        <v>259</v>
      </c>
      <c r="D8" s="313">
        <v>326</v>
      </c>
      <c r="E8" s="313">
        <v>626</v>
      </c>
      <c r="F8" s="313">
        <v>25182</v>
      </c>
      <c r="G8" s="330" t="s">
        <v>403</v>
      </c>
    </row>
    <row r="9" spans="1:7" x14ac:dyDescent="0.7">
      <c r="A9" s="312" t="s">
        <v>23</v>
      </c>
      <c r="B9" s="313">
        <v>30</v>
      </c>
      <c r="C9" s="313">
        <v>131</v>
      </c>
      <c r="D9" s="313">
        <v>160</v>
      </c>
      <c r="E9" s="313">
        <v>291</v>
      </c>
      <c r="F9" s="313">
        <v>7145</v>
      </c>
      <c r="G9" s="330" t="s">
        <v>24</v>
      </c>
    </row>
    <row r="10" spans="1:7" x14ac:dyDescent="0.7">
      <c r="A10" s="312" t="s">
        <v>415</v>
      </c>
      <c r="B10" s="313">
        <v>101</v>
      </c>
      <c r="C10" s="313">
        <v>133</v>
      </c>
      <c r="D10" s="313">
        <v>164</v>
      </c>
      <c r="E10" s="313">
        <v>298</v>
      </c>
      <c r="F10" s="313">
        <v>17221</v>
      </c>
      <c r="G10" s="330" t="s">
        <v>846</v>
      </c>
    </row>
    <row r="11" spans="1:7" x14ac:dyDescent="0.7">
      <c r="A11" s="312" t="s">
        <v>27</v>
      </c>
      <c r="B11" s="313">
        <v>17</v>
      </c>
      <c r="C11" s="313">
        <v>91</v>
      </c>
      <c r="D11" s="313">
        <v>137</v>
      </c>
      <c r="E11" s="313">
        <v>236</v>
      </c>
      <c r="F11" s="313">
        <v>7640</v>
      </c>
      <c r="G11" s="330" t="s">
        <v>28</v>
      </c>
    </row>
    <row r="12" spans="1:7" x14ac:dyDescent="0.7">
      <c r="A12" s="312" t="s">
        <v>628</v>
      </c>
      <c r="B12" s="313">
        <v>32</v>
      </c>
      <c r="C12" s="313">
        <v>131</v>
      </c>
      <c r="D12" s="313">
        <v>219</v>
      </c>
      <c r="E12" s="313">
        <v>406</v>
      </c>
      <c r="F12" s="313">
        <v>16248</v>
      </c>
      <c r="G12" s="330" t="s">
        <v>30</v>
      </c>
    </row>
    <row r="13" spans="1:7" x14ac:dyDescent="0.7">
      <c r="A13" s="312" t="s">
        <v>419</v>
      </c>
      <c r="B13" s="313">
        <v>19</v>
      </c>
      <c r="C13" s="313">
        <v>67</v>
      </c>
      <c r="D13" s="313">
        <v>73</v>
      </c>
      <c r="E13" s="313">
        <v>141</v>
      </c>
      <c r="F13" s="313">
        <v>6164</v>
      </c>
      <c r="G13" s="330" t="s">
        <v>405</v>
      </c>
    </row>
    <row r="14" spans="1:7" x14ac:dyDescent="0.7">
      <c r="A14" s="312" t="s">
        <v>33</v>
      </c>
      <c r="B14" s="313">
        <v>5</v>
      </c>
      <c r="C14" s="313">
        <v>29</v>
      </c>
      <c r="D14" s="313">
        <v>32</v>
      </c>
      <c r="E14" s="313">
        <v>70</v>
      </c>
      <c r="F14" s="313">
        <v>1954</v>
      </c>
      <c r="G14" s="330" t="s">
        <v>34</v>
      </c>
    </row>
    <row r="15" spans="1:7" x14ac:dyDescent="0.7">
      <c r="A15" s="312" t="s">
        <v>151</v>
      </c>
      <c r="B15" s="313">
        <v>263</v>
      </c>
      <c r="C15" s="313">
        <v>284</v>
      </c>
      <c r="D15" s="313">
        <v>376</v>
      </c>
      <c r="E15" s="313">
        <v>719</v>
      </c>
      <c r="F15" s="313">
        <v>52566</v>
      </c>
      <c r="G15" s="330" t="s">
        <v>406</v>
      </c>
    </row>
    <row r="16" spans="1:7" x14ac:dyDescent="0.7">
      <c r="A16" s="312" t="s">
        <v>194</v>
      </c>
      <c r="B16" s="313">
        <v>163</v>
      </c>
      <c r="C16" s="313">
        <v>284</v>
      </c>
      <c r="D16" s="313">
        <v>228</v>
      </c>
      <c r="E16" s="313">
        <v>548</v>
      </c>
      <c r="F16" s="313">
        <v>35392</v>
      </c>
      <c r="G16" s="319" t="s">
        <v>407</v>
      </c>
    </row>
    <row r="17" spans="1:7" x14ac:dyDescent="0.7">
      <c r="A17" s="312" t="s">
        <v>155</v>
      </c>
      <c r="B17" s="313">
        <v>273</v>
      </c>
      <c r="C17" s="313">
        <v>389</v>
      </c>
      <c r="D17" s="313">
        <v>407</v>
      </c>
      <c r="E17" s="313">
        <v>859</v>
      </c>
      <c r="F17" s="313">
        <v>59749</v>
      </c>
      <c r="G17" s="330" t="s">
        <v>408</v>
      </c>
    </row>
    <row r="18" spans="1:7" x14ac:dyDescent="0.7">
      <c r="A18" s="160" t="s">
        <v>1431</v>
      </c>
      <c r="G18" s="20" t="s">
        <v>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21" zoomScale="120" zoomScaleNormal="120" workbookViewId="0">
      <selection activeCell="A8" sqref="A8"/>
    </sheetView>
  </sheetViews>
  <sheetFormatPr baseColWidth="10" defaultRowHeight="30" x14ac:dyDescent="0.85"/>
  <cols>
    <col min="1" max="1" width="46.44140625" style="202" customWidth="1"/>
    <col min="2" max="2" width="12.88671875" style="181" bestFit="1" customWidth="1"/>
    <col min="3" max="3" width="11.6640625" style="181" bestFit="1" customWidth="1"/>
    <col min="4" max="4" width="36.5546875" style="256" customWidth="1"/>
    <col min="5" max="256" width="11.5546875" style="202"/>
    <col min="257" max="257" width="46.44140625" style="202" customWidth="1"/>
    <col min="258" max="259" width="11.5546875" style="202"/>
    <col min="260" max="260" width="36.5546875" style="202" customWidth="1"/>
    <col min="261" max="512" width="11.5546875" style="202"/>
    <col min="513" max="513" width="46.44140625" style="202" customWidth="1"/>
    <col min="514" max="515" width="11.5546875" style="202"/>
    <col min="516" max="516" width="36.5546875" style="202" customWidth="1"/>
    <col min="517" max="768" width="11.5546875" style="202"/>
    <col min="769" max="769" width="46.44140625" style="202" customWidth="1"/>
    <col min="770" max="771" width="11.5546875" style="202"/>
    <col min="772" max="772" width="36.5546875" style="202" customWidth="1"/>
    <col min="773" max="1024" width="11.5546875" style="202"/>
    <col min="1025" max="1025" width="46.44140625" style="202" customWidth="1"/>
    <col min="1026" max="1027" width="11.5546875" style="202"/>
    <col min="1028" max="1028" width="36.5546875" style="202" customWidth="1"/>
    <col min="1029" max="1280" width="11.5546875" style="202"/>
    <col min="1281" max="1281" width="46.44140625" style="202" customWidth="1"/>
    <col min="1282" max="1283" width="11.5546875" style="202"/>
    <col min="1284" max="1284" width="36.5546875" style="202" customWidth="1"/>
    <col min="1285" max="1536" width="11.5546875" style="202"/>
    <col min="1537" max="1537" width="46.44140625" style="202" customWidth="1"/>
    <col min="1538" max="1539" width="11.5546875" style="202"/>
    <col min="1540" max="1540" width="36.5546875" style="202" customWidth="1"/>
    <col min="1541" max="1792" width="11.5546875" style="202"/>
    <col min="1793" max="1793" width="46.44140625" style="202" customWidth="1"/>
    <col min="1794" max="1795" width="11.5546875" style="202"/>
    <col min="1796" max="1796" width="36.5546875" style="202" customWidth="1"/>
    <col min="1797" max="2048" width="11.5546875" style="202"/>
    <col min="2049" max="2049" width="46.44140625" style="202" customWidth="1"/>
    <col min="2050" max="2051" width="11.5546875" style="202"/>
    <col min="2052" max="2052" width="36.5546875" style="202" customWidth="1"/>
    <col min="2053" max="2304" width="11.5546875" style="202"/>
    <col min="2305" max="2305" width="46.44140625" style="202" customWidth="1"/>
    <col min="2306" max="2307" width="11.5546875" style="202"/>
    <col min="2308" max="2308" width="36.5546875" style="202" customWidth="1"/>
    <col min="2309" max="2560" width="11.5546875" style="202"/>
    <col min="2561" max="2561" width="46.44140625" style="202" customWidth="1"/>
    <col min="2562" max="2563" width="11.5546875" style="202"/>
    <col min="2564" max="2564" width="36.5546875" style="202" customWidth="1"/>
    <col min="2565" max="2816" width="11.5546875" style="202"/>
    <col min="2817" max="2817" width="46.44140625" style="202" customWidth="1"/>
    <col min="2818" max="2819" width="11.5546875" style="202"/>
    <col min="2820" max="2820" width="36.5546875" style="202" customWidth="1"/>
    <col min="2821" max="3072" width="11.5546875" style="202"/>
    <col min="3073" max="3073" width="46.44140625" style="202" customWidth="1"/>
    <col min="3074" max="3075" width="11.5546875" style="202"/>
    <col min="3076" max="3076" width="36.5546875" style="202" customWidth="1"/>
    <col min="3077" max="3328" width="11.5546875" style="202"/>
    <col min="3329" max="3329" width="46.44140625" style="202" customWidth="1"/>
    <col min="3330" max="3331" width="11.5546875" style="202"/>
    <col min="3332" max="3332" width="36.5546875" style="202" customWidth="1"/>
    <col min="3333" max="3584" width="11.5546875" style="202"/>
    <col min="3585" max="3585" width="46.44140625" style="202" customWidth="1"/>
    <col min="3586" max="3587" width="11.5546875" style="202"/>
    <col min="3588" max="3588" width="36.5546875" style="202" customWidth="1"/>
    <col min="3589" max="3840" width="11.5546875" style="202"/>
    <col min="3841" max="3841" width="46.44140625" style="202" customWidth="1"/>
    <col min="3842" max="3843" width="11.5546875" style="202"/>
    <col min="3844" max="3844" width="36.5546875" style="202" customWidth="1"/>
    <col min="3845" max="4096" width="11.5546875" style="202"/>
    <col min="4097" max="4097" width="46.44140625" style="202" customWidth="1"/>
    <col min="4098" max="4099" width="11.5546875" style="202"/>
    <col min="4100" max="4100" width="36.5546875" style="202" customWidth="1"/>
    <col min="4101" max="4352" width="11.5546875" style="202"/>
    <col min="4353" max="4353" width="46.44140625" style="202" customWidth="1"/>
    <col min="4354" max="4355" width="11.5546875" style="202"/>
    <col min="4356" max="4356" width="36.5546875" style="202" customWidth="1"/>
    <col min="4357" max="4608" width="11.5546875" style="202"/>
    <col min="4609" max="4609" width="46.44140625" style="202" customWidth="1"/>
    <col min="4610" max="4611" width="11.5546875" style="202"/>
    <col min="4612" max="4612" width="36.5546875" style="202" customWidth="1"/>
    <col min="4613" max="4864" width="11.5546875" style="202"/>
    <col min="4865" max="4865" width="46.44140625" style="202" customWidth="1"/>
    <col min="4866" max="4867" width="11.5546875" style="202"/>
    <col min="4868" max="4868" width="36.5546875" style="202" customWidth="1"/>
    <col min="4869" max="5120" width="11.5546875" style="202"/>
    <col min="5121" max="5121" width="46.44140625" style="202" customWidth="1"/>
    <col min="5122" max="5123" width="11.5546875" style="202"/>
    <col min="5124" max="5124" width="36.5546875" style="202" customWidth="1"/>
    <col min="5125" max="5376" width="11.5546875" style="202"/>
    <col min="5377" max="5377" width="46.44140625" style="202" customWidth="1"/>
    <col min="5378" max="5379" width="11.5546875" style="202"/>
    <col min="5380" max="5380" width="36.5546875" style="202" customWidth="1"/>
    <col min="5381" max="5632" width="11.5546875" style="202"/>
    <col min="5633" max="5633" width="46.44140625" style="202" customWidth="1"/>
    <col min="5634" max="5635" width="11.5546875" style="202"/>
    <col min="5636" max="5636" width="36.5546875" style="202" customWidth="1"/>
    <col min="5637" max="5888" width="11.5546875" style="202"/>
    <col min="5889" max="5889" width="46.44140625" style="202" customWidth="1"/>
    <col min="5890" max="5891" width="11.5546875" style="202"/>
    <col min="5892" max="5892" width="36.5546875" style="202" customWidth="1"/>
    <col min="5893" max="6144" width="11.5546875" style="202"/>
    <col min="6145" max="6145" width="46.44140625" style="202" customWidth="1"/>
    <col min="6146" max="6147" width="11.5546875" style="202"/>
    <col min="6148" max="6148" width="36.5546875" style="202" customWidth="1"/>
    <col min="6149" max="6400" width="11.5546875" style="202"/>
    <col min="6401" max="6401" width="46.44140625" style="202" customWidth="1"/>
    <col min="6402" max="6403" width="11.5546875" style="202"/>
    <col min="6404" max="6404" width="36.5546875" style="202" customWidth="1"/>
    <col min="6405" max="6656" width="11.5546875" style="202"/>
    <col min="6657" max="6657" width="46.44140625" style="202" customWidth="1"/>
    <col min="6658" max="6659" width="11.5546875" style="202"/>
    <col min="6660" max="6660" width="36.5546875" style="202" customWidth="1"/>
    <col min="6661" max="6912" width="11.5546875" style="202"/>
    <col min="6913" max="6913" width="46.44140625" style="202" customWidth="1"/>
    <col min="6914" max="6915" width="11.5546875" style="202"/>
    <col min="6916" max="6916" width="36.5546875" style="202" customWidth="1"/>
    <col min="6917" max="7168" width="11.5546875" style="202"/>
    <col min="7169" max="7169" width="46.44140625" style="202" customWidth="1"/>
    <col min="7170" max="7171" width="11.5546875" style="202"/>
    <col min="7172" max="7172" width="36.5546875" style="202" customWidth="1"/>
    <col min="7173" max="7424" width="11.5546875" style="202"/>
    <col min="7425" max="7425" width="46.44140625" style="202" customWidth="1"/>
    <col min="7426" max="7427" width="11.5546875" style="202"/>
    <col min="7428" max="7428" width="36.5546875" style="202" customWidth="1"/>
    <col min="7429" max="7680" width="11.5546875" style="202"/>
    <col min="7681" max="7681" width="46.44140625" style="202" customWidth="1"/>
    <col min="7682" max="7683" width="11.5546875" style="202"/>
    <col min="7684" max="7684" width="36.5546875" style="202" customWidth="1"/>
    <col min="7685" max="7936" width="11.5546875" style="202"/>
    <col min="7937" max="7937" width="46.44140625" style="202" customWidth="1"/>
    <col min="7938" max="7939" width="11.5546875" style="202"/>
    <col min="7940" max="7940" width="36.5546875" style="202" customWidth="1"/>
    <col min="7941" max="8192" width="11.5546875" style="202"/>
    <col min="8193" max="8193" width="46.44140625" style="202" customWidth="1"/>
    <col min="8194" max="8195" width="11.5546875" style="202"/>
    <col min="8196" max="8196" width="36.5546875" style="202" customWidth="1"/>
    <col min="8197" max="8448" width="11.5546875" style="202"/>
    <col min="8449" max="8449" width="46.44140625" style="202" customWidth="1"/>
    <col min="8450" max="8451" width="11.5546875" style="202"/>
    <col min="8452" max="8452" width="36.5546875" style="202" customWidth="1"/>
    <col min="8453" max="8704" width="11.5546875" style="202"/>
    <col min="8705" max="8705" width="46.44140625" style="202" customWidth="1"/>
    <col min="8706" max="8707" width="11.5546875" style="202"/>
    <col min="8708" max="8708" width="36.5546875" style="202" customWidth="1"/>
    <col min="8709" max="8960" width="11.5546875" style="202"/>
    <col min="8961" max="8961" width="46.44140625" style="202" customWidth="1"/>
    <col min="8962" max="8963" width="11.5546875" style="202"/>
    <col min="8964" max="8964" width="36.5546875" style="202" customWidth="1"/>
    <col min="8965" max="9216" width="11.5546875" style="202"/>
    <col min="9217" max="9217" width="46.44140625" style="202" customWidth="1"/>
    <col min="9218" max="9219" width="11.5546875" style="202"/>
    <col min="9220" max="9220" width="36.5546875" style="202" customWidth="1"/>
    <col min="9221" max="9472" width="11.5546875" style="202"/>
    <col min="9473" max="9473" width="46.44140625" style="202" customWidth="1"/>
    <col min="9474" max="9475" width="11.5546875" style="202"/>
    <col min="9476" max="9476" width="36.5546875" style="202" customWidth="1"/>
    <col min="9477" max="9728" width="11.5546875" style="202"/>
    <col min="9729" max="9729" width="46.44140625" style="202" customWidth="1"/>
    <col min="9730" max="9731" width="11.5546875" style="202"/>
    <col min="9732" max="9732" width="36.5546875" style="202" customWidth="1"/>
    <col min="9733" max="9984" width="11.5546875" style="202"/>
    <col min="9985" max="9985" width="46.44140625" style="202" customWidth="1"/>
    <col min="9986" max="9987" width="11.5546875" style="202"/>
    <col min="9988" max="9988" width="36.5546875" style="202" customWidth="1"/>
    <col min="9989" max="10240" width="11.5546875" style="202"/>
    <col min="10241" max="10241" width="46.44140625" style="202" customWidth="1"/>
    <col min="10242" max="10243" width="11.5546875" style="202"/>
    <col min="10244" max="10244" width="36.5546875" style="202" customWidth="1"/>
    <col min="10245" max="10496" width="11.5546875" style="202"/>
    <col min="10497" max="10497" width="46.44140625" style="202" customWidth="1"/>
    <col min="10498" max="10499" width="11.5546875" style="202"/>
    <col min="10500" max="10500" width="36.5546875" style="202" customWidth="1"/>
    <col min="10501" max="10752" width="11.5546875" style="202"/>
    <col min="10753" max="10753" width="46.44140625" style="202" customWidth="1"/>
    <col min="10754" max="10755" width="11.5546875" style="202"/>
    <col min="10756" max="10756" width="36.5546875" style="202" customWidth="1"/>
    <col min="10757" max="11008" width="11.5546875" style="202"/>
    <col min="11009" max="11009" width="46.44140625" style="202" customWidth="1"/>
    <col min="11010" max="11011" width="11.5546875" style="202"/>
    <col min="11012" max="11012" width="36.5546875" style="202" customWidth="1"/>
    <col min="11013" max="11264" width="11.5546875" style="202"/>
    <col min="11265" max="11265" width="46.44140625" style="202" customWidth="1"/>
    <col min="11266" max="11267" width="11.5546875" style="202"/>
    <col min="11268" max="11268" width="36.5546875" style="202" customWidth="1"/>
    <col min="11269" max="11520" width="11.5546875" style="202"/>
    <col min="11521" max="11521" width="46.44140625" style="202" customWidth="1"/>
    <col min="11522" max="11523" width="11.5546875" style="202"/>
    <col min="11524" max="11524" width="36.5546875" style="202" customWidth="1"/>
    <col min="11525" max="11776" width="11.5546875" style="202"/>
    <col min="11777" max="11777" width="46.44140625" style="202" customWidth="1"/>
    <col min="11778" max="11779" width="11.5546875" style="202"/>
    <col min="11780" max="11780" width="36.5546875" style="202" customWidth="1"/>
    <col min="11781" max="12032" width="11.5546875" style="202"/>
    <col min="12033" max="12033" width="46.44140625" style="202" customWidth="1"/>
    <col min="12034" max="12035" width="11.5546875" style="202"/>
    <col min="12036" max="12036" width="36.5546875" style="202" customWidth="1"/>
    <col min="12037" max="12288" width="11.5546875" style="202"/>
    <col min="12289" max="12289" width="46.44140625" style="202" customWidth="1"/>
    <col min="12290" max="12291" width="11.5546875" style="202"/>
    <col min="12292" max="12292" width="36.5546875" style="202" customWidth="1"/>
    <col min="12293" max="12544" width="11.5546875" style="202"/>
    <col min="12545" max="12545" width="46.44140625" style="202" customWidth="1"/>
    <col min="12546" max="12547" width="11.5546875" style="202"/>
    <col min="12548" max="12548" width="36.5546875" style="202" customWidth="1"/>
    <col min="12549" max="12800" width="11.5546875" style="202"/>
    <col min="12801" max="12801" width="46.44140625" style="202" customWidth="1"/>
    <col min="12802" max="12803" width="11.5546875" style="202"/>
    <col min="12804" max="12804" width="36.5546875" style="202" customWidth="1"/>
    <col min="12805" max="13056" width="11.5546875" style="202"/>
    <col min="13057" max="13057" width="46.44140625" style="202" customWidth="1"/>
    <col min="13058" max="13059" width="11.5546875" style="202"/>
    <col min="13060" max="13060" width="36.5546875" style="202" customWidth="1"/>
    <col min="13061" max="13312" width="11.5546875" style="202"/>
    <col min="13313" max="13313" width="46.44140625" style="202" customWidth="1"/>
    <col min="13314" max="13315" width="11.5546875" style="202"/>
    <col min="13316" max="13316" width="36.5546875" style="202" customWidth="1"/>
    <col min="13317" max="13568" width="11.5546875" style="202"/>
    <col min="13569" max="13569" width="46.44140625" style="202" customWidth="1"/>
    <col min="13570" max="13571" width="11.5546875" style="202"/>
    <col min="13572" max="13572" width="36.5546875" style="202" customWidth="1"/>
    <col min="13573" max="13824" width="11.5546875" style="202"/>
    <col min="13825" max="13825" width="46.44140625" style="202" customWidth="1"/>
    <col min="13826" max="13827" width="11.5546875" style="202"/>
    <col min="13828" max="13828" width="36.5546875" style="202" customWidth="1"/>
    <col min="13829" max="14080" width="11.5546875" style="202"/>
    <col min="14081" max="14081" width="46.44140625" style="202" customWidth="1"/>
    <col min="14082" max="14083" width="11.5546875" style="202"/>
    <col min="14084" max="14084" width="36.5546875" style="202" customWidth="1"/>
    <col min="14085" max="14336" width="11.5546875" style="202"/>
    <col min="14337" max="14337" width="46.44140625" style="202" customWidth="1"/>
    <col min="14338" max="14339" width="11.5546875" style="202"/>
    <col min="14340" max="14340" width="36.5546875" style="202" customWidth="1"/>
    <col min="14341" max="14592" width="11.5546875" style="202"/>
    <col min="14593" max="14593" width="46.44140625" style="202" customWidth="1"/>
    <col min="14594" max="14595" width="11.5546875" style="202"/>
    <col min="14596" max="14596" width="36.5546875" style="202" customWidth="1"/>
    <col min="14597" max="14848" width="11.5546875" style="202"/>
    <col min="14849" max="14849" width="46.44140625" style="202" customWidth="1"/>
    <col min="14850" max="14851" width="11.5546875" style="202"/>
    <col min="14852" max="14852" width="36.5546875" style="202" customWidth="1"/>
    <col min="14853" max="15104" width="11.5546875" style="202"/>
    <col min="15105" max="15105" width="46.44140625" style="202" customWidth="1"/>
    <col min="15106" max="15107" width="11.5546875" style="202"/>
    <col min="15108" max="15108" width="36.5546875" style="202" customWidth="1"/>
    <col min="15109" max="15360" width="11.5546875" style="202"/>
    <col min="15361" max="15361" width="46.44140625" style="202" customWidth="1"/>
    <col min="15362" max="15363" width="11.5546875" style="202"/>
    <col min="15364" max="15364" width="36.5546875" style="202" customWidth="1"/>
    <col min="15365" max="15616" width="11.5546875" style="202"/>
    <col min="15617" max="15617" width="46.44140625" style="202" customWidth="1"/>
    <col min="15618" max="15619" width="11.5546875" style="202"/>
    <col min="15620" max="15620" width="36.5546875" style="202" customWidth="1"/>
    <col min="15621" max="15872" width="11.5546875" style="202"/>
    <col min="15873" max="15873" width="46.44140625" style="202" customWidth="1"/>
    <col min="15874" max="15875" width="11.5546875" style="202"/>
    <col min="15876" max="15876" width="36.5546875" style="202" customWidth="1"/>
    <col min="15877" max="16128" width="11.5546875" style="202"/>
    <col min="16129" max="16129" width="46.44140625" style="202" customWidth="1"/>
    <col min="16130" max="16131" width="11.5546875" style="202"/>
    <col min="16132" max="16132" width="36.5546875" style="202" customWidth="1"/>
    <col min="16133" max="16384" width="11.5546875" style="202"/>
  </cols>
  <sheetData>
    <row r="1" spans="1:4" x14ac:dyDescent="0.85">
      <c r="A1" s="777" t="s">
        <v>282</v>
      </c>
      <c r="B1" s="777"/>
      <c r="C1" s="777"/>
      <c r="D1" s="777"/>
    </row>
    <row r="2" spans="1:4" ht="30.6" thickBot="1" x14ac:dyDescent="0.9">
      <c r="A2" s="777" t="s">
        <v>395</v>
      </c>
      <c r="B2" s="777"/>
      <c r="C2" s="777"/>
      <c r="D2" s="777"/>
    </row>
    <row r="3" spans="1:4" ht="30.6" thickBot="1" x14ac:dyDescent="0.9">
      <c r="A3" s="220" t="s">
        <v>283</v>
      </c>
      <c r="B3" s="221" t="s">
        <v>284</v>
      </c>
      <c r="C3" s="221" t="s">
        <v>285</v>
      </c>
      <c r="D3" s="222" t="s">
        <v>286</v>
      </c>
    </row>
    <row r="4" spans="1:4" ht="30.6" thickBot="1" x14ac:dyDescent="0.9">
      <c r="A4" s="223" t="s">
        <v>287</v>
      </c>
      <c r="B4" s="224" t="s">
        <v>288</v>
      </c>
      <c r="C4" s="224" t="s">
        <v>289</v>
      </c>
      <c r="D4" s="225" t="s">
        <v>280</v>
      </c>
    </row>
    <row r="5" spans="1:4" ht="30.6" thickBot="1" x14ac:dyDescent="0.9">
      <c r="A5" s="226" t="s">
        <v>290</v>
      </c>
      <c r="B5" s="227">
        <v>4927532.091711428</v>
      </c>
      <c r="C5" s="228">
        <v>2023</v>
      </c>
      <c r="D5" s="229" t="s">
        <v>291</v>
      </c>
    </row>
    <row r="6" spans="1:4" ht="30.6" thickBot="1" x14ac:dyDescent="0.9">
      <c r="A6" s="230" t="s">
        <v>292</v>
      </c>
      <c r="B6" s="231">
        <v>0.53600000000000003</v>
      </c>
      <c r="C6" s="228">
        <v>2023</v>
      </c>
      <c r="D6" s="229" t="s">
        <v>293</v>
      </c>
    </row>
    <row r="7" spans="1:4" ht="60.6" thickBot="1" x14ac:dyDescent="0.9">
      <c r="A7" s="230" t="s">
        <v>294</v>
      </c>
      <c r="B7" s="231">
        <v>3.1E-2</v>
      </c>
      <c r="C7" s="228">
        <v>2023</v>
      </c>
      <c r="D7" s="229" t="s">
        <v>295</v>
      </c>
    </row>
    <row r="8" spans="1:4" ht="30.6" thickBot="1" x14ac:dyDescent="0.9">
      <c r="A8" s="230" t="s">
        <v>296</v>
      </c>
      <c r="B8" s="228" t="s">
        <v>1217</v>
      </c>
      <c r="C8" s="228">
        <v>2023</v>
      </c>
      <c r="D8" s="229" t="s">
        <v>297</v>
      </c>
    </row>
    <row r="9" spans="1:4" ht="60.6" thickBot="1" x14ac:dyDescent="0.9">
      <c r="A9" s="230" t="s">
        <v>298</v>
      </c>
      <c r="B9" s="228">
        <v>5.5</v>
      </c>
      <c r="C9" s="228">
        <v>2023</v>
      </c>
      <c r="D9" s="229" t="s">
        <v>299</v>
      </c>
    </row>
    <row r="10" spans="1:4" ht="90.6" thickBot="1" x14ac:dyDescent="0.9">
      <c r="A10" s="230" t="s">
        <v>1218</v>
      </c>
      <c r="B10" s="227">
        <v>20</v>
      </c>
      <c r="C10" s="228">
        <v>2023</v>
      </c>
      <c r="D10" s="229" t="s">
        <v>1220</v>
      </c>
    </row>
    <row r="11" spans="1:4" ht="90.6" thickBot="1" x14ac:dyDescent="0.9">
      <c r="A11" s="230" t="s">
        <v>1219</v>
      </c>
      <c r="B11" s="227">
        <v>18</v>
      </c>
      <c r="C11" s="228">
        <v>2023</v>
      </c>
      <c r="D11" s="229" t="s">
        <v>1221</v>
      </c>
    </row>
    <row r="12" spans="1:4" ht="60.6" thickBot="1" x14ac:dyDescent="0.9">
      <c r="A12" s="230" t="s">
        <v>300</v>
      </c>
      <c r="B12" s="232">
        <v>0.182</v>
      </c>
      <c r="C12" s="228">
        <v>2020</v>
      </c>
      <c r="D12" s="229" t="s">
        <v>301</v>
      </c>
    </row>
    <row r="13" spans="1:4" ht="30.6" thickBot="1" x14ac:dyDescent="0.9">
      <c r="A13" s="230" t="s">
        <v>302</v>
      </c>
      <c r="B13" s="228" t="s">
        <v>303</v>
      </c>
      <c r="C13" s="228">
        <v>2013</v>
      </c>
      <c r="D13" s="229" t="s">
        <v>304</v>
      </c>
    </row>
    <row r="14" spans="1:4" ht="30.6" thickBot="1" x14ac:dyDescent="0.9">
      <c r="A14" s="233" t="s">
        <v>305</v>
      </c>
      <c r="B14" s="234"/>
      <c r="C14" s="235"/>
      <c r="D14" s="234" t="s">
        <v>306</v>
      </c>
    </row>
    <row r="15" spans="1:4" ht="60.6" thickBot="1" x14ac:dyDescent="0.9">
      <c r="A15" s="230" t="s">
        <v>1384</v>
      </c>
      <c r="B15" s="228" t="s">
        <v>307</v>
      </c>
      <c r="C15" s="228">
        <v>2020</v>
      </c>
      <c r="D15" s="229" t="s">
        <v>308</v>
      </c>
    </row>
    <row r="16" spans="1:4" ht="60.6" thickBot="1" x14ac:dyDescent="0.9">
      <c r="A16" s="230" t="s">
        <v>1385</v>
      </c>
      <c r="B16" s="228" t="s">
        <v>309</v>
      </c>
      <c r="C16" s="228">
        <v>2020</v>
      </c>
      <c r="D16" s="229" t="s">
        <v>310</v>
      </c>
    </row>
    <row r="17" spans="1:4" ht="60.6" thickBot="1" x14ac:dyDescent="0.9">
      <c r="A17" s="230" t="s">
        <v>1386</v>
      </c>
      <c r="B17" s="228" t="s">
        <v>311</v>
      </c>
      <c r="C17" s="228">
        <v>2020</v>
      </c>
      <c r="D17" s="229" t="s">
        <v>312</v>
      </c>
    </row>
    <row r="18" spans="1:4" ht="90.6" thickBot="1" x14ac:dyDescent="0.9">
      <c r="A18" s="230" t="s">
        <v>313</v>
      </c>
      <c r="B18" s="228">
        <v>424</v>
      </c>
      <c r="C18" s="228">
        <v>2020</v>
      </c>
      <c r="D18" s="229" t="s">
        <v>314</v>
      </c>
    </row>
    <row r="19" spans="1:4" ht="120.6" thickBot="1" x14ac:dyDescent="0.9">
      <c r="A19" s="230" t="s">
        <v>315</v>
      </c>
      <c r="B19" s="236">
        <v>0.85</v>
      </c>
      <c r="C19" s="228">
        <v>2020</v>
      </c>
      <c r="D19" s="229" t="s">
        <v>316</v>
      </c>
    </row>
    <row r="20" spans="1:4" ht="120.6" thickBot="1" x14ac:dyDescent="0.9">
      <c r="A20" s="230" t="s">
        <v>317</v>
      </c>
      <c r="B20" s="232">
        <v>0.376</v>
      </c>
      <c r="C20" s="228">
        <v>2020</v>
      </c>
      <c r="D20" s="229" t="s">
        <v>318</v>
      </c>
    </row>
    <row r="21" spans="1:4" ht="60.6" thickBot="1" x14ac:dyDescent="0.9">
      <c r="A21" s="230" t="s">
        <v>319</v>
      </c>
      <c r="B21" s="236">
        <v>0.7</v>
      </c>
      <c r="C21" s="228">
        <v>2020</v>
      </c>
      <c r="D21" s="229" t="s">
        <v>320</v>
      </c>
    </row>
    <row r="22" spans="1:4" ht="90" x14ac:dyDescent="0.85">
      <c r="A22" s="237" t="s">
        <v>321</v>
      </c>
      <c r="B22" s="238"/>
      <c r="C22" s="238"/>
      <c r="D22" s="239" t="s">
        <v>1255</v>
      </c>
    </row>
    <row r="23" spans="1:4" x14ac:dyDescent="0.85">
      <c r="A23" s="240" t="s">
        <v>1256</v>
      </c>
      <c r="B23" s="241">
        <v>0.21099999999999999</v>
      </c>
      <c r="C23" s="238">
        <v>2020</v>
      </c>
      <c r="D23" s="239" t="s">
        <v>322</v>
      </c>
    </row>
    <row r="24" spans="1:4" x14ac:dyDescent="0.85">
      <c r="A24" s="240" t="s">
        <v>1257</v>
      </c>
      <c r="B24" s="241">
        <v>0.46100000000000002</v>
      </c>
      <c r="C24" s="238">
        <v>2020</v>
      </c>
      <c r="D24" s="239" t="s">
        <v>323</v>
      </c>
    </row>
    <row r="25" spans="1:4" ht="30.6" thickBot="1" x14ac:dyDescent="0.9">
      <c r="A25" s="240" t="s">
        <v>1258</v>
      </c>
      <c r="B25" s="241">
        <v>9.4E-2</v>
      </c>
      <c r="C25" s="238">
        <v>2020</v>
      </c>
      <c r="D25" s="239" t="s">
        <v>324</v>
      </c>
    </row>
    <row r="26" spans="1:4" ht="30.6" thickBot="1" x14ac:dyDescent="0.9">
      <c r="A26" s="242" t="s">
        <v>325</v>
      </c>
      <c r="B26" s="243">
        <v>0.25800000000000001</v>
      </c>
      <c r="C26" s="244">
        <v>2020</v>
      </c>
      <c r="D26" s="245" t="s">
        <v>1259</v>
      </c>
    </row>
    <row r="27" spans="1:4" ht="30.6" thickBot="1" x14ac:dyDescent="0.9">
      <c r="A27" s="230" t="s">
        <v>326</v>
      </c>
      <c r="B27" s="232">
        <v>6.4000000000000001E-2</v>
      </c>
      <c r="C27" s="228">
        <v>2020</v>
      </c>
      <c r="D27" s="229" t="s">
        <v>327</v>
      </c>
    </row>
    <row r="28" spans="1:4" ht="30.6" thickBot="1" x14ac:dyDescent="0.9">
      <c r="A28" s="230" t="s">
        <v>328</v>
      </c>
      <c r="B28" s="232">
        <v>0.16800000000000001</v>
      </c>
      <c r="C28" s="228">
        <v>2020</v>
      </c>
      <c r="D28" s="229" t="s">
        <v>329</v>
      </c>
    </row>
    <row r="29" spans="1:4" ht="60.6" thickBot="1" x14ac:dyDescent="0.9">
      <c r="A29" s="246" t="s">
        <v>330</v>
      </c>
      <c r="B29" s="247"/>
      <c r="C29" s="248"/>
      <c r="D29" s="234" t="s">
        <v>331</v>
      </c>
    </row>
    <row r="30" spans="1:4" ht="30.6" thickBot="1" x14ac:dyDescent="0.9">
      <c r="A30" s="778" t="s">
        <v>332</v>
      </c>
      <c r="B30" s="779"/>
      <c r="C30" s="779"/>
      <c r="D30" s="780"/>
    </row>
    <row r="31" spans="1:4" ht="30.6" thickBot="1" x14ac:dyDescent="0.9">
      <c r="A31" s="249" t="s">
        <v>333</v>
      </c>
      <c r="B31" s="232">
        <v>0.72299999999999998</v>
      </c>
      <c r="C31" s="228">
        <v>2019</v>
      </c>
      <c r="D31" s="229" t="s">
        <v>334</v>
      </c>
    </row>
    <row r="32" spans="1:4" ht="30.6" thickBot="1" x14ac:dyDescent="0.9">
      <c r="A32" s="249" t="s">
        <v>335</v>
      </c>
      <c r="B32" s="232">
        <v>0.84399999999999997</v>
      </c>
      <c r="C32" s="228">
        <v>2019</v>
      </c>
      <c r="D32" s="229" t="s">
        <v>336</v>
      </c>
    </row>
    <row r="33" spans="1:4" ht="30.6" thickBot="1" x14ac:dyDescent="0.9">
      <c r="A33" s="249" t="s">
        <v>337</v>
      </c>
      <c r="B33" s="232">
        <v>0.63</v>
      </c>
      <c r="C33" s="228">
        <v>2019</v>
      </c>
      <c r="D33" s="229" t="s">
        <v>338</v>
      </c>
    </row>
    <row r="34" spans="1:4" ht="60.6" thickBot="1" x14ac:dyDescent="0.9">
      <c r="A34" s="230" t="s">
        <v>339</v>
      </c>
      <c r="B34" s="232">
        <v>0.81100000000000005</v>
      </c>
      <c r="C34" s="228">
        <v>2019</v>
      </c>
      <c r="D34" s="229" t="s">
        <v>340</v>
      </c>
    </row>
    <row r="35" spans="1:4" ht="60.6" thickBot="1" x14ac:dyDescent="0.9">
      <c r="A35" s="249" t="s">
        <v>341</v>
      </c>
      <c r="B35" s="232">
        <v>0.94599999999999995</v>
      </c>
      <c r="C35" s="228">
        <v>2019</v>
      </c>
      <c r="D35" s="229" t="s">
        <v>342</v>
      </c>
    </row>
    <row r="36" spans="1:4" ht="60.6" thickBot="1" x14ac:dyDescent="0.9">
      <c r="A36" s="230" t="s">
        <v>343</v>
      </c>
      <c r="B36" s="232">
        <v>0.68200000000000005</v>
      </c>
      <c r="C36" s="228">
        <v>2019</v>
      </c>
      <c r="D36" s="229" t="s">
        <v>344</v>
      </c>
    </row>
    <row r="37" spans="1:4" ht="60.6" thickBot="1" x14ac:dyDescent="0.9">
      <c r="A37" s="230" t="s">
        <v>345</v>
      </c>
      <c r="B37" s="232">
        <v>0.57399999999999995</v>
      </c>
      <c r="C37" s="228">
        <v>2019</v>
      </c>
      <c r="D37" s="229" t="s">
        <v>346</v>
      </c>
    </row>
    <row r="38" spans="1:4" ht="60.6" thickBot="1" x14ac:dyDescent="0.9">
      <c r="A38" s="249" t="s">
        <v>347</v>
      </c>
      <c r="B38" s="232">
        <v>0.66600000000000004</v>
      </c>
      <c r="C38" s="228">
        <v>2019</v>
      </c>
      <c r="D38" s="229" t="s">
        <v>348</v>
      </c>
    </row>
    <row r="39" spans="1:4" ht="60.6" thickBot="1" x14ac:dyDescent="0.9">
      <c r="A39" s="249" t="s">
        <v>349</v>
      </c>
      <c r="B39" s="232">
        <v>0.48499999999999999</v>
      </c>
      <c r="C39" s="228">
        <v>2019</v>
      </c>
      <c r="D39" s="229" t="s">
        <v>350</v>
      </c>
    </row>
    <row r="40" spans="1:4" ht="60.6" thickBot="1" x14ac:dyDescent="0.9">
      <c r="A40" s="250" t="s">
        <v>351</v>
      </c>
      <c r="B40" s="251"/>
      <c r="C40" s="235"/>
      <c r="D40" s="234" t="s">
        <v>239</v>
      </c>
    </row>
    <row r="41" spans="1:4" ht="60.6" thickBot="1" x14ac:dyDescent="0.9">
      <c r="A41" s="230" t="s">
        <v>352</v>
      </c>
      <c r="B41" s="232">
        <v>0.28199999999999997</v>
      </c>
      <c r="C41" s="228">
        <v>2019</v>
      </c>
      <c r="D41" s="229" t="s">
        <v>353</v>
      </c>
    </row>
    <row r="42" spans="1:4" ht="30.6" thickBot="1" x14ac:dyDescent="0.9">
      <c r="A42" s="230" t="s">
        <v>354</v>
      </c>
      <c r="B42" s="232">
        <v>7.5999999999999998E-2</v>
      </c>
      <c r="C42" s="228">
        <v>2019</v>
      </c>
      <c r="D42" s="229" t="s">
        <v>355</v>
      </c>
    </row>
    <row r="43" spans="1:4" ht="30.6" thickBot="1" x14ac:dyDescent="0.9">
      <c r="A43" s="230" t="s">
        <v>356</v>
      </c>
      <c r="B43" s="232">
        <v>0.33900000000000002</v>
      </c>
      <c r="C43" s="228">
        <v>2022</v>
      </c>
      <c r="D43" s="229" t="s">
        <v>357</v>
      </c>
    </row>
    <row r="44" spans="1:4" ht="30.6" thickBot="1" x14ac:dyDescent="0.9">
      <c r="A44" s="230" t="s">
        <v>358</v>
      </c>
      <c r="B44" s="232">
        <v>0.57599999999999996</v>
      </c>
      <c r="C44" s="228">
        <v>2019</v>
      </c>
      <c r="D44" s="229" t="s">
        <v>359</v>
      </c>
    </row>
    <row r="45" spans="1:4" ht="60.6" thickBot="1" x14ac:dyDescent="0.9">
      <c r="A45" s="230" t="s">
        <v>360</v>
      </c>
      <c r="B45" s="232">
        <v>0.76300000000000001</v>
      </c>
      <c r="C45" s="228">
        <v>2019</v>
      </c>
      <c r="D45" s="229" t="s">
        <v>361</v>
      </c>
    </row>
    <row r="46" spans="1:4" ht="30.6" thickBot="1" x14ac:dyDescent="0.9">
      <c r="A46" s="250" t="s">
        <v>362</v>
      </c>
      <c r="B46" s="247"/>
      <c r="C46" s="235"/>
      <c r="D46" s="234" t="s">
        <v>363</v>
      </c>
    </row>
    <row r="47" spans="1:4" ht="90.6" thickBot="1" x14ac:dyDescent="0.9">
      <c r="A47" s="230" t="s">
        <v>364</v>
      </c>
      <c r="B47" s="252">
        <v>2255032</v>
      </c>
      <c r="C47" s="228">
        <v>2019</v>
      </c>
      <c r="D47" s="229" t="s">
        <v>365</v>
      </c>
    </row>
    <row r="48" spans="1:4" ht="60.6" thickBot="1" x14ac:dyDescent="0.9">
      <c r="A48" s="253" t="s">
        <v>366</v>
      </c>
      <c r="B48" s="228"/>
      <c r="C48" s="228"/>
      <c r="D48" s="254" t="s">
        <v>367</v>
      </c>
    </row>
    <row r="49" spans="1:4" ht="30.6" thickBot="1" x14ac:dyDescent="0.9">
      <c r="A49" s="249" t="s">
        <v>333</v>
      </c>
      <c r="B49" s="232">
        <v>0.85099999999999998</v>
      </c>
      <c r="C49" s="228">
        <v>2019</v>
      </c>
      <c r="D49" s="229" t="s">
        <v>368</v>
      </c>
    </row>
    <row r="50" spans="1:4" ht="30.6" thickBot="1" x14ac:dyDescent="0.9">
      <c r="A50" s="249" t="s">
        <v>273</v>
      </c>
      <c r="B50" s="232">
        <v>0.999</v>
      </c>
      <c r="C50" s="228">
        <v>2019</v>
      </c>
      <c r="D50" s="229" t="s">
        <v>369</v>
      </c>
    </row>
    <row r="51" spans="1:4" ht="30.6" thickBot="1" x14ac:dyDescent="0.9">
      <c r="A51" s="249" t="s">
        <v>274</v>
      </c>
      <c r="B51" s="232">
        <v>0.72599999999999998</v>
      </c>
      <c r="C51" s="228">
        <v>2019</v>
      </c>
      <c r="D51" s="229" t="s">
        <v>370</v>
      </c>
    </row>
    <row r="52" spans="1:4" ht="60.6" thickBot="1" x14ac:dyDescent="0.9">
      <c r="A52" s="253" t="s">
        <v>371</v>
      </c>
      <c r="B52" s="228"/>
      <c r="C52" s="228"/>
      <c r="D52" s="254" t="s">
        <v>372</v>
      </c>
    </row>
    <row r="53" spans="1:4" ht="30.6" thickBot="1" x14ac:dyDescent="0.9">
      <c r="A53" s="249" t="s">
        <v>333</v>
      </c>
      <c r="B53" s="232">
        <v>0.40200000000000002</v>
      </c>
      <c r="C53" s="228">
        <v>2019</v>
      </c>
      <c r="D53" s="229" t="s">
        <v>368</v>
      </c>
    </row>
    <row r="54" spans="1:4" ht="30.6" thickBot="1" x14ac:dyDescent="0.9">
      <c r="A54" s="249" t="s">
        <v>273</v>
      </c>
      <c r="B54" s="232">
        <v>0.57799999999999996</v>
      </c>
      <c r="C54" s="228">
        <v>2019</v>
      </c>
      <c r="D54" s="229" t="s">
        <v>369</v>
      </c>
    </row>
    <row r="55" spans="1:4" ht="30.6" thickBot="1" x14ac:dyDescent="0.9">
      <c r="A55" s="249" t="s">
        <v>274</v>
      </c>
      <c r="B55" s="232">
        <v>0.255</v>
      </c>
      <c r="C55" s="228">
        <v>2019</v>
      </c>
      <c r="D55" s="229" t="s">
        <v>370</v>
      </c>
    </row>
    <row r="56" spans="1:4" ht="30.6" thickBot="1" x14ac:dyDescent="0.9">
      <c r="A56" s="249" t="s">
        <v>335</v>
      </c>
      <c r="B56" s="232">
        <v>0.39600000000000002</v>
      </c>
      <c r="C56" s="228">
        <v>2019</v>
      </c>
      <c r="D56" s="229" t="s">
        <v>373</v>
      </c>
    </row>
    <row r="57" spans="1:4" ht="30.6" thickBot="1" x14ac:dyDescent="0.9">
      <c r="A57" s="249" t="s">
        <v>337</v>
      </c>
      <c r="B57" s="236">
        <v>0.41</v>
      </c>
      <c r="C57" s="228">
        <v>2019</v>
      </c>
      <c r="D57" s="229" t="s">
        <v>374</v>
      </c>
    </row>
    <row r="58" spans="1:4" ht="60.6" thickBot="1" x14ac:dyDescent="0.9">
      <c r="A58" s="253" t="s">
        <v>375</v>
      </c>
      <c r="B58" s="255"/>
      <c r="C58" s="255"/>
      <c r="D58" s="254" t="s">
        <v>376</v>
      </c>
    </row>
    <row r="59" spans="1:4" ht="30.6" thickBot="1" x14ac:dyDescent="0.9">
      <c r="A59" s="249" t="s">
        <v>333</v>
      </c>
      <c r="B59" s="232">
        <v>0.122</v>
      </c>
      <c r="C59" s="228">
        <v>2019</v>
      </c>
      <c r="D59" s="229" t="s">
        <v>368</v>
      </c>
    </row>
    <row r="60" spans="1:4" ht="30.6" thickBot="1" x14ac:dyDescent="0.9">
      <c r="A60" s="249" t="s">
        <v>273</v>
      </c>
      <c r="B60" s="232">
        <v>9.2999999999999999E-2</v>
      </c>
      <c r="C60" s="228">
        <v>2019</v>
      </c>
      <c r="D60" s="229" t="s">
        <v>369</v>
      </c>
    </row>
    <row r="61" spans="1:4" ht="30.6" thickBot="1" x14ac:dyDescent="0.9">
      <c r="A61" s="249" t="s">
        <v>274</v>
      </c>
      <c r="B61" s="232">
        <v>0.17299999999999999</v>
      </c>
      <c r="C61" s="228">
        <v>2019</v>
      </c>
      <c r="D61" s="229" t="s">
        <v>370</v>
      </c>
    </row>
    <row r="62" spans="1:4" ht="30.6" thickBot="1" x14ac:dyDescent="0.9">
      <c r="A62" s="249" t="s">
        <v>335</v>
      </c>
      <c r="B62" s="232">
        <v>0.157</v>
      </c>
      <c r="C62" s="228">
        <v>2019</v>
      </c>
      <c r="D62" s="229" t="s">
        <v>373</v>
      </c>
    </row>
    <row r="63" spans="1:4" ht="30.6" thickBot="1" x14ac:dyDescent="0.9">
      <c r="A63" s="249" t="s">
        <v>337</v>
      </c>
      <c r="B63" s="232">
        <v>7.5999999999999998E-2</v>
      </c>
      <c r="C63" s="228">
        <v>2019</v>
      </c>
      <c r="D63" s="229" t="s">
        <v>374</v>
      </c>
    </row>
  </sheetData>
  <mergeCells count="3">
    <mergeCell ref="A1:D1"/>
    <mergeCell ref="A2:D2"/>
    <mergeCell ref="A30:D3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18"/>
  <sheetViews>
    <sheetView topLeftCell="A5" workbookViewId="0">
      <selection activeCell="I16" sqref="I16"/>
    </sheetView>
  </sheetViews>
  <sheetFormatPr baseColWidth="10" defaultRowHeight="26.4" x14ac:dyDescent="0.7"/>
  <cols>
    <col min="1" max="1" width="25" style="1" customWidth="1"/>
    <col min="2" max="2" width="16.44140625" style="1" customWidth="1"/>
    <col min="3" max="3" width="17.44140625" style="1" customWidth="1"/>
    <col min="4" max="4" width="15.77734375" style="1" customWidth="1"/>
    <col min="5" max="5" width="16.21875" style="1" customWidth="1"/>
    <col min="6" max="6" width="11.5546875" style="1" customWidth="1"/>
    <col min="7" max="7" width="14.5546875" style="1" customWidth="1"/>
    <col min="8" max="8" width="16.44140625" style="1" customWidth="1"/>
    <col min="9" max="9" width="18.6640625" style="1" customWidth="1"/>
    <col min="10" max="10" width="19" style="1" customWidth="1"/>
    <col min="11" max="16384" width="11.5546875" style="1"/>
  </cols>
  <sheetData>
    <row r="1" spans="1:9" x14ac:dyDescent="0.7">
      <c r="C1" s="160"/>
      <c r="D1" s="160"/>
      <c r="E1" s="160"/>
      <c r="F1" s="160"/>
      <c r="G1" s="160"/>
      <c r="H1" s="160"/>
      <c r="I1" s="20" t="s">
        <v>855</v>
      </c>
    </row>
    <row r="2" spans="1:9" x14ac:dyDescent="0.7">
      <c r="A2" s="159" t="s">
        <v>854</v>
      </c>
    </row>
    <row r="3" spans="1:9" ht="132" x14ac:dyDescent="0.7">
      <c r="A3" s="328" t="s">
        <v>9</v>
      </c>
      <c r="B3" s="311" t="s">
        <v>1427</v>
      </c>
      <c r="C3" s="311" t="s">
        <v>1428</v>
      </c>
      <c r="D3" s="311" t="s">
        <v>845</v>
      </c>
      <c r="E3" s="311" t="s">
        <v>1273</v>
      </c>
      <c r="F3" s="311" t="s">
        <v>856</v>
      </c>
      <c r="G3" s="311" t="s">
        <v>857</v>
      </c>
      <c r="H3" s="311" t="s">
        <v>858</v>
      </c>
      <c r="I3" s="328" t="s">
        <v>10</v>
      </c>
    </row>
    <row r="4" spans="1:9" x14ac:dyDescent="0.7">
      <c r="A4" s="312" t="s">
        <v>860</v>
      </c>
      <c r="B4" s="330">
        <v>46781</v>
      </c>
      <c r="C4" s="330">
        <v>45960</v>
      </c>
      <c r="D4" s="330">
        <v>7718</v>
      </c>
      <c r="E4" s="330">
        <v>5424</v>
      </c>
      <c r="F4" s="332">
        <v>0.17</v>
      </c>
      <c r="G4" s="332">
        <v>0.12</v>
      </c>
      <c r="H4" s="333">
        <v>0.14000000000000001</v>
      </c>
      <c r="I4" s="330" t="s">
        <v>12</v>
      </c>
    </row>
    <row r="5" spans="1:9" x14ac:dyDescent="0.7">
      <c r="A5" s="312" t="s">
        <v>859</v>
      </c>
      <c r="B5" s="330">
        <v>29675</v>
      </c>
      <c r="C5" s="330">
        <v>28087</v>
      </c>
      <c r="D5" s="330">
        <v>10510</v>
      </c>
      <c r="E5" s="330">
        <v>7160</v>
      </c>
      <c r="F5" s="332">
        <v>0.35</v>
      </c>
      <c r="G5" s="332">
        <v>0.25</v>
      </c>
      <c r="H5" s="333">
        <v>0.31</v>
      </c>
      <c r="I5" s="330" t="s">
        <v>14</v>
      </c>
    </row>
    <row r="6" spans="1:9" x14ac:dyDescent="0.7">
      <c r="A6" s="312" t="s">
        <v>15</v>
      </c>
      <c r="B6" s="330">
        <v>36177</v>
      </c>
      <c r="C6" s="330">
        <v>35270</v>
      </c>
      <c r="D6" s="330">
        <v>13953</v>
      </c>
      <c r="E6" s="330">
        <v>11923</v>
      </c>
      <c r="F6" s="332">
        <v>0.39</v>
      </c>
      <c r="G6" s="332">
        <v>0.34</v>
      </c>
      <c r="H6" s="333">
        <v>0.36</v>
      </c>
      <c r="I6" s="330" t="s">
        <v>16</v>
      </c>
    </row>
    <row r="7" spans="1:9" x14ac:dyDescent="0.7">
      <c r="A7" s="312" t="s">
        <v>17</v>
      </c>
      <c r="B7" s="330">
        <v>35256</v>
      </c>
      <c r="C7" s="330">
        <v>35343</v>
      </c>
      <c r="D7" s="330">
        <v>12114</v>
      </c>
      <c r="E7" s="330">
        <v>11086</v>
      </c>
      <c r="F7" s="332">
        <v>0.34</v>
      </c>
      <c r="G7" s="332">
        <v>0.31</v>
      </c>
      <c r="H7" s="333">
        <v>0.33</v>
      </c>
      <c r="I7" s="330" t="s">
        <v>18</v>
      </c>
    </row>
    <row r="8" spans="1:9" x14ac:dyDescent="0.7">
      <c r="A8" s="312" t="s">
        <v>19</v>
      </c>
      <c r="B8" s="330">
        <v>29593</v>
      </c>
      <c r="C8" s="330">
        <v>29290</v>
      </c>
      <c r="D8" s="330">
        <v>14385</v>
      </c>
      <c r="E8" s="330">
        <v>10797</v>
      </c>
      <c r="F8" s="332">
        <v>0.49</v>
      </c>
      <c r="G8" s="332">
        <v>0.37</v>
      </c>
      <c r="H8" s="333">
        <v>0.43</v>
      </c>
      <c r="I8" s="330" t="s">
        <v>403</v>
      </c>
    </row>
    <row r="9" spans="1:9" x14ac:dyDescent="0.7">
      <c r="A9" s="312" t="s">
        <v>21</v>
      </c>
      <c r="B9" s="330">
        <v>26616</v>
      </c>
      <c r="C9" s="330">
        <v>27450</v>
      </c>
      <c r="D9" s="330">
        <v>15252</v>
      </c>
      <c r="E9" s="330">
        <v>12114</v>
      </c>
      <c r="F9" s="332">
        <v>0.56999999999999995</v>
      </c>
      <c r="G9" s="332">
        <v>0.44</v>
      </c>
      <c r="H9" s="333">
        <v>0.51</v>
      </c>
      <c r="I9" s="330" t="s">
        <v>404</v>
      </c>
    </row>
    <row r="10" spans="1:9" x14ac:dyDescent="0.7">
      <c r="A10" s="312" t="s">
        <v>23</v>
      </c>
      <c r="B10" s="330">
        <v>4864</v>
      </c>
      <c r="C10" s="330">
        <v>4992</v>
      </c>
      <c r="D10" s="330">
        <v>3699</v>
      </c>
      <c r="E10" s="330">
        <v>3446</v>
      </c>
      <c r="F10" s="332">
        <v>0.76</v>
      </c>
      <c r="G10" s="332">
        <v>0.69</v>
      </c>
      <c r="H10" s="333">
        <v>0.72</v>
      </c>
      <c r="I10" s="330" t="s">
        <v>24</v>
      </c>
    </row>
    <row r="11" spans="1:9" ht="31.2" customHeight="1" x14ac:dyDescent="0.7">
      <c r="A11" s="312" t="s">
        <v>415</v>
      </c>
      <c r="B11" s="330">
        <v>10725</v>
      </c>
      <c r="C11" s="330">
        <v>13084</v>
      </c>
      <c r="D11" s="330">
        <v>8756</v>
      </c>
      <c r="E11" s="330">
        <v>8465</v>
      </c>
      <c r="F11" s="332">
        <v>0.82</v>
      </c>
      <c r="G11" s="332">
        <v>0.65</v>
      </c>
      <c r="H11" s="333">
        <v>0.72</v>
      </c>
      <c r="I11" s="330" t="s">
        <v>846</v>
      </c>
    </row>
    <row r="12" spans="1:9" x14ac:dyDescent="0.7">
      <c r="A12" s="312" t="s">
        <v>27</v>
      </c>
      <c r="B12" s="330">
        <v>7313</v>
      </c>
      <c r="C12" s="330">
        <v>7271</v>
      </c>
      <c r="D12" s="330">
        <v>3926</v>
      </c>
      <c r="E12" s="330">
        <v>3714</v>
      </c>
      <c r="F12" s="332">
        <v>0.54</v>
      </c>
      <c r="G12" s="332">
        <v>0.51</v>
      </c>
      <c r="H12" s="333">
        <v>0.52</v>
      </c>
      <c r="I12" s="330" t="s">
        <v>28</v>
      </c>
    </row>
    <row r="13" spans="1:9" x14ac:dyDescent="0.7">
      <c r="A13" s="312" t="s">
        <v>628</v>
      </c>
      <c r="B13" s="330">
        <v>30153</v>
      </c>
      <c r="C13" s="330">
        <v>31668</v>
      </c>
      <c r="D13" s="330">
        <v>7979</v>
      </c>
      <c r="E13" s="330">
        <v>8269</v>
      </c>
      <c r="F13" s="332">
        <v>0.26</v>
      </c>
      <c r="G13" s="332">
        <v>0.26</v>
      </c>
      <c r="H13" s="333">
        <v>0.26</v>
      </c>
      <c r="I13" s="330" t="s">
        <v>30</v>
      </c>
    </row>
    <row r="14" spans="1:9" x14ac:dyDescent="0.7">
      <c r="A14" s="312" t="s">
        <v>419</v>
      </c>
      <c r="B14" s="330">
        <v>4280</v>
      </c>
      <c r="C14" s="330">
        <v>4688</v>
      </c>
      <c r="D14" s="330">
        <v>3079</v>
      </c>
      <c r="E14" s="330">
        <v>3085</v>
      </c>
      <c r="F14" s="332">
        <v>0.72</v>
      </c>
      <c r="G14" s="332">
        <v>0.66</v>
      </c>
      <c r="H14" s="333">
        <v>0.69</v>
      </c>
      <c r="I14" s="330" t="s">
        <v>405</v>
      </c>
    </row>
    <row r="15" spans="1:9" x14ac:dyDescent="0.7">
      <c r="A15" s="312" t="s">
        <v>33</v>
      </c>
      <c r="B15" s="330">
        <v>1866</v>
      </c>
      <c r="C15" s="330">
        <v>2024</v>
      </c>
      <c r="D15" s="330">
        <v>1001</v>
      </c>
      <c r="E15" s="330">
        <v>953</v>
      </c>
      <c r="F15" s="332">
        <v>0.54</v>
      </c>
      <c r="G15" s="332">
        <v>0.47</v>
      </c>
      <c r="H15" s="333">
        <v>0.5</v>
      </c>
      <c r="I15" s="330" t="s">
        <v>34</v>
      </c>
    </row>
    <row r="16" spans="1:9" ht="43.8" customHeight="1" x14ac:dyDescent="0.7">
      <c r="A16" s="312" t="s">
        <v>1429</v>
      </c>
      <c r="B16" s="330">
        <v>106949</v>
      </c>
      <c r="C16" s="330">
        <v>121165</v>
      </c>
      <c r="D16" s="330">
        <v>77701</v>
      </c>
      <c r="E16" s="330">
        <v>70006</v>
      </c>
      <c r="F16" s="332">
        <v>0.73</v>
      </c>
      <c r="G16" s="332">
        <v>0.57999999999999996</v>
      </c>
      <c r="H16" s="333">
        <v>0.65</v>
      </c>
      <c r="I16" s="330" t="s">
        <v>1430</v>
      </c>
    </row>
    <row r="17" spans="1:9" x14ac:dyDescent="0.7">
      <c r="A17" s="314" t="s">
        <v>113</v>
      </c>
      <c r="B17" s="331">
        <v>370248</v>
      </c>
      <c r="C17" s="331">
        <v>386292</v>
      </c>
      <c r="D17" s="331">
        <v>180073</v>
      </c>
      <c r="E17" s="331">
        <v>156442</v>
      </c>
      <c r="F17" s="334"/>
      <c r="G17" s="334"/>
      <c r="H17" s="334"/>
      <c r="I17" s="331" t="s">
        <v>7</v>
      </c>
    </row>
    <row r="18" spans="1:9" x14ac:dyDescent="0.7">
      <c r="A18" s="160" t="s">
        <v>1431</v>
      </c>
      <c r="I18" s="20" t="s">
        <v>132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1"/>
  <sheetViews>
    <sheetView workbookViewId="0">
      <selection activeCell="D5" sqref="D5"/>
    </sheetView>
  </sheetViews>
  <sheetFormatPr baseColWidth="10" defaultRowHeight="26.4" x14ac:dyDescent="0.7"/>
  <cols>
    <col min="1" max="1" width="17.5546875" style="1" customWidth="1"/>
    <col min="2" max="2" width="14.109375" style="1" customWidth="1"/>
    <col min="3" max="3" width="16.21875" style="1" customWidth="1"/>
    <col min="4" max="4" width="24.5546875" style="1" customWidth="1"/>
    <col min="5" max="5" width="21.77734375" style="1" customWidth="1"/>
    <col min="6" max="16384" width="11.5546875" style="1"/>
  </cols>
  <sheetData>
    <row r="1" spans="1:5" x14ac:dyDescent="0.7">
      <c r="B1" s="160"/>
      <c r="C1" s="160"/>
      <c r="D1" s="160"/>
      <c r="E1" s="20" t="s">
        <v>861</v>
      </c>
    </row>
    <row r="2" spans="1:5" x14ac:dyDescent="0.7">
      <c r="A2" s="174" t="s">
        <v>862</v>
      </c>
      <c r="B2" s="160"/>
      <c r="C2" s="160"/>
      <c r="D2" s="160"/>
    </row>
    <row r="4" spans="1:5" ht="79.2" x14ac:dyDescent="0.7">
      <c r="A4" s="325" t="s">
        <v>9</v>
      </c>
      <c r="B4" s="319" t="s">
        <v>863</v>
      </c>
      <c r="C4" s="319" t="s">
        <v>864</v>
      </c>
      <c r="D4" s="319" t="s">
        <v>865</v>
      </c>
      <c r="E4" s="322" t="s">
        <v>10</v>
      </c>
    </row>
    <row r="5" spans="1:5" x14ac:dyDescent="0.7">
      <c r="A5" s="312" t="s">
        <v>11</v>
      </c>
      <c r="B5" s="330">
        <v>13142</v>
      </c>
      <c r="C5" s="330">
        <v>7718</v>
      </c>
      <c r="D5" s="330" t="s">
        <v>872</v>
      </c>
      <c r="E5" s="330" t="s">
        <v>12</v>
      </c>
    </row>
    <row r="6" spans="1:5" x14ac:dyDescent="0.7">
      <c r="A6" s="312" t="s">
        <v>629</v>
      </c>
      <c r="B6" s="330">
        <v>17670</v>
      </c>
      <c r="C6" s="330">
        <v>10510</v>
      </c>
      <c r="D6" s="330" t="s">
        <v>873</v>
      </c>
      <c r="E6" s="330" t="s">
        <v>14</v>
      </c>
    </row>
    <row r="7" spans="1:5" x14ac:dyDescent="0.7">
      <c r="A7" s="312" t="s">
        <v>15</v>
      </c>
      <c r="B7" s="330">
        <v>25876</v>
      </c>
      <c r="C7" s="330">
        <v>13953</v>
      </c>
      <c r="D7" s="330" t="s">
        <v>867</v>
      </c>
      <c r="E7" s="330" t="s">
        <v>16</v>
      </c>
    </row>
    <row r="8" spans="1:5" x14ac:dyDescent="0.7">
      <c r="A8" s="312" t="s">
        <v>17</v>
      </c>
      <c r="B8" s="330">
        <v>23200</v>
      </c>
      <c r="C8" s="330">
        <v>12114</v>
      </c>
      <c r="D8" s="330" t="s">
        <v>870</v>
      </c>
      <c r="E8" s="330" t="s">
        <v>18</v>
      </c>
    </row>
    <row r="9" spans="1:5" x14ac:dyDescent="0.7">
      <c r="A9" s="312" t="s">
        <v>19</v>
      </c>
      <c r="B9" s="330">
        <v>25182</v>
      </c>
      <c r="C9" s="330">
        <v>14385</v>
      </c>
      <c r="D9" s="330" t="s">
        <v>868</v>
      </c>
      <c r="E9" s="330" t="s">
        <v>403</v>
      </c>
    </row>
    <row r="10" spans="1:5" x14ac:dyDescent="0.7">
      <c r="A10" s="312" t="s">
        <v>21</v>
      </c>
      <c r="B10" s="330">
        <v>27366</v>
      </c>
      <c r="C10" s="330">
        <v>15252</v>
      </c>
      <c r="D10" s="330" t="s">
        <v>880</v>
      </c>
      <c r="E10" s="330" t="s">
        <v>404</v>
      </c>
    </row>
    <row r="11" spans="1:5" x14ac:dyDescent="0.7">
      <c r="A11" s="312" t="s">
        <v>23</v>
      </c>
      <c r="B11" s="330">
        <v>7145</v>
      </c>
      <c r="C11" s="330">
        <v>3699</v>
      </c>
      <c r="D11" s="330" t="s">
        <v>866</v>
      </c>
      <c r="E11" s="330" t="s">
        <v>24</v>
      </c>
    </row>
    <row r="12" spans="1:5" x14ac:dyDescent="0.7">
      <c r="A12" s="312" t="s">
        <v>415</v>
      </c>
      <c r="B12" s="330">
        <v>17221</v>
      </c>
      <c r="C12" s="330">
        <v>8756</v>
      </c>
      <c r="D12" s="330" t="s">
        <v>869</v>
      </c>
      <c r="E12" s="330" t="s">
        <v>846</v>
      </c>
    </row>
    <row r="13" spans="1:5" x14ac:dyDescent="0.7">
      <c r="A13" s="312" t="s">
        <v>27</v>
      </c>
      <c r="B13" s="330">
        <v>7640</v>
      </c>
      <c r="C13" s="330">
        <v>3926</v>
      </c>
      <c r="D13" s="330" t="s">
        <v>878</v>
      </c>
      <c r="E13" s="330" t="s">
        <v>28</v>
      </c>
    </row>
    <row r="14" spans="1:5" x14ac:dyDescent="0.7">
      <c r="A14" s="312" t="s">
        <v>628</v>
      </c>
      <c r="B14" s="330">
        <v>16248</v>
      </c>
      <c r="C14" s="330">
        <v>7979</v>
      </c>
      <c r="D14" s="330" t="s">
        <v>871</v>
      </c>
      <c r="E14" s="330" t="s">
        <v>30</v>
      </c>
    </row>
    <row r="15" spans="1:5" x14ac:dyDescent="0.7">
      <c r="A15" s="312" t="s">
        <v>419</v>
      </c>
      <c r="B15" s="330">
        <v>6164</v>
      </c>
      <c r="C15" s="330">
        <v>3079</v>
      </c>
      <c r="D15" s="330" t="s">
        <v>879</v>
      </c>
      <c r="E15" s="330" t="s">
        <v>405</v>
      </c>
    </row>
    <row r="16" spans="1:5" x14ac:dyDescent="0.7">
      <c r="A16" s="312" t="s">
        <v>33</v>
      </c>
      <c r="B16" s="330">
        <v>1954</v>
      </c>
      <c r="C16" s="330">
        <v>1001</v>
      </c>
      <c r="D16" s="330" t="s">
        <v>874</v>
      </c>
      <c r="E16" s="330" t="s">
        <v>34</v>
      </c>
    </row>
    <row r="17" spans="1:5" ht="52.8" x14ac:dyDescent="0.7">
      <c r="A17" s="312" t="s">
        <v>151</v>
      </c>
      <c r="B17" s="330">
        <v>35392</v>
      </c>
      <c r="C17" s="330">
        <v>16928</v>
      </c>
      <c r="D17" s="330" t="s">
        <v>875</v>
      </c>
      <c r="E17" s="330" t="s">
        <v>406</v>
      </c>
    </row>
    <row r="18" spans="1:5" ht="52.8" x14ac:dyDescent="0.7">
      <c r="A18" s="312" t="s">
        <v>194</v>
      </c>
      <c r="B18" s="330">
        <v>52566</v>
      </c>
      <c r="C18" s="330">
        <v>28646</v>
      </c>
      <c r="D18" s="330" t="s">
        <v>876</v>
      </c>
      <c r="E18" s="319" t="s">
        <v>407</v>
      </c>
    </row>
    <row r="19" spans="1:5" ht="52.8" x14ac:dyDescent="0.7">
      <c r="A19" s="312" t="s">
        <v>155</v>
      </c>
      <c r="B19" s="330">
        <v>59749</v>
      </c>
      <c r="C19" s="330">
        <v>32127</v>
      </c>
      <c r="D19" s="330" t="s">
        <v>877</v>
      </c>
      <c r="E19" s="330" t="s">
        <v>408</v>
      </c>
    </row>
    <row r="20" spans="1:5" x14ac:dyDescent="0.7">
      <c r="A20" s="314" t="s">
        <v>113</v>
      </c>
      <c r="B20" s="331">
        <v>336515</v>
      </c>
      <c r="C20" s="331">
        <v>180073</v>
      </c>
      <c r="D20" s="331" t="s">
        <v>881</v>
      </c>
      <c r="E20" s="331" t="s">
        <v>7</v>
      </c>
    </row>
    <row r="21" spans="1:5" x14ac:dyDescent="0.7">
      <c r="A21" s="160" t="s">
        <v>1431</v>
      </c>
      <c r="E21" s="20" t="s">
        <v>132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4340-47E8-457E-A4F6-349638089B47}">
  <dimension ref="A1:H22"/>
  <sheetViews>
    <sheetView topLeftCell="A4" workbookViewId="0">
      <selection activeCell="D3" sqref="D3"/>
    </sheetView>
  </sheetViews>
  <sheetFormatPr baseColWidth="10" defaultRowHeight="26.4" x14ac:dyDescent="0.7"/>
  <cols>
    <col min="1" max="1" width="21.88671875" style="1" customWidth="1"/>
    <col min="2" max="7" width="11.5546875" style="1"/>
    <col min="8" max="8" width="20" style="1" customWidth="1"/>
    <col min="9" max="9" width="26.5546875" style="1" customWidth="1"/>
    <col min="10" max="16384" width="11.5546875" style="1"/>
  </cols>
  <sheetData>
    <row r="1" spans="1:8" x14ac:dyDescent="0.7">
      <c r="A1" s="160"/>
      <c r="B1" s="160"/>
      <c r="C1" s="160"/>
      <c r="D1" s="160"/>
      <c r="E1" s="160"/>
      <c r="H1" s="20" t="s">
        <v>882</v>
      </c>
    </row>
    <row r="2" spans="1:8" x14ac:dyDescent="0.7">
      <c r="A2" s="174" t="s">
        <v>1433</v>
      </c>
    </row>
    <row r="3" spans="1:8" ht="79.2" x14ac:dyDescent="0.7">
      <c r="A3" s="42" t="s">
        <v>630</v>
      </c>
      <c r="B3" s="337" t="s">
        <v>901</v>
      </c>
      <c r="C3" s="338" t="s">
        <v>902</v>
      </c>
      <c r="D3" s="338" t="s">
        <v>903</v>
      </c>
      <c r="E3" s="338" t="s">
        <v>904</v>
      </c>
      <c r="F3" s="338" t="s">
        <v>905</v>
      </c>
      <c r="G3" s="338" t="s">
        <v>1275</v>
      </c>
      <c r="H3" s="337" t="s">
        <v>883</v>
      </c>
    </row>
    <row r="4" spans="1:8" x14ac:dyDescent="0.7">
      <c r="A4" s="28" t="s">
        <v>634</v>
      </c>
      <c r="B4" s="339" t="s">
        <v>1296</v>
      </c>
      <c r="C4" s="339" t="s">
        <v>1296</v>
      </c>
      <c r="D4" s="339" t="s">
        <v>1296</v>
      </c>
      <c r="E4" s="339" t="s">
        <v>1296</v>
      </c>
      <c r="F4" s="43">
        <v>5</v>
      </c>
      <c r="G4" s="43">
        <v>5</v>
      </c>
      <c r="H4" s="316" t="s">
        <v>884</v>
      </c>
    </row>
    <row r="5" spans="1:8" ht="105.6" x14ac:dyDescent="0.7">
      <c r="A5" s="28" t="s">
        <v>635</v>
      </c>
      <c r="B5" s="339" t="s">
        <v>1296</v>
      </c>
      <c r="C5" s="339" t="s">
        <v>1296</v>
      </c>
      <c r="D5" s="339" t="s">
        <v>1296</v>
      </c>
      <c r="E5" s="339" t="s">
        <v>1296</v>
      </c>
      <c r="F5" s="43">
        <v>7</v>
      </c>
      <c r="G5" s="43">
        <v>7</v>
      </c>
      <c r="H5" s="335" t="s">
        <v>885</v>
      </c>
    </row>
    <row r="6" spans="1:8" ht="79.2" x14ac:dyDescent="0.7">
      <c r="A6" s="28" t="s">
        <v>636</v>
      </c>
      <c r="B6" s="339" t="s">
        <v>1296</v>
      </c>
      <c r="C6" s="339" t="s">
        <v>1296</v>
      </c>
      <c r="D6" s="43">
        <v>9</v>
      </c>
      <c r="E6" s="339" t="s">
        <v>1296</v>
      </c>
      <c r="F6" s="339" t="s">
        <v>1296</v>
      </c>
      <c r="G6" s="43">
        <v>9</v>
      </c>
      <c r="H6" s="335" t="s">
        <v>886</v>
      </c>
    </row>
    <row r="7" spans="1:8" ht="79.2" x14ac:dyDescent="0.7">
      <c r="A7" s="28" t="s">
        <v>637</v>
      </c>
      <c r="B7" s="339" t="s">
        <v>1296</v>
      </c>
      <c r="C7" s="339" t="s">
        <v>1296</v>
      </c>
      <c r="D7" s="43">
        <v>5</v>
      </c>
      <c r="E7" s="339" t="s">
        <v>1296</v>
      </c>
      <c r="F7" s="339" t="s">
        <v>1296</v>
      </c>
      <c r="G7" s="43">
        <v>5</v>
      </c>
      <c r="H7" s="335" t="s">
        <v>887</v>
      </c>
    </row>
    <row r="8" spans="1:8" ht="79.2" x14ac:dyDescent="0.7">
      <c r="A8" s="28" t="s">
        <v>638</v>
      </c>
      <c r="B8" s="339" t="s">
        <v>1296</v>
      </c>
      <c r="C8" s="339" t="s">
        <v>1296</v>
      </c>
      <c r="D8" s="43">
        <v>20</v>
      </c>
      <c r="E8" s="339" t="s">
        <v>1296</v>
      </c>
      <c r="F8" s="339" t="s">
        <v>1296</v>
      </c>
      <c r="G8" s="43">
        <v>20</v>
      </c>
      <c r="H8" s="335" t="s">
        <v>888</v>
      </c>
    </row>
    <row r="9" spans="1:8" ht="52.8" x14ac:dyDescent="0.7">
      <c r="A9" s="28" t="s">
        <v>639</v>
      </c>
      <c r="B9" s="339" t="s">
        <v>1296</v>
      </c>
      <c r="C9" s="339" t="s">
        <v>1296</v>
      </c>
      <c r="D9" s="43"/>
      <c r="E9" s="43">
        <v>1</v>
      </c>
      <c r="F9" s="43">
        <v>2</v>
      </c>
      <c r="G9" s="43">
        <v>3</v>
      </c>
      <c r="H9" s="335" t="s">
        <v>889</v>
      </c>
    </row>
    <row r="10" spans="1:8" ht="52.8" x14ac:dyDescent="0.7">
      <c r="A10" s="28" t="s">
        <v>640</v>
      </c>
      <c r="B10" s="339" t="s">
        <v>1296</v>
      </c>
      <c r="C10" s="339" t="s">
        <v>1296</v>
      </c>
      <c r="D10" s="43">
        <v>10</v>
      </c>
      <c r="E10" s="43">
        <v>13</v>
      </c>
      <c r="F10" s="43">
        <v>10</v>
      </c>
      <c r="G10" s="43">
        <v>33</v>
      </c>
      <c r="H10" s="335" t="s">
        <v>890</v>
      </c>
    </row>
    <row r="11" spans="1:8" ht="52.8" x14ac:dyDescent="0.7">
      <c r="A11" s="28" t="s">
        <v>641</v>
      </c>
      <c r="B11" s="339" t="s">
        <v>1296</v>
      </c>
      <c r="C11" s="339" t="s">
        <v>1296</v>
      </c>
      <c r="D11" s="43"/>
      <c r="E11" s="43">
        <v>1</v>
      </c>
      <c r="F11" s="43">
        <v>2</v>
      </c>
      <c r="G11" s="43">
        <v>3</v>
      </c>
      <c r="H11" s="335" t="s">
        <v>891</v>
      </c>
    </row>
    <row r="12" spans="1:8" ht="52.8" x14ac:dyDescent="0.7">
      <c r="A12" s="28" t="s">
        <v>642</v>
      </c>
      <c r="B12" s="339" t="s">
        <v>1296</v>
      </c>
      <c r="C12" s="43">
        <v>2</v>
      </c>
      <c r="D12" s="43">
        <v>2</v>
      </c>
      <c r="E12" s="339" t="s">
        <v>1296</v>
      </c>
      <c r="F12" s="339" t="s">
        <v>1296</v>
      </c>
      <c r="G12" s="43">
        <v>4</v>
      </c>
      <c r="H12" s="335" t="s">
        <v>892</v>
      </c>
    </row>
    <row r="13" spans="1:8" ht="52.8" x14ac:dyDescent="0.7">
      <c r="A13" s="28" t="s">
        <v>643</v>
      </c>
      <c r="B13" s="339" t="s">
        <v>1296</v>
      </c>
      <c r="C13" s="43">
        <v>2</v>
      </c>
      <c r="D13" s="43"/>
      <c r="E13" s="339" t="s">
        <v>1296</v>
      </c>
      <c r="F13" s="339" t="s">
        <v>1296</v>
      </c>
      <c r="G13" s="43">
        <v>2</v>
      </c>
      <c r="H13" s="335" t="s">
        <v>893</v>
      </c>
    </row>
    <row r="14" spans="1:8" ht="52.8" x14ac:dyDescent="0.7">
      <c r="A14" s="28" t="s">
        <v>644</v>
      </c>
      <c r="B14" s="339" t="s">
        <v>1296</v>
      </c>
      <c r="C14" s="43">
        <v>2</v>
      </c>
      <c r="D14" s="43"/>
      <c r="E14" s="339" t="s">
        <v>1296</v>
      </c>
      <c r="F14" s="339" t="s">
        <v>1296</v>
      </c>
      <c r="G14" s="43">
        <v>2</v>
      </c>
      <c r="H14" s="335" t="s">
        <v>894</v>
      </c>
    </row>
    <row r="15" spans="1:8" x14ac:dyDescent="0.7">
      <c r="A15" s="28" t="s">
        <v>645</v>
      </c>
      <c r="B15" s="339" t="s">
        <v>1296</v>
      </c>
      <c r="C15" s="43"/>
      <c r="D15" s="43">
        <v>4</v>
      </c>
      <c r="E15" s="339" t="s">
        <v>1296</v>
      </c>
      <c r="F15" s="339" t="s">
        <v>1296</v>
      </c>
      <c r="G15" s="43">
        <v>4</v>
      </c>
      <c r="H15" s="335" t="s">
        <v>895</v>
      </c>
    </row>
    <row r="16" spans="1:8" ht="79.2" x14ac:dyDescent="0.7">
      <c r="A16" s="28" t="s">
        <v>646</v>
      </c>
      <c r="B16" s="339" t="s">
        <v>1296</v>
      </c>
      <c r="C16" s="43"/>
      <c r="D16" s="43">
        <v>2</v>
      </c>
      <c r="E16" s="339" t="s">
        <v>1296</v>
      </c>
      <c r="F16" s="339" t="s">
        <v>1296</v>
      </c>
      <c r="G16" s="43">
        <v>2</v>
      </c>
      <c r="H16" s="335" t="s">
        <v>896</v>
      </c>
    </row>
    <row r="17" spans="1:8" ht="52.8" x14ac:dyDescent="0.7">
      <c r="A17" s="28" t="s">
        <v>647</v>
      </c>
      <c r="B17" s="339" t="s">
        <v>1296</v>
      </c>
      <c r="C17" s="43"/>
      <c r="D17" s="43">
        <v>1</v>
      </c>
      <c r="E17" s="339" t="s">
        <v>1296</v>
      </c>
      <c r="F17" s="339" t="s">
        <v>1296</v>
      </c>
      <c r="G17" s="43">
        <v>1</v>
      </c>
      <c r="H17" s="335" t="s">
        <v>897</v>
      </c>
    </row>
    <row r="18" spans="1:8" ht="79.2" x14ac:dyDescent="0.7">
      <c r="A18" s="28" t="s">
        <v>648</v>
      </c>
      <c r="B18" s="43">
        <v>20</v>
      </c>
      <c r="C18" s="43"/>
      <c r="D18" s="43">
        <v>3</v>
      </c>
      <c r="E18" s="339" t="s">
        <v>1296</v>
      </c>
      <c r="F18" s="43">
        <v>7</v>
      </c>
      <c r="G18" s="43">
        <v>30</v>
      </c>
      <c r="H18" s="335" t="s">
        <v>898</v>
      </c>
    </row>
    <row r="19" spans="1:8" ht="52.8" x14ac:dyDescent="0.7">
      <c r="A19" s="28" t="s">
        <v>649</v>
      </c>
      <c r="B19" s="339" t="s">
        <v>1296</v>
      </c>
      <c r="C19" s="339" t="s">
        <v>1296</v>
      </c>
      <c r="D19" s="339" t="s">
        <v>1296</v>
      </c>
      <c r="E19" s="339" t="s">
        <v>1296</v>
      </c>
      <c r="F19" s="43">
        <v>5</v>
      </c>
      <c r="G19" s="43">
        <v>5</v>
      </c>
      <c r="H19" s="335" t="s">
        <v>897</v>
      </c>
    </row>
    <row r="20" spans="1:8" ht="79.2" x14ac:dyDescent="0.7">
      <c r="A20" s="28" t="s">
        <v>650</v>
      </c>
      <c r="B20" s="339" t="s">
        <v>1296</v>
      </c>
      <c r="C20" s="43"/>
      <c r="D20" s="43">
        <v>5</v>
      </c>
      <c r="E20" s="43"/>
      <c r="F20" s="43">
        <v>4</v>
      </c>
      <c r="G20" s="43">
        <v>9</v>
      </c>
      <c r="H20" s="335" t="s">
        <v>899</v>
      </c>
    </row>
    <row r="21" spans="1:8" x14ac:dyDescent="0.7">
      <c r="A21" s="340" t="s">
        <v>651</v>
      </c>
      <c r="B21" s="341">
        <v>20</v>
      </c>
      <c r="C21" s="341">
        <v>6</v>
      </c>
      <c r="D21" s="341">
        <v>61</v>
      </c>
      <c r="E21" s="341">
        <v>15</v>
      </c>
      <c r="F21" s="341">
        <v>42</v>
      </c>
      <c r="G21" s="341">
        <v>144</v>
      </c>
      <c r="H21" s="335" t="s">
        <v>900</v>
      </c>
    </row>
    <row r="22" spans="1:8" ht="21.6" customHeight="1" x14ac:dyDescent="0.7">
      <c r="A22" s="798" t="s">
        <v>1274</v>
      </c>
      <c r="B22" s="799"/>
      <c r="C22" s="799"/>
      <c r="D22" s="799"/>
      <c r="H22" s="336" t="s">
        <v>906</v>
      </c>
    </row>
  </sheetData>
  <mergeCells count="1">
    <mergeCell ref="A22:D2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BEBC-248B-48C1-9825-345AE04A24C9}">
  <dimension ref="A1:E14"/>
  <sheetViews>
    <sheetView topLeftCell="A2" workbookViewId="0">
      <selection activeCell="E7" sqref="E7"/>
    </sheetView>
  </sheetViews>
  <sheetFormatPr baseColWidth="10" defaultRowHeight="26.4" x14ac:dyDescent="0.7"/>
  <cols>
    <col min="1" max="1" width="35.77734375" style="1" customWidth="1"/>
    <col min="2" max="2" width="14.88671875" style="1" customWidth="1"/>
    <col min="3" max="3" width="14.5546875" style="1" customWidth="1"/>
    <col min="4" max="4" width="23.5546875" style="1" customWidth="1"/>
    <col min="5" max="5" width="22.77734375" style="1" customWidth="1"/>
    <col min="6" max="16384" width="11.5546875" style="1"/>
  </cols>
  <sheetData>
    <row r="1" spans="1:5" x14ac:dyDescent="0.7">
      <c r="E1" s="20" t="s">
        <v>917</v>
      </c>
    </row>
    <row r="2" spans="1:5" ht="27" thickBot="1" x14ac:dyDescent="0.75">
      <c r="A2" s="174" t="s">
        <v>1432</v>
      </c>
    </row>
    <row r="3" spans="1:5" ht="106.2" thickBot="1" x14ac:dyDescent="0.75">
      <c r="A3" s="342" t="s">
        <v>653</v>
      </c>
      <c r="B3" s="343" t="s">
        <v>1434</v>
      </c>
      <c r="C3" s="343" t="s">
        <v>916</v>
      </c>
      <c r="D3" s="343" t="s">
        <v>1435</v>
      </c>
      <c r="E3" s="343" t="s">
        <v>907</v>
      </c>
    </row>
    <row r="4" spans="1:5" ht="53.4" thickBot="1" x14ac:dyDescent="0.75">
      <c r="A4" s="344" t="s">
        <v>655</v>
      </c>
      <c r="B4" s="345">
        <v>5436</v>
      </c>
      <c r="C4" s="345">
        <v>12268</v>
      </c>
      <c r="D4" s="346">
        <v>0.41699999999999998</v>
      </c>
      <c r="E4" s="347" t="s">
        <v>908</v>
      </c>
    </row>
    <row r="5" spans="1:5" ht="27" thickBot="1" x14ac:dyDescent="0.75">
      <c r="A5" s="347" t="s">
        <v>656</v>
      </c>
      <c r="B5" s="345">
        <v>2645</v>
      </c>
      <c r="C5" s="345">
        <v>6626</v>
      </c>
      <c r="D5" s="346">
        <v>0.22500000000000001</v>
      </c>
      <c r="E5" s="347" t="s">
        <v>909</v>
      </c>
    </row>
    <row r="6" spans="1:5" ht="27" thickBot="1" x14ac:dyDescent="0.75">
      <c r="A6" s="347" t="s">
        <v>657</v>
      </c>
      <c r="B6" s="345">
        <v>2008</v>
      </c>
      <c r="C6" s="345">
        <v>6869</v>
      </c>
      <c r="D6" s="346">
        <v>0.23300000000000001</v>
      </c>
      <c r="E6" s="347" t="s">
        <v>910</v>
      </c>
    </row>
    <row r="7" spans="1:5" ht="53.4" thickBot="1" x14ac:dyDescent="0.75">
      <c r="A7" s="347" t="s">
        <v>658</v>
      </c>
      <c r="B7" s="345">
        <v>771</v>
      </c>
      <c r="C7" s="345">
        <v>1671</v>
      </c>
      <c r="D7" s="346">
        <v>5.7000000000000002E-2</v>
      </c>
      <c r="E7" s="347" t="s">
        <v>911</v>
      </c>
    </row>
    <row r="8" spans="1:5" ht="53.4" thickBot="1" x14ac:dyDescent="0.75">
      <c r="A8" s="347" t="s">
        <v>659</v>
      </c>
      <c r="B8" s="345">
        <v>231</v>
      </c>
      <c r="C8" s="345">
        <v>841</v>
      </c>
      <c r="D8" s="346">
        <v>2.9000000000000001E-2</v>
      </c>
      <c r="E8" s="347" t="s">
        <v>913</v>
      </c>
    </row>
    <row r="9" spans="1:5" ht="27" thickBot="1" x14ac:dyDescent="0.75">
      <c r="A9" s="347" t="s">
        <v>660</v>
      </c>
      <c r="B9" s="345">
        <v>150</v>
      </c>
      <c r="C9" s="345">
        <v>331</v>
      </c>
      <c r="D9" s="346">
        <v>1.0999999999999999E-2</v>
      </c>
      <c r="E9" s="347" t="s">
        <v>912</v>
      </c>
    </row>
    <row r="10" spans="1:5" ht="27" thickBot="1" x14ac:dyDescent="0.75">
      <c r="A10" s="347" t="s">
        <v>661</v>
      </c>
      <c r="B10" s="345">
        <v>98</v>
      </c>
      <c r="C10" s="345">
        <v>634</v>
      </c>
      <c r="D10" s="346">
        <v>2.1999999999999999E-2</v>
      </c>
      <c r="E10" s="347" t="s">
        <v>914</v>
      </c>
    </row>
    <row r="11" spans="1:5" ht="27" thickBot="1" x14ac:dyDescent="0.75">
      <c r="A11" s="347" t="s">
        <v>662</v>
      </c>
      <c r="B11" s="345">
        <v>36</v>
      </c>
      <c r="C11" s="345">
        <v>185</v>
      </c>
      <c r="D11" s="346">
        <v>6.0000000000000001E-3</v>
      </c>
      <c r="E11" s="347" t="s">
        <v>915</v>
      </c>
    </row>
    <row r="12" spans="1:5" ht="27" thickBot="1" x14ac:dyDescent="0.75">
      <c r="A12" s="347" t="s">
        <v>663</v>
      </c>
      <c r="B12" s="345">
        <v>1</v>
      </c>
      <c r="C12" s="345">
        <v>1</v>
      </c>
      <c r="D12" s="346">
        <v>3.0000000000000001E-5</v>
      </c>
      <c r="E12" s="347" t="s">
        <v>123</v>
      </c>
    </row>
    <row r="13" spans="1:5" ht="27" thickBot="1" x14ac:dyDescent="0.75">
      <c r="A13" s="348" t="s">
        <v>113</v>
      </c>
      <c r="B13" s="349">
        <v>11376</v>
      </c>
      <c r="C13" s="349">
        <v>29426</v>
      </c>
      <c r="D13" s="350">
        <v>1</v>
      </c>
      <c r="E13" s="348" t="s">
        <v>7</v>
      </c>
    </row>
    <row r="14" spans="1:5" x14ac:dyDescent="0.7">
      <c r="A14" s="336" t="s">
        <v>652</v>
      </c>
      <c r="E14" s="336" t="s">
        <v>906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B192-2FC5-4FEF-9522-F8C51A11E6BC}">
  <dimension ref="A1:J22"/>
  <sheetViews>
    <sheetView workbookViewId="0">
      <selection activeCell="G4" sqref="G4"/>
    </sheetView>
  </sheetViews>
  <sheetFormatPr baseColWidth="10" defaultRowHeight="26.4" x14ac:dyDescent="0.7"/>
  <cols>
    <col min="1" max="1" width="23.44140625" style="1" customWidth="1"/>
    <col min="2" max="2" width="14.88671875" style="1" customWidth="1"/>
    <col min="3" max="3" width="14.5546875" style="1" customWidth="1"/>
    <col min="4" max="4" width="17.44140625" style="1" customWidth="1"/>
    <col min="5" max="9" width="11.5546875" style="1"/>
    <col min="10" max="10" width="15.21875" style="1" customWidth="1"/>
    <col min="11" max="16384" width="11.5546875" style="1"/>
  </cols>
  <sheetData>
    <row r="1" spans="1:10" x14ac:dyDescent="0.7">
      <c r="J1" s="20" t="s">
        <v>918</v>
      </c>
    </row>
    <row r="2" spans="1:10" x14ac:dyDescent="0.7">
      <c r="A2" s="160" t="s">
        <v>1436</v>
      </c>
      <c r="I2" s="20"/>
    </row>
    <row r="3" spans="1:10" x14ac:dyDescent="0.7">
      <c r="A3" s="800" t="s">
        <v>664</v>
      </c>
      <c r="B3" s="801" t="s">
        <v>665</v>
      </c>
      <c r="C3" s="801"/>
      <c r="D3" s="801" t="s">
        <v>666</v>
      </c>
      <c r="E3" s="801"/>
      <c r="F3" s="801" t="s">
        <v>667</v>
      </c>
      <c r="G3" s="801"/>
      <c r="H3" s="802" t="s">
        <v>940</v>
      </c>
      <c r="I3" s="803"/>
      <c r="J3" s="800" t="s">
        <v>919</v>
      </c>
    </row>
    <row r="4" spans="1:10" ht="52.8" x14ac:dyDescent="0.7">
      <c r="A4" s="800"/>
      <c r="B4" s="351" t="s">
        <v>934</v>
      </c>
      <c r="C4" s="351" t="s">
        <v>932</v>
      </c>
      <c r="D4" s="351" t="s">
        <v>933</v>
      </c>
      <c r="E4" s="351" t="s">
        <v>935</v>
      </c>
      <c r="F4" s="351" t="s">
        <v>936</v>
      </c>
      <c r="G4" s="351" t="s">
        <v>937</v>
      </c>
      <c r="H4" s="351" t="s">
        <v>938</v>
      </c>
      <c r="I4" s="351" t="s">
        <v>939</v>
      </c>
      <c r="J4" s="800"/>
    </row>
    <row r="5" spans="1:10" x14ac:dyDescent="0.7">
      <c r="A5" s="28" t="s">
        <v>116</v>
      </c>
      <c r="B5" s="352">
        <v>18</v>
      </c>
      <c r="C5" s="353">
        <v>2</v>
      </c>
      <c r="D5" s="353">
        <v>69</v>
      </c>
      <c r="E5" s="353">
        <v>12</v>
      </c>
      <c r="F5" s="353">
        <v>1</v>
      </c>
      <c r="G5" s="354" t="s">
        <v>1296</v>
      </c>
      <c r="H5" s="353">
        <v>88</v>
      </c>
      <c r="I5" s="353">
        <v>14</v>
      </c>
      <c r="J5" s="3" t="s">
        <v>117</v>
      </c>
    </row>
    <row r="6" spans="1:10" x14ac:dyDescent="0.7">
      <c r="A6" s="28" t="s">
        <v>138</v>
      </c>
      <c r="B6" s="354" t="s">
        <v>1296</v>
      </c>
      <c r="C6" s="354" t="s">
        <v>1296</v>
      </c>
      <c r="D6" s="353">
        <v>2</v>
      </c>
      <c r="E6" s="28"/>
      <c r="F6" s="28"/>
      <c r="G6" s="354" t="s">
        <v>1296</v>
      </c>
      <c r="H6" s="353">
        <v>2</v>
      </c>
      <c r="I6" s="354" t="s">
        <v>1296</v>
      </c>
      <c r="J6" s="3" t="s">
        <v>920</v>
      </c>
    </row>
    <row r="7" spans="1:10" x14ac:dyDescent="0.7">
      <c r="A7" s="28" t="s">
        <v>669</v>
      </c>
      <c r="B7" s="354" t="s">
        <v>1296</v>
      </c>
      <c r="C7" s="354" t="s">
        <v>1296</v>
      </c>
      <c r="D7" s="354" t="s">
        <v>1296</v>
      </c>
      <c r="E7" s="354" t="s">
        <v>1296</v>
      </c>
      <c r="F7" s="353">
        <v>1</v>
      </c>
      <c r="G7" s="354" t="s">
        <v>1296</v>
      </c>
      <c r="H7" s="353">
        <v>1</v>
      </c>
      <c r="I7" s="354" t="s">
        <v>1296</v>
      </c>
      <c r="J7" s="3" t="s">
        <v>921</v>
      </c>
    </row>
    <row r="8" spans="1:10" x14ac:dyDescent="0.7">
      <c r="A8" s="28" t="s">
        <v>670</v>
      </c>
      <c r="B8" s="354" t="s">
        <v>1296</v>
      </c>
      <c r="C8" s="354" t="s">
        <v>1296</v>
      </c>
      <c r="D8" s="353">
        <v>1</v>
      </c>
      <c r="E8" s="353">
        <v>1</v>
      </c>
      <c r="F8" s="28"/>
      <c r="G8" s="354" t="s">
        <v>1296</v>
      </c>
      <c r="H8" s="353">
        <v>1</v>
      </c>
      <c r="I8" s="353">
        <v>1</v>
      </c>
      <c r="J8" s="3" t="s">
        <v>922</v>
      </c>
    </row>
    <row r="9" spans="1:10" x14ac:dyDescent="0.7">
      <c r="A9" s="28" t="s">
        <v>137</v>
      </c>
      <c r="B9" s="354" t="s">
        <v>1296</v>
      </c>
      <c r="C9" s="354" t="s">
        <v>1296</v>
      </c>
      <c r="D9" s="353">
        <v>4</v>
      </c>
      <c r="E9" s="28"/>
      <c r="F9" s="28"/>
      <c r="G9" s="354" t="s">
        <v>1296</v>
      </c>
      <c r="H9" s="353">
        <v>4</v>
      </c>
      <c r="I9" s="28"/>
      <c r="J9" s="3" t="s">
        <v>923</v>
      </c>
    </row>
    <row r="10" spans="1:10" x14ac:dyDescent="0.7">
      <c r="A10" s="28" t="s">
        <v>631</v>
      </c>
      <c r="B10" s="353">
        <v>48</v>
      </c>
      <c r="C10" s="353">
        <v>8</v>
      </c>
      <c r="D10" s="353">
        <v>28</v>
      </c>
      <c r="E10" s="353">
        <v>6</v>
      </c>
      <c r="F10" s="353">
        <v>8</v>
      </c>
      <c r="G10" s="353">
        <v>1</v>
      </c>
      <c r="H10" s="353">
        <v>84</v>
      </c>
      <c r="I10" s="353">
        <v>15</v>
      </c>
      <c r="J10" s="3" t="s">
        <v>924</v>
      </c>
    </row>
    <row r="11" spans="1:10" x14ac:dyDescent="0.7">
      <c r="A11" s="28" t="s">
        <v>135</v>
      </c>
      <c r="B11" s="353">
        <v>33</v>
      </c>
      <c r="C11" s="353">
        <v>6</v>
      </c>
      <c r="D11" s="353">
        <v>75</v>
      </c>
      <c r="E11" s="353">
        <v>15</v>
      </c>
      <c r="F11" s="353">
        <v>16</v>
      </c>
      <c r="G11" s="28"/>
      <c r="H11" s="353">
        <v>124</v>
      </c>
      <c r="I11" s="353">
        <v>21</v>
      </c>
      <c r="J11" s="3" t="s">
        <v>925</v>
      </c>
    </row>
    <row r="12" spans="1:10" x14ac:dyDescent="0.7">
      <c r="A12" s="28" t="s">
        <v>671</v>
      </c>
      <c r="B12" s="353">
        <v>1</v>
      </c>
      <c r="C12" s="354" t="s">
        <v>1296</v>
      </c>
      <c r="D12" s="354" t="s">
        <v>1296</v>
      </c>
      <c r="E12" s="354" t="s">
        <v>1296</v>
      </c>
      <c r="F12" s="354" t="s">
        <v>1296</v>
      </c>
      <c r="G12" s="354" t="s">
        <v>1296</v>
      </c>
      <c r="H12" s="353">
        <v>1</v>
      </c>
      <c r="I12" s="28"/>
      <c r="J12" s="3" t="s">
        <v>926</v>
      </c>
    </row>
    <row r="13" spans="1:10" x14ac:dyDescent="0.7">
      <c r="A13" s="28" t="s">
        <v>672</v>
      </c>
      <c r="B13" s="353">
        <v>1</v>
      </c>
      <c r="C13" s="354" t="s">
        <v>1296</v>
      </c>
      <c r="D13" s="354" t="s">
        <v>1296</v>
      </c>
      <c r="E13" s="354" t="s">
        <v>1296</v>
      </c>
      <c r="F13" s="354" t="s">
        <v>1296</v>
      </c>
      <c r="G13" s="354" t="s">
        <v>1296</v>
      </c>
      <c r="H13" s="353">
        <v>1</v>
      </c>
      <c r="I13" s="28"/>
      <c r="J13" s="3" t="s">
        <v>120</v>
      </c>
    </row>
    <row r="14" spans="1:10" x14ac:dyDescent="0.7">
      <c r="A14" s="28" t="s">
        <v>118</v>
      </c>
      <c r="B14" s="353">
        <v>143</v>
      </c>
      <c r="C14" s="353">
        <v>41</v>
      </c>
      <c r="D14" s="353">
        <v>155</v>
      </c>
      <c r="E14" s="353">
        <v>50</v>
      </c>
      <c r="F14" s="353">
        <v>83</v>
      </c>
      <c r="G14" s="353">
        <v>24</v>
      </c>
      <c r="H14" s="353">
        <v>381</v>
      </c>
      <c r="I14" s="353">
        <v>115</v>
      </c>
      <c r="J14" s="3" t="s">
        <v>119</v>
      </c>
    </row>
    <row r="15" spans="1:10" x14ac:dyDescent="0.7">
      <c r="A15" s="28" t="s">
        <v>673</v>
      </c>
      <c r="B15" s="354" t="s">
        <v>1296</v>
      </c>
      <c r="C15" s="354" t="s">
        <v>1296</v>
      </c>
      <c r="D15" s="353">
        <v>1</v>
      </c>
      <c r="E15" s="354" t="s">
        <v>1296</v>
      </c>
      <c r="F15" s="354" t="s">
        <v>1296</v>
      </c>
      <c r="G15" s="354" t="s">
        <v>1296</v>
      </c>
      <c r="H15" s="353">
        <v>1</v>
      </c>
      <c r="I15" s="28"/>
      <c r="J15" s="3" t="s">
        <v>928</v>
      </c>
    </row>
    <row r="16" spans="1:10" x14ac:dyDescent="0.7">
      <c r="A16" s="28" t="s">
        <v>674</v>
      </c>
      <c r="B16" s="353">
        <v>3</v>
      </c>
      <c r="C16" s="353">
        <v>1</v>
      </c>
      <c r="D16" s="353">
        <v>2</v>
      </c>
      <c r="E16" s="354" t="s">
        <v>1296</v>
      </c>
      <c r="F16" s="354" t="s">
        <v>1296</v>
      </c>
      <c r="G16" s="354" t="s">
        <v>1296</v>
      </c>
      <c r="H16" s="353">
        <v>5</v>
      </c>
      <c r="I16" s="353">
        <v>1</v>
      </c>
      <c r="J16" s="3" t="s">
        <v>927</v>
      </c>
    </row>
    <row r="17" spans="1:10" x14ac:dyDescent="0.7">
      <c r="A17" s="28" t="s">
        <v>121</v>
      </c>
      <c r="B17" s="353">
        <v>64</v>
      </c>
      <c r="C17" s="353">
        <v>21</v>
      </c>
      <c r="D17" s="353">
        <v>70</v>
      </c>
      <c r="E17" s="353">
        <v>29</v>
      </c>
      <c r="F17" s="353">
        <v>95</v>
      </c>
      <c r="G17" s="353">
        <v>32</v>
      </c>
      <c r="H17" s="353">
        <v>229</v>
      </c>
      <c r="I17" s="353">
        <v>82</v>
      </c>
      <c r="J17" s="3" t="s">
        <v>931</v>
      </c>
    </row>
    <row r="18" spans="1:10" x14ac:dyDescent="0.7">
      <c r="A18" s="28" t="s">
        <v>394</v>
      </c>
      <c r="B18" s="353">
        <v>1</v>
      </c>
      <c r="C18" s="28"/>
      <c r="D18" s="353">
        <v>1</v>
      </c>
      <c r="E18" s="28"/>
      <c r="F18" s="28"/>
      <c r="G18" s="28"/>
      <c r="H18" s="353">
        <v>2</v>
      </c>
      <c r="I18" s="28"/>
      <c r="J18" s="3" t="s">
        <v>136</v>
      </c>
    </row>
    <row r="19" spans="1:10" x14ac:dyDescent="0.7">
      <c r="A19" s="28" t="s">
        <v>632</v>
      </c>
      <c r="B19" s="353">
        <v>135</v>
      </c>
      <c r="C19" s="353">
        <v>22</v>
      </c>
      <c r="D19" s="353">
        <v>212</v>
      </c>
      <c r="E19" s="353">
        <v>56</v>
      </c>
      <c r="F19" s="353">
        <v>59</v>
      </c>
      <c r="G19" s="353">
        <v>19</v>
      </c>
      <c r="H19" s="353">
        <v>406</v>
      </c>
      <c r="I19" s="353">
        <v>97</v>
      </c>
      <c r="J19" s="3" t="s">
        <v>929</v>
      </c>
    </row>
    <row r="20" spans="1:10" x14ac:dyDescent="0.7">
      <c r="A20" s="28" t="s">
        <v>675</v>
      </c>
      <c r="B20" s="353">
        <v>2</v>
      </c>
      <c r="C20" s="28"/>
      <c r="D20" s="353">
        <v>4</v>
      </c>
      <c r="E20" s="353">
        <v>2</v>
      </c>
      <c r="F20" s="28"/>
      <c r="G20" s="28"/>
      <c r="H20" s="353">
        <v>6</v>
      </c>
      <c r="I20" s="353">
        <v>2</v>
      </c>
      <c r="J20" s="3" t="s">
        <v>930</v>
      </c>
    </row>
    <row r="21" spans="1:10" x14ac:dyDescent="0.7">
      <c r="A21" s="340" t="s">
        <v>651</v>
      </c>
      <c r="B21" s="337">
        <v>449</v>
      </c>
      <c r="C21" s="337">
        <v>101</v>
      </c>
      <c r="D21" s="337">
        <v>624</v>
      </c>
      <c r="E21" s="337">
        <v>171</v>
      </c>
      <c r="F21" s="337">
        <v>263</v>
      </c>
      <c r="G21" s="337">
        <v>76</v>
      </c>
      <c r="H21" s="337">
        <v>1336</v>
      </c>
      <c r="I21" s="337">
        <v>348</v>
      </c>
      <c r="J21" s="340" t="s">
        <v>7</v>
      </c>
    </row>
    <row r="22" spans="1:10" x14ac:dyDescent="0.7">
      <c r="A22" s="1" t="s">
        <v>652</v>
      </c>
      <c r="J22" s="336" t="s">
        <v>906</v>
      </c>
    </row>
  </sheetData>
  <mergeCells count="6">
    <mergeCell ref="J3:J4"/>
    <mergeCell ref="A3:A4"/>
    <mergeCell ref="B3:C3"/>
    <mergeCell ref="D3:E3"/>
    <mergeCell ref="F3:G3"/>
    <mergeCell ref="H3:I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2C22-66BE-418A-AD72-741B1C53FE88}">
  <dimension ref="A1:AC28"/>
  <sheetViews>
    <sheetView workbookViewId="0">
      <selection activeCell="H6" sqref="H6"/>
    </sheetView>
  </sheetViews>
  <sheetFormatPr baseColWidth="10" defaultRowHeight="26.4" x14ac:dyDescent="0.7"/>
  <cols>
    <col min="1" max="1" width="11.5546875" style="1"/>
    <col min="2" max="2" width="8.21875" style="1" customWidth="1"/>
    <col min="3" max="3" width="5.109375" style="1" customWidth="1"/>
    <col min="4" max="4" width="7" style="1" customWidth="1"/>
    <col min="5" max="5" width="5.77734375" style="1" customWidth="1"/>
    <col min="6" max="6" width="5.6640625" style="1" customWidth="1"/>
    <col min="7" max="7" width="5.21875" style="1" customWidth="1"/>
    <col min="8" max="8" width="8" style="1" customWidth="1"/>
    <col min="9" max="9" width="7.109375" style="1" customWidth="1"/>
    <col min="10" max="10" width="7.44140625" style="1" customWidth="1"/>
    <col min="11" max="11" width="5.21875" style="1" customWidth="1"/>
    <col min="12" max="12" width="5" style="1" customWidth="1"/>
    <col min="13" max="13" width="4.77734375" style="1" customWidth="1"/>
    <col min="14" max="14" width="6" style="1" customWidth="1"/>
    <col min="15" max="16" width="5.21875" style="1" customWidth="1"/>
    <col min="17" max="17" width="4.21875" style="1" customWidth="1"/>
    <col min="18" max="18" width="5.44140625" style="1" customWidth="1"/>
    <col min="19" max="19" width="5" style="1" customWidth="1"/>
    <col min="20" max="20" width="5.77734375" style="1" customWidth="1"/>
    <col min="21" max="21" width="5.109375" style="1" customWidth="1"/>
    <col min="22" max="22" width="5.6640625" style="1" customWidth="1"/>
    <col min="23" max="23" width="5" style="1" customWidth="1"/>
    <col min="24" max="24" width="4.33203125" style="1" customWidth="1"/>
    <col min="25" max="25" width="5.33203125" style="1" customWidth="1"/>
    <col min="26" max="26" width="4.44140625" style="1" customWidth="1"/>
    <col min="27" max="27" width="5.33203125" style="1" customWidth="1"/>
    <col min="28" max="28" width="6.77734375" style="1" customWidth="1"/>
    <col min="29" max="16384" width="11.5546875" style="1"/>
  </cols>
  <sheetData>
    <row r="1" spans="1:29" x14ac:dyDescent="0.7">
      <c r="AC1" s="20" t="s">
        <v>941</v>
      </c>
    </row>
    <row r="2" spans="1:29" ht="27" thickBot="1" x14ac:dyDescent="0.75">
      <c r="A2" s="160" t="s">
        <v>1437</v>
      </c>
    </row>
    <row r="3" spans="1:29" ht="27" thickBot="1" x14ac:dyDescent="0.75">
      <c r="A3" s="804" t="s">
        <v>1276</v>
      </c>
      <c r="B3" s="355"/>
      <c r="C3" s="810" t="s">
        <v>665</v>
      </c>
      <c r="D3" s="811"/>
      <c r="E3" s="811"/>
      <c r="F3" s="811"/>
      <c r="G3" s="811"/>
      <c r="H3" s="812"/>
      <c r="I3" s="810" t="s">
        <v>666</v>
      </c>
      <c r="J3" s="811"/>
      <c r="K3" s="811"/>
      <c r="L3" s="811"/>
      <c r="M3" s="811"/>
      <c r="N3" s="812"/>
      <c r="O3" s="810" t="s">
        <v>667</v>
      </c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A3" s="812"/>
      <c r="AB3" s="356"/>
      <c r="AC3" s="804" t="s">
        <v>1277</v>
      </c>
    </row>
    <row r="4" spans="1:29" x14ac:dyDescent="0.7">
      <c r="A4" s="805"/>
      <c r="B4" s="808"/>
      <c r="C4" s="357"/>
      <c r="D4" s="357"/>
      <c r="E4" s="357"/>
      <c r="F4" s="357"/>
      <c r="G4" s="808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  <c r="X4" s="357"/>
      <c r="Y4" s="357"/>
      <c r="Z4" s="357"/>
      <c r="AA4" s="357"/>
      <c r="AB4" s="358" t="s">
        <v>668</v>
      </c>
      <c r="AC4" s="805"/>
    </row>
    <row r="5" spans="1:29" ht="53.4" thickBot="1" x14ac:dyDescent="0.75">
      <c r="A5" s="806"/>
      <c r="B5" s="809"/>
      <c r="C5" s="359">
        <v>1</v>
      </c>
      <c r="D5" s="349">
        <v>2</v>
      </c>
      <c r="E5" s="359">
        <v>3</v>
      </c>
      <c r="F5" s="360">
        <v>4</v>
      </c>
      <c r="G5" s="809"/>
      <c r="H5" s="349" t="s">
        <v>676</v>
      </c>
      <c r="I5" s="349">
        <v>4</v>
      </c>
      <c r="J5" s="349">
        <v>5</v>
      </c>
      <c r="K5" s="349">
        <v>6</v>
      </c>
      <c r="L5" s="359" t="s">
        <v>677</v>
      </c>
      <c r="M5" s="359" t="s">
        <v>678</v>
      </c>
      <c r="N5" s="359" t="s">
        <v>679</v>
      </c>
      <c r="O5" s="349">
        <v>5</v>
      </c>
      <c r="P5" s="349">
        <v>6</v>
      </c>
      <c r="Q5" s="349">
        <v>7</v>
      </c>
      <c r="R5" s="359" t="s">
        <v>680</v>
      </c>
      <c r="S5" s="360" t="s">
        <v>681</v>
      </c>
      <c r="T5" s="360" t="s">
        <v>682</v>
      </c>
      <c r="U5" s="360" t="s">
        <v>683</v>
      </c>
      <c r="V5" s="360" t="s">
        <v>684</v>
      </c>
      <c r="W5" s="360" t="s">
        <v>685</v>
      </c>
      <c r="X5" s="359" t="s">
        <v>686</v>
      </c>
      <c r="Y5" s="359" t="s">
        <v>687</v>
      </c>
      <c r="Z5" s="359" t="s">
        <v>688</v>
      </c>
      <c r="AA5" s="360" t="s">
        <v>689</v>
      </c>
      <c r="AB5" s="361"/>
      <c r="AC5" s="806"/>
    </row>
    <row r="6" spans="1:29" ht="27" thickBot="1" x14ac:dyDescent="0.75">
      <c r="A6" s="808" t="s">
        <v>116</v>
      </c>
      <c r="B6" s="345" t="s">
        <v>633</v>
      </c>
      <c r="C6" s="345">
        <v>10</v>
      </c>
      <c r="D6" s="362" t="s">
        <v>1296</v>
      </c>
      <c r="E6" s="363">
        <v>8</v>
      </c>
      <c r="F6" s="362" t="s">
        <v>1296</v>
      </c>
      <c r="G6" s="362" t="s">
        <v>1296</v>
      </c>
      <c r="H6" s="345">
        <v>18</v>
      </c>
      <c r="I6" s="345">
        <v>1</v>
      </c>
      <c r="J6" s="345">
        <v>1</v>
      </c>
      <c r="K6" s="362" t="s">
        <v>1296</v>
      </c>
      <c r="L6" s="363">
        <v>10</v>
      </c>
      <c r="M6" s="363">
        <v>57</v>
      </c>
      <c r="N6" s="363">
        <v>69</v>
      </c>
      <c r="O6" s="362" t="s">
        <v>1296</v>
      </c>
      <c r="P6" s="362" t="s">
        <v>1296</v>
      </c>
      <c r="Q6" s="362" t="s">
        <v>1296</v>
      </c>
      <c r="R6" s="362" t="s">
        <v>1296</v>
      </c>
      <c r="S6" s="362" t="s">
        <v>1296</v>
      </c>
      <c r="T6" s="362" t="s">
        <v>1296</v>
      </c>
      <c r="U6" s="362" t="s">
        <v>1296</v>
      </c>
      <c r="V6" s="362" t="s">
        <v>1296</v>
      </c>
      <c r="W6" s="362" t="s">
        <v>1296</v>
      </c>
      <c r="X6" s="362" t="s">
        <v>1296</v>
      </c>
      <c r="Y6" s="363">
        <v>1</v>
      </c>
      <c r="Z6" s="364"/>
      <c r="AA6" s="365">
        <v>1</v>
      </c>
      <c r="AB6" s="353">
        <v>88</v>
      </c>
      <c r="AC6" s="807" t="s">
        <v>117</v>
      </c>
    </row>
    <row r="7" spans="1:29" ht="27" thickBot="1" x14ac:dyDescent="0.75">
      <c r="A7" s="809"/>
      <c r="B7" s="345" t="s">
        <v>654</v>
      </c>
      <c r="C7" s="362" t="s">
        <v>1296</v>
      </c>
      <c r="D7" s="362" t="s">
        <v>1296</v>
      </c>
      <c r="E7" s="363">
        <v>2</v>
      </c>
      <c r="F7" s="362" t="s">
        <v>1296</v>
      </c>
      <c r="G7" s="362" t="s">
        <v>1296</v>
      </c>
      <c r="H7" s="345">
        <v>2</v>
      </c>
      <c r="I7" s="345">
        <v>1</v>
      </c>
      <c r="J7" s="345">
        <v>1</v>
      </c>
      <c r="K7" s="362" t="s">
        <v>1296</v>
      </c>
      <c r="L7" s="363">
        <v>3</v>
      </c>
      <c r="M7" s="363">
        <v>7</v>
      </c>
      <c r="N7" s="363">
        <v>12</v>
      </c>
      <c r="O7" s="362" t="s">
        <v>1296</v>
      </c>
      <c r="P7" s="362" t="s">
        <v>1296</v>
      </c>
      <c r="Q7" s="362" t="s">
        <v>1296</v>
      </c>
      <c r="R7" s="362" t="s">
        <v>1296</v>
      </c>
      <c r="S7" s="362" t="s">
        <v>1296</v>
      </c>
      <c r="T7" s="362" t="s">
        <v>1296</v>
      </c>
      <c r="U7" s="362" t="s">
        <v>1296</v>
      </c>
      <c r="V7" s="362" t="s">
        <v>1296</v>
      </c>
      <c r="W7" s="362" t="s">
        <v>1296</v>
      </c>
      <c r="X7" s="362" t="s">
        <v>1296</v>
      </c>
      <c r="Y7" s="362" t="s">
        <v>1296</v>
      </c>
      <c r="Z7" s="362" t="s">
        <v>1296</v>
      </c>
      <c r="AA7" s="362" t="s">
        <v>1296</v>
      </c>
      <c r="AB7" s="353">
        <v>14</v>
      </c>
      <c r="AC7" s="807"/>
    </row>
    <row r="8" spans="1:29" ht="27" thickBot="1" x14ac:dyDescent="0.75">
      <c r="A8" s="808" t="s">
        <v>138</v>
      </c>
      <c r="B8" s="345" t="s">
        <v>633</v>
      </c>
      <c r="C8" s="362" t="s">
        <v>1296</v>
      </c>
      <c r="D8" s="362" t="s">
        <v>1296</v>
      </c>
      <c r="E8" s="362" t="s">
        <v>1296</v>
      </c>
      <c r="F8" s="362" t="s">
        <v>1296</v>
      </c>
      <c r="G8" s="362" t="s">
        <v>1296</v>
      </c>
      <c r="H8" s="362" t="s">
        <v>1296</v>
      </c>
      <c r="I8" s="362" t="s">
        <v>1296</v>
      </c>
      <c r="J8" s="362" t="s">
        <v>1296</v>
      </c>
      <c r="K8" s="362" t="s">
        <v>1296</v>
      </c>
      <c r="L8" s="362" t="s">
        <v>1296</v>
      </c>
      <c r="M8" s="363">
        <v>2</v>
      </c>
      <c r="N8" s="363">
        <v>2</v>
      </c>
      <c r="O8" s="362" t="s">
        <v>1296</v>
      </c>
      <c r="P8" s="362" t="s">
        <v>1296</v>
      </c>
      <c r="Q8" s="362" t="s">
        <v>1296</v>
      </c>
      <c r="R8" s="362" t="s">
        <v>1296</v>
      </c>
      <c r="S8" s="362" t="s">
        <v>1296</v>
      </c>
      <c r="T8" s="362" t="s">
        <v>1296</v>
      </c>
      <c r="U8" s="362" t="s">
        <v>1296</v>
      </c>
      <c r="V8" s="362" t="s">
        <v>1296</v>
      </c>
      <c r="W8" s="362" t="s">
        <v>1296</v>
      </c>
      <c r="X8" s="362" t="s">
        <v>1296</v>
      </c>
      <c r="Y8" s="362" t="s">
        <v>1296</v>
      </c>
      <c r="Z8" s="362" t="s">
        <v>1296</v>
      </c>
      <c r="AA8" s="362" t="s">
        <v>1296</v>
      </c>
      <c r="AB8" s="353">
        <v>2</v>
      </c>
      <c r="AC8" s="807" t="s">
        <v>920</v>
      </c>
    </row>
    <row r="9" spans="1:29" ht="27" thickBot="1" x14ac:dyDescent="0.75">
      <c r="A9" s="809"/>
      <c r="B9" s="345" t="s">
        <v>654</v>
      </c>
      <c r="C9" s="362" t="s">
        <v>1296</v>
      </c>
      <c r="D9" s="362" t="s">
        <v>1296</v>
      </c>
      <c r="E9" s="362" t="s">
        <v>1296</v>
      </c>
      <c r="F9" s="362" t="s">
        <v>1296</v>
      </c>
      <c r="G9" s="362" t="s">
        <v>1296</v>
      </c>
      <c r="H9" s="362" t="s">
        <v>1296</v>
      </c>
      <c r="I9" s="362" t="s">
        <v>1296</v>
      </c>
      <c r="J9" s="362" t="s">
        <v>1296</v>
      </c>
      <c r="K9" s="362" t="s">
        <v>1296</v>
      </c>
      <c r="L9" s="362" t="s">
        <v>1296</v>
      </c>
      <c r="M9" s="362" t="s">
        <v>1296</v>
      </c>
      <c r="N9" s="363">
        <v>0</v>
      </c>
      <c r="O9" s="362" t="s">
        <v>1296</v>
      </c>
      <c r="P9" s="362" t="s">
        <v>1296</v>
      </c>
      <c r="Q9" s="362" t="s">
        <v>1296</v>
      </c>
      <c r="R9" s="362" t="s">
        <v>1296</v>
      </c>
      <c r="S9" s="362" t="s">
        <v>1296</v>
      </c>
      <c r="T9" s="362" t="s">
        <v>1296</v>
      </c>
      <c r="U9" s="362" t="s">
        <v>1296</v>
      </c>
      <c r="V9" s="362" t="s">
        <v>1296</v>
      </c>
      <c r="W9" s="362" t="s">
        <v>1296</v>
      </c>
      <c r="X9" s="362" t="s">
        <v>1296</v>
      </c>
      <c r="Y9" s="362" t="s">
        <v>1296</v>
      </c>
      <c r="Z9" s="362" t="s">
        <v>1296</v>
      </c>
      <c r="AA9" s="362" t="s">
        <v>1296</v>
      </c>
      <c r="AB9" s="353">
        <v>0</v>
      </c>
      <c r="AC9" s="807"/>
    </row>
    <row r="10" spans="1:29" ht="27" thickBot="1" x14ac:dyDescent="0.75">
      <c r="A10" s="808" t="s">
        <v>669</v>
      </c>
      <c r="B10" s="345" t="s">
        <v>633</v>
      </c>
      <c r="C10" s="362" t="s">
        <v>1296</v>
      </c>
      <c r="D10" s="362" t="s">
        <v>1296</v>
      </c>
      <c r="E10" s="362" t="s">
        <v>1296</v>
      </c>
      <c r="F10" s="362" t="s">
        <v>1296</v>
      </c>
      <c r="G10" s="362" t="s">
        <v>1296</v>
      </c>
      <c r="H10" s="362" t="s">
        <v>1296</v>
      </c>
      <c r="I10" s="362" t="s">
        <v>1296</v>
      </c>
      <c r="J10" s="362" t="s">
        <v>1296</v>
      </c>
      <c r="K10" s="362" t="s">
        <v>1296</v>
      </c>
      <c r="L10" s="362" t="s">
        <v>1296</v>
      </c>
      <c r="M10" s="362" t="s">
        <v>1296</v>
      </c>
      <c r="N10" s="363">
        <v>0</v>
      </c>
      <c r="O10" s="362" t="s">
        <v>1296</v>
      </c>
      <c r="P10" s="362" t="s">
        <v>1296</v>
      </c>
      <c r="Q10" s="362" t="s">
        <v>1296</v>
      </c>
      <c r="R10" s="363">
        <v>1</v>
      </c>
      <c r="S10" s="362" t="s">
        <v>1296</v>
      </c>
      <c r="T10" s="362" t="s">
        <v>1296</v>
      </c>
      <c r="U10" s="362" t="s">
        <v>1296</v>
      </c>
      <c r="V10" s="362" t="s">
        <v>1296</v>
      </c>
      <c r="W10" s="362" t="s">
        <v>1296</v>
      </c>
      <c r="X10" s="362" t="s">
        <v>1296</v>
      </c>
      <c r="Y10" s="362" t="s">
        <v>1296</v>
      </c>
      <c r="Z10" s="362" t="s">
        <v>1296</v>
      </c>
      <c r="AA10" s="365">
        <v>1</v>
      </c>
      <c r="AB10" s="353">
        <v>1</v>
      </c>
      <c r="AC10" s="807" t="s">
        <v>921</v>
      </c>
    </row>
    <row r="11" spans="1:29" ht="27" thickBot="1" x14ac:dyDescent="0.75">
      <c r="A11" s="809"/>
      <c r="B11" s="345" t="s">
        <v>654</v>
      </c>
      <c r="C11" s="362" t="s">
        <v>1296</v>
      </c>
      <c r="D11" s="362" t="s">
        <v>1296</v>
      </c>
      <c r="E11" s="362" t="s">
        <v>1296</v>
      </c>
      <c r="F11" s="362" t="s">
        <v>1296</v>
      </c>
      <c r="G11" s="362" t="s">
        <v>1296</v>
      </c>
      <c r="H11" s="362" t="s">
        <v>1296</v>
      </c>
      <c r="I11" s="362" t="s">
        <v>1296</v>
      </c>
      <c r="J11" s="362" t="s">
        <v>1296</v>
      </c>
      <c r="K11" s="362" t="s">
        <v>1296</v>
      </c>
      <c r="L11" s="362" t="s">
        <v>1296</v>
      </c>
      <c r="M11" s="362" t="s">
        <v>1296</v>
      </c>
      <c r="N11" s="363">
        <v>0</v>
      </c>
      <c r="O11" s="362" t="s">
        <v>1296</v>
      </c>
      <c r="P11" s="362" t="s">
        <v>1296</v>
      </c>
      <c r="Q11" s="362" t="s">
        <v>1296</v>
      </c>
      <c r="R11" s="362" t="s">
        <v>1296</v>
      </c>
      <c r="S11" s="362" t="s">
        <v>1296</v>
      </c>
      <c r="T11" s="362" t="s">
        <v>1296</v>
      </c>
      <c r="U11" s="362" t="s">
        <v>1296</v>
      </c>
      <c r="V11" s="362" t="s">
        <v>1296</v>
      </c>
      <c r="W11" s="362" t="s">
        <v>1296</v>
      </c>
      <c r="X11" s="362" t="s">
        <v>1296</v>
      </c>
      <c r="Y11" s="362" t="s">
        <v>1296</v>
      </c>
      <c r="Z11" s="362" t="s">
        <v>1296</v>
      </c>
      <c r="AA11" s="362" t="s">
        <v>1296</v>
      </c>
      <c r="AB11" s="353">
        <v>0</v>
      </c>
      <c r="AC11" s="807"/>
    </row>
    <row r="12" spans="1:29" ht="27" thickBot="1" x14ac:dyDescent="0.75">
      <c r="A12" s="808" t="s">
        <v>670</v>
      </c>
      <c r="B12" s="345" t="s">
        <v>633</v>
      </c>
      <c r="C12" s="362" t="s">
        <v>1296</v>
      </c>
      <c r="D12" s="362" t="s">
        <v>1296</v>
      </c>
      <c r="E12" s="362" t="s">
        <v>1296</v>
      </c>
      <c r="F12" s="362" t="s">
        <v>1296</v>
      </c>
      <c r="G12" s="362" t="s">
        <v>1296</v>
      </c>
      <c r="H12" s="362" t="s">
        <v>1296</v>
      </c>
      <c r="I12" s="362" t="s">
        <v>1296</v>
      </c>
      <c r="J12" s="345">
        <v>1</v>
      </c>
      <c r="K12" s="362" t="s">
        <v>1296</v>
      </c>
      <c r="L12" s="362" t="s">
        <v>1296</v>
      </c>
      <c r="M12" s="362" t="s">
        <v>1296</v>
      </c>
      <c r="N12" s="363">
        <v>1</v>
      </c>
      <c r="O12" s="362" t="s">
        <v>1296</v>
      </c>
      <c r="P12" s="362" t="s">
        <v>1296</v>
      </c>
      <c r="Q12" s="362" t="s">
        <v>1296</v>
      </c>
      <c r="R12" s="362" t="s">
        <v>1296</v>
      </c>
      <c r="S12" s="362" t="s">
        <v>1296</v>
      </c>
      <c r="T12" s="362" t="s">
        <v>1296</v>
      </c>
      <c r="U12" s="362" t="s">
        <v>1296</v>
      </c>
      <c r="V12" s="362" t="s">
        <v>1296</v>
      </c>
      <c r="W12" s="362" t="s">
        <v>1296</v>
      </c>
      <c r="X12" s="362" t="s">
        <v>1296</v>
      </c>
      <c r="Y12" s="362" t="s">
        <v>1296</v>
      </c>
      <c r="Z12" s="362" t="s">
        <v>1296</v>
      </c>
      <c r="AA12" s="362" t="s">
        <v>1296</v>
      </c>
      <c r="AB12" s="353">
        <v>1</v>
      </c>
      <c r="AC12" s="807" t="s">
        <v>922</v>
      </c>
    </row>
    <row r="13" spans="1:29" ht="27" thickBot="1" x14ac:dyDescent="0.75">
      <c r="A13" s="809"/>
      <c r="B13" s="345" t="s">
        <v>654</v>
      </c>
      <c r="C13" s="362" t="s">
        <v>1296</v>
      </c>
      <c r="D13" s="362" t="s">
        <v>1296</v>
      </c>
      <c r="E13" s="362" t="s">
        <v>1296</v>
      </c>
      <c r="F13" s="362" t="s">
        <v>1296</v>
      </c>
      <c r="G13" s="362" t="s">
        <v>1296</v>
      </c>
      <c r="H13" s="362" t="s">
        <v>1296</v>
      </c>
      <c r="I13" s="362" t="s">
        <v>1296</v>
      </c>
      <c r="J13" s="345">
        <v>1</v>
      </c>
      <c r="K13" s="362" t="s">
        <v>1296</v>
      </c>
      <c r="L13" s="362" t="s">
        <v>1296</v>
      </c>
      <c r="M13" s="362" t="s">
        <v>1296</v>
      </c>
      <c r="N13" s="363">
        <v>1</v>
      </c>
      <c r="O13" s="362" t="s">
        <v>1296</v>
      </c>
      <c r="P13" s="362" t="s">
        <v>1296</v>
      </c>
      <c r="Q13" s="362" t="s">
        <v>1296</v>
      </c>
      <c r="R13" s="362" t="s">
        <v>1296</v>
      </c>
      <c r="S13" s="362" t="s">
        <v>1296</v>
      </c>
      <c r="T13" s="362" t="s">
        <v>1296</v>
      </c>
      <c r="U13" s="362" t="s">
        <v>1296</v>
      </c>
      <c r="V13" s="362" t="s">
        <v>1296</v>
      </c>
      <c r="W13" s="362" t="s">
        <v>1296</v>
      </c>
      <c r="X13" s="362" t="s">
        <v>1296</v>
      </c>
      <c r="Y13" s="362" t="s">
        <v>1296</v>
      </c>
      <c r="Z13" s="362" t="s">
        <v>1296</v>
      </c>
      <c r="AA13" s="362" t="s">
        <v>1296</v>
      </c>
      <c r="AB13" s="353">
        <v>1</v>
      </c>
      <c r="AC13" s="807"/>
    </row>
    <row r="14" spans="1:29" ht="27" thickBot="1" x14ac:dyDescent="0.75">
      <c r="A14" s="808" t="s">
        <v>137</v>
      </c>
      <c r="B14" s="345" t="s">
        <v>633</v>
      </c>
      <c r="C14" s="362" t="s">
        <v>1296</v>
      </c>
      <c r="D14" s="362" t="s">
        <v>1296</v>
      </c>
      <c r="E14" s="362" t="s">
        <v>1296</v>
      </c>
      <c r="F14" s="362" t="s">
        <v>1296</v>
      </c>
      <c r="G14" s="362" t="s">
        <v>1296</v>
      </c>
      <c r="H14" s="362" t="s">
        <v>1296</v>
      </c>
      <c r="I14" s="345">
        <v>1</v>
      </c>
      <c r="J14" s="345">
        <v>2</v>
      </c>
      <c r="K14" s="345">
        <v>1</v>
      </c>
      <c r="L14" s="362" t="s">
        <v>1296</v>
      </c>
      <c r="M14" s="362" t="s">
        <v>1296</v>
      </c>
      <c r="N14" s="363">
        <v>4</v>
      </c>
      <c r="O14" s="362" t="s">
        <v>1296</v>
      </c>
      <c r="P14" s="362" t="s">
        <v>1296</v>
      </c>
      <c r="Q14" s="362" t="s">
        <v>1296</v>
      </c>
      <c r="R14" s="362" t="s">
        <v>1296</v>
      </c>
      <c r="S14" s="362" t="s">
        <v>1296</v>
      </c>
      <c r="T14" s="362" t="s">
        <v>1296</v>
      </c>
      <c r="U14" s="362" t="s">
        <v>1296</v>
      </c>
      <c r="V14" s="362" t="s">
        <v>1296</v>
      </c>
      <c r="W14" s="362" t="s">
        <v>1296</v>
      </c>
      <c r="X14" s="362" t="s">
        <v>1296</v>
      </c>
      <c r="Y14" s="362" t="s">
        <v>1296</v>
      </c>
      <c r="Z14" s="362" t="s">
        <v>1296</v>
      </c>
      <c r="AA14" s="362" t="s">
        <v>1296</v>
      </c>
      <c r="AB14" s="353">
        <v>4</v>
      </c>
      <c r="AC14" s="807" t="s">
        <v>923</v>
      </c>
    </row>
    <row r="15" spans="1:29" ht="27" thickBot="1" x14ac:dyDescent="0.75">
      <c r="A15" s="809"/>
      <c r="B15" s="345" t="s">
        <v>654</v>
      </c>
      <c r="C15" s="362" t="s">
        <v>1296</v>
      </c>
      <c r="D15" s="362" t="s">
        <v>1296</v>
      </c>
      <c r="E15" s="362" t="s">
        <v>1296</v>
      </c>
      <c r="F15" s="362" t="s">
        <v>1296</v>
      </c>
      <c r="G15" s="362" t="s">
        <v>1296</v>
      </c>
      <c r="H15" s="362" t="s">
        <v>1296</v>
      </c>
      <c r="I15" s="362" t="s">
        <v>1296</v>
      </c>
      <c r="J15" s="364"/>
      <c r="K15" s="364"/>
      <c r="L15" s="364"/>
      <c r="M15" s="362" t="s">
        <v>1296</v>
      </c>
      <c r="N15" s="363">
        <v>0</v>
      </c>
      <c r="O15" s="362" t="s">
        <v>1296</v>
      </c>
      <c r="P15" s="362" t="s">
        <v>1296</v>
      </c>
      <c r="Q15" s="362" t="s">
        <v>1296</v>
      </c>
      <c r="R15" s="362" t="s">
        <v>1296</v>
      </c>
      <c r="S15" s="362" t="s">
        <v>1296</v>
      </c>
      <c r="T15" s="362" t="s">
        <v>1296</v>
      </c>
      <c r="U15" s="362" t="s">
        <v>1296</v>
      </c>
      <c r="V15" s="362" t="s">
        <v>1296</v>
      </c>
      <c r="W15" s="362" t="s">
        <v>1296</v>
      </c>
      <c r="X15" s="362" t="s">
        <v>1296</v>
      </c>
      <c r="Y15" s="362" t="s">
        <v>1296</v>
      </c>
      <c r="Z15" s="362" t="s">
        <v>1296</v>
      </c>
      <c r="AA15" s="362" t="s">
        <v>1296</v>
      </c>
      <c r="AB15" s="353">
        <v>0</v>
      </c>
      <c r="AC15" s="807"/>
    </row>
    <row r="16" spans="1:29" ht="27" thickBot="1" x14ac:dyDescent="0.75">
      <c r="A16" s="808" t="s">
        <v>631</v>
      </c>
      <c r="B16" s="345" t="s">
        <v>633</v>
      </c>
      <c r="C16" s="345">
        <v>18</v>
      </c>
      <c r="D16" s="345">
        <v>13</v>
      </c>
      <c r="E16" s="363">
        <v>17</v>
      </c>
      <c r="F16" s="362" t="s">
        <v>1296</v>
      </c>
      <c r="G16" s="362" t="s">
        <v>1296</v>
      </c>
      <c r="H16" s="345">
        <v>48</v>
      </c>
      <c r="I16" s="345">
        <v>4</v>
      </c>
      <c r="J16" s="345">
        <v>17</v>
      </c>
      <c r="K16" s="345">
        <v>1</v>
      </c>
      <c r="L16" s="363">
        <v>6</v>
      </c>
      <c r="M16" s="362" t="s">
        <v>1296</v>
      </c>
      <c r="N16" s="363">
        <v>28</v>
      </c>
      <c r="O16" s="362" t="s">
        <v>1296</v>
      </c>
      <c r="P16" s="345">
        <v>8</v>
      </c>
      <c r="Q16" s="362" t="s">
        <v>1296</v>
      </c>
      <c r="R16" s="362" t="s">
        <v>1296</v>
      </c>
      <c r="S16" s="362" t="s">
        <v>1296</v>
      </c>
      <c r="T16" s="362" t="s">
        <v>1296</v>
      </c>
      <c r="U16" s="362" t="s">
        <v>1296</v>
      </c>
      <c r="V16" s="362" t="s">
        <v>1296</v>
      </c>
      <c r="W16" s="362" t="s">
        <v>1296</v>
      </c>
      <c r="X16" s="362" t="s">
        <v>1296</v>
      </c>
      <c r="Y16" s="362" t="s">
        <v>1296</v>
      </c>
      <c r="Z16" s="362" t="s">
        <v>1296</v>
      </c>
      <c r="AA16" s="365">
        <v>8</v>
      </c>
      <c r="AB16" s="353">
        <v>84</v>
      </c>
      <c r="AC16" s="807" t="s">
        <v>924</v>
      </c>
    </row>
    <row r="17" spans="1:29" ht="27" thickBot="1" x14ac:dyDescent="0.75">
      <c r="A17" s="809"/>
      <c r="B17" s="345" t="s">
        <v>654</v>
      </c>
      <c r="C17" s="345">
        <v>2</v>
      </c>
      <c r="D17" s="345">
        <v>3</v>
      </c>
      <c r="E17" s="363">
        <v>3</v>
      </c>
      <c r="F17" s="362" t="s">
        <v>1296</v>
      </c>
      <c r="G17" s="362" t="s">
        <v>1296</v>
      </c>
      <c r="H17" s="345">
        <v>8</v>
      </c>
      <c r="I17" s="345">
        <v>2</v>
      </c>
      <c r="J17" s="345">
        <v>1</v>
      </c>
      <c r="K17" s="362" t="s">
        <v>1296</v>
      </c>
      <c r="L17" s="363">
        <v>3</v>
      </c>
      <c r="M17" s="362" t="s">
        <v>1296</v>
      </c>
      <c r="N17" s="363">
        <v>6</v>
      </c>
      <c r="O17" s="362" t="s">
        <v>1296</v>
      </c>
      <c r="P17" s="345">
        <v>1</v>
      </c>
      <c r="Q17" s="362" t="s">
        <v>1296</v>
      </c>
      <c r="R17" s="362" t="s">
        <v>1296</v>
      </c>
      <c r="S17" s="362" t="s">
        <v>1296</v>
      </c>
      <c r="T17" s="362" t="s">
        <v>1296</v>
      </c>
      <c r="U17" s="362" t="s">
        <v>1296</v>
      </c>
      <c r="V17" s="362" t="s">
        <v>1296</v>
      </c>
      <c r="W17" s="362" t="s">
        <v>1296</v>
      </c>
      <c r="X17" s="362" t="s">
        <v>1296</v>
      </c>
      <c r="Y17" s="362" t="s">
        <v>1296</v>
      </c>
      <c r="Z17" s="362" t="s">
        <v>1296</v>
      </c>
      <c r="AA17" s="365">
        <v>1</v>
      </c>
      <c r="AB17" s="353">
        <v>15</v>
      </c>
      <c r="AC17" s="807"/>
    </row>
    <row r="18" spans="1:29" ht="27" thickBot="1" x14ac:dyDescent="0.75">
      <c r="A18" s="808" t="s">
        <v>135</v>
      </c>
      <c r="B18" s="345" t="s">
        <v>633</v>
      </c>
      <c r="C18" s="362" t="s">
        <v>1296</v>
      </c>
      <c r="D18" s="362" t="s">
        <v>1296</v>
      </c>
      <c r="E18" s="363">
        <v>33</v>
      </c>
      <c r="F18" s="362" t="s">
        <v>1296</v>
      </c>
      <c r="G18" s="362" t="s">
        <v>1296</v>
      </c>
      <c r="H18" s="345">
        <v>33</v>
      </c>
      <c r="I18" s="345">
        <v>35</v>
      </c>
      <c r="J18" s="345">
        <v>29</v>
      </c>
      <c r="K18" s="362" t="s">
        <v>1296</v>
      </c>
      <c r="L18" s="363">
        <v>1</v>
      </c>
      <c r="M18" s="363">
        <v>10</v>
      </c>
      <c r="N18" s="363">
        <v>75</v>
      </c>
      <c r="O18" s="362" t="s">
        <v>1296</v>
      </c>
      <c r="P18" s="362" t="s">
        <v>1296</v>
      </c>
      <c r="Q18" s="345">
        <v>1</v>
      </c>
      <c r="R18" s="363">
        <v>6</v>
      </c>
      <c r="S18" s="362" t="s">
        <v>1296</v>
      </c>
      <c r="T18" s="362" t="s">
        <v>1296</v>
      </c>
      <c r="U18" s="362" t="s">
        <v>1296</v>
      </c>
      <c r="V18" s="362" t="s">
        <v>1296</v>
      </c>
      <c r="W18" s="362" t="s">
        <v>1296</v>
      </c>
      <c r="X18" s="363">
        <v>3</v>
      </c>
      <c r="Y18" s="363">
        <v>4</v>
      </c>
      <c r="Z18" s="363">
        <v>2</v>
      </c>
      <c r="AA18" s="365">
        <v>16</v>
      </c>
      <c r="AB18" s="353">
        <v>124</v>
      </c>
      <c r="AC18" s="807" t="s">
        <v>942</v>
      </c>
    </row>
    <row r="19" spans="1:29" ht="27" thickBot="1" x14ac:dyDescent="0.75">
      <c r="A19" s="809"/>
      <c r="B19" s="345" t="s">
        <v>654</v>
      </c>
      <c r="C19" s="362" t="s">
        <v>1296</v>
      </c>
      <c r="D19" s="362" t="s">
        <v>1296</v>
      </c>
      <c r="E19" s="363">
        <v>6</v>
      </c>
      <c r="F19" s="362" t="s">
        <v>1296</v>
      </c>
      <c r="G19" s="362" t="s">
        <v>1296</v>
      </c>
      <c r="H19" s="345">
        <v>6</v>
      </c>
      <c r="I19" s="345">
        <v>9</v>
      </c>
      <c r="J19" s="345">
        <v>3</v>
      </c>
      <c r="K19" s="362" t="s">
        <v>1296</v>
      </c>
      <c r="L19" s="364"/>
      <c r="M19" s="363">
        <v>3</v>
      </c>
      <c r="N19" s="363">
        <v>15</v>
      </c>
      <c r="O19" s="362" t="s">
        <v>1296</v>
      </c>
      <c r="P19" s="362" t="s">
        <v>1296</v>
      </c>
      <c r="Q19" s="362" t="s">
        <v>1296</v>
      </c>
      <c r="R19" s="364"/>
      <c r="S19" s="362" t="s">
        <v>1296</v>
      </c>
      <c r="T19" s="362" t="s">
        <v>1296</v>
      </c>
      <c r="U19" s="362" t="s">
        <v>1296</v>
      </c>
      <c r="V19" s="362" t="s">
        <v>1296</v>
      </c>
      <c r="W19" s="362" t="s">
        <v>1296</v>
      </c>
      <c r="X19" s="362" t="s">
        <v>1296</v>
      </c>
      <c r="Y19" s="362" t="s">
        <v>1296</v>
      </c>
      <c r="Z19" s="362" t="s">
        <v>1296</v>
      </c>
      <c r="AA19" s="362" t="s">
        <v>1296</v>
      </c>
      <c r="AB19" s="353">
        <v>21</v>
      </c>
      <c r="AC19" s="807"/>
    </row>
    <row r="20" spans="1:29" ht="27" thickBot="1" x14ac:dyDescent="0.75">
      <c r="A20" s="808" t="s">
        <v>671</v>
      </c>
      <c r="B20" s="345" t="s">
        <v>633</v>
      </c>
      <c r="C20" s="362" t="s">
        <v>1296</v>
      </c>
      <c r="D20" s="362" t="s">
        <v>1296</v>
      </c>
      <c r="E20" s="363">
        <v>1</v>
      </c>
      <c r="F20" s="362" t="s">
        <v>1296</v>
      </c>
      <c r="G20" s="362" t="s">
        <v>1296</v>
      </c>
      <c r="H20" s="345">
        <v>1</v>
      </c>
      <c r="I20" s="362" t="s">
        <v>1296</v>
      </c>
      <c r="J20" s="364"/>
      <c r="K20" s="362" t="s">
        <v>1296</v>
      </c>
      <c r="L20" s="362" t="s">
        <v>1296</v>
      </c>
      <c r="M20" s="362" t="s">
        <v>1296</v>
      </c>
      <c r="N20" s="363">
        <v>0</v>
      </c>
      <c r="O20" s="362" t="s">
        <v>1296</v>
      </c>
      <c r="P20" s="362" t="s">
        <v>1296</v>
      </c>
      <c r="Q20" s="362" t="s">
        <v>1296</v>
      </c>
      <c r="R20" s="364"/>
      <c r="S20" s="362" t="s">
        <v>1296</v>
      </c>
      <c r="T20" s="362" t="s">
        <v>1296</v>
      </c>
      <c r="U20" s="362" t="s">
        <v>1296</v>
      </c>
      <c r="V20" s="362" t="s">
        <v>1296</v>
      </c>
      <c r="W20" s="362" t="s">
        <v>1296</v>
      </c>
      <c r="X20" s="362" t="s">
        <v>1296</v>
      </c>
      <c r="Y20" s="362" t="s">
        <v>1296</v>
      </c>
      <c r="Z20" s="362" t="s">
        <v>1296</v>
      </c>
      <c r="AA20" s="362" t="s">
        <v>1296</v>
      </c>
      <c r="AB20" s="353">
        <v>1</v>
      </c>
      <c r="AC20" s="807" t="s">
        <v>926</v>
      </c>
    </row>
    <row r="21" spans="1:29" ht="27" thickBot="1" x14ac:dyDescent="0.75">
      <c r="A21" s="809"/>
      <c r="B21" s="345" t="s">
        <v>654</v>
      </c>
      <c r="C21" s="362" t="s">
        <v>1296</v>
      </c>
      <c r="D21" s="362" t="s">
        <v>1296</v>
      </c>
      <c r="E21" s="364"/>
      <c r="F21" s="362" t="s">
        <v>1296</v>
      </c>
      <c r="G21" s="362" t="s">
        <v>1296</v>
      </c>
      <c r="H21" s="362" t="s">
        <v>1296</v>
      </c>
      <c r="I21" s="362" t="s">
        <v>1296</v>
      </c>
      <c r="J21" s="364"/>
      <c r="K21" s="362" t="s">
        <v>1296</v>
      </c>
      <c r="L21" s="362" t="s">
        <v>1296</v>
      </c>
      <c r="M21" s="362" t="s">
        <v>1296</v>
      </c>
      <c r="N21" s="363">
        <v>0</v>
      </c>
      <c r="O21" s="362" t="s">
        <v>1296</v>
      </c>
      <c r="P21" s="362" t="s">
        <v>1296</v>
      </c>
      <c r="Q21" s="362" t="s">
        <v>1296</v>
      </c>
      <c r="R21" s="364"/>
      <c r="S21" s="362" t="s">
        <v>1296</v>
      </c>
      <c r="T21" s="362" t="s">
        <v>1296</v>
      </c>
      <c r="U21" s="362" t="s">
        <v>1296</v>
      </c>
      <c r="V21" s="362" t="s">
        <v>1296</v>
      </c>
      <c r="W21" s="362" t="s">
        <v>1296</v>
      </c>
      <c r="X21" s="362" t="s">
        <v>1296</v>
      </c>
      <c r="Y21" s="362" t="s">
        <v>1296</v>
      </c>
      <c r="Z21" s="362" t="s">
        <v>1296</v>
      </c>
      <c r="AA21" s="362" t="s">
        <v>1296</v>
      </c>
      <c r="AB21" s="353">
        <v>0</v>
      </c>
      <c r="AC21" s="807"/>
    </row>
    <row r="22" spans="1:29" ht="27" thickBot="1" x14ac:dyDescent="0.75">
      <c r="A22" s="808" t="s">
        <v>672</v>
      </c>
      <c r="B22" s="345" t="s">
        <v>633</v>
      </c>
      <c r="C22" s="362" t="s">
        <v>1296</v>
      </c>
      <c r="D22" s="362" t="s">
        <v>1296</v>
      </c>
      <c r="E22" s="363">
        <v>1</v>
      </c>
      <c r="F22" s="362" t="s">
        <v>1296</v>
      </c>
      <c r="G22" s="362" t="s">
        <v>1296</v>
      </c>
      <c r="H22" s="345">
        <v>1</v>
      </c>
      <c r="I22" s="362" t="s">
        <v>1296</v>
      </c>
      <c r="J22" s="364"/>
      <c r="K22" s="362" t="s">
        <v>1296</v>
      </c>
      <c r="L22" s="362" t="s">
        <v>1296</v>
      </c>
      <c r="M22" s="362" t="s">
        <v>1296</v>
      </c>
      <c r="N22" s="363">
        <v>0</v>
      </c>
      <c r="O22" s="362" t="s">
        <v>1296</v>
      </c>
      <c r="P22" s="362" t="s">
        <v>1296</v>
      </c>
      <c r="Q22" s="362" t="s">
        <v>1296</v>
      </c>
      <c r="R22" s="364"/>
      <c r="S22" s="362" t="s">
        <v>1296</v>
      </c>
      <c r="T22" s="362" t="s">
        <v>1296</v>
      </c>
      <c r="U22" s="362" t="s">
        <v>1296</v>
      </c>
      <c r="V22" s="362" t="s">
        <v>1296</v>
      </c>
      <c r="W22" s="362" t="s">
        <v>1296</v>
      </c>
      <c r="X22" s="362" t="s">
        <v>1296</v>
      </c>
      <c r="Y22" s="362" t="s">
        <v>1296</v>
      </c>
      <c r="Z22" s="362" t="s">
        <v>1296</v>
      </c>
      <c r="AA22" s="362" t="s">
        <v>1296</v>
      </c>
      <c r="AB22" s="353">
        <v>1</v>
      </c>
      <c r="AC22" s="807" t="s">
        <v>120</v>
      </c>
    </row>
    <row r="23" spans="1:29" ht="27" thickBot="1" x14ac:dyDescent="0.75">
      <c r="A23" s="809"/>
      <c r="B23" s="345" t="s">
        <v>654</v>
      </c>
      <c r="C23" s="362" t="s">
        <v>1296</v>
      </c>
      <c r="D23" s="362" t="s">
        <v>1296</v>
      </c>
      <c r="E23" s="362" t="s">
        <v>1296</v>
      </c>
      <c r="F23" s="362" t="s">
        <v>1296</v>
      </c>
      <c r="G23" s="362" t="s">
        <v>1296</v>
      </c>
      <c r="H23" s="362" t="s">
        <v>1296</v>
      </c>
      <c r="I23" s="362" t="s">
        <v>1296</v>
      </c>
      <c r="J23" s="364"/>
      <c r="K23" s="362" t="s">
        <v>1296</v>
      </c>
      <c r="L23" s="362" t="s">
        <v>1296</v>
      </c>
      <c r="M23" s="362" t="s">
        <v>1296</v>
      </c>
      <c r="N23" s="363">
        <v>0</v>
      </c>
      <c r="O23" s="362" t="s">
        <v>1296</v>
      </c>
      <c r="P23" s="362" t="s">
        <v>1296</v>
      </c>
      <c r="Q23" s="362" t="s">
        <v>1296</v>
      </c>
      <c r="R23" s="364"/>
      <c r="S23" s="362" t="s">
        <v>1296</v>
      </c>
      <c r="T23" s="362" t="s">
        <v>1296</v>
      </c>
      <c r="U23" s="362" t="s">
        <v>1296</v>
      </c>
      <c r="V23" s="362" t="s">
        <v>1296</v>
      </c>
      <c r="W23" s="362" t="s">
        <v>1296</v>
      </c>
      <c r="X23" s="362" t="s">
        <v>1296</v>
      </c>
      <c r="Y23" s="362" t="s">
        <v>1296</v>
      </c>
      <c r="Z23" s="362" t="s">
        <v>1296</v>
      </c>
      <c r="AA23" s="362" t="s">
        <v>1296</v>
      </c>
      <c r="AB23" s="353">
        <v>0</v>
      </c>
      <c r="AC23" s="807"/>
    </row>
    <row r="24" spans="1:29" ht="27" thickBot="1" x14ac:dyDescent="0.75">
      <c r="A24" s="808" t="s">
        <v>118</v>
      </c>
      <c r="B24" s="345" t="s">
        <v>633</v>
      </c>
      <c r="C24" s="345">
        <v>72</v>
      </c>
      <c r="D24" s="345">
        <v>10</v>
      </c>
      <c r="E24" s="363">
        <v>60</v>
      </c>
      <c r="F24" s="362" t="s">
        <v>1296</v>
      </c>
      <c r="G24" s="364">
        <v>1</v>
      </c>
      <c r="H24" s="345">
        <v>143</v>
      </c>
      <c r="I24" s="345">
        <v>45</v>
      </c>
      <c r="J24" s="345">
        <v>49</v>
      </c>
      <c r="K24" s="362" t="s">
        <v>1296</v>
      </c>
      <c r="L24" s="363">
        <v>45</v>
      </c>
      <c r="M24" s="363">
        <v>16</v>
      </c>
      <c r="N24" s="363">
        <v>155</v>
      </c>
      <c r="O24" s="362" t="s">
        <v>1296</v>
      </c>
      <c r="P24" s="345">
        <v>12</v>
      </c>
      <c r="Q24" s="345">
        <v>19</v>
      </c>
      <c r="R24" s="363">
        <v>28</v>
      </c>
      <c r="S24" s="362" t="s">
        <v>1296</v>
      </c>
      <c r="T24" s="362" t="s">
        <v>1296</v>
      </c>
      <c r="U24" s="362" t="s">
        <v>1296</v>
      </c>
      <c r="V24" s="362" t="s">
        <v>1296</v>
      </c>
      <c r="W24" s="362" t="s">
        <v>1296</v>
      </c>
      <c r="X24" s="363">
        <v>9</v>
      </c>
      <c r="Y24" s="363">
        <v>10</v>
      </c>
      <c r="Z24" s="363">
        <v>5</v>
      </c>
      <c r="AA24" s="365">
        <v>83</v>
      </c>
      <c r="AB24" s="353">
        <v>381</v>
      </c>
      <c r="AC24" s="807" t="s">
        <v>119</v>
      </c>
    </row>
    <row r="25" spans="1:29" ht="27" thickBot="1" x14ac:dyDescent="0.75">
      <c r="A25" s="809"/>
      <c r="B25" s="345" t="s">
        <v>654</v>
      </c>
      <c r="C25" s="345">
        <v>15</v>
      </c>
      <c r="D25" s="345">
        <v>4</v>
      </c>
      <c r="E25" s="363">
        <v>22</v>
      </c>
      <c r="F25" s="362" t="s">
        <v>1296</v>
      </c>
      <c r="G25" s="362" t="s">
        <v>1296</v>
      </c>
      <c r="H25" s="345">
        <v>41</v>
      </c>
      <c r="I25" s="345">
        <v>13</v>
      </c>
      <c r="J25" s="345">
        <v>12</v>
      </c>
      <c r="K25" s="362" t="s">
        <v>1296</v>
      </c>
      <c r="L25" s="363">
        <v>15</v>
      </c>
      <c r="M25" s="363">
        <v>10</v>
      </c>
      <c r="N25" s="363">
        <v>50</v>
      </c>
      <c r="O25" s="362" t="s">
        <v>1296</v>
      </c>
      <c r="P25" s="345">
        <v>4</v>
      </c>
      <c r="Q25" s="345">
        <v>3</v>
      </c>
      <c r="R25" s="363">
        <v>12</v>
      </c>
      <c r="S25" s="362" t="s">
        <v>1296</v>
      </c>
      <c r="T25" s="362" t="s">
        <v>1296</v>
      </c>
      <c r="U25" s="362" t="s">
        <v>1296</v>
      </c>
      <c r="V25" s="362" t="s">
        <v>1296</v>
      </c>
      <c r="W25" s="362" t="s">
        <v>1296</v>
      </c>
      <c r="X25" s="363">
        <v>1</v>
      </c>
      <c r="Y25" s="363">
        <v>2</v>
      </c>
      <c r="Z25" s="363">
        <v>2</v>
      </c>
      <c r="AA25" s="365">
        <v>24</v>
      </c>
      <c r="AB25" s="353">
        <v>115</v>
      </c>
      <c r="AC25" s="807"/>
    </row>
    <row r="26" spans="1:29" ht="27" thickBot="1" x14ac:dyDescent="0.75">
      <c r="A26" s="808" t="s">
        <v>673</v>
      </c>
      <c r="B26" s="345" t="s">
        <v>633</v>
      </c>
      <c r="C26" s="362" t="s">
        <v>1296</v>
      </c>
      <c r="D26" s="362" t="s">
        <v>1296</v>
      </c>
      <c r="E26" s="362" t="s">
        <v>1296</v>
      </c>
      <c r="F26" s="362" t="s">
        <v>1296</v>
      </c>
      <c r="G26" s="362" t="s">
        <v>1296</v>
      </c>
      <c r="H26" s="362" t="s">
        <v>1296</v>
      </c>
      <c r="I26" s="362" t="s">
        <v>1296</v>
      </c>
      <c r="J26" s="364"/>
      <c r="K26" s="362" t="s">
        <v>1296</v>
      </c>
      <c r="L26" s="362" t="s">
        <v>1296</v>
      </c>
      <c r="M26" s="363">
        <v>1</v>
      </c>
      <c r="N26" s="363">
        <v>1</v>
      </c>
      <c r="O26" s="362" t="s">
        <v>1296</v>
      </c>
      <c r="P26" s="362" t="s">
        <v>1296</v>
      </c>
      <c r="Q26" s="362" t="s">
        <v>1296</v>
      </c>
      <c r="R26" s="364"/>
      <c r="S26" s="362" t="s">
        <v>1296</v>
      </c>
      <c r="T26" s="362" t="s">
        <v>1296</v>
      </c>
      <c r="U26" s="362" t="s">
        <v>1296</v>
      </c>
      <c r="V26" s="362" t="s">
        <v>1296</v>
      </c>
      <c r="W26" s="362" t="s">
        <v>1296</v>
      </c>
      <c r="X26" s="362" t="s">
        <v>1296</v>
      </c>
      <c r="Y26" s="362" t="s">
        <v>1296</v>
      </c>
      <c r="Z26" s="362" t="s">
        <v>1296</v>
      </c>
      <c r="AA26" s="362" t="s">
        <v>1296</v>
      </c>
      <c r="AB26" s="353">
        <v>1</v>
      </c>
      <c r="AC26" s="807" t="s">
        <v>928</v>
      </c>
    </row>
    <row r="27" spans="1:29" ht="27" thickBot="1" x14ac:dyDescent="0.75">
      <c r="A27" s="809"/>
      <c r="B27" s="345" t="s">
        <v>654</v>
      </c>
      <c r="C27" s="362" t="s">
        <v>1296</v>
      </c>
      <c r="D27" s="362" t="s">
        <v>1296</v>
      </c>
      <c r="E27" s="362" t="s">
        <v>1296</v>
      </c>
      <c r="F27" s="362" t="s">
        <v>1296</v>
      </c>
      <c r="G27" s="362" t="s">
        <v>1296</v>
      </c>
      <c r="H27" s="362" t="s">
        <v>1296</v>
      </c>
      <c r="I27" s="362" t="s">
        <v>1296</v>
      </c>
      <c r="J27" s="364"/>
      <c r="K27" s="362" t="s">
        <v>1296</v>
      </c>
      <c r="L27" s="362" t="s">
        <v>1296</v>
      </c>
      <c r="M27" s="362" t="s">
        <v>1296</v>
      </c>
      <c r="N27" s="363">
        <v>0</v>
      </c>
      <c r="O27" s="362" t="s">
        <v>1296</v>
      </c>
      <c r="P27" s="362" t="s">
        <v>1296</v>
      </c>
      <c r="Q27" s="362" t="s">
        <v>1296</v>
      </c>
      <c r="R27" s="364"/>
      <c r="S27" s="362" t="s">
        <v>1296</v>
      </c>
      <c r="T27" s="362" t="s">
        <v>1296</v>
      </c>
      <c r="U27" s="362" t="s">
        <v>1296</v>
      </c>
      <c r="V27" s="362" t="s">
        <v>1296</v>
      </c>
      <c r="W27" s="362" t="s">
        <v>1296</v>
      </c>
      <c r="X27" s="362" t="s">
        <v>1296</v>
      </c>
      <c r="Y27" s="362" t="s">
        <v>1296</v>
      </c>
      <c r="Z27" s="362" t="s">
        <v>1296</v>
      </c>
      <c r="AA27" s="362" t="s">
        <v>1296</v>
      </c>
      <c r="AB27" s="353">
        <v>0</v>
      </c>
      <c r="AC27" s="807"/>
    </row>
    <row r="28" spans="1:29" x14ac:dyDescent="0.7">
      <c r="A28" s="1" t="s">
        <v>652</v>
      </c>
      <c r="AC28" s="336" t="s">
        <v>906</v>
      </c>
    </row>
  </sheetData>
  <mergeCells count="29">
    <mergeCell ref="A18:A19"/>
    <mergeCell ref="A20:A21"/>
    <mergeCell ref="A22:A23"/>
    <mergeCell ref="A24:A25"/>
    <mergeCell ref="A26:A27"/>
    <mergeCell ref="A16:A17"/>
    <mergeCell ref="C3:H3"/>
    <mergeCell ref="I3:N3"/>
    <mergeCell ref="O3:AA3"/>
    <mergeCell ref="B4:B5"/>
    <mergeCell ref="G4:G5"/>
    <mergeCell ref="A6:A7"/>
    <mergeCell ref="A8:A9"/>
    <mergeCell ref="A10:A11"/>
    <mergeCell ref="A12:A13"/>
    <mergeCell ref="A14:A15"/>
    <mergeCell ref="A3:A5"/>
    <mergeCell ref="AC14:AC15"/>
    <mergeCell ref="AC26:AC27"/>
    <mergeCell ref="AC16:AC17"/>
    <mergeCell ref="AC18:AC19"/>
    <mergeCell ref="AC20:AC21"/>
    <mergeCell ref="AC22:AC23"/>
    <mergeCell ref="AC24:AC25"/>
    <mergeCell ref="AC3:AC5"/>
    <mergeCell ref="AC6:AC7"/>
    <mergeCell ref="AC8:AC9"/>
    <mergeCell ref="AC10:AC11"/>
    <mergeCell ref="AC12:AC13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7F01-5F81-4DD8-8F33-7BBF6077E436}">
  <dimension ref="A1:E13"/>
  <sheetViews>
    <sheetView workbookViewId="0">
      <selection activeCell="C6" sqref="C6"/>
    </sheetView>
  </sheetViews>
  <sheetFormatPr baseColWidth="10" defaultRowHeight="26.4" x14ac:dyDescent="0.7"/>
  <cols>
    <col min="1" max="1" width="41.33203125" style="1" customWidth="1"/>
    <col min="2" max="2" width="24.5546875" style="1" customWidth="1"/>
    <col min="3" max="3" width="44.88671875" style="1" customWidth="1"/>
    <col min="4" max="16384" width="11.5546875" style="1"/>
  </cols>
  <sheetData>
    <row r="1" spans="1:5" x14ac:dyDescent="0.7">
      <c r="C1" s="20" t="s">
        <v>943</v>
      </c>
    </row>
    <row r="2" spans="1:5" ht="25.8" customHeight="1" x14ac:dyDescent="0.7">
      <c r="A2" s="160" t="s">
        <v>1438</v>
      </c>
      <c r="E2" s="20"/>
    </row>
    <row r="3" spans="1:5" x14ac:dyDescent="0.7">
      <c r="A3" s="42" t="s">
        <v>690</v>
      </c>
      <c r="B3" s="340" t="s">
        <v>949</v>
      </c>
      <c r="C3" s="42" t="s">
        <v>944</v>
      </c>
    </row>
    <row r="4" spans="1:5" x14ac:dyDescent="0.7">
      <c r="A4" s="28" t="s">
        <v>658</v>
      </c>
      <c r="B4" s="43">
        <v>508</v>
      </c>
      <c r="C4" s="316" t="s">
        <v>945</v>
      </c>
    </row>
    <row r="5" spans="1:5" ht="52.8" x14ac:dyDescent="0.7">
      <c r="A5" s="28" t="s">
        <v>691</v>
      </c>
      <c r="B5" s="43">
        <v>406</v>
      </c>
      <c r="C5" s="316" t="s">
        <v>946</v>
      </c>
    </row>
    <row r="6" spans="1:5" x14ac:dyDescent="0.7">
      <c r="A6" s="28" t="s">
        <v>656</v>
      </c>
      <c r="B6" s="43">
        <v>303</v>
      </c>
      <c r="C6" s="3" t="s">
        <v>947</v>
      </c>
    </row>
    <row r="7" spans="1:5" x14ac:dyDescent="0.7">
      <c r="A7" s="28" t="s">
        <v>655</v>
      </c>
      <c r="B7" s="43">
        <v>73</v>
      </c>
      <c r="C7" s="3" t="s">
        <v>948</v>
      </c>
    </row>
    <row r="8" spans="1:5" x14ac:dyDescent="0.7">
      <c r="A8" s="28" t="s">
        <v>662</v>
      </c>
      <c r="B8" s="43">
        <v>31</v>
      </c>
      <c r="C8" s="3" t="s">
        <v>915</v>
      </c>
    </row>
    <row r="9" spans="1:5" x14ac:dyDescent="0.7">
      <c r="A9" s="28" t="s">
        <v>657</v>
      </c>
      <c r="B9" s="43">
        <v>11</v>
      </c>
      <c r="C9" s="3" t="s">
        <v>910</v>
      </c>
    </row>
    <row r="10" spans="1:5" x14ac:dyDescent="0.7">
      <c r="A10" s="28" t="s">
        <v>660</v>
      </c>
      <c r="B10" s="43">
        <v>3</v>
      </c>
      <c r="C10" s="3" t="s">
        <v>912</v>
      </c>
    </row>
    <row r="11" spans="1:5" x14ac:dyDescent="0.7">
      <c r="A11" s="28" t="s">
        <v>692</v>
      </c>
      <c r="B11" s="43">
        <v>1</v>
      </c>
      <c r="C11" s="3" t="s">
        <v>914</v>
      </c>
    </row>
    <row r="12" spans="1:5" x14ac:dyDescent="0.7">
      <c r="A12" s="340" t="s">
        <v>651</v>
      </c>
      <c r="B12" s="341">
        <v>1336</v>
      </c>
      <c r="C12" s="340" t="s">
        <v>900</v>
      </c>
    </row>
    <row r="13" spans="1:5" x14ac:dyDescent="0.7">
      <c r="A13" s="1" t="s">
        <v>652</v>
      </c>
      <c r="C13" s="36" t="s">
        <v>906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4A20-9976-405F-9D86-3964E2C2155B}">
  <dimension ref="A1:C20"/>
  <sheetViews>
    <sheetView topLeftCell="A15" workbookViewId="0">
      <selection activeCell="B18" sqref="B18"/>
    </sheetView>
  </sheetViews>
  <sheetFormatPr baseColWidth="10" defaultRowHeight="26.4" x14ac:dyDescent="0.7"/>
  <cols>
    <col min="1" max="1" width="35.33203125" style="1" customWidth="1"/>
    <col min="2" max="2" width="35.44140625" style="1" customWidth="1"/>
    <col min="3" max="3" width="34.109375" style="1" customWidth="1"/>
    <col min="4" max="16384" width="11.5546875" style="1"/>
  </cols>
  <sheetData>
    <row r="1" spans="1:3" x14ac:dyDescent="0.7">
      <c r="C1" s="20" t="s">
        <v>950</v>
      </c>
    </row>
    <row r="2" spans="1:3" ht="27" thickBot="1" x14ac:dyDescent="0.75">
      <c r="A2" s="160" t="s">
        <v>951</v>
      </c>
    </row>
    <row r="3" spans="1:3" ht="27" thickBot="1" x14ac:dyDescent="0.75">
      <c r="A3" s="366" t="s">
        <v>693</v>
      </c>
      <c r="B3" s="367" t="s">
        <v>1278</v>
      </c>
      <c r="C3" s="366" t="s">
        <v>952</v>
      </c>
    </row>
    <row r="4" spans="1:3" ht="27" thickBot="1" x14ac:dyDescent="0.75">
      <c r="A4" s="368" t="s">
        <v>694</v>
      </c>
      <c r="B4" s="369">
        <v>3</v>
      </c>
      <c r="C4" s="219" t="s">
        <v>966</v>
      </c>
    </row>
    <row r="5" spans="1:3" ht="27" thickBot="1" x14ac:dyDescent="0.75">
      <c r="A5" s="368" t="s">
        <v>695</v>
      </c>
      <c r="B5" s="43">
        <v>24</v>
      </c>
      <c r="C5" s="370" t="s">
        <v>953</v>
      </c>
    </row>
    <row r="6" spans="1:3" ht="27" thickBot="1" x14ac:dyDescent="0.75">
      <c r="A6" s="368" t="s">
        <v>696</v>
      </c>
      <c r="B6" s="43">
        <v>52</v>
      </c>
      <c r="C6" s="370" t="s">
        <v>954</v>
      </c>
    </row>
    <row r="7" spans="1:3" ht="27" thickBot="1" x14ac:dyDescent="0.75">
      <c r="A7" s="368" t="s">
        <v>697</v>
      </c>
      <c r="B7" s="43">
        <v>101</v>
      </c>
      <c r="C7" s="370" t="s">
        <v>955</v>
      </c>
    </row>
    <row r="8" spans="1:3" ht="27" thickBot="1" x14ac:dyDescent="0.75">
      <c r="A8" s="368" t="s">
        <v>698</v>
      </c>
      <c r="B8" s="43">
        <v>113</v>
      </c>
      <c r="C8" s="370" t="s">
        <v>956</v>
      </c>
    </row>
    <row r="9" spans="1:3" ht="27" thickBot="1" x14ac:dyDescent="0.75">
      <c r="A9" s="368" t="s">
        <v>699</v>
      </c>
      <c r="B9" s="43">
        <v>122</v>
      </c>
      <c r="C9" s="370" t="s">
        <v>957</v>
      </c>
    </row>
    <row r="10" spans="1:3" ht="27" thickBot="1" x14ac:dyDescent="0.75">
      <c r="A10" s="368" t="s">
        <v>700</v>
      </c>
      <c r="B10" s="43">
        <v>203</v>
      </c>
      <c r="C10" s="370" t="s">
        <v>958</v>
      </c>
    </row>
    <row r="11" spans="1:3" ht="27" thickBot="1" x14ac:dyDescent="0.75">
      <c r="A11" s="368" t="s">
        <v>701</v>
      </c>
      <c r="B11" s="43">
        <v>185</v>
      </c>
      <c r="C11" s="370" t="s">
        <v>959</v>
      </c>
    </row>
    <row r="12" spans="1:3" ht="27" thickBot="1" x14ac:dyDescent="0.75">
      <c r="A12" s="368" t="s">
        <v>702</v>
      </c>
      <c r="B12" s="43">
        <v>158</v>
      </c>
      <c r="C12" s="370" t="s">
        <v>960</v>
      </c>
    </row>
    <row r="13" spans="1:3" ht="27" thickBot="1" x14ac:dyDescent="0.75">
      <c r="A13" s="368" t="s">
        <v>703</v>
      </c>
      <c r="B13" s="43">
        <v>156</v>
      </c>
      <c r="C13" s="370" t="s">
        <v>961</v>
      </c>
    </row>
    <row r="14" spans="1:3" ht="27" thickBot="1" x14ac:dyDescent="0.75">
      <c r="A14" s="368" t="s">
        <v>704</v>
      </c>
      <c r="B14" s="43">
        <v>107</v>
      </c>
      <c r="C14" s="370" t="s">
        <v>962</v>
      </c>
    </row>
    <row r="15" spans="1:3" ht="27" thickBot="1" x14ac:dyDescent="0.75">
      <c r="A15" s="368" t="s">
        <v>705</v>
      </c>
      <c r="B15" s="43">
        <v>61</v>
      </c>
      <c r="C15" s="370" t="s">
        <v>963</v>
      </c>
    </row>
    <row r="16" spans="1:3" ht="27" thickBot="1" x14ac:dyDescent="0.75">
      <c r="A16" s="368" t="s">
        <v>706</v>
      </c>
      <c r="B16" s="43">
        <v>22</v>
      </c>
      <c r="C16" s="370" t="s">
        <v>964</v>
      </c>
    </row>
    <row r="17" spans="1:3" ht="27" thickBot="1" x14ac:dyDescent="0.75">
      <c r="A17" s="368" t="s">
        <v>707</v>
      </c>
      <c r="B17" s="43">
        <v>18</v>
      </c>
      <c r="C17" s="370" t="s">
        <v>965</v>
      </c>
    </row>
    <row r="18" spans="1:3" ht="27" thickBot="1" x14ac:dyDescent="0.75">
      <c r="A18" s="368" t="s">
        <v>708</v>
      </c>
      <c r="B18" s="43">
        <v>11</v>
      </c>
      <c r="C18" s="370" t="s">
        <v>967</v>
      </c>
    </row>
    <row r="19" spans="1:3" ht="27" thickBot="1" x14ac:dyDescent="0.75">
      <c r="A19" s="371" t="s">
        <v>113</v>
      </c>
      <c r="B19" s="144">
        <v>1336</v>
      </c>
      <c r="C19" s="372" t="s">
        <v>7</v>
      </c>
    </row>
    <row r="20" spans="1:3" x14ac:dyDescent="0.7">
      <c r="A20" s="1" t="s">
        <v>652</v>
      </c>
      <c r="C20" s="373" t="s">
        <v>906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1C41-3381-4A77-968A-D3364E1D2210}">
  <dimension ref="A1:AJ23"/>
  <sheetViews>
    <sheetView topLeftCell="A2" workbookViewId="0">
      <selection activeCell="D9" sqref="D9"/>
    </sheetView>
  </sheetViews>
  <sheetFormatPr baseColWidth="10" defaultRowHeight="26.4" x14ac:dyDescent="0.7"/>
  <cols>
    <col min="1" max="1" width="11.5546875" style="1" customWidth="1"/>
    <col min="2" max="2" width="5.88671875" style="1" customWidth="1"/>
    <col min="3" max="3" width="5.33203125" style="1" customWidth="1"/>
    <col min="4" max="4" width="8.21875" style="1" customWidth="1"/>
    <col min="5" max="5" width="5.6640625" style="1" bestFit="1" customWidth="1"/>
    <col min="6" max="6" width="6.109375" style="1" customWidth="1"/>
    <col min="7" max="7" width="3.44140625" style="1" customWidth="1"/>
    <col min="8" max="8" width="5" style="1" customWidth="1"/>
    <col min="9" max="9" width="3.109375" style="1" customWidth="1"/>
    <col min="10" max="10" width="6.88671875" style="1" customWidth="1"/>
    <col min="11" max="11" width="6.21875" style="1" customWidth="1"/>
    <col min="12" max="12" width="5.6640625" style="1" customWidth="1"/>
    <col min="13" max="13" width="6.109375" style="1" bestFit="1" customWidth="1"/>
    <col min="14" max="14" width="5.44140625" style="1" customWidth="1"/>
    <col min="15" max="15" width="4.5546875" style="1" customWidth="1"/>
    <col min="16" max="16" width="6.33203125" style="1" customWidth="1"/>
    <col min="17" max="17" width="4.33203125" style="1" bestFit="1" customWidth="1"/>
    <col min="18" max="18" width="4" style="1" customWidth="1"/>
    <col min="19" max="19" width="3.88671875" style="1" customWidth="1"/>
    <col min="20" max="20" width="5.6640625" style="1" customWidth="1"/>
    <col min="21" max="21" width="4.5546875" style="1" customWidth="1"/>
    <col min="22" max="22" width="6.109375" style="1" customWidth="1"/>
    <col min="23" max="23" width="3.33203125" style="1" customWidth="1"/>
    <col min="24" max="24" width="5.33203125" style="1" customWidth="1"/>
    <col min="25" max="25" width="3.44140625" style="1" customWidth="1"/>
    <col min="26" max="26" width="6.33203125" style="1" customWidth="1"/>
    <col min="27" max="27" width="3.21875" style="1" customWidth="1"/>
    <col min="28" max="28" width="6" style="1" customWidth="1"/>
    <col min="29" max="29" width="4.33203125" style="1" bestFit="1" customWidth="1"/>
    <col min="30" max="30" width="6" style="1" customWidth="1"/>
    <col min="31" max="31" width="3.44140625" style="1" customWidth="1"/>
    <col min="32" max="32" width="6.5546875" style="1" customWidth="1"/>
    <col min="33" max="33" width="4.5546875" style="1" customWidth="1"/>
    <col min="34" max="34" width="5.21875" style="1" customWidth="1"/>
    <col min="35" max="35" width="7.109375" style="1" bestFit="1" customWidth="1"/>
    <col min="36" max="36" width="14.109375" style="1" customWidth="1"/>
    <col min="37" max="16384" width="11.5546875" style="1"/>
  </cols>
  <sheetData>
    <row r="1" spans="1:36" x14ac:dyDescent="0.7">
      <c r="AJ1" s="20" t="s">
        <v>1280</v>
      </c>
    </row>
    <row r="2" spans="1:36" ht="27" thickBot="1" x14ac:dyDescent="0.75">
      <c r="A2" s="160" t="s">
        <v>1279</v>
      </c>
    </row>
    <row r="3" spans="1:36" x14ac:dyDescent="0.7">
      <c r="A3" s="804" t="s">
        <v>1281</v>
      </c>
      <c r="B3" s="813" t="s">
        <v>970</v>
      </c>
      <c r="C3" s="817"/>
      <c r="D3" s="813" t="s">
        <v>971</v>
      </c>
      <c r="E3" s="817"/>
      <c r="F3" s="813" t="s">
        <v>972</v>
      </c>
      <c r="G3" s="817"/>
      <c r="H3" s="813" t="s">
        <v>973</v>
      </c>
      <c r="I3" s="817"/>
      <c r="J3" s="820" t="s">
        <v>974</v>
      </c>
      <c r="K3" s="821"/>
      <c r="L3" s="813" t="s">
        <v>975</v>
      </c>
      <c r="M3" s="817"/>
      <c r="N3" s="813" t="s">
        <v>976</v>
      </c>
      <c r="O3" s="817"/>
      <c r="P3" s="813" t="s">
        <v>977</v>
      </c>
      <c r="Q3" s="817"/>
      <c r="R3" s="813" t="s">
        <v>978</v>
      </c>
      <c r="S3" s="817"/>
      <c r="T3" s="813" t="s">
        <v>979</v>
      </c>
      <c r="U3" s="817"/>
      <c r="V3" s="813" t="s">
        <v>980</v>
      </c>
      <c r="W3" s="817"/>
      <c r="X3" s="813" t="s">
        <v>981</v>
      </c>
      <c r="Y3" s="817"/>
      <c r="Z3" s="813" t="s">
        <v>982</v>
      </c>
      <c r="AA3" s="817"/>
      <c r="AB3" s="813" t="s">
        <v>983</v>
      </c>
      <c r="AC3" s="817"/>
      <c r="AD3" s="813" t="s">
        <v>984</v>
      </c>
      <c r="AE3" s="817"/>
      <c r="AF3" s="813" t="s">
        <v>985</v>
      </c>
      <c r="AG3" s="817"/>
      <c r="AH3" s="813" t="s">
        <v>986</v>
      </c>
      <c r="AI3" s="814"/>
      <c r="AJ3" s="835" t="s">
        <v>952</v>
      </c>
    </row>
    <row r="4" spans="1:36" ht="18.600000000000001" customHeight="1" thickBot="1" x14ac:dyDescent="0.75">
      <c r="A4" s="805"/>
      <c r="B4" s="818"/>
      <c r="C4" s="819"/>
      <c r="D4" s="818"/>
      <c r="E4" s="819"/>
      <c r="F4" s="818"/>
      <c r="G4" s="819"/>
      <c r="H4" s="818"/>
      <c r="I4" s="819"/>
      <c r="J4" s="822" t="s">
        <v>709</v>
      </c>
      <c r="K4" s="823"/>
      <c r="L4" s="818"/>
      <c r="M4" s="819"/>
      <c r="N4" s="818"/>
      <c r="O4" s="819"/>
      <c r="P4" s="818"/>
      <c r="Q4" s="819"/>
      <c r="R4" s="818"/>
      <c r="S4" s="819"/>
      <c r="T4" s="818"/>
      <c r="U4" s="819"/>
      <c r="V4" s="818"/>
      <c r="W4" s="819"/>
      <c r="X4" s="818"/>
      <c r="Y4" s="819"/>
      <c r="Z4" s="818"/>
      <c r="AA4" s="819"/>
      <c r="AB4" s="818"/>
      <c r="AC4" s="819"/>
      <c r="AD4" s="818"/>
      <c r="AE4" s="819"/>
      <c r="AF4" s="818"/>
      <c r="AG4" s="819"/>
      <c r="AH4" s="815"/>
      <c r="AI4" s="816"/>
      <c r="AJ4" s="836"/>
    </row>
    <row r="5" spans="1:36" ht="27" thickBot="1" x14ac:dyDescent="0.75">
      <c r="A5" s="806"/>
      <c r="B5" s="374" t="s">
        <v>633</v>
      </c>
      <c r="C5" s="374" t="s">
        <v>654</v>
      </c>
      <c r="D5" s="375" t="s">
        <v>633</v>
      </c>
      <c r="E5" s="375" t="s">
        <v>654</v>
      </c>
      <c r="F5" s="375" t="s">
        <v>633</v>
      </c>
      <c r="G5" s="375" t="s">
        <v>654</v>
      </c>
      <c r="H5" s="374" t="s">
        <v>633</v>
      </c>
      <c r="I5" s="374" t="s">
        <v>654</v>
      </c>
      <c r="J5" s="375" t="s">
        <v>633</v>
      </c>
      <c r="K5" s="374" t="s">
        <v>654</v>
      </c>
      <c r="L5" s="375" t="s">
        <v>633</v>
      </c>
      <c r="M5" s="375" t="s">
        <v>654</v>
      </c>
      <c r="N5" s="375" t="s">
        <v>633</v>
      </c>
      <c r="O5" s="374" t="s">
        <v>654</v>
      </c>
      <c r="P5" s="375" t="s">
        <v>633</v>
      </c>
      <c r="Q5" s="375" t="s">
        <v>654</v>
      </c>
      <c r="R5" s="374" t="s">
        <v>633</v>
      </c>
      <c r="S5" s="374" t="s">
        <v>654</v>
      </c>
      <c r="T5" s="375" t="s">
        <v>633</v>
      </c>
      <c r="U5" s="374" t="s">
        <v>654</v>
      </c>
      <c r="V5" s="375" t="s">
        <v>633</v>
      </c>
      <c r="W5" s="375" t="s">
        <v>654</v>
      </c>
      <c r="X5" s="375" t="s">
        <v>633</v>
      </c>
      <c r="Y5" s="375" t="s">
        <v>654</v>
      </c>
      <c r="Z5" s="375" t="s">
        <v>633</v>
      </c>
      <c r="AA5" s="375" t="s">
        <v>654</v>
      </c>
      <c r="AB5" s="375" t="s">
        <v>633</v>
      </c>
      <c r="AC5" s="375" t="s">
        <v>654</v>
      </c>
      <c r="AD5" s="375" t="s">
        <v>633</v>
      </c>
      <c r="AE5" s="375" t="s">
        <v>654</v>
      </c>
      <c r="AF5" s="375" t="s">
        <v>633</v>
      </c>
      <c r="AG5" s="376" t="s">
        <v>654</v>
      </c>
      <c r="AH5" s="42" t="s">
        <v>633</v>
      </c>
      <c r="AI5" s="377" t="s">
        <v>654</v>
      </c>
      <c r="AJ5" s="837"/>
    </row>
    <row r="6" spans="1:36" x14ac:dyDescent="0.7">
      <c r="A6" s="838" t="s">
        <v>1282</v>
      </c>
      <c r="B6" s="357"/>
      <c r="C6" s="824" t="s">
        <v>1296</v>
      </c>
      <c r="D6" s="824" t="s">
        <v>1296</v>
      </c>
      <c r="E6" s="824" t="s">
        <v>1296</v>
      </c>
      <c r="F6" s="824" t="s">
        <v>1296</v>
      </c>
      <c r="G6" s="824" t="s">
        <v>1296</v>
      </c>
      <c r="H6" s="824" t="s">
        <v>1296</v>
      </c>
      <c r="I6" s="824" t="s">
        <v>1296</v>
      </c>
      <c r="J6" s="824" t="s">
        <v>1296</v>
      </c>
      <c r="K6" s="824" t="s">
        <v>1296</v>
      </c>
      <c r="L6" s="357"/>
      <c r="M6" s="824" t="s">
        <v>1296</v>
      </c>
      <c r="N6" s="824" t="s">
        <v>1296</v>
      </c>
      <c r="O6" s="824" t="s">
        <v>1296</v>
      </c>
      <c r="P6" s="824" t="s">
        <v>1296</v>
      </c>
      <c r="Q6" s="829" t="s">
        <v>1296</v>
      </c>
      <c r="R6" s="829" t="s">
        <v>1296</v>
      </c>
      <c r="S6" s="829" t="s">
        <v>1296</v>
      </c>
      <c r="T6" s="357"/>
      <c r="U6" s="357"/>
      <c r="V6" s="824" t="s">
        <v>1296</v>
      </c>
      <c r="W6" s="829" t="s">
        <v>1296</v>
      </c>
      <c r="X6" s="824" t="s">
        <v>1296</v>
      </c>
      <c r="Y6" s="824" t="s">
        <v>1296</v>
      </c>
      <c r="Z6" s="357"/>
      <c r="AA6" s="357"/>
      <c r="AB6" s="824" t="s">
        <v>1296</v>
      </c>
      <c r="AC6" s="824" t="s">
        <v>1296</v>
      </c>
      <c r="AD6" s="357"/>
      <c r="AE6" s="357"/>
      <c r="AF6" s="824" t="s">
        <v>1296</v>
      </c>
      <c r="AG6" s="827" t="s">
        <v>1296</v>
      </c>
      <c r="AH6" s="28"/>
      <c r="AI6" s="28"/>
      <c r="AJ6" s="840" t="s">
        <v>1283</v>
      </c>
    </row>
    <row r="7" spans="1:36" ht="27" thickBot="1" x14ac:dyDescent="0.75">
      <c r="A7" s="839"/>
      <c r="B7" s="378">
        <v>1</v>
      </c>
      <c r="C7" s="825"/>
      <c r="D7" s="825"/>
      <c r="E7" s="825"/>
      <c r="F7" s="825"/>
      <c r="G7" s="825"/>
      <c r="H7" s="825"/>
      <c r="I7" s="825"/>
      <c r="J7" s="825"/>
      <c r="K7" s="825"/>
      <c r="L7" s="357">
        <v>1</v>
      </c>
      <c r="M7" s="826"/>
      <c r="N7" s="826"/>
      <c r="O7" s="826"/>
      <c r="P7" s="826"/>
      <c r="Q7" s="830"/>
      <c r="R7" s="830"/>
      <c r="S7" s="830"/>
      <c r="T7" s="357">
        <v>15</v>
      </c>
      <c r="U7" s="378">
        <v>3</v>
      </c>
      <c r="V7" s="826"/>
      <c r="W7" s="830"/>
      <c r="X7" s="826"/>
      <c r="Y7" s="826"/>
      <c r="Z7" s="357">
        <v>4</v>
      </c>
      <c r="AA7" s="379">
        <v>1</v>
      </c>
      <c r="AB7" s="826"/>
      <c r="AC7" s="826"/>
      <c r="AD7" s="357">
        <v>6</v>
      </c>
      <c r="AE7" s="357">
        <v>3</v>
      </c>
      <c r="AF7" s="826"/>
      <c r="AG7" s="828"/>
      <c r="AH7" s="380">
        <v>27</v>
      </c>
      <c r="AI7" s="380">
        <v>7</v>
      </c>
      <c r="AJ7" s="841"/>
    </row>
    <row r="8" spans="1:36" x14ac:dyDescent="0.7">
      <c r="A8" s="381" t="s">
        <v>696</v>
      </c>
      <c r="B8" s="43">
        <v>3</v>
      </c>
      <c r="C8" s="43">
        <v>1</v>
      </c>
      <c r="D8" s="339" t="s">
        <v>1296</v>
      </c>
      <c r="E8" s="339" t="s">
        <v>1296</v>
      </c>
      <c r="F8" s="339" t="s">
        <v>1296</v>
      </c>
      <c r="G8" s="382" t="s">
        <v>1296</v>
      </c>
      <c r="H8" s="339" t="s">
        <v>1296</v>
      </c>
      <c r="I8" s="824" t="s">
        <v>1296</v>
      </c>
      <c r="J8" s="339" t="s">
        <v>1296</v>
      </c>
      <c r="K8" s="339" t="s">
        <v>1296</v>
      </c>
      <c r="L8" s="353">
        <v>3</v>
      </c>
      <c r="M8" s="28"/>
      <c r="N8" s="353">
        <v>1</v>
      </c>
      <c r="O8" s="43">
        <v>1</v>
      </c>
      <c r="P8" s="339" t="s">
        <v>1296</v>
      </c>
      <c r="Q8" s="382" t="s">
        <v>1296</v>
      </c>
      <c r="R8" s="382" t="s">
        <v>1296</v>
      </c>
      <c r="S8" s="382" t="s">
        <v>1296</v>
      </c>
      <c r="T8" s="353">
        <v>18</v>
      </c>
      <c r="U8" s="43">
        <v>3</v>
      </c>
      <c r="V8" s="339" t="s">
        <v>1296</v>
      </c>
      <c r="W8" s="382" t="s">
        <v>1296</v>
      </c>
      <c r="X8" s="339" t="s">
        <v>1296</v>
      </c>
      <c r="Y8" s="339" t="s">
        <v>1296</v>
      </c>
      <c r="Z8" s="353">
        <v>9</v>
      </c>
      <c r="AA8" s="353">
        <v>3</v>
      </c>
      <c r="AB8" s="339" t="s">
        <v>1296</v>
      </c>
      <c r="AC8" s="339" t="s">
        <v>1296</v>
      </c>
      <c r="AD8" s="353">
        <v>18</v>
      </c>
      <c r="AE8" s="353">
        <v>2</v>
      </c>
      <c r="AF8" s="339" t="s">
        <v>1296</v>
      </c>
      <c r="AG8" s="339" t="s">
        <v>1296</v>
      </c>
      <c r="AH8" s="163">
        <v>52</v>
      </c>
      <c r="AI8" s="163">
        <v>10</v>
      </c>
      <c r="AJ8" s="383" t="s">
        <v>954</v>
      </c>
    </row>
    <row r="9" spans="1:36" x14ac:dyDescent="0.7">
      <c r="A9" s="381" t="s">
        <v>697</v>
      </c>
      <c r="B9" s="43">
        <v>3</v>
      </c>
      <c r="C9" s="28"/>
      <c r="D9" s="339" t="s">
        <v>1296</v>
      </c>
      <c r="E9" s="339" t="s">
        <v>1296</v>
      </c>
      <c r="F9" s="339" t="s">
        <v>1296</v>
      </c>
      <c r="G9" s="382" t="s">
        <v>1296</v>
      </c>
      <c r="H9" s="339" t="s">
        <v>1296</v>
      </c>
      <c r="I9" s="825"/>
      <c r="J9" s="339" t="s">
        <v>1296</v>
      </c>
      <c r="K9" s="339" t="s">
        <v>1296</v>
      </c>
      <c r="L9" s="353">
        <v>11</v>
      </c>
      <c r="M9" s="353">
        <v>3</v>
      </c>
      <c r="N9" s="353">
        <v>8</v>
      </c>
      <c r="O9" s="43">
        <v>3</v>
      </c>
      <c r="P9" s="339" t="s">
        <v>1296</v>
      </c>
      <c r="Q9" s="382" t="s">
        <v>1296</v>
      </c>
      <c r="R9" s="382" t="s">
        <v>1296</v>
      </c>
      <c r="S9" s="382" t="s">
        <v>1296</v>
      </c>
      <c r="T9" s="353">
        <v>28</v>
      </c>
      <c r="U9" s="43">
        <v>10</v>
      </c>
      <c r="V9" s="339" t="s">
        <v>1296</v>
      </c>
      <c r="W9" s="382" t="s">
        <v>1296</v>
      </c>
      <c r="X9" s="339" t="s">
        <v>1296</v>
      </c>
      <c r="Y9" s="339" t="s">
        <v>1296</v>
      </c>
      <c r="Z9" s="353">
        <v>15</v>
      </c>
      <c r="AA9" s="353">
        <v>4</v>
      </c>
      <c r="AB9" s="339" t="s">
        <v>1296</v>
      </c>
      <c r="AC9" s="339" t="s">
        <v>1296</v>
      </c>
      <c r="AD9" s="353">
        <v>36</v>
      </c>
      <c r="AE9" s="353">
        <v>4</v>
      </c>
      <c r="AF9" s="339" t="s">
        <v>1296</v>
      </c>
      <c r="AG9" s="339" t="s">
        <v>1296</v>
      </c>
      <c r="AH9" s="163">
        <v>101</v>
      </c>
      <c r="AI9" s="163">
        <v>24</v>
      </c>
      <c r="AJ9" s="383" t="s">
        <v>955</v>
      </c>
    </row>
    <row r="10" spans="1:36" x14ac:dyDescent="0.7">
      <c r="A10" s="381" t="s">
        <v>698</v>
      </c>
      <c r="B10" s="43">
        <v>6</v>
      </c>
      <c r="C10" s="43">
        <v>2</v>
      </c>
      <c r="D10" s="339" t="s">
        <v>1296</v>
      </c>
      <c r="E10" s="339" t="s">
        <v>1296</v>
      </c>
      <c r="F10" s="339" t="s">
        <v>1296</v>
      </c>
      <c r="G10" s="382" t="s">
        <v>1296</v>
      </c>
      <c r="H10" s="339" t="s">
        <v>1296</v>
      </c>
      <c r="I10" s="382" t="s">
        <v>1296</v>
      </c>
      <c r="J10" s="339" t="s">
        <v>1296</v>
      </c>
      <c r="K10" s="339" t="s">
        <v>1296</v>
      </c>
      <c r="L10" s="353">
        <v>6</v>
      </c>
      <c r="M10" s="353">
        <v>2</v>
      </c>
      <c r="N10" s="353">
        <v>16</v>
      </c>
      <c r="O10" s="43">
        <v>2</v>
      </c>
      <c r="P10" s="339" t="s">
        <v>1296</v>
      </c>
      <c r="Q10" s="382" t="s">
        <v>1296</v>
      </c>
      <c r="R10" s="382" t="s">
        <v>1296</v>
      </c>
      <c r="S10" s="382" t="s">
        <v>1296</v>
      </c>
      <c r="T10" s="353">
        <v>32</v>
      </c>
      <c r="U10" s="43">
        <v>11</v>
      </c>
      <c r="V10" s="339" t="s">
        <v>1296</v>
      </c>
      <c r="W10" s="382" t="s">
        <v>1296</v>
      </c>
      <c r="X10" s="339" t="s">
        <v>1296</v>
      </c>
      <c r="Y10" s="339" t="s">
        <v>1296</v>
      </c>
      <c r="Z10" s="353">
        <v>24</v>
      </c>
      <c r="AA10" s="353">
        <v>8</v>
      </c>
      <c r="AB10" s="339" t="s">
        <v>1296</v>
      </c>
      <c r="AC10" s="339" t="s">
        <v>1296</v>
      </c>
      <c r="AD10" s="353">
        <v>29</v>
      </c>
      <c r="AE10" s="353">
        <v>5</v>
      </c>
      <c r="AF10" s="339" t="s">
        <v>1296</v>
      </c>
      <c r="AG10" s="339" t="s">
        <v>1296</v>
      </c>
      <c r="AH10" s="163">
        <v>113</v>
      </c>
      <c r="AI10" s="163">
        <v>30</v>
      </c>
      <c r="AJ10" s="383" t="s">
        <v>956</v>
      </c>
    </row>
    <row r="11" spans="1:36" x14ac:dyDescent="0.7">
      <c r="A11" s="381" t="s">
        <v>699</v>
      </c>
      <c r="B11" s="43">
        <v>5</v>
      </c>
      <c r="C11" s="28"/>
      <c r="D11" s="339" t="s">
        <v>1296</v>
      </c>
      <c r="E11" s="339" t="s">
        <v>1296</v>
      </c>
      <c r="F11" s="339" t="s">
        <v>1296</v>
      </c>
      <c r="G11" s="382" t="s">
        <v>1296</v>
      </c>
      <c r="H11" s="339" t="s">
        <v>1296</v>
      </c>
      <c r="I11" s="382" t="s">
        <v>1296</v>
      </c>
      <c r="J11" s="339" t="s">
        <v>1296</v>
      </c>
      <c r="K11" s="339" t="s">
        <v>1296</v>
      </c>
      <c r="L11" s="353">
        <v>13</v>
      </c>
      <c r="M11" s="353">
        <v>3</v>
      </c>
      <c r="N11" s="353">
        <v>13</v>
      </c>
      <c r="O11" s="28"/>
      <c r="P11" s="339" t="s">
        <v>1296</v>
      </c>
      <c r="Q11" s="382" t="s">
        <v>1296</v>
      </c>
      <c r="R11" s="382" t="s">
        <v>1296</v>
      </c>
      <c r="S11" s="382" t="s">
        <v>1296</v>
      </c>
      <c r="T11" s="353">
        <v>42</v>
      </c>
      <c r="U11" s="43">
        <v>15</v>
      </c>
      <c r="V11" s="339" t="s">
        <v>1296</v>
      </c>
      <c r="W11" s="382" t="s">
        <v>1296</v>
      </c>
      <c r="X11" s="384">
        <v>1</v>
      </c>
      <c r="Y11" s="353">
        <v>1</v>
      </c>
      <c r="Z11" s="353">
        <v>16</v>
      </c>
      <c r="AA11" s="353">
        <v>4</v>
      </c>
      <c r="AB11" s="339" t="s">
        <v>1296</v>
      </c>
      <c r="AC11" s="339" t="s">
        <v>1296</v>
      </c>
      <c r="AD11" s="353">
        <v>30</v>
      </c>
      <c r="AE11" s="353">
        <v>7</v>
      </c>
      <c r="AF11" s="353">
        <v>2</v>
      </c>
      <c r="AG11" s="339" t="s">
        <v>1296</v>
      </c>
      <c r="AH11" s="163">
        <v>122</v>
      </c>
      <c r="AI11" s="163">
        <v>30</v>
      </c>
      <c r="AJ11" s="383" t="s">
        <v>957</v>
      </c>
    </row>
    <row r="12" spans="1:36" x14ac:dyDescent="0.7">
      <c r="A12" s="381" t="s">
        <v>700</v>
      </c>
      <c r="B12" s="43">
        <v>12</v>
      </c>
      <c r="C12" s="43">
        <v>3</v>
      </c>
      <c r="D12" s="339" t="s">
        <v>1296</v>
      </c>
      <c r="E12" s="339" t="s">
        <v>1296</v>
      </c>
      <c r="F12" s="339" t="s">
        <v>1296</v>
      </c>
      <c r="G12" s="382" t="s">
        <v>1296</v>
      </c>
      <c r="H12" s="339" t="s">
        <v>1296</v>
      </c>
      <c r="I12" s="382" t="s">
        <v>1296</v>
      </c>
      <c r="J12" s="339" t="s">
        <v>1296</v>
      </c>
      <c r="K12" s="339" t="s">
        <v>1296</v>
      </c>
      <c r="L12" s="353">
        <v>10</v>
      </c>
      <c r="M12" s="339" t="s">
        <v>1296</v>
      </c>
      <c r="N12" s="353">
        <v>33</v>
      </c>
      <c r="O12" s="43">
        <v>5</v>
      </c>
      <c r="P12" s="339" t="s">
        <v>1296</v>
      </c>
      <c r="Q12" s="382" t="s">
        <v>1296</v>
      </c>
      <c r="R12" s="43">
        <v>1</v>
      </c>
      <c r="S12" s="382" t="s">
        <v>1296</v>
      </c>
      <c r="T12" s="353">
        <v>50</v>
      </c>
      <c r="U12" s="43">
        <v>19</v>
      </c>
      <c r="V12" s="339" t="s">
        <v>1296</v>
      </c>
      <c r="W12" s="382" t="s">
        <v>1296</v>
      </c>
      <c r="X12" s="384">
        <v>1</v>
      </c>
      <c r="Y12" s="339" t="s">
        <v>1296</v>
      </c>
      <c r="Z12" s="353">
        <v>32</v>
      </c>
      <c r="AA12" s="353">
        <v>18</v>
      </c>
      <c r="AB12" s="353">
        <v>1</v>
      </c>
      <c r="AC12" s="339" t="s">
        <v>1296</v>
      </c>
      <c r="AD12" s="353">
        <v>63</v>
      </c>
      <c r="AE12" s="28">
        <v>22</v>
      </c>
      <c r="AF12" s="339" t="s">
        <v>1296</v>
      </c>
      <c r="AG12" s="339" t="s">
        <v>1296</v>
      </c>
      <c r="AH12" s="163">
        <v>203</v>
      </c>
      <c r="AI12" s="163">
        <v>67</v>
      </c>
      <c r="AJ12" s="383" t="s">
        <v>958</v>
      </c>
    </row>
    <row r="13" spans="1:36" x14ac:dyDescent="0.7">
      <c r="A13" s="381" t="s">
        <v>701</v>
      </c>
      <c r="B13" s="43">
        <v>22</v>
      </c>
      <c r="C13" s="43">
        <v>4</v>
      </c>
      <c r="D13" s="339" t="s">
        <v>1296</v>
      </c>
      <c r="E13" s="339" t="s">
        <v>1296</v>
      </c>
      <c r="F13" s="339" t="s">
        <v>1296</v>
      </c>
      <c r="G13" s="382" t="s">
        <v>1296</v>
      </c>
      <c r="H13" s="43">
        <v>1</v>
      </c>
      <c r="I13" s="43">
        <v>1</v>
      </c>
      <c r="J13" s="353">
        <v>2</v>
      </c>
      <c r="K13" s="339" t="s">
        <v>1296</v>
      </c>
      <c r="L13" s="353">
        <v>10</v>
      </c>
      <c r="M13" s="353">
        <v>3</v>
      </c>
      <c r="N13" s="353">
        <v>20</v>
      </c>
      <c r="O13" s="43">
        <v>6</v>
      </c>
      <c r="P13" s="353">
        <v>1</v>
      </c>
      <c r="Q13" s="382" t="s">
        <v>1296</v>
      </c>
      <c r="R13" s="382" t="s">
        <v>1296</v>
      </c>
      <c r="S13" s="382" t="s">
        <v>1296</v>
      </c>
      <c r="T13" s="353">
        <v>39</v>
      </c>
      <c r="U13" s="43">
        <v>16</v>
      </c>
      <c r="V13" s="339" t="s">
        <v>1296</v>
      </c>
      <c r="W13" s="382" t="s">
        <v>1296</v>
      </c>
      <c r="X13" s="384">
        <v>1</v>
      </c>
      <c r="Y13" s="339" t="s">
        <v>1296</v>
      </c>
      <c r="Z13" s="353">
        <v>29</v>
      </c>
      <c r="AA13" s="353">
        <v>12</v>
      </c>
      <c r="AB13" s="353">
        <v>1</v>
      </c>
      <c r="AC13" s="339" t="s">
        <v>1296</v>
      </c>
      <c r="AD13" s="353">
        <v>57</v>
      </c>
      <c r="AE13" s="28">
        <v>20</v>
      </c>
      <c r="AF13" s="353">
        <v>2</v>
      </c>
      <c r="AG13" s="339" t="s">
        <v>1296</v>
      </c>
      <c r="AH13" s="163">
        <v>185</v>
      </c>
      <c r="AI13" s="163">
        <v>62</v>
      </c>
      <c r="AJ13" s="383" t="s">
        <v>959</v>
      </c>
    </row>
    <row r="14" spans="1:36" x14ac:dyDescent="0.7">
      <c r="A14" s="381" t="s">
        <v>702</v>
      </c>
      <c r="B14" s="43">
        <v>12</v>
      </c>
      <c r="C14" s="43">
        <v>2</v>
      </c>
      <c r="D14" s="353">
        <v>1</v>
      </c>
      <c r="E14" s="339" t="s">
        <v>1296</v>
      </c>
      <c r="F14" s="339" t="s">
        <v>1296</v>
      </c>
      <c r="G14" s="382" t="s">
        <v>1296</v>
      </c>
      <c r="H14" s="339" t="s">
        <v>1296</v>
      </c>
      <c r="I14" s="382" t="s">
        <v>1296</v>
      </c>
      <c r="J14" s="339" t="s">
        <v>1296</v>
      </c>
      <c r="K14" s="339" t="s">
        <v>1296</v>
      </c>
      <c r="L14" s="353">
        <v>16</v>
      </c>
      <c r="M14" s="353">
        <v>3</v>
      </c>
      <c r="N14" s="353">
        <v>11</v>
      </c>
      <c r="O14" s="43">
        <v>4</v>
      </c>
      <c r="P14" s="339" t="s">
        <v>1296</v>
      </c>
      <c r="Q14" s="382" t="s">
        <v>1296</v>
      </c>
      <c r="R14" s="382" t="s">
        <v>1296</v>
      </c>
      <c r="S14" s="382" t="s">
        <v>1296</v>
      </c>
      <c r="T14" s="353">
        <v>39</v>
      </c>
      <c r="U14" s="43">
        <v>11</v>
      </c>
      <c r="V14" s="43">
        <v>1</v>
      </c>
      <c r="W14" s="382" t="s">
        <v>1296</v>
      </c>
      <c r="X14" s="384">
        <v>1</v>
      </c>
      <c r="Y14" s="339" t="s">
        <v>1296</v>
      </c>
      <c r="Z14" s="353">
        <v>16</v>
      </c>
      <c r="AA14" s="353">
        <v>5</v>
      </c>
      <c r="AB14" s="339" t="s">
        <v>1296</v>
      </c>
      <c r="AC14" s="339" t="s">
        <v>1296</v>
      </c>
      <c r="AD14" s="353">
        <v>59</v>
      </c>
      <c r="AE14" s="28">
        <v>16</v>
      </c>
      <c r="AF14" s="353">
        <v>2</v>
      </c>
      <c r="AG14" s="353">
        <v>2</v>
      </c>
      <c r="AH14" s="163">
        <v>158</v>
      </c>
      <c r="AI14" s="163">
        <v>43</v>
      </c>
      <c r="AJ14" s="383" t="s">
        <v>960</v>
      </c>
    </row>
    <row r="15" spans="1:36" x14ac:dyDescent="0.7">
      <c r="A15" s="381" t="s">
        <v>703</v>
      </c>
      <c r="B15" s="43">
        <v>11</v>
      </c>
      <c r="C15" s="43">
        <v>1</v>
      </c>
      <c r="D15" s="353">
        <v>1</v>
      </c>
      <c r="E15" s="339" t="s">
        <v>1296</v>
      </c>
      <c r="F15" s="353">
        <v>1</v>
      </c>
      <c r="G15" s="382" t="s">
        <v>1296</v>
      </c>
      <c r="H15" s="339" t="s">
        <v>1296</v>
      </c>
      <c r="I15" s="382" t="s">
        <v>1296</v>
      </c>
      <c r="J15" s="353">
        <v>1</v>
      </c>
      <c r="K15" s="339" t="s">
        <v>1296</v>
      </c>
      <c r="L15" s="353">
        <v>7</v>
      </c>
      <c r="M15" s="339" t="s">
        <v>1296</v>
      </c>
      <c r="N15" s="353">
        <v>11</v>
      </c>
      <c r="O15" s="339" t="s">
        <v>1296</v>
      </c>
      <c r="P15" s="339" t="s">
        <v>1296</v>
      </c>
      <c r="Q15" s="382" t="s">
        <v>1296</v>
      </c>
      <c r="R15" s="382" t="s">
        <v>1296</v>
      </c>
      <c r="S15" s="382" t="s">
        <v>1296</v>
      </c>
      <c r="T15" s="353">
        <v>45</v>
      </c>
      <c r="U15" s="43">
        <v>17</v>
      </c>
      <c r="V15" s="339" t="s">
        <v>1296</v>
      </c>
      <c r="W15" s="382" t="s">
        <v>1296</v>
      </c>
      <c r="X15" s="384">
        <v>1</v>
      </c>
      <c r="Y15" s="339" t="s">
        <v>1296</v>
      </c>
      <c r="Z15" s="353">
        <v>36</v>
      </c>
      <c r="AA15" s="353">
        <v>11</v>
      </c>
      <c r="AB15" s="339" t="s">
        <v>1296</v>
      </c>
      <c r="AC15" s="339" t="s">
        <v>1296</v>
      </c>
      <c r="AD15" s="353">
        <v>42</v>
      </c>
      <c r="AE15" s="353">
        <v>8</v>
      </c>
      <c r="AF15" s="339" t="s">
        <v>1296</v>
      </c>
      <c r="AG15" s="339" t="s">
        <v>1296</v>
      </c>
      <c r="AH15" s="163">
        <v>156</v>
      </c>
      <c r="AI15" s="163">
        <v>37</v>
      </c>
      <c r="AJ15" s="383" t="s">
        <v>961</v>
      </c>
    </row>
    <row r="16" spans="1:36" x14ac:dyDescent="0.7">
      <c r="A16" s="381" t="s">
        <v>704</v>
      </c>
      <c r="B16" s="43">
        <v>9</v>
      </c>
      <c r="C16" s="43">
        <v>1</v>
      </c>
      <c r="D16" s="339" t="s">
        <v>1296</v>
      </c>
      <c r="E16" s="339" t="s">
        <v>1296</v>
      </c>
      <c r="F16" s="339" t="s">
        <v>1296</v>
      </c>
      <c r="G16" s="382" t="s">
        <v>1296</v>
      </c>
      <c r="H16" s="339" t="s">
        <v>1296</v>
      </c>
      <c r="I16" s="382" t="s">
        <v>1296</v>
      </c>
      <c r="J16" s="353">
        <v>1</v>
      </c>
      <c r="K16" s="339" t="s">
        <v>1296</v>
      </c>
      <c r="L16" s="353">
        <v>6</v>
      </c>
      <c r="M16" s="339" t="s">
        <v>1296</v>
      </c>
      <c r="N16" s="353">
        <v>8</v>
      </c>
      <c r="O16" s="339" t="s">
        <v>1296</v>
      </c>
      <c r="P16" s="339" t="s">
        <v>1296</v>
      </c>
      <c r="Q16" s="382" t="s">
        <v>1296</v>
      </c>
      <c r="R16" s="382" t="s">
        <v>1296</v>
      </c>
      <c r="S16" s="382" t="s">
        <v>1296</v>
      </c>
      <c r="T16" s="353">
        <v>35</v>
      </c>
      <c r="U16" s="43">
        <v>3</v>
      </c>
      <c r="V16" s="339" t="s">
        <v>1296</v>
      </c>
      <c r="W16" s="382" t="s">
        <v>1296</v>
      </c>
      <c r="X16" s="339" t="s">
        <v>1296</v>
      </c>
      <c r="Y16" s="339" t="s">
        <v>1296</v>
      </c>
      <c r="Z16" s="353">
        <v>18</v>
      </c>
      <c r="AA16" s="353">
        <v>4</v>
      </c>
      <c r="AB16" s="339" t="s">
        <v>1296</v>
      </c>
      <c r="AC16" s="339" t="s">
        <v>1296</v>
      </c>
      <c r="AD16" s="353">
        <v>30</v>
      </c>
      <c r="AE16" s="353">
        <v>4</v>
      </c>
      <c r="AF16" s="339" t="s">
        <v>1296</v>
      </c>
      <c r="AG16" s="339" t="s">
        <v>1296</v>
      </c>
      <c r="AH16" s="163">
        <v>107</v>
      </c>
      <c r="AI16" s="163">
        <v>12</v>
      </c>
      <c r="AJ16" s="383" t="s">
        <v>968</v>
      </c>
    </row>
    <row r="17" spans="1:36" x14ac:dyDescent="0.7">
      <c r="A17" s="381" t="s">
        <v>705</v>
      </c>
      <c r="B17" s="43">
        <v>3</v>
      </c>
      <c r="C17" s="339" t="s">
        <v>1296</v>
      </c>
      <c r="D17" s="339" t="s">
        <v>1296</v>
      </c>
      <c r="E17" s="339" t="s">
        <v>1296</v>
      </c>
      <c r="F17" s="339" t="s">
        <v>1296</v>
      </c>
      <c r="G17" s="382" t="s">
        <v>1296</v>
      </c>
      <c r="H17" s="339" t="s">
        <v>1296</v>
      </c>
      <c r="I17" s="382" t="s">
        <v>1296</v>
      </c>
      <c r="J17" s="339" t="s">
        <v>1296</v>
      </c>
      <c r="K17" s="339" t="s">
        <v>1296</v>
      </c>
      <c r="L17" s="353">
        <v>1</v>
      </c>
      <c r="M17" s="353">
        <v>1</v>
      </c>
      <c r="N17" s="353">
        <v>2</v>
      </c>
      <c r="O17" s="339" t="s">
        <v>1296</v>
      </c>
      <c r="P17" s="339" t="s">
        <v>1296</v>
      </c>
      <c r="Q17" s="382" t="s">
        <v>1296</v>
      </c>
      <c r="R17" s="382" t="s">
        <v>1296</v>
      </c>
      <c r="S17" s="382" t="s">
        <v>1296</v>
      </c>
      <c r="T17" s="353">
        <v>19</v>
      </c>
      <c r="U17" s="43">
        <v>6</v>
      </c>
      <c r="V17" s="339" t="s">
        <v>1296</v>
      </c>
      <c r="W17" s="382" t="s">
        <v>1296</v>
      </c>
      <c r="X17" s="339" t="s">
        <v>1296</v>
      </c>
      <c r="Y17" s="339" t="s">
        <v>1296</v>
      </c>
      <c r="Z17" s="353">
        <v>18</v>
      </c>
      <c r="AA17" s="353">
        <v>6</v>
      </c>
      <c r="AB17" s="339" t="s">
        <v>1296</v>
      </c>
      <c r="AC17" s="339" t="s">
        <v>1296</v>
      </c>
      <c r="AD17" s="353">
        <v>18</v>
      </c>
      <c r="AE17" s="353">
        <v>4</v>
      </c>
      <c r="AF17" s="339" t="s">
        <v>1296</v>
      </c>
      <c r="AG17" s="339" t="s">
        <v>1296</v>
      </c>
      <c r="AH17" s="163">
        <v>61</v>
      </c>
      <c r="AI17" s="163">
        <v>17</v>
      </c>
      <c r="AJ17" s="383" t="s">
        <v>963</v>
      </c>
    </row>
    <row r="18" spans="1:36" x14ac:dyDescent="0.7">
      <c r="A18" s="381" t="s">
        <v>706</v>
      </c>
      <c r="B18" s="339" t="s">
        <v>1296</v>
      </c>
      <c r="C18" s="339" t="s">
        <v>1296</v>
      </c>
      <c r="D18" s="339" t="s">
        <v>1296</v>
      </c>
      <c r="E18" s="339" t="s">
        <v>1296</v>
      </c>
      <c r="F18" s="339" t="s">
        <v>1296</v>
      </c>
      <c r="G18" s="382" t="s">
        <v>1296</v>
      </c>
      <c r="H18" s="339" t="s">
        <v>1296</v>
      </c>
      <c r="I18" s="382" t="s">
        <v>1296</v>
      </c>
      <c r="J18" s="339" t="s">
        <v>1296</v>
      </c>
      <c r="K18" s="339" t="s">
        <v>1296</v>
      </c>
      <c r="L18" s="339" t="s">
        <v>1296</v>
      </c>
      <c r="M18" s="339" t="s">
        <v>1296</v>
      </c>
      <c r="N18" s="28"/>
      <c r="O18" s="339" t="s">
        <v>1296</v>
      </c>
      <c r="P18" s="339" t="s">
        <v>1296</v>
      </c>
      <c r="Q18" s="382" t="s">
        <v>1296</v>
      </c>
      <c r="R18" s="382" t="s">
        <v>1296</v>
      </c>
      <c r="S18" s="382" t="s">
        <v>1296</v>
      </c>
      <c r="T18" s="353">
        <v>8</v>
      </c>
      <c r="U18" s="43">
        <v>1</v>
      </c>
      <c r="V18" s="339" t="s">
        <v>1296</v>
      </c>
      <c r="W18" s="382" t="s">
        <v>1296</v>
      </c>
      <c r="X18" s="339" t="s">
        <v>1296</v>
      </c>
      <c r="Y18" s="339" t="s">
        <v>1296</v>
      </c>
      <c r="Z18" s="353">
        <v>6</v>
      </c>
      <c r="AA18" s="353">
        <v>4</v>
      </c>
      <c r="AB18" s="339" t="s">
        <v>1296</v>
      </c>
      <c r="AC18" s="339" t="s">
        <v>1296</v>
      </c>
      <c r="AD18" s="353">
        <v>8</v>
      </c>
      <c r="AE18" s="28"/>
      <c r="AF18" s="339" t="s">
        <v>1296</v>
      </c>
      <c r="AG18" s="339" t="s">
        <v>1296</v>
      </c>
      <c r="AH18" s="163">
        <v>22</v>
      </c>
      <c r="AI18" s="163">
        <v>5</v>
      </c>
      <c r="AJ18" s="383" t="s">
        <v>964</v>
      </c>
    </row>
    <row r="19" spans="1:36" x14ac:dyDescent="0.7">
      <c r="A19" s="381" t="s">
        <v>707</v>
      </c>
      <c r="B19" s="43">
        <v>1</v>
      </c>
      <c r="C19" s="339" t="s">
        <v>1296</v>
      </c>
      <c r="D19" s="339" t="s">
        <v>1296</v>
      </c>
      <c r="E19" s="339" t="s">
        <v>1296</v>
      </c>
      <c r="F19" s="339" t="s">
        <v>1296</v>
      </c>
      <c r="G19" s="382" t="s">
        <v>1296</v>
      </c>
      <c r="H19" s="339" t="s">
        <v>1296</v>
      </c>
      <c r="I19" s="382" t="s">
        <v>1296</v>
      </c>
      <c r="J19" s="339" t="s">
        <v>1296</v>
      </c>
      <c r="K19" s="339" t="s">
        <v>1296</v>
      </c>
      <c r="L19" s="339" t="s">
        <v>1296</v>
      </c>
      <c r="M19" s="339" t="s">
        <v>1296</v>
      </c>
      <c r="N19" s="353">
        <v>1</v>
      </c>
      <c r="O19" s="339" t="s">
        <v>1296</v>
      </c>
      <c r="P19" s="339" t="s">
        <v>1296</v>
      </c>
      <c r="Q19" s="382" t="s">
        <v>1296</v>
      </c>
      <c r="R19" s="382" t="s">
        <v>1296</v>
      </c>
      <c r="S19" s="382" t="s">
        <v>1296</v>
      </c>
      <c r="T19" s="353">
        <v>6</v>
      </c>
      <c r="U19" s="28"/>
      <c r="V19" s="339" t="s">
        <v>1296</v>
      </c>
      <c r="W19" s="382" t="s">
        <v>1296</v>
      </c>
      <c r="X19" s="339" t="s">
        <v>1296</v>
      </c>
      <c r="Y19" s="339" t="s">
        <v>1296</v>
      </c>
      <c r="Z19" s="353">
        <v>5</v>
      </c>
      <c r="AA19" s="353">
        <v>1</v>
      </c>
      <c r="AB19" s="339" t="s">
        <v>1296</v>
      </c>
      <c r="AC19" s="339" t="s">
        <v>1296</v>
      </c>
      <c r="AD19" s="353">
        <v>5</v>
      </c>
      <c r="AE19" s="353">
        <v>2</v>
      </c>
      <c r="AF19" s="339" t="s">
        <v>1296</v>
      </c>
      <c r="AG19" s="339" t="s">
        <v>1296</v>
      </c>
      <c r="AH19" s="163">
        <v>18</v>
      </c>
      <c r="AI19" s="163">
        <v>3</v>
      </c>
      <c r="AJ19" s="383" t="s">
        <v>965</v>
      </c>
    </row>
    <row r="20" spans="1:36" ht="35.4" customHeight="1" x14ac:dyDescent="0.7">
      <c r="A20" s="842" t="s">
        <v>708</v>
      </c>
      <c r="B20" s="833" t="s">
        <v>1296</v>
      </c>
      <c r="C20" s="833" t="s">
        <v>1296</v>
      </c>
      <c r="D20" s="833" t="s">
        <v>1296</v>
      </c>
      <c r="E20" s="833" t="s">
        <v>1296</v>
      </c>
      <c r="F20" s="833" t="s">
        <v>1296</v>
      </c>
      <c r="G20" s="833" t="s">
        <v>1296</v>
      </c>
      <c r="H20" s="833" t="s">
        <v>1296</v>
      </c>
      <c r="I20" s="831" t="s">
        <v>1296</v>
      </c>
      <c r="J20" s="833" t="s">
        <v>1296</v>
      </c>
      <c r="K20" s="833" t="s">
        <v>1296</v>
      </c>
      <c r="L20" s="833" t="s">
        <v>1296</v>
      </c>
      <c r="M20" s="833" t="s">
        <v>1296</v>
      </c>
      <c r="N20" s="833" t="s">
        <v>1296</v>
      </c>
      <c r="O20" s="833" t="s">
        <v>1296</v>
      </c>
      <c r="P20" s="833" t="s">
        <v>1296</v>
      </c>
      <c r="Q20" s="831" t="s">
        <v>1296</v>
      </c>
      <c r="R20" s="831" t="s">
        <v>1296</v>
      </c>
      <c r="S20" s="831" t="s">
        <v>1296</v>
      </c>
      <c r="T20" s="339" t="s">
        <v>1296</v>
      </c>
      <c r="U20" s="832"/>
      <c r="V20" s="833" t="s">
        <v>1296</v>
      </c>
      <c r="W20" s="831" t="s">
        <v>1296</v>
      </c>
      <c r="X20" s="833" t="s">
        <v>1296</v>
      </c>
      <c r="Y20" s="833" t="s">
        <v>1296</v>
      </c>
      <c r="Z20" s="339" t="s">
        <v>1296</v>
      </c>
      <c r="AA20" s="28"/>
      <c r="AB20" s="833" t="s">
        <v>1296</v>
      </c>
      <c r="AC20" s="833" t="s">
        <v>1296</v>
      </c>
      <c r="AD20" s="28"/>
      <c r="AE20" s="832"/>
      <c r="AF20" s="833" t="s">
        <v>1296</v>
      </c>
      <c r="AG20" s="833" t="s">
        <v>1296</v>
      </c>
      <c r="AH20" s="339" t="s">
        <v>1296</v>
      </c>
      <c r="AI20" s="339" t="s">
        <v>1296</v>
      </c>
      <c r="AJ20" s="843" t="s">
        <v>969</v>
      </c>
    </row>
    <row r="21" spans="1:36" ht="4.2" hidden="1" customHeight="1" x14ac:dyDescent="0.7">
      <c r="A21" s="842"/>
      <c r="B21" s="834"/>
      <c r="C21" s="834"/>
      <c r="D21" s="834"/>
      <c r="E21" s="834"/>
      <c r="F21" s="834"/>
      <c r="G21" s="834"/>
      <c r="H21" s="834"/>
      <c r="I21" s="832"/>
      <c r="J21" s="834"/>
      <c r="K21" s="834"/>
      <c r="L21" s="834"/>
      <c r="M21" s="834"/>
      <c r="N21" s="834"/>
      <c r="O21" s="834"/>
      <c r="P21" s="834"/>
      <c r="Q21" s="832"/>
      <c r="R21" s="832"/>
      <c r="S21" s="832"/>
      <c r="T21" s="353">
        <v>5</v>
      </c>
      <c r="U21" s="832"/>
      <c r="V21" s="834"/>
      <c r="W21" s="832"/>
      <c r="X21" s="834"/>
      <c r="Y21" s="834"/>
      <c r="Z21" s="353">
        <v>1</v>
      </c>
      <c r="AA21" s="353">
        <v>1</v>
      </c>
      <c r="AB21" s="834"/>
      <c r="AC21" s="834"/>
      <c r="AD21" s="353">
        <v>5</v>
      </c>
      <c r="AE21" s="832"/>
      <c r="AF21" s="834"/>
      <c r="AG21" s="834"/>
      <c r="AH21" s="163">
        <v>11</v>
      </c>
      <c r="AI21" s="163">
        <v>1</v>
      </c>
      <c r="AJ21" s="843"/>
    </row>
    <row r="22" spans="1:36" ht="27" thickBot="1" x14ac:dyDescent="0.75">
      <c r="A22" s="385" t="s">
        <v>668</v>
      </c>
      <c r="B22" s="345">
        <v>88</v>
      </c>
      <c r="C22" s="345">
        <v>14</v>
      </c>
      <c r="D22" s="363">
        <v>2</v>
      </c>
      <c r="E22" s="386">
        <v>0</v>
      </c>
      <c r="F22" s="363">
        <v>1</v>
      </c>
      <c r="G22" s="387">
        <v>0</v>
      </c>
      <c r="H22" s="345">
        <v>1</v>
      </c>
      <c r="I22" s="345">
        <v>1</v>
      </c>
      <c r="J22" s="363">
        <v>4</v>
      </c>
      <c r="K22" s="345">
        <v>0</v>
      </c>
      <c r="L22" s="363">
        <v>84</v>
      </c>
      <c r="M22" s="387">
        <v>15</v>
      </c>
      <c r="N22" s="363">
        <v>124</v>
      </c>
      <c r="O22" s="345">
        <v>21</v>
      </c>
      <c r="P22" s="363">
        <v>1</v>
      </c>
      <c r="Q22" s="387">
        <v>0</v>
      </c>
      <c r="R22" s="345">
        <v>1</v>
      </c>
      <c r="S22" s="345">
        <v>0</v>
      </c>
      <c r="T22" s="364">
        <v>381</v>
      </c>
      <c r="U22" s="345" t="s">
        <v>710</v>
      </c>
      <c r="V22" s="363">
        <v>1</v>
      </c>
      <c r="W22" s="387">
        <v>0</v>
      </c>
      <c r="X22" s="387">
        <v>5</v>
      </c>
      <c r="Y22" s="363">
        <v>1</v>
      </c>
      <c r="Z22" s="364">
        <v>229</v>
      </c>
      <c r="AA22" s="363">
        <v>82</v>
      </c>
      <c r="AB22" s="363">
        <v>2</v>
      </c>
      <c r="AC22" s="387">
        <v>0</v>
      </c>
      <c r="AD22" s="364">
        <v>406</v>
      </c>
      <c r="AE22" s="364">
        <v>97</v>
      </c>
      <c r="AF22" s="363">
        <v>6</v>
      </c>
      <c r="AG22" s="365">
        <v>2</v>
      </c>
      <c r="AH22" s="388">
        <v>1336</v>
      </c>
      <c r="AI22" s="389">
        <v>348</v>
      </c>
      <c r="AJ22" s="340" t="s">
        <v>7</v>
      </c>
    </row>
    <row r="23" spans="1:36" x14ac:dyDescent="0.7">
      <c r="A23" s="1" t="s">
        <v>652</v>
      </c>
      <c r="AJ23" s="336" t="s">
        <v>906</v>
      </c>
    </row>
  </sheetData>
  <mergeCells count="77">
    <mergeCell ref="A3:A5"/>
    <mergeCell ref="AJ3:AJ5"/>
    <mergeCell ref="A6:A7"/>
    <mergeCell ref="AJ6:AJ7"/>
    <mergeCell ref="A20:A21"/>
    <mergeCell ref="AJ20:AJ21"/>
    <mergeCell ref="I8:I9"/>
    <mergeCell ref="R20:R21"/>
    <mergeCell ref="AC20:AC21"/>
    <mergeCell ref="AE20:AE21"/>
    <mergeCell ref="AF20:AF21"/>
    <mergeCell ref="AG20:AG21"/>
    <mergeCell ref="U20:U21"/>
    <mergeCell ref="V20:V21"/>
    <mergeCell ref="W20:W21"/>
    <mergeCell ref="X20:X21"/>
    <mergeCell ref="Y20:Y21"/>
    <mergeCell ref="AB20:AB21"/>
    <mergeCell ref="B20:B21"/>
    <mergeCell ref="C20:C21"/>
    <mergeCell ref="D20:D21"/>
    <mergeCell ref="E20:E21"/>
    <mergeCell ref="F20:F21"/>
    <mergeCell ref="G20:G21"/>
    <mergeCell ref="N6:N7"/>
    <mergeCell ref="O6:O7"/>
    <mergeCell ref="W6:W7"/>
    <mergeCell ref="X6:X7"/>
    <mergeCell ref="Y6:Y7"/>
    <mergeCell ref="H6:H7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I6:I7"/>
    <mergeCell ref="J6:J7"/>
    <mergeCell ref="K6:K7"/>
    <mergeCell ref="M6:M7"/>
    <mergeCell ref="AF6:AF7"/>
    <mergeCell ref="AG6:AG7"/>
    <mergeCell ref="P6:P7"/>
    <mergeCell ref="Q6:Q7"/>
    <mergeCell ref="R6:R7"/>
    <mergeCell ref="S6:S7"/>
    <mergeCell ref="V6:V7"/>
    <mergeCell ref="AC6:AC7"/>
    <mergeCell ref="AB6:AB7"/>
    <mergeCell ref="C6:C7"/>
    <mergeCell ref="D6:D7"/>
    <mergeCell ref="E6:E7"/>
    <mergeCell ref="F6:F7"/>
    <mergeCell ref="G6:G7"/>
    <mergeCell ref="J3:K3"/>
    <mergeCell ref="J4:K4"/>
    <mergeCell ref="B3:C4"/>
    <mergeCell ref="D3:E4"/>
    <mergeCell ref="F3:G4"/>
    <mergeCell ref="H3:I4"/>
    <mergeCell ref="AH3:AI4"/>
    <mergeCell ref="L3:M4"/>
    <mergeCell ref="N3:O4"/>
    <mergeCell ref="P3:Q4"/>
    <mergeCell ref="R3:S4"/>
    <mergeCell ref="T3:U4"/>
    <mergeCell ref="V3:W4"/>
    <mergeCell ref="X3:Y4"/>
    <mergeCell ref="Z3:AA4"/>
    <mergeCell ref="AB3:AC4"/>
    <mergeCell ref="AD3:AE4"/>
    <mergeCell ref="AF3:AG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BE34-6112-42CF-9A03-A1888C8980EA}">
  <dimension ref="A1:C15"/>
  <sheetViews>
    <sheetView workbookViewId="0">
      <selection activeCell="B7" sqref="B7"/>
    </sheetView>
  </sheetViews>
  <sheetFormatPr baseColWidth="10" defaultRowHeight="26.4" x14ac:dyDescent="0.7"/>
  <cols>
    <col min="1" max="1" width="33.21875" style="1" customWidth="1"/>
    <col min="2" max="2" width="40.77734375" style="89" customWidth="1"/>
    <col min="3" max="3" width="22.6640625" style="392" customWidth="1"/>
    <col min="4" max="16384" width="11.5546875" style="1"/>
  </cols>
  <sheetData>
    <row r="1" spans="1:3" x14ac:dyDescent="0.7">
      <c r="B1" s="391" t="s">
        <v>1284</v>
      </c>
    </row>
    <row r="2" spans="1:3" ht="27" thickBot="1" x14ac:dyDescent="0.75">
      <c r="A2" s="160" t="s">
        <v>1031</v>
      </c>
    </row>
    <row r="3" spans="1:3" ht="27" thickBot="1" x14ac:dyDescent="0.75">
      <c r="A3" s="342" t="s">
        <v>1387</v>
      </c>
      <c r="B3" s="393" t="s">
        <v>1285</v>
      </c>
      <c r="C3" s="42" t="s">
        <v>412</v>
      </c>
    </row>
    <row r="4" spans="1:3" ht="27" thickBot="1" x14ac:dyDescent="0.75">
      <c r="A4" s="347" t="s">
        <v>711</v>
      </c>
      <c r="B4" s="394">
        <v>2</v>
      </c>
      <c r="C4" s="219" t="s">
        <v>987</v>
      </c>
    </row>
    <row r="5" spans="1:3" ht="27" thickBot="1" x14ac:dyDescent="0.75">
      <c r="A5" s="347" t="s">
        <v>712</v>
      </c>
      <c r="B5" s="394">
        <v>38</v>
      </c>
      <c r="C5" s="219" t="s">
        <v>988</v>
      </c>
    </row>
    <row r="6" spans="1:3" ht="27" thickBot="1" x14ac:dyDescent="0.75">
      <c r="A6" s="347" t="s">
        <v>713</v>
      </c>
      <c r="B6" s="394">
        <v>75</v>
      </c>
      <c r="C6" s="219" t="s">
        <v>989</v>
      </c>
    </row>
    <row r="7" spans="1:3" ht="27" thickBot="1" x14ac:dyDescent="0.75">
      <c r="A7" s="347" t="s">
        <v>714</v>
      </c>
      <c r="B7" s="394">
        <v>95</v>
      </c>
      <c r="C7" s="219" t="s">
        <v>990</v>
      </c>
    </row>
    <row r="8" spans="1:3" ht="27" thickBot="1" x14ac:dyDescent="0.75">
      <c r="A8" s="347" t="s">
        <v>715</v>
      </c>
      <c r="B8" s="394">
        <v>108</v>
      </c>
      <c r="C8" s="219" t="s">
        <v>991</v>
      </c>
    </row>
    <row r="9" spans="1:3" ht="27" thickBot="1" x14ac:dyDescent="0.75">
      <c r="A9" s="347" t="s">
        <v>716</v>
      </c>
      <c r="B9" s="394">
        <v>157</v>
      </c>
      <c r="C9" s="219" t="s">
        <v>992</v>
      </c>
    </row>
    <row r="10" spans="1:3" ht="27" thickBot="1" x14ac:dyDescent="0.75">
      <c r="A10" s="347" t="s">
        <v>717</v>
      </c>
      <c r="B10" s="394">
        <v>186</v>
      </c>
      <c r="C10" s="219" t="s">
        <v>993</v>
      </c>
    </row>
    <row r="11" spans="1:3" ht="27" thickBot="1" x14ac:dyDescent="0.75">
      <c r="A11" s="347" t="s">
        <v>718</v>
      </c>
      <c r="B11" s="394">
        <v>173</v>
      </c>
      <c r="C11" s="219" t="s">
        <v>994</v>
      </c>
    </row>
    <row r="12" spans="1:3" ht="27" thickBot="1" x14ac:dyDescent="0.75">
      <c r="A12" s="347" t="s">
        <v>719</v>
      </c>
      <c r="B12" s="394">
        <v>29</v>
      </c>
      <c r="C12" s="219" t="s">
        <v>995</v>
      </c>
    </row>
    <row r="13" spans="1:3" ht="27" thickBot="1" x14ac:dyDescent="0.75">
      <c r="A13" s="347" t="s">
        <v>663</v>
      </c>
      <c r="B13" s="394">
        <v>26</v>
      </c>
      <c r="C13" s="219" t="s">
        <v>123</v>
      </c>
    </row>
    <row r="14" spans="1:3" ht="27" thickBot="1" x14ac:dyDescent="0.75">
      <c r="A14" s="348" t="s">
        <v>651</v>
      </c>
      <c r="B14" s="395">
        <v>889</v>
      </c>
      <c r="C14" s="340" t="s">
        <v>7</v>
      </c>
    </row>
    <row r="15" spans="1:3" x14ac:dyDescent="0.7">
      <c r="A15" s="336" t="s">
        <v>652</v>
      </c>
      <c r="C15" s="336" t="s">
        <v>906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tabSelected="1" topLeftCell="A3" zoomScaleNormal="100" workbookViewId="0">
      <selection activeCell="H13" sqref="H13"/>
    </sheetView>
  </sheetViews>
  <sheetFormatPr baseColWidth="10" defaultColWidth="8.77734375" defaultRowHeight="30" x14ac:dyDescent="0.85"/>
  <cols>
    <col min="1" max="1" width="34.77734375" style="202" bestFit="1" customWidth="1"/>
    <col min="2" max="5" width="12.44140625" style="202" bestFit="1" customWidth="1"/>
    <col min="6" max="7" width="15.44140625" style="202" customWidth="1"/>
    <col min="8" max="8" width="19.6640625" style="202" customWidth="1"/>
    <col min="9" max="9" width="8.77734375" style="202"/>
    <col min="10" max="10" width="10.44140625" style="202" bestFit="1" customWidth="1"/>
    <col min="11" max="16384" width="8.77734375" style="202"/>
  </cols>
  <sheetData>
    <row r="1" spans="1:10" ht="26.4" customHeight="1" x14ac:dyDescent="0.85">
      <c r="A1" s="781" t="s">
        <v>1260</v>
      </c>
      <c r="B1" s="781"/>
      <c r="C1" s="781"/>
      <c r="D1" s="781"/>
      <c r="E1" s="781"/>
      <c r="F1" s="781"/>
      <c r="G1" s="781"/>
      <c r="H1" s="781"/>
    </row>
    <row r="2" spans="1:10" ht="31.2" customHeight="1" x14ac:dyDescent="0.85">
      <c r="A2" s="782" t="s">
        <v>1222</v>
      </c>
      <c r="B2" s="782"/>
      <c r="C2" s="782"/>
      <c r="D2" s="782"/>
      <c r="E2" s="782"/>
      <c r="F2" s="782"/>
      <c r="G2" s="782"/>
      <c r="H2" s="782"/>
    </row>
    <row r="3" spans="1:10" x14ac:dyDescent="0.85">
      <c r="A3" s="257"/>
      <c r="B3" s="150">
        <v>1977</v>
      </c>
      <c r="C3" s="153">
        <v>1988</v>
      </c>
      <c r="D3" s="153">
        <v>2000</v>
      </c>
      <c r="E3" s="153">
        <v>2013</v>
      </c>
      <c r="F3" s="153">
        <v>2022</v>
      </c>
      <c r="G3" s="153">
        <v>2023</v>
      </c>
      <c r="H3" s="258"/>
      <c r="J3" s="258"/>
    </row>
    <row r="4" spans="1:10" x14ac:dyDescent="0.85">
      <c r="A4" s="259" t="s">
        <v>0</v>
      </c>
      <c r="B4" s="260"/>
      <c r="C4" s="260"/>
      <c r="D4" s="260"/>
      <c r="E4" s="260"/>
      <c r="F4" s="260"/>
      <c r="G4" s="260"/>
      <c r="H4" s="151" t="s">
        <v>1</v>
      </c>
    </row>
    <row r="5" spans="1:10" x14ac:dyDescent="0.85">
      <c r="A5" s="261" t="s">
        <v>2</v>
      </c>
      <c r="B5" s="262">
        <v>164304</v>
      </c>
      <c r="C5" s="262">
        <v>395677</v>
      </c>
      <c r="D5" s="262">
        <v>493044</v>
      </c>
      <c r="E5" s="262">
        <v>869653</v>
      </c>
      <c r="F5" s="262">
        <v>1205542</v>
      </c>
      <c r="G5" s="262">
        <v>1297410.4123628503</v>
      </c>
      <c r="H5" s="263" t="s">
        <v>3</v>
      </c>
    </row>
    <row r="6" spans="1:10" x14ac:dyDescent="0.85">
      <c r="A6" s="261" t="s">
        <v>4</v>
      </c>
      <c r="B6" s="262">
        <v>139515</v>
      </c>
      <c r="C6" s="262">
        <v>368238</v>
      </c>
      <c r="D6" s="262">
        <v>461082</v>
      </c>
      <c r="E6" s="262">
        <v>840450</v>
      </c>
      <c r="F6" s="262">
        <v>1166307</v>
      </c>
      <c r="G6" s="262">
        <v>1344142.8764414599</v>
      </c>
      <c r="H6" s="262" t="s">
        <v>5</v>
      </c>
    </row>
    <row r="7" spans="1:10" x14ac:dyDescent="0.85">
      <c r="A7" s="260" t="s">
        <v>506</v>
      </c>
      <c r="B7" s="264">
        <v>303819</v>
      </c>
      <c r="C7" s="264">
        <v>763915</v>
      </c>
      <c r="D7" s="264">
        <v>954126</v>
      </c>
      <c r="E7" s="264">
        <v>1710103</v>
      </c>
      <c r="F7" s="264">
        <v>2371849</v>
      </c>
      <c r="G7" s="264">
        <v>2641553</v>
      </c>
      <c r="H7" s="264" t="s">
        <v>504</v>
      </c>
    </row>
    <row r="8" spans="1:10" x14ac:dyDescent="0.85">
      <c r="A8" s="259" t="s">
        <v>1223</v>
      </c>
      <c r="B8" s="260"/>
      <c r="C8" s="260"/>
      <c r="D8" s="260"/>
      <c r="E8" s="260"/>
      <c r="F8" s="204"/>
      <c r="G8" s="204"/>
      <c r="H8" s="151" t="s">
        <v>8</v>
      </c>
    </row>
    <row r="9" spans="1:10" x14ac:dyDescent="0.85">
      <c r="A9" s="261" t="s">
        <v>2</v>
      </c>
      <c r="B9" s="262">
        <v>494057</v>
      </c>
      <c r="C9" s="262">
        <v>527498</v>
      </c>
      <c r="D9" s="262">
        <v>748664</v>
      </c>
      <c r="E9" s="262">
        <v>873421</v>
      </c>
      <c r="F9" s="262">
        <v>955930</v>
      </c>
      <c r="G9" s="262">
        <v>1078060.2351474247</v>
      </c>
      <c r="H9" s="263" t="s">
        <v>3</v>
      </c>
    </row>
    <row r="10" spans="1:10" x14ac:dyDescent="0.85">
      <c r="A10" s="261" t="s">
        <v>4</v>
      </c>
      <c r="B10" s="262">
        <v>540954</v>
      </c>
      <c r="C10" s="262">
        <v>572823</v>
      </c>
      <c r="D10" s="262">
        <v>805369</v>
      </c>
      <c r="E10" s="262">
        <v>953844</v>
      </c>
      <c r="F10" s="262">
        <v>1044257</v>
      </c>
      <c r="G10" s="262">
        <v>1207918.7886576471</v>
      </c>
      <c r="H10" s="262" t="s">
        <v>5</v>
      </c>
    </row>
    <row r="11" spans="1:10" x14ac:dyDescent="0.85">
      <c r="A11" s="260" t="s">
        <v>505</v>
      </c>
      <c r="B11" s="264">
        <v>1035011</v>
      </c>
      <c r="C11" s="264">
        <f>SUM(C9:C10)</f>
        <v>1100321</v>
      </c>
      <c r="D11" s="264">
        <v>1554033</v>
      </c>
      <c r="E11" s="264">
        <f>SUM(E9:E10)</f>
        <v>1827265</v>
      </c>
      <c r="F11" s="264">
        <v>2000187</v>
      </c>
      <c r="G11" s="264">
        <v>2285979</v>
      </c>
      <c r="H11" s="264" t="s">
        <v>503</v>
      </c>
    </row>
    <row r="12" spans="1:10" x14ac:dyDescent="0.85">
      <c r="A12" s="260" t="s">
        <v>195</v>
      </c>
      <c r="B12" s="264">
        <f>B7+B11</f>
        <v>1338830</v>
      </c>
      <c r="C12" s="264">
        <f t="shared" ref="C12:E12" si="0">C7+C11</f>
        <v>1864236</v>
      </c>
      <c r="D12" s="264">
        <f t="shared" si="0"/>
        <v>2508159</v>
      </c>
      <c r="E12" s="264">
        <f t="shared" si="0"/>
        <v>3537368</v>
      </c>
      <c r="F12" s="264">
        <f>F7+F11</f>
        <v>4372036</v>
      </c>
      <c r="G12" s="264">
        <v>4927532.091711428</v>
      </c>
      <c r="H12" s="265" t="s">
        <v>196</v>
      </c>
    </row>
    <row r="13" spans="1:10" x14ac:dyDescent="0.85">
      <c r="A13" s="181" t="s">
        <v>1224</v>
      </c>
      <c r="H13" s="209" t="s">
        <v>1225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5F98-3A66-402A-8580-1768A0D8C1B4}">
  <dimension ref="A1:D25"/>
  <sheetViews>
    <sheetView workbookViewId="0">
      <selection activeCell="B11" sqref="B11"/>
    </sheetView>
  </sheetViews>
  <sheetFormatPr baseColWidth="10" defaultRowHeight="26.4" x14ac:dyDescent="0.7"/>
  <cols>
    <col min="1" max="1" width="56.21875" style="1" customWidth="1"/>
    <col min="2" max="2" width="35.33203125" style="89" customWidth="1"/>
    <col min="3" max="3" width="27.21875" style="95" customWidth="1"/>
    <col min="4" max="16384" width="11.5546875" style="1"/>
  </cols>
  <sheetData>
    <row r="1" spans="1:4" x14ac:dyDescent="0.7">
      <c r="B1" s="391" t="s">
        <v>1286</v>
      </c>
      <c r="C1" s="396"/>
      <c r="D1" s="392"/>
    </row>
    <row r="2" spans="1:4" ht="27" thickBot="1" x14ac:dyDescent="0.75">
      <c r="A2" s="160" t="s">
        <v>1030</v>
      </c>
    </row>
    <row r="3" spans="1:4" ht="52.8" x14ac:dyDescent="0.7">
      <c r="A3" s="397" t="s">
        <v>690</v>
      </c>
      <c r="B3" s="398" t="s">
        <v>1287</v>
      </c>
      <c r="C3" s="380" t="s">
        <v>996</v>
      </c>
    </row>
    <row r="4" spans="1:4" x14ac:dyDescent="0.7">
      <c r="A4" s="28" t="s">
        <v>720</v>
      </c>
      <c r="B4" s="43">
        <v>122</v>
      </c>
      <c r="C4" s="353" t="s">
        <v>997</v>
      </c>
    </row>
    <row r="5" spans="1:4" ht="21" customHeight="1" x14ac:dyDescent="0.7">
      <c r="A5" s="28" t="s">
        <v>721</v>
      </c>
      <c r="B5" s="43">
        <v>115</v>
      </c>
      <c r="C5" s="353" t="s">
        <v>998</v>
      </c>
    </row>
    <row r="6" spans="1:4" ht="19.8" customHeight="1" x14ac:dyDescent="0.7">
      <c r="A6" s="28" t="s">
        <v>722</v>
      </c>
      <c r="B6" s="43">
        <v>113</v>
      </c>
      <c r="C6" s="353" t="s">
        <v>999</v>
      </c>
    </row>
    <row r="7" spans="1:4" x14ac:dyDescent="0.7">
      <c r="A7" s="28" t="s">
        <v>723</v>
      </c>
      <c r="B7" s="43">
        <v>99</v>
      </c>
      <c r="C7" s="353" t="s">
        <v>1000</v>
      </c>
    </row>
    <row r="8" spans="1:4" x14ac:dyDescent="0.7">
      <c r="A8" s="28" t="s">
        <v>724</v>
      </c>
      <c r="B8" s="43">
        <v>95</v>
      </c>
      <c r="C8" s="353" t="s">
        <v>1001</v>
      </c>
    </row>
    <row r="9" spans="1:4" ht="18" customHeight="1" x14ac:dyDescent="0.7">
      <c r="A9" s="28" t="s">
        <v>725</v>
      </c>
      <c r="B9" s="43">
        <v>76</v>
      </c>
      <c r="C9" s="353" t="s">
        <v>1002</v>
      </c>
    </row>
    <row r="10" spans="1:4" x14ac:dyDescent="0.7">
      <c r="A10" s="28" t="s">
        <v>726</v>
      </c>
      <c r="B10" s="43">
        <v>64</v>
      </c>
      <c r="C10" s="353" t="s">
        <v>1003</v>
      </c>
    </row>
    <row r="11" spans="1:4" x14ac:dyDescent="0.7">
      <c r="A11" s="28" t="s">
        <v>727</v>
      </c>
      <c r="B11" s="43">
        <v>55</v>
      </c>
      <c r="C11" s="353" t="s">
        <v>1004</v>
      </c>
    </row>
    <row r="12" spans="1:4" ht="52.8" x14ac:dyDescent="0.7">
      <c r="A12" s="28" t="s">
        <v>728</v>
      </c>
      <c r="B12" s="43">
        <v>48</v>
      </c>
      <c r="C12" s="353" t="s">
        <v>1005</v>
      </c>
    </row>
    <row r="13" spans="1:4" x14ac:dyDescent="0.7">
      <c r="A13" s="28" t="s">
        <v>729</v>
      </c>
      <c r="B13" s="43">
        <v>23</v>
      </c>
      <c r="C13" s="353" t="s">
        <v>1006</v>
      </c>
    </row>
    <row r="14" spans="1:4" x14ac:dyDescent="0.7">
      <c r="A14" s="28" t="s">
        <v>730</v>
      </c>
      <c r="B14" s="43">
        <v>21</v>
      </c>
      <c r="C14" s="353" t="s">
        <v>1007</v>
      </c>
    </row>
    <row r="15" spans="1:4" ht="52.8" x14ac:dyDescent="0.7">
      <c r="A15" s="28" t="s">
        <v>731</v>
      </c>
      <c r="B15" s="43">
        <v>8</v>
      </c>
      <c r="C15" s="353" t="s">
        <v>1008</v>
      </c>
    </row>
    <row r="16" spans="1:4" x14ac:dyDescent="0.7">
      <c r="A16" s="28" t="s">
        <v>732</v>
      </c>
      <c r="B16" s="43">
        <v>6</v>
      </c>
      <c r="C16" s="353" t="s">
        <v>1288</v>
      </c>
    </row>
    <row r="17" spans="1:3" x14ac:dyDescent="0.7">
      <c r="A17" s="28" t="s">
        <v>692</v>
      </c>
      <c r="B17" s="43">
        <v>5</v>
      </c>
      <c r="C17" s="353" t="s">
        <v>914</v>
      </c>
    </row>
    <row r="18" spans="1:3" x14ac:dyDescent="0.7">
      <c r="A18" s="28" t="s">
        <v>662</v>
      </c>
      <c r="B18" s="43">
        <v>5</v>
      </c>
      <c r="C18" s="353" t="s">
        <v>915</v>
      </c>
    </row>
    <row r="19" spans="1:3" x14ac:dyDescent="0.7">
      <c r="A19" s="28" t="s">
        <v>733</v>
      </c>
      <c r="B19" s="43">
        <v>4</v>
      </c>
      <c r="C19" s="353" t="s">
        <v>1009</v>
      </c>
    </row>
    <row r="20" spans="1:3" x14ac:dyDescent="0.7">
      <c r="A20" s="28" t="s">
        <v>734</v>
      </c>
      <c r="B20" s="43">
        <v>4</v>
      </c>
      <c r="C20" s="353" t="s">
        <v>1010</v>
      </c>
    </row>
    <row r="21" spans="1:3" x14ac:dyDescent="0.7">
      <c r="A21" s="28" t="s">
        <v>735</v>
      </c>
      <c r="B21" s="43">
        <v>2</v>
      </c>
      <c r="C21" s="353" t="s">
        <v>1011</v>
      </c>
    </row>
    <row r="22" spans="1:3" ht="14.4" customHeight="1" x14ac:dyDescent="0.7">
      <c r="A22" s="28" t="s">
        <v>736</v>
      </c>
      <c r="B22" s="43">
        <v>1</v>
      </c>
      <c r="C22" s="353" t="s">
        <v>1012</v>
      </c>
    </row>
    <row r="23" spans="1:3" x14ac:dyDescent="0.7">
      <c r="A23" s="28" t="s">
        <v>663</v>
      </c>
      <c r="B23" s="43">
        <v>23</v>
      </c>
      <c r="C23" s="353" t="s">
        <v>123</v>
      </c>
    </row>
    <row r="24" spans="1:3" ht="27" thickBot="1" x14ac:dyDescent="0.75">
      <c r="A24" s="399" t="s">
        <v>651</v>
      </c>
      <c r="B24" s="395">
        <v>889</v>
      </c>
      <c r="C24" s="400" t="s">
        <v>7</v>
      </c>
    </row>
    <row r="25" spans="1:3" x14ac:dyDescent="0.7">
      <c r="A25" s="336" t="s">
        <v>652</v>
      </c>
      <c r="C25" s="401" t="s">
        <v>906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6E5C-DEDB-4042-A27D-BE71FAA0899C}">
  <dimension ref="A6:D13"/>
  <sheetViews>
    <sheetView topLeftCell="A6" workbookViewId="0">
      <selection activeCell="D12" sqref="D12"/>
    </sheetView>
  </sheetViews>
  <sheetFormatPr baseColWidth="10" defaultRowHeight="26.4" x14ac:dyDescent="0.7"/>
  <cols>
    <col min="1" max="1" width="33" style="1" customWidth="1"/>
    <col min="2" max="3" width="11.5546875" style="89"/>
    <col min="4" max="4" width="31.109375" style="1" customWidth="1"/>
    <col min="5" max="16384" width="11.5546875" style="1"/>
  </cols>
  <sheetData>
    <row r="6" spans="1:4" x14ac:dyDescent="0.7">
      <c r="D6" s="20" t="s">
        <v>1289</v>
      </c>
    </row>
    <row r="7" spans="1:4" ht="27" thickBot="1" x14ac:dyDescent="0.75">
      <c r="A7" s="160" t="s">
        <v>1029</v>
      </c>
    </row>
    <row r="8" spans="1:4" ht="27" thickBot="1" x14ac:dyDescent="0.75">
      <c r="A8" s="342" t="s">
        <v>737</v>
      </c>
      <c r="B8" s="343" t="s">
        <v>1147</v>
      </c>
      <c r="C8" s="393" t="s">
        <v>1148</v>
      </c>
      <c r="D8" s="42" t="s">
        <v>1013</v>
      </c>
    </row>
    <row r="9" spans="1:4" ht="53.4" thickBot="1" x14ac:dyDescent="0.75">
      <c r="A9" s="347" t="s">
        <v>738</v>
      </c>
      <c r="B9" s="345">
        <v>213</v>
      </c>
      <c r="C9" s="394">
        <v>352</v>
      </c>
      <c r="D9" s="3" t="s">
        <v>1014</v>
      </c>
    </row>
    <row r="10" spans="1:4" ht="53.4" thickBot="1" x14ac:dyDescent="0.75">
      <c r="A10" s="347" t="s">
        <v>739</v>
      </c>
      <c r="B10" s="345">
        <v>41</v>
      </c>
      <c r="C10" s="394">
        <v>209</v>
      </c>
      <c r="D10" s="3" t="s">
        <v>1015</v>
      </c>
    </row>
    <row r="11" spans="1:4" ht="27" thickBot="1" x14ac:dyDescent="0.75">
      <c r="A11" s="347" t="s">
        <v>740</v>
      </c>
      <c r="B11" s="345">
        <v>73</v>
      </c>
      <c r="C11" s="394">
        <v>166</v>
      </c>
      <c r="D11" s="347" t="s">
        <v>1291</v>
      </c>
    </row>
    <row r="12" spans="1:4" ht="27" thickBot="1" x14ac:dyDescent="0.75">
      <c r="A12" s="402" t="s">
        <v>741</v>
      </c>
      <c r="B12" s="403">
        <v>327</v>
      </c>
      <c r="C12" s="404">
        <v>727</v>
      </c>
      <c r="D12" s="381" t="s">
        <v>7</v>
      </c>
    </row>
    <row r="13" spans="1:4" x14ac:dyDescent="0.7">
      <c r="A13" s="336" t="s">
        <v>652</v>
      </c>
      <c r="D13" s="336" t="s">
        <v>906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6174-4480-4E2D-B221-31F551C0BB5E}">
  <dimension ref="A6:J14"/>
  <sheetViews>
    <sheetView topLeftCell="A6" workbookViewId="0">
      <selection activeCell="E10" sqref="E10"/>
    </sheetView>
  </sheetViews>
  <sheetFormatPr baseColWidth="10" defaultRowHeight="26.4" x14ac:dyDescent="0.7"/>
  <cols>
    <col min="1" max="1" width="30.88671875" style="1" customWidth="1"/>
    <col min="2" max="9" width="11.5546875" style="1"/>
    <col min="10" max="10" width="17.109375" style="1" customWidth="1"/>
    <col min="11" max="16384" width="11.5546875" style="1"/>
  </cols>
  <sheetData>
    <row r="6" spans="1:10" x14ac:dyDescent="0.7">
      <c r="J6" s="20" t="s">
        <v>1290</v>
      </c>
    </row>
    <row r="7" spans="1:10" ht="27" thickBot="1" x14ac:dyDescent="0.75">
      <c r="A7" s="160" t="s">
        <v>1439</v>
      </c>
    </row>
    <row r="8" spans="1:10" ht="25.2" customHeight="1" x14ac:dyDescent="0.7">
      <c r="A8" s="846" t="s">
        <v>742</v>
      </c>
      <c r="B8" s="848" t="s">
        <v>1017</v>
      </c>
      <c r="C8" s="848"/>
      <c r="D8" s="848" t="s">
        <v>1018</v>
      </c>
      <c r="E8" s="848"/>
      <c r="F8" s="849" t="s">
        <v>663</v>
      </c>
      <c r="G8" s="849"/>
      <c r="H8" s="849" t="s">
        <v>1019</v>
      </c>
      <c r="I8" s="849"/>
      <c r="J8" s="844" t="s">
        <v>1016</v>
      </c>
    </row>
    <row r="9" spans="1:10" ht="53.4" thickBot="1" x14ac:dyDescent="0.75">
      <c r="A9" s="847"/>
      <c r="B9" s="405" t="s">
        <v>1020</v>
      </c>
      <c r="C9" s="405" t="s">
        <v>1022</v>
      </c>
      <c r="D9" s="405" t="s">
        <v>1020</v>
      </c>
      <c r="E9" s="405" t="s">
        <v>1021</v>
      </c>
      <c r="F9" s="405" t="s">
        <v>1020</v>
      </c>
      <c r="G9" s="405" t="s">
        <v>1022</v>
      </c>
      <c r="H9" s="405" t="s">
        <v>1020</v>
      </c>
      <c r="I9" s="405" t="s">
        <v>1022</v>
      </c>
      <c r="J9" s="845"/>
    </row>
    <row r="10" spans="1:10" ht="43.2" customHeight="1" thickBot="1" x14ac:dyDescent="0.75">
      <c r="A10" s="347" t="s">
        <v>743</v>
      </c>
      <c r="B10" s="345">
        <v>339</v>
      </c>
      <c r="C10" s="345">
        <v>205</v>
      </c>
      <c r="D10" s="345">
        <v>13</v>
      </c>
      <c r="E10" s="345">
        <v>8</v>
      </c>
      <c r="F10" s="406" t="s">
        <v>1296</v>
      </c>
      <c r="G10" s="406" t="s">
        <v>1296</v>
      </c>
      <c r="H10" s="345">
        <v>352</v>
      </c>
      <c r="I10" s="407">
        <v>213</v>
      </c>
      <c r="J10" s="347" t="s">
        <v>1014</v>
      </c>
    </row>
    <row r="11" spans="1:10" ht="53.4" customHeight="1" thickBot="1" x14ac:dyDescent="0.75">
      <c r="A11" s="347" t="s">
        <v>739</v>
      </c>
      <c r="B11" s="345">
        <v>180</v>
      </c>
      <c r="C11" s="345">
        <v>38</v>
      </c>
      <c r="D11" s="345">
        <v>29</v>
      </c>
      <c r="E11" s="345">
        <v>3</v>
      </c>
      <c r="F11" s="406" t="s">
        <v>1296</v>
      </c>
      <c r="G11" s="406" t="s">
        <v>1296</v>
      </c>
      <c r="H11" s="345">
        <v>209</v>
      </c>
      <c r="I11" s="407">
        <v>41</v>
      </c>
      <c r="J11" s="347" t="s">
        <v>1015</v>
      </c>
    </row>
    <row r="12" spans="1:10" ht="31.2" customHeight="1" thickBot="1" x14ac:dyDescent="0.75">
      <c r="A12" s="347" t="s">
        <v>744</v>
      </c>
      <c r="B12" s="345">
        <v>49</v>
      </c>
      <c r="C12" s="345">
        <v>25</v>
      </c>
      <c r="D12" s="345">
        <v>14</v>
      </c>
      <c r="E12" s="345">
        <v>4</v>
      </c>
      <c r="F12" s="345">
        <v>103</v>
      </c>
      <c r="G12" s="345">
        <v>44</v>
      </c>
      <c r="H12" s="345">
        <v>166</v>
      </c>
      <c r="I12" s="407">
        <v>73</v>
      </c>
      <c r="J12" s="347" t="s">
        <v>1291</v>
      </c>
    </row>
    <row r="13" spans="1:10" ht="27" thickBot="1" x14ac:dyDescent="0.75">
      <c r="A13" s="408" t="s">
        <v>113</v>
      </c>
      <c r="B13" s="345">
        <v>568</v>
      </c>
      <c r="C13" s="345">
        <v>268</v>
      </c>
      <c r="D13" s="345">
        <v>56</v>
      </c>
      <c r="E13" s="345">
        <v>15</v>
      </c>
      <c r="F13" s="345">
        <v>103</v>
      </c>
      <c r="G13" s="345">
        <v>44</v>
      </c>
      <c r="H13" s="345">
        <v>727</v>
      </c>
      <c r="I13" s="407">
        <v>327</v>
      </c>
      <c r="J13" s="408" t="s">
        <v>7</v>
      </c>
    </row>
    <row r="14" spans="1:10" x14ac:dyDescent="0.7">
      <c r="A14" s="336" t="s">
        <v>652</v>
      </c>
      <c r="J14" s="336" t="s">
        <v>906</v>
      </c>
    </row>
  </sheetData>
  <mergeCells count="6">
    <mergeCell ref="J8:J9"/>
    <mergeCell ref="A8:A9"/>
    <mergeCell ref="B8:C8"/>
    <mergeCell ref="D8:E8"/>
    <mergeCell ref="F8:G8"/>
    <mergeCell ref="H8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C34D-2FDE-4A62-BABF-235B152B6466}">
  <dimension ref="A6:P19"/>
  <sheetViews>
    <sheetView topLeftCell="A6" workbookViewId="0">
      <selection activeCell="F12" sqref="F12:F13"/>
    </sheetView>
  </sheetViews>
  <sheetFormatPr baseColWidth="10" defaultRowHeight="26.4" x14ac:dyDescent="0.7"/>
  <cols>
    <col min="1" max="1" width="14.77734375" style="1" customWidth="1"/>
    <col min="2" max="7" width="11.5546875" style="1"/>
    <col min="8" max="8" width="20.33203125" style="1" customWidth="1"/>
    <col min="9" max="12" width="11.5546875" style="1"/>
    <col min="13" max="13" width="16.33203125" style="1" customWidth="1"/>
    <col min="14" max="15" width="11.5546875" style="1"/>
    <col min="16" max="16" width="16.109375" style="1" customWidth="1"/>
    <col min="17" max="16384" width="11.5546875" style="1"/>
  </cols>
  <sheetData>
    <row r="6" spans="1:16" x14ac:dyDescent="0.7">
      <c r="P6" s="20" t="s">
        <v>1293</v>
      </c>
    </row>
    <row r="7" spans="1:16" ht="27" thickBot="1" x14ac:dyDescent="0.75">
      <c r="A7" s="160" t="s">
        <v>1292</v>
      </c>
    </row>
    <row r="8" spans="1:16" ht="52.8" x14ac:dyDescent="0.7">
      <c r="A8" s="869" t="s">
        <v>737</v>
      </c>
      <c r="B8" s="880" t="s">
        <v>1023</v>
      </c>
      <c r="C8" s="881"/>
      <c r="D8" s="881"/>
      <c r="E8" s="881"/>
      <c r="F8" s="881"/>
      <c r="G8" s="882"/>
      <c r="H8" s="409" t="s">
        <v>1027</v>
      </c>
      <c r="I8" s="880" t="s">
        <v>1294</v>
      </c>
      <c r="J8" s="881"/>
      <c r="K8" s="881"/>
      <c r="L8" s="882"/>
      <c r="M8" s="409" t="s">
        <v>1026</v>
      </c>
      <c r="N8" s="410" t="s">
        <v>1026</v>
      </c>
      <c r="O8" s="411"/>
      <c r="P8" s="864" t="s">
        <v>1016</v>
      </c>
    </row>
    <row r="9" spans="1:16" ht="53.4" thickBot="1" x14ac:dyDescent="0.75">
      <c r="A9" s="870"/>
      <c r="B9" s="883"/>
      <c r="C9" s="884"/>
      <c r="D9" s="884"/>
      <c r="E9" s="884"/>
      <c r="F9" s="884"/>
      <c r="G9" s="885"/>
      <c r="H9" s="360" t="s">
        <v>1024</v>
      </c>
      <c r="I9" s="883"/>
      <c r="J9" s="884"/>
      <c r="K9" s="884"/>
      <c r="L9" s="885"/>
      <c r="M9" s="360" t="s">
        <v>1025</v>
      </c>
      <c r="N9" s="410"/>
      <c r="O9" s="411"/>
      <c r="P9" s="865"/>
    </row>
    <row r="10" spans="1:16" ht="27" thickBot="1" x14ac:dyDescent="0.75">
      <c r="A10" s="870"/>
      <c r="B10" s="886">
        <v>1</v>
      </c>
      <c r="C10" s="887"/>
      <c r="D10" s="886">
        <v>2</v>
      </c>
      <c r="E10" s="887"/>
      <c r="F10" s="886">
        <v>3</v>
      </c>
      <c r="G10" s="887"/>
      <c r="H10" s="872" t="s">
        <v>1295</v>
      </c>
      <c r="I10" s="886">
        <v>1</v>
      </c>
      <c r="J10" s="887"/>
      <c r="K10" s="886">
        <v>2</v>
      </c>
      <c r="L10" s="887"/>
      <c r="M10" s="874"/>
      <c r="N10" s="876" t="s">
        <v>654</v>
      </c>
      <c r="O10" s="878" t="s">
        <v>633</v>
      </c>
      <c r="P10" s="865"/>
    </row>
    <row r="11" spans="1:16" ht="27" thickBot="1" x14ac:dyDescent="0.75">
      <c r="A11" s="871"/>
      <c r="B11" s="403" t="s">
        <v>654</v>
      </c>
      <c r="C11" s="412" t="s">
        <v>633</v>
      </c>
      <c r="D11" s="412" t="s">
        <v>654</v>
      </c>
      <c r="E11" s="412" t="s">
        <v>633</v>
      </c>
      <c r="F11" s="412" t="s">
        <v>654</v>
      </c>
      <c r="G11" s="412" t="s">
        <v>633</v>
      </c>
      <c r="H11" s="873"/>
      <c r="I11" s="412" t="s">
        <v>654</v>
      </c>
      <c r="J11" s="412" t="s">
        <v>633</v>
      </c>
      <c r="K11" s="412" t="s">
        <v>654</v>
      </c>
      <c r="L11" s="412" t="s">
        <v>633</v>
      </c>
      <c r="M11" s="875"/>
      <c r="N11" s="877"/>
      <c r="O11" s="879"/>
      <c r="P11" s="866"/>
    </row>
    <row r="12" spans="1:16" ht="79.2" x14ac:dyDescent="0.7">
      <c r="A12" s="413" t="s">
        <v>745</v>
      </c>
      <c r="B12" s="852">
        <v>60</v>
      </c>
      <c r="C12" s="808">
        <v>97</v>
      </c>
      <c r="D12" s="808">
        <v>81</v>
      </c>
      <c r="E12" s="808">
        <v>135</v>
      </c>
      <c r="F12" s="808">
        <v>34</v>
      </c>
      <c r="G12" s="808">
        <v>62</v>
      </c>
      <c r="H12" s="850">
        <v>294</v>
      </c>
      <c r="I12" s="808">
        <v>19</v>
      </c>
      <c r="J12" s="808">
        <v>29</v>
      </c>
      <c r="K12" s="808">
        <v>19</v>
      </c>
      <c r="L12" s="808">
        <v>29</v>
      </c>
      <c r="M12" s="850">
        <v>58</v>
      </c>
      <c r="N12" s="808">
        <v>213</v>
      </c>
      <c r="O12" s="867">
        <v>352</v>
      </c>
      <c r="P12" s="862" t="s">
        <v>1014</v>
      </c>
    </row>
    <row r="13" spans="1:16" ht="27" thickBot="1" x14ac:dyDescent="0.75">
      <c r="A13" s="408" t="s">
        <v>746</v>
      </c>
      <c r="B13" s="853"/>
      <c r="C13" s="809"/>
      <c r="D13" s="809"/>
      <c r="E13" s="809"/>
      <c r="F13" s="809"/>
      <c r="G13" s="809"/>
      <c r="H13" s="851"/>
      <c r="I13" s="809"/>
      <c r="J13" s="809"/>
      <c r="K13" s="809"/>
      <c r="L13" s="809"/>
      <c r="M13" s="851"/>
      <c r="N13" s="809"/>
      <c r="O13" s="860"/>
      <c r="P13" s="863"/>
    </row>
    <row r="14" spans="1:16" ht="52.8" x14ac:dyDescent="0.7">
      <c r="A14" s="413" t="s">
        <v>747</v>
      </c>
      <c r="B14" s="826">
        <v>1</v>
      </c>
      <c r="C14" s="830">
        <v>31</v>
      </c>
      <c r="D14" s="830">
        <v>4</v>
      </c>
      <c r="E14" s="830">
        <v>20</v>
      </c>
      <c r="F14" s="830">
        <v>9</v>
      </c>
      <c r="G14" s="830">
        <v>22</v>
      </c>
      <c r="H14" s="854">
        <v>73</v>
      </c>
      <c r="I14" s="830">
        <v>14</v>
      </c>
      <c r="J14" s="855">
        <v>87</v>
      </c>
      <c r="K14" s="855">
        <v>13</v>
      </c>
      <c r="L14" s="855">
        <v>49</v>
      </c>
      <c r="M14" s="857">
        <v>136</v>
      </c>
      <c r="N14" s="859">
        <v>41</v>
      </c>
      <c r="O14" s="868">
        <v>209</v>
      </c>
      <c r="P14" s="862" t="s">
        <v>1015</v>
      </c>
    </row>
    <row r="15" spans="1:16" ht="27" thickBot="1" x14ac:dyDescent="0.75">
      <c r="A15" s="408" t="s">
        <v>748</v>
      </c>
      <c r="B15" s="853"/>
      <c r="C15" s="809"/>
      <c r="D15" s="809"/>
      <c r="E15" s="809"/>
      <c r="F15" s="809"/>
      <c r="G15" s="809"/>
      <c r="H15" s="851"/>
      <c r="I15" s="809"/>
      <c r="J15" s="856"/>
      <c r="K15" s="856"/>
      <c r="L15" s="856"/>
      <c r="M15" s="858"/>
      <c r="N15" s="860"/>
      <c r="O15" s="868"/>
      <c r="P15" s="863"/>
    </row>
    <row r="16" spans="1:16" x14ac:dyDescent="0.7">
      <c r="A16" s="413" t="s">
        <v>749</v>
      </c>
      <c r="B16" s="852">
        <v>21</v>
      </c>
      <c r="C16" s="808">
        <v>42</v>
      </c>
      <c r="D16" s="808">
        <v>27</v>
      </c>
      <c r="E16" s="808">
        <v>72</v>
      </c>
      <c r="F16" s="808">
        <v>25</v>
      </c>
      <c r="G16" s="808">
        <v>52</v>
      </c>
      <c r="H16" s="850">
        <v>166</v>
      </c>
      <c r="I16" s="808"/>
      <c r="J16" s="808"/>
      <c r="K16" s="808"/>
      <c r="L16" s="808"/>
      <c r="M16" s="857"/>
      <c r="N16" s="867">
        <v>73</v>
      </c>
      <c r="O16" s="868">
        <v>166</v>
      </c>
      <c r="P16" s="862" t="s">
        <v>1291</v>
      </c>
    </row>
    <row r="17" spans="1:16" ht="27" customHeight="1" thickBot="1" x14ac:dyDescent="0.75">
      <c r="A17" s="408" t="s">
        <v>750</v>
      </c>
      <c r="B17" s="853"/>
      <c r="C17" s="809"/>
      <c r="D17" s="809"/>
      <c r="E17" s="809"/>
      <c r="F17" s="809"/>
      <c r="G17" s="809"/>
      <c r="H17" s="851"/>
      <c r="I17" s="809"/>
      <c r="J17" s="809"/>
      <c r="K17" s="809"/>
      <c r="L17" s="809"/>
      <c r="M17" s="861"/>
      <c r="N17" s="859"/>
      <c r="O17" s="868"/>
      <c r="P17" s="863"/>
    </row>
    <row r="18" spans="1:16" ht="27" thickBot="1" x14ac:dyDescent="0.75">
      <c r="A18" s="348" t="s">
        <v>113</v>
      </c>
      <c r="B18" s="349">
        <v>82</v>
      </c>
      <c r="C18" s="360">
        <v>170</v>
      </c>
      <c r="D18" s="360">
        <v>112</v>
      </c>
      <c r="E18" s="360">
        <v>227</v>
      </c>
      <c r="F18" s="360">
        <v>68</v>
      </c>
      <c r="G18" s="360">
        <v>136</v>
      </c>
      <c r="H18" s="360">
        <v>533</v>
      </c>
      <c r="I18" s="360">
        <v>33</v>
      </c>
      <c r="J18" s="349">
        <v>116</v>
      </c>
      <c r="K18" s="349">
        <v>32</v>
      </c>
      <c r="L18" s="395">
        <v>78</v>
      </c>
      <c r="M18" s="340">
        <v>194</v>
      </c>
      <c r="N18" s="340">
        <v>327</v>
      </c>
      <c r="O18" s="337">
        <v>727</v>
      </c>
      <c r="P18" s="35" t="s">
        <v>7</v>
      </c>
    </row>
    <row r="19" spans="1:16" x14ac:dyDescent="0.7">
      <c r="A19" s="336" t="s">
        <v>652</v>
      </c>
      <c r="B19" s="336"/>
      <c r="P19" s="336" t="s">
        <v>906</v>
      </c>
    </row>
  </sheetData>
  <mergeCells count="58">
    <mergeCell ref="A8:A11"/>
    <mergeCell ref="H10:H11"/>
    <mergeCell ref="M10:M11"/>
    <mergeCell ref="N10:N11"/>
    <mergeCell ref="O10:O11"/>
    <mergeCell ref="B8:G9"/>
    <mergeCell ref="I8:L9"/>
    <mergeCell ref="B10:C10"/>
    <mergeCell ref="D10:E10"/>
    <mergeCell ref="F10:G10"/>
    <mergeCell ref="I10:J10"/>
    <mergeCell ref="K10:L10"/>
    <mergeCell ref="P12:P13"/>
    <mergeCell ref="P14:P15"/>
    <mergeCell ref="P16:P17"/>
    <mergeCell ref="P8:P11"/>
    <mergeCell ref="N16:N17"/>
    <mergeCell ref="O16:O17"/>
    <mergeCell ref="O14:O15"/>
    <mergeCell ref="N12:N13"/>
    <mergeCell ref="O12:O13"/>
    <mergeCell ref="M16:M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J14:J15"/>
    <mergeCell ref="K14:K15"/>
    <mergeCell ref="L14:L15"/>
    <mergeCell ref="M14:M15"/>
    <mergeCell ref="N14:N15"/>
    <mergeCell ref="B14:B15"/>
    <mergeCell ref="C14:C15"/>
    <mergeCell ref="D14:D15"/>
    <mergeCell ref="E14:E15"/>
    <mergeCell ref="F14:F15"/>
    <mergeCell ref="G14:G15"/>
    <mergeCell ref="H14:H15"/>
    <mergeCell ref="I14:I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6:I10"/>
  <sheetViews>
    <sheetView topLeftCell="A6" workbookViewId="0">
      <selection activeCell="C8" sqref="C8"/>
    </sheetView>
  </sheetViews>
  <sheetFormatPr baseColWidth="10" defaultRowHeight="26.4" x14ac:dyDescent="0.7"/>
  <cols>
    <col min="1" max="16384" width="11.5546875" style="1"/>
  </cols>
  <sheetData>
    <row r="6" spans="1:9" x14ac:dyDescent="0.7">
      <c r="I6" s="20" t="s">
        <v>1297</v>
      </c>
    </row>
    <row r="7" spans="1:9" ht="27" thickBot="1" x14ac:dyDescent="0.75">
      <c r="A7" s="160" t="s">
        <v>1028</v>
      </c>
    </row>
    <row r="8" spans="1:9" ht="27" thickBot="1" x14ac:dyDescent="0.75">
      <c r="A8" s="414" t="s">
        <v>751</v>
      </c>
      <c r="B8" s="415" t="s">
        <v>752</v>
      </c>
      <c r="C8" s="415" t="s">
        <v>753</v>
      </c>
      <c r="D8" s="415" t="s">
        <v>754</v>
      </c>
      <c r="E8" s="415" t="s">
        <v>755</v>
      </c>
      <c r="F8" s="415" t="s">
        <v>756</v>
      </c>
      <c r="G8" s="415" t="s">
        <v>663</v>
      </c>
      <c r="H8" s="415" t="s">
        <v>113</v>
      </c>
      <c r="I8" s="414" t="s">
        <v>952</v>
      </c>
    </row>
    <row r="9" spans="1:9" ht="27" thickBot="1" x14ac:dyDescent="0.75">
      <c r="A9" s="347" t="s">
        <v>113</v>
      </c>
      <c r="B9" s="345">
        <v>124</v>
      </c>
      <c r="C9" s="345">
        <v>486</v>
      </c>
      <c r="D9" s="345">
        <v>79</v>
      </c>
      <c r="E9" s="345">
        <v>16</v>
      </c>
      <c r="F9" s="345">
        <v>7</v>
      </c>
      <c r="G9" s="345">
        <v>15</v>
      </c>
      <c r="H9" s="345">
        <v>727</v>
      </c>
      <c r="I9" s="414" t="s">
        <v>7</v>
      </c>
    </row>
    <row r="10" spans="1:9" x14ac:dyDescent="0.7">
      <c r="A10" s="336" t="s">
        <v>757</v>
      </c>
      <c r="I10" s="336" t="s">
        <v>906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AA67-C5B4-4F00-9458-31FCA8079BCB}">
  <dimension ref="A1:E20"/>
  <sheetViews>
    <sheetView workbookViewId="0">
      <selection activeCell="G5" sqref="G5"/>
    </sheetView>
  </sheetViews>
  <sheetFormatPr baseColWidth="10" defaultRowHeight="26.4" x14ac:dyDescent="0.7"/>
  <cols>
    <col min="1" max="1" width="30.88671875" style="165" customWidth="1"/>
    <col min="2" max="2" width="14.44140625" style="1" customWidth="1"/>
    <col min="3" max="4" width="11.5546875" style="1"/>
    <col min="5" max="5" width="17.77734375" style="1" customWidth="1"/>
    <col min="6" max="16384" width="11.5546875" style="1"/>
  </cols>
  <sheetData>
    <row r="1" spans="1:5" ht="18" customHeight="1" x14ac:dyDescent="0.7">
      <c r="A1" s="890" t="s">
        <v>1298</v>
      </c>
      <c r="B1" s="890"/>
      <c r="C1" s="890"/>
      <c r="D1" s="890"/>
      <c r="E1" s="890"/>
    </row>
    <row r="2" spans="1:5" x14ac:dyDescent="0.7">
      <c r="A2" s="891" t="s">
        <v>1299</v>
      </c>
      <c r="B2" s="891"/>
      <c r="C2" s="891"/>
      <c r="D2" s="891"/>
      <c r="E2" s="891"/>
    </row>
    <row r="3" spans="1:5" ht="52.8" x14ac:dyDescent="0.7">
      <c r="A3" s="418" t="s">
        <v>459</v>
      </c>
      <c r="B3" s="419" t="s">
        <v>1123</v>
      </c>
      <c r="C3" s="420" t="s">
        <v>1124</v>
      </c>
      <c r="D3" s="422" t="s">
        <v>1130</v>
      </c>
      <c r="E3" s="341" t="s">
        <v>10</v>
      </c>
    </row>
    <row r="4" spans="1:5" x14ac:dyDescent="0.7">
      <c r="A4" s="418" t="s">
        <v>467</v>
      </c>
      <c r="B4" s="147">
        <v>446</v>
      </c>
      <c r="C4" s="147">
        <v>216</v>
      </c>
      <c r="D4" s="147">
        <v>231</v>
      </c>
      <c r="E4" s="423" t="s">
        <v>12</v>
      </c>
    </row>
    <row r="5" spans="1:5" x14ac:dyDescent="0.7">
      <c r="A5" s="418" t="s">
        <v>468</v>
      </c>
      <c r="B5" s="147">
        <v>218</v>
      </c>
      <c r="C5" s="147">
        <v>90</v>
      </c>
      <c r="D5" s="147">
        <v>81</v>
      </c>
      <c r="E5" s="423" t="s">
        <v>14</v>
      </c>
    </row>
    <row r="6" spans="1:5" x14ac:dyDescent="0.7">
      <c r="A6" s="418" t="s">
        <v>446</v>
      </c>
      <c r="B6" s="147">
        <v>175</v>
      </c>
      <c r="C6" s="147">
        <v>175</v>
      </c>
      <c r="D6" s="147">
        <v>162</v>
      </c>
      <c r="E6" s="423" t="s">
        <v>16</v>
      </c>
    </row>
    <row r="7" spans="1:5" x14ac:dyDescent="0.7">
      <c r="A7" s="418" t="s">
        <v>447</v>
      </c>
      <c r="B7" s="147">
        <v>102</v>
      </c>
      <c r="C7" s="147">
        <v>71</v>
      </c>
      <c r="D7" s="147">
        <v>64</v>
      </c>
      <c r="E7" s="423" t="s">
        <v>18</v>
      </c>
    </row>
    <row r="8" spans="1:5" x14ac:dyDescent="0.7">
      <c r="A8" s="418" t="s">
        <v>448</v>
      </c>
      <c r="B8" s="147">
        <v>339</v>
      </c>
      <c r="C8" s="147">
        <v>74</v>
      </c>
      <c r="D8" s="147">
        <v>87</v>
      </c>
      <c r="E8" s="423" t="s">
        <v>20</v>
      </c>
    </row>
    <row r="9" spans="1:5" x14ac:dyDescent="0.7">
      <c r="A9" s="418" t="s">
        <v>449</v>
      </c>
      <c r="B9" s="147">
        <v>237</v>
      </c>
      <c r="C9" s="147">
        <v>230</v>
      </c>
      <c r="D9" s="147">
        <v>233</v>
      </c>
      <c r="E9" s="423" t="s">
        <v>22</v>
      </c>
    </row>
    <row r="10" spans="1:5" x14ac:dyDescent="0.7">
      <c r="A10" s="418" t="s">
        <v>450</v>
      </c>
      <c r="B10" s="147">
        <v>52</v>
      </c>
      <c r="C10" s="147">
        <v>61</v>
      </c>
      <c r="D10" s="147">
        <v>145</v>
      </c>
      <c r="E10" s="423" t="s">
        <v>24</v>
      </c>
    </row>
    <row r="11" spans="1:5" x14ac:dyDescent="0.7">
      <c r="A11" s="418" t="s">
        <v>469</v>
      </c>
      <c r="B11" s="147">
        <v>0</v>
      </c>
      <c r="C11" s="147">
        <v>0</v>
      </c>
      <c r="D11" s="147">
        <v>3</v>
      </c>
      <c r="E11" s="423" t="s">
        <v>26</v>
      </c>
    </row>
    <row r="12" spans="1:5" x14ac:dyDescent="0.7">
      <c r="A12" s="418" t="s">
        <v>452</v>
      </c>
      <c r="B12" s="147">
        <v>141</v>
      </c>
      <c r="C12" s="147">
        <v>68</v>
      </c>
      <c r="D12" s="147"/>
      <c r="E12" s="423" t="s">
        <v>28</v>
      </c>
    </row>
    <row r="13" spans="1:5" x14ac:dyDescent="0.7">
      <c r="A13" s="418" t="s">
        <v>470</v>
      </c>
      <c r="B13" s="147">
        <v>68</v>
      </c>
      <c r="C13" s="147">
        <v>30</v>
      </c>
      <c r="D13" s="147">
        <v>25</v>
      </c>
      <c r="E13" s="423" t="s">
        <v>30</v>
      </c>
    </row>
    <row r="14" spans="1:5" x14ac:dyDescent="0.7">
      <c r="A14" s="418" t="s">
        <v>471</v>
      </c>
      <c r="B14" s="147">
        <v>29</v>
      </c>
      <c r="C14" s="147">
        <v>25</v>
      </c>
      <c r="D14" s="147">
        <v>21</v>
      </c>
      <c r="E14" s="423" t="s">
        <v>32</v>
      </c>
    </row>
    <row r="15" spans="1:5" x14ac:dyDescent="0.7">
      <c r="A15" s="418" t="s">
        <v>455</v>
      </c>
      <c r="B15" s="147">
        <v>32</v>
      </c>
      <c r="C15" s="147">
        <v>10</v>
      </c>
      <c r="D15" s="147">
        <v>3</v>
      </c>
      <c r="E15" s="424" t="s">
        <v>34</v>
      </c>
    </row>
    <row r="16" spans="1:5" ht="22.8" customHeight="1" x14ac:dyDescent="0.7">
      <c r="A16" s="381" t="s">
        <v>153</v>
      </c>
      <c r="B16" s="147">
        <v>480</v>
      </c>
      <c r="C16" s="147">
        <v>540</v>
      </c>
      <c r="D16" s="147">
        <v>622</v>
      </c>
      <c r="E16" s="381" t="s">
        <v>154</v>
      </c>
    </row>
    <row r="17" spans="1:5" ht="21" customHeight="1" x14ac:dyDescent="0.7">
      <c r="A17" s="381" t="s">
        <v>456</v>
      </c>
      <c r="B17" s="147">
        <v>180</v>
      </c>
      <c r="C17" s="147">
        <v>180</v>
      </c>
      <c r="D17" s="147">
        <v>183</v>
      </c>
      <c r="E17" s="381" t="s">
        <v>152</v>
      </c>
    </row>
    <row r="18" spans="1:5" ht="19.8" customHeight="1" x14ac:dyDescent="0.7">
      <c r="A18" s="381" t="s">
        <v>457</v>
      </c>
      <c r="B18" s="147">
        <v>462</v>
      </c>
      <c r="C18" s="147">
        <v>467</v>
      </c>
      <c r="D18" s="147">
        <v>510</v>
      </c>
      <c r="E18" s="381" t="s">
        <v>156</v>
      </c>
    </row>
    <row r="19" spans="1:5" x14ac:dyDescent="0.7">
      <c r="A19" s="418" t="s">
        <v>195</v>
      </c>
      <c r="B19" s="419">
        <f>SUM(B4:B18)</f>
        <v>2961</v>
      </c>
      <c r="C19" s="420">
        <f>SUM(C4:C18)</f>
        <v>2237</v>
      </c>
      <c r="D19" s="419">
        <f>SUM(D4:D18)</f>
        <v>2370</v>
      </c>
      <c r="E19" s="337" t="s">
        <v>196</v>
      </c>
    </row>
    <row r="20" spans="1:5" x14ac:dyDescent="0.7">
      <c r="A20" s="425" t="s">
        <v>1178</v>
      </c>
      <c r="B20" s="421"/>
      <c r="C20" s="888" t="s">
        <v>1177</v>
      </c>
      <c r="D20" s="888"/>
      <c r="E20" s="889"/>
    </row>
  </sheetData>
  <mergeCells count="3">
    <mergeCell ref="C20:E20"/>
    <mergeCell ref="A1:E1"/>
    <mergeCell ref="A2:E2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D4:I12"/>
  <sheetViews>
    <sheetView workbookViewId="0">
      <selection activeCell="D7" sqref="D7:I7"/>
    </sheetView>
  </sheetViews>
  <sheetFormatPr baseColWidth="10" defaultRowHeight="14.4" x14ac:dyDescent="0.3"/>
  <sheetData>
    <row r="4" spans="4:9" ht="26.4" x14ac:dyDescent="0.3">
      <c r="D4" s="37"/>
      <c r="E4" s="37"/>
      <c r="F4" s="37"/>
      <c r="G4" s="37"/>
      <c r="H4" s="37"/>
      <c r="I4" s="37"/>
    </row>
    <row r="5" spans="4:9" ht="26.4" x14ac:dyDescent="0.3">
      <c r="D5" s="892" t="s">
        <v>139</v>
      </c>
      <c r="E5" s="892"/>
      <c r="F5" s="892"/>
      <c r="G5" s="892"/>
      <c r="H5" s="892"/>
      <c r="I5" s="892"/>
    </row>
    <row r="6" spans="4:9" ht="26.4" x14ac:dyDescent="0.3">
      <c r="D6" s="37"/>
      <c r="E6" s="37"/>
      <c r="F6" s="37"/>
      <c r="G6" s="37"/>
      <c r="H6" s="37"/>
      <c r="I6" s="37"/>
    </row>
    <row r="7" spans="4:9" ht="26.4" x14ac:dyDescent="0.3">
      <c r="D7" s="892" t="s">
        <v>1032</v>
      </c>
      <c r="E7" s="892"/>
      <c r="F7" s="892"/>
      <c r="G7" s="892"/>
      <c r="H7" s="892"/>
      <c r="I7" s="892"/>
    </row>
    <row r="8" spans="4:9" ht="26.4" x14ac:dyDescent="0.3">
      <c r="D8" s="37"/>
      <c r="E8" s="37"/>
      <c r="F8" s="37"/>
      <c r="G8" s="37"/>
      <c r="H8" s="37"/>
      <c r="I8" s="37"/>
    </row>
    <row r="9" spans="4:9" ht="26.4" x14ac:dyDescent="0.3">
      <c r="D9" s="37"/>
      <c r="E9" s="37"/>
      <c r="F9" s="37"/>
      <c r="G9" s="37"/>
      <c r="H9" s="37"/>
      <c r="I9" s="37"/>
    </row>
    <row r="10" spans="4:9" ht="26.4" x14ac:dyDescent="0.3">
      <c r="D10" s="892" t="s">
        <v>140</v>
      </c>
      <c r="E10" s="892"/>
      <c r="F10" s="892"/>
      <c r="G10" s="892"/>
      <c r="H10" s="892"/>
      <c r="I10" s="892"/>
    </row>
    <row r="11" spans="4:9" ht="26.4" x14ac:dyDescent="0.3">
      <c r="D11" s="37"/>
      <c r="E11" s="37"/>
      <c r="F11" s="37"/>
      <c r="G11" s="37"/>
      <c r="H11" s="37"/>
      <c r="I11" s="37"/>
    </row>
    <row r="12" spans="4:9" ht="26.4" x14ac:dyDescent="0.3">
      <c r="D12" s="892" t="s">
        <v>1033</v>
      </c>
      <c r="E12" s="892"/>
      <c r="F12" s="892"/>
      <c r="G12" s="892"/>
      <c r="H12" s="892"/>
      <c r="I12" s="892"/>
    </row>
  </sheetData>
  <mergeCells count="4">
    <mergeCell ref="D5:I5"/>
    <mergeCell ref="D7:I7"/>
    <mergeCell ref="D10:I10"/>
    <mergeCell ref="D12:I1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C71E-6DD4-492F-BC4C-CA89283871A8}">
  <dimension ref="A1:G20"/>
  <sheetViews>
    <sheetView topLeftCell="A14" zoomScale="110" zoomScaleNormal="110" workbookViewId="0">
      <selection activeCell="G16" sqref="G16"/>
    </sheetView>
  </sheetViews>
  <sheetFormatPr baseColWidth="10" defaultRowHeight="26.4" x14ac:dyDescent="0.7"/>
  <cols>
    <col min="1" max="1" width="17" style="1" customWidth="1"/>
    <col min="2" max="5" width="11.5546875" style="1"/>
    <col min="6" max="6" width="14.6640625" style="1" customWidth="1"/>
    <col min="7" max="7" width="23" style="95" customWidth="1"/>
    <col min="8" max="16384" width="11.5546875" style="1"/>
  </cols>
  <sheetData>
    <row r="1" spans="1:7" x14ac:dyDescent="0.7">
      <c r="G1" s="430" t="s">
        <v>1300</v>
      </c>
    </row>
    <row r="2" spans="1:7" ht="27" thickBot="1" x14ac:dyDescent="0.75">
      <c r="A2" s="38" t="s">
        <v>1301</v>
      </c>
    </row>
    <row r="3" spans="1:7" x14ac:dyDescent="0.7">
      <c r="A3" s="427" t="s">
        <v>459</v>
      </c>
      <c r="B3" s="428">
        <v>2019</v>
      </c>
      <c r="C3" s="428">
        <v>2020</v>
      </c>
      <c r="D3" s="428">
        <v>2021</v>
      </c>
      <c r="E3" s="428">
        <v>2022</v>
      </c>
      <c r="F3" s="428">
        <v>2023</v>
      </c>
      <c r="G3" s="431" t="s">
        <v>10</v>
      </c>
    </row>
    <row r="4" spans="1:7" x14ac:dyDescent="0.7">
      <c r="A4" s="381" t="s">
        <v>444</v>
      </c>
      <c r="B4" s="429">
        <v>94.47</v>
      </c>
      <c r="C4" s="429">
        <v>70.45</v>
      </c>
      <c r="D4" s="429" t="s">
        <v>758</v>
      </c>
      <c r="E4" s="429">
        <v>100</v>
      </c>
      <c r="F4" s="429">
        <v>98.8</v>
      </c>
      <c r="G4" s="432" t="s">
        <v>12</v>
      </c>
    </row>
    <row r="5" spans="1:7" x14ac:dyDescent="0.7">
      <c r="A5" s="381" t="s">
        <v>445</v>
      </c>
      <c r="B5" s="429">
        <v>100</v>
      </c>
      <c r="C5" s="429">
        <v>73.569999999999993</v>
      </c>
      <c r="D5" s="429" t="s">
        <v>759</v>
      </c>
      <c r="E5" s="429">
        <v>98.4</v>
      </c>
      <c r="F5" s="429">
        <v>99.7</v>
      </c>
      <c r="G5" s="432" t="s">
        <v>14</v>
      </c>
    </row>
    <row r="6" spans="1:7" x14ac:dyDescent="0.7">
      <c r="A6" s="381" t="s">
        <v>446</v>
      </c>
      <c r="B6" s="429">
        <v>94.89</v>
      </c>
      <c r="C6" s="429">
        <v>75</v>
      </c>
      <c r="D6" s="429" t="s">
        <v>760</v>
      </c>
      <c r="E6" s="429">
        <v>89.2</v>
      </c>
      <c r="F6" s="429">
        <v>92.6</v>
      </c>
      <c r="G6" s="432" t="s">
        <v>16</v>
      </c>
    </row>
    <row r="7" spans="1:7" x14ac:dyDescent="0.7">
      <c r="A7" s="381" t="s">
        <v>447</v>
      </c>
      <c r="B7" s="429">
        <v>95.71</v>
      </c>
      <c r="C7" s="429">
        <v>85.12</v>
      </c>
      <c r="D7" s="429" t="s">
        <v>761</v>
      </c>
      <c r="E7" s="429">
        <v>98.9</v>
      </c>
      <c r="F7" s="429">
        <v>98.7</v>
      </c>
      <c r="G7" s="432" t="s">
        <v>18</v>
      </c>
    </row>
    <row r="8" spans="1:7" x14ac:dyDescent="0.7">
      <c r="A8" s="381" t="s">
        <v>448</v>
      </c>
      <c r="B8" s="429">
        <v>94.79</v>
      </c>
      <c r="C8" s="429">
        <v>76.010000000000005</v>
      </c>
      <c r="D8" s="429" t="s">
        <v>762</v>
      </c>
      <c r="E8" s="429">
        <v>88.9</v>
      </c>
      <c r="F8" s="429">
        <v>97.9</v>
      </c>
      <c r="G8" s="432" t="s">
        <v>20</v>
      </c>
    </row>
    <row r="9" spans="1:7" x14ac:dyDescent="0.7">
      <c r="A9" s="381" t="s">
        <v>449</v>
      </c>
      <c r="B9" s="429">
        <v>92.28</v>
      </c>
      <c r="C9" s="429">
        <v>87.37</v>
      </c>
      <c r="D9" s="429" t="s">
        <v>763</v>
      </c>
      <c r="E9" s="429">
        <v>100</v>
      </c>
      <c r="F9" s="429">
        <v>98.8</v>
      </c>
      <c r="G9" s="432" t="s">
        <v>22</v>
      </c>
    </row>
    <row r="10" spans="1:7" x14ac:dyDescent="0.7">
      <c r="A10" s="381" t="s">
        <v>450</v>
      </c>
      <c r="B10" s="429">
        <v>97.44</v>
      </c>
      <c r="C10" s="429">
        <v>79.63</v>
      </c>
      <c r="D10" s="429" t="s">
        <v>764</v>
      </c>
      <c r="E10" s="429">
        <v>93.8</v>
      </c>
      <c r="F10" s="429">
        <v>87.7</v>
      </c>
      <c r="G10" s="432" t="s">
        <v>24</v>
      </c>
    </row>
    <row r="11" spans="1:7" x14ac:dyDescent="0.7">
      <c r="A11" s="381" t="s">
        <v>1440</v>
      </c>
      <c r="B11" s="429">
        <v>89.58</v>
      </c>
      <c r="C11" s="429">
        <v>66.67</v>
      </c>
      <c r="D11" s="429" t="s">
        <v>765</v>
      </c>
      <c r="E11" s="429">
        <v>100</v>
      </c>
      <c r="F11" s="429">
        <v>99.1</v>
      </c>
      <c r="G11" s="432" t="s">
        <v>26</v>
      </c>
    </row>
    <row r="12" spans="1:7" x14ac:dyDescent="0.7">
      <c r="A12" s="381" t="s">
        <v>452</v>
      </c>
      <c r="B12" s="429">
        <v>96.76</v>
      </c>
      <c r="C12" s="429">
        <v>70.69</v>
      </c>
      <c r="D12" s="429" t="s">
        <v>766</v>
      </c>
      <c r="E12" s="429">
        <v>99.1</v>
      </c>
      <c r="F12" s="429">
        <v>95.1</v>
      </c>
      <c r="G12" s="432" t="s">
        <v>28</v>
      </c>
    </row>
    <row r="13" spans="1:7" x14ac:dyDescent="0.7">
      <c r="A13" s="381" t="s">
        <v>453</v>
      </c>
      <c r="B13" s="429">
        <v>100</v>
      </c>
      <c r="C13" s="429">
        <v>84.81</v>
      </c>
      <c r="D13" s="429" t="s">
        <v>767</v>
      </c>
      <c r="E13" s="429">
        <v>99.9</v>
      </c>
      <c r="F13" s="429">
        <v>100</v>
      </c>
      <c r="G13" s="432" t="s">
        <v>30</v>
      </c>
    </row>
    <row r="14" spans="1:7" x14ac:dyDescent="0.7">
      <c r="A14" s="381" t="s">
        <v>454</v>
      </c>
      <c r="B14" s="429">
        <v>95.83</v>
      </c>
      <c r="C14" s="429">
        <v>78.33</v>
      </c>
      <c r="D14" s="429" t="s">
        <v>768</v>
      </c>
      <c r="E14" s="429">
        <v>100</v>
      </c>
      <c r="F14" s="429">
        <v>100</v>
      </c>
      <c r="G14" s="432" t="s">
        <v>32</v>
      </c>
    </row>
    <row r="15" spans="1:7" x14ac:dyDescent="0.7">
      <c r="A15" s="381" t="s">
        <v>455</v>
      </c>
      <c r="B15" s="429">
        <v>90</v>
      </c>
      <c r="C15" s="429">
        <v>45.83</v>
      </c>
      <c r="D15" s="429" t="s">
        <v>769</v>
      </c>
      <c r="E15" s="429">
        <v>100</v>
      </c>
      <c r="F15" s="429">
        <v>100</v>
      </c>
      <c r="G15" s="432" t="s">
        <v>34</v>
      </c>
    </row>
    <row r="16" spans="1:7" ht="52.8" x14ac:dyDescent="0.7">
      <c r="A16" s="381" t="s">
        <v>456</v>
      </c>
      <c r="B16" s="429">
        <v>95.63</v>
      </c>
      <c r="C16" s="429">
        <v>62.5</v>
      </c>
      <c r="D16" s="429" t="s">
        <v>766</v>
      </c>
      <c r="E16" s="429">
        <v>100</v>
      </c>
      <c r="F16" s="429">
        <v>92.9</v>
      </c>
      <c r="G16" s="432" t="s">
        <v>152</v>
      </c>
    </row>
    <row r="17" spans="1:7" ht="52.8" x14ac:dyDescent="0.7">
      <c r="A17" s="381" t="s">
        <v>153</v>
      </c>
      <c r="B17" s="429">
        <v>88.54</v>
      </c>
      <c r="C17" s="429">
        <v>81.25</v>
      </c>
      <c r="D17" s="429" t="s">
        <v>766</v>
      </c>
      <c r="E17" s="429">
        <v>100</v>
      </c>
      <c r="F17" s="429">
        <v>93.8</v>
      </c>
      <c r="G17" s="432" t="s">
        <v>154</v>
      </c>
    </row>
    <row r="18" spans="1:7" ht="52.8" x14ac:dyDescent="0.7">
      <c r="A18" s="381" t="s">
        <v>457</v>
      </c>
      <c r="B18" s="429">
        <v>99.56</v>
      </c>
      <c r="C18" s="429">
        <v>74.17</v>
      </c>
      <c r="D18" s="429" t="s">
        <v>770</v>
      </c>
      <c r="E18" s="429">
        <v>100</v>
      </c>
      <c r="F18" s="429">
        <v>99.5</v>
      </c>
      <c r="G18" s="432" t="s">
        <v>156</v>
      </c>
    </row>
    <row r="19" spans="1:7" x14ac:dyDescent="0.7">
      <c r="A19" s="340" t="s">
        <v>458</v>
      </c>
      <c r="B19" s="341">
        <v>95.96</v>
      </c>
      <c r="C19" s="341">
        <v>82.9</v>
      </c>
      <c r="D19" s="341" t="s">
        <v>771</v>
      </c>
      <c r="E19" s="341">
        <v>97</v>
      </c>
      <c r="F19" s="341">
        <v>97.5</v>
      </c>
      <c r="G19" s="433" t="s">
        <v>7</v>
      </c>
    </row>
    <row r="20" spans="1:7" x14ac:dyDescent="0.7">
      <c r="A20" s="20" t="s">
        <v>147</v>
      </c>
      <c r="G20" s="430" t="s">
        <v>1390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AB14-59DF-40DA-B787-9D92E236F623}">
  <dimension ref="A1:E20"/>
  <sheetViews>
    <sheetView zoomScale="110" zoomScaleNormal="110" workbookViewId="0">
      <selection activeCell="J6" sqref="J6"/>
    </sheetView>
  </sheetViews>
  <sheetFormatPr baseColWidth="10" defaultRowHeight="26.4" x14ac:dyDescent="0.7"/>
  <cols>
    <col min="1" max="1" width="24.5546875" style="1" customWidth="1"/>
    <col min="2" max="2" width="19.5546875" style="1" customWidth="1"/>
    <col min="3" max="3" width="15.109375" style="1" customWidth="1"/>
    <col min="4" max="4" width="11.5546875" style="1"/>
    <col min="5" max="5" width="19.6640625" style="95" customWidth="1"/>
    <col min="6" max="16384" width="11.5546875" style="1"/>
  </cols>
  <sheetData>
    <row r="1" spans="1:5" x14ac:dyDescent="0.7">
      <c r="D1" s="38"/>
      <c r="E1" s="439" t="s">
        <v>1034</v>
      </c>
    </row>
    <row r="2" spans="1:5" ht="19.2" customHeight="1" thickBot="1" x14ac:dyDescent="0.75">
      <c r="A2" s="38" t="s">
        <v>1035</v>
      </c>
    </row>
    <row r="3" spans="1:5" ht="67.8" customHeight="1" thickBot="1" x14ac:dyDescent="0.75">
      <c r="A3" s="435" t="s">
        <v>459</v>
      </c>
      <c r="B3" s="341" t="s">
        <v>1037</v>
      </c>
      <c r="C3" s="340" t="s">
        <v>1036</v>
      </c>
      <c r="D3" s="341" t="s">
        <v>1302</v>
      </c>
      <c r="E3" s="440" t="s">
        <v>10</v>
      </c>
    </row>
    <row r="4" spans="1:5" x14ac:dyDescent="0.7">
      <c r="A4" s="436" t="s">
        <v>444</v>
      </c>
      <c r="B4" s="429">
        <v>208</v>
      </c>
      <c r="C4" s="429">
        <v>13</v>
      </c>
      <c r="D4" s="429">
        <v>2</v>
      </c>
      <c r="E4" s="441" t="s">
        <v>12</v>
      </c>
    </row>
    <row r="5" spans="1:5" x14ac:dyDescent="0.7">
      <c r="A5" s="436" t="s">
        <v>445</v>
      </c>
      <c r="B5" s="429">
        <v>109</v>
      </c>
      <c r="C5" s="429">
        <v>9</v>
      </c>
      <c r="D5" s="429">
        <v>1</v>
      </c>
      <c r="E5" s="441" t="s">
        <v>14</v>
      </c>
    </row>
    <row r="6" spans="1:5" x14ac:dyDescent="0.7">
      <c r="A6" s="436" t="s">
        <v>446</v>
      </c>
      <c r="B6" s="429">
        <v>113</v>
      </c>
      <c r="C6" s="429">
        <v>14</v>
      </c>
      <c r="D6" s="429">
        <v>1</v>
      </c>
      <c r="E6" s="441" t="s">
        <v>16</v>
      </c>
    </row>
    <row r="7" spans="1:5" x14ac:dyDescent="0.7">
      <c r="A7" s="436" t="s">
        <v>447</v>
      </c>
      <c r="B7" s="429">
        <v>77</v>
      </c>
      <c r="C7" s="429">
        <v>6</v>
      </c>
      <c r="D7" s="429">
        <v>1</v>
      </c>
      <c r="E7" s="441" t="s">
        <v>18</v>
      </c>
    </row>
    <row r="8" spans="1:5" x14ac:dyDescent="0.7">
      <c r="A8" s="436" t="s">
        <v>448</v>
      </c>
      <c r="B8" s="429">
        <v>106</v>
      </c>
      <c r="C8" s="429">
        <v>14</v>
      </c>
      <c r="D8" s="429">
        <v>2</v>
      </c>
      <c r="E8" s="441" t="s">
        <v>20</v>
      </c>
    </row>
    <row r="9" spans="1:5" x14ac:dyDescent="0.7">
      <c r="A9" s="436" t="s">
        <v>449</v>
      </c>
      <c r="B9" s="429">
        <v>113</v>
      </c>
      <c r="C9" s="429">
        <v>13</v>
      </c>
      <c r="D9" s="429">
        <v>2</v>
      </c>
      <c r="E9" s="441" t="s">
        <v>22</v>
      </c>
    </row>
    <row r="10" spans="1:5" x14ac:dyDescent="0.7">
      <c r="A10" s="436" t="s">
        <v>450</v>
      </c>
      <c r="B10" s="429">
        <v>32</v>
      </c>
      <c r="C10" s="429">
        <v>4</v>
      </c>
      <c r="D10" s="429">
        <v>3</v>
      </c>
      <c r="E10" s="441" t="s">
        <v>24</v>
      </c>
    </row>
    <row r="11" spans="1:5" x14ac:dyDescent="0.7">
      <c r="A11" s="436" t="s">
        <v>772</v>
      </c>
      <c r="B11" s="429">
        <v>6</v>
      </c>
      <c r="C11" s="429">
        <v>7</v>
      </c>
      <c r="D11" s="429">
        <v>2</v>
      </c>
      <c r="E11" s="441" t="s">
        <v>26</v>
      </c>
    </row>
    <row r="12" spans="1:5" x14ac:dyDescent="0.7">
      <c r="A12" s="436" t="s">
        <v>452</v>
      </c>
      <c r="B12" s="429">
        <v>34</v>
      </c>
      <c r="C12" s="429">
        <v>8</v>
      </c>
      <c r="D12" s="429">
        <v>1</v>
      </c>
      <c r="E12" s="441" t="s">
        <v>28</v>
      </c>
    </row>
    <row r="13" spans="1:5" x14ac:dyDescent="0.7">
      <c r="A13" s="436" t="s">
        <v>453</v>
      </c>
      <c r="B13" s="429">
        <v>69</v>
      </c>
      <c r="C13" s="429">
        <v>7</v>
      </c>
      <c r="D13" s="429">
        <v>1</v>
      </c>
      <c r="E13" s="441" t="s">
        <v>30</v>
      </c>
    </row>
    <row r="14" spans="1:5" x14ac:dyDescent="0.7">
      <c r="A14" s="436" t="s">
        <v>454</v>
      </c>
      <c r="B14" s="429">
        <v>4</v>
      </c>
      <c r="C14" s="429">
        <v>5</v>
      </c>
      <c r="D14" s="429">
        <v>1</v>
      </c>
      <c r="E14" s="441" t="s">
        <v>32</v>
      </c>
    </row>
    <row r="15" spans="1:5" x14ac:dyDescent="0.7">
      <c r="A15" s="436" t="s">
        <v>455</v>
      </c>
      <c r="B15" s="429">
        <v>5</v>
      </c>
      <c r="C15" s="429">
        <v>2</v>
      </c>
      <c r="D15" s="429">
        <v>1</v>
      </c>
      <c r="E15" s="441" t="s">
        <v>34</v>
      </c>
    </row>
    <row r="16" spans="1:5" x14ac:dyDescent="0.7">
      <c r="A16" s="436" t="s">
        <v>456</v>
      </c>
      <c r="B16" s="429">
        <v>14</v>
      </c>
      <c r="C16" s="429">
        <v>10</v>
      </c>
      <c r="D16" s="429">
        <v>1</v>
      </c>
      <c r="E16" s="442" t="s">
        <v>152</v>
      </c>
    </row>
    <row r="17" spans="1:5" x14ac:dyDescent="0.7">
      <c r="A17" s="436" t="s">
        <v>153</v>
      </c>
      <c r="B17" s="429">
        <v>4</v>
      </c>
      <c r="C17" s="429">
        <v>6</v>
      </c>
      <c r="D17" s="429">
        <v>6</v>
      </c>
      <c r="E17" s="442" t="s">
        <v>154</v>
      </c>
    </row>
    <row r="18" spans="1:5" ht="27" thickBot="1" x14ac:dyDescent="0.75">
      <c r="A18" s="437" t="s">
        <v>457</v>
      </c>
      <c r="B18" s="429">
        <v>9</v>
      </c>
      <c r="C18" s="429">
        <v>9</v>
      </c>
      <c r="D18" s="429">
        <v>1</v>
      </c>
      <c r="E18" s="442" t="s">
        <v>156</v>
      </c>
    </row>
    <row r="19" spans="1:5" ht="27" thickBot="1" x14ac:dyDescent="0.75">
      <c r="A19" s="438" t="s">
        <v>458</v>
      </c>
      <c r="B19" s="341">
        <v>903</v>
      </c>
      <c r="C19" s="341">
        <v>127</v>
      </c>
      <c r="D19" s="341">
        <v>26</v>
      </c>
      <c r="E19" s="443" t="s">
        <v>409</v>
      </c>
    </row>
    <row r="20" spans="1:5" x14ac:dyDescent="0.7">
      <c r="A20" s="20" t="s">
        <v>147</v>
      </c>
      <c r="E20" s="430" t="s">
        <v>1390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8"/>
  <sheetViews>
    <sheetView zoomScale="110" zoomScaleNormal="110" workbookViewId="0">
      <selection activeCell="B5" sqref="B5"/>
    </sheetView>
  </sheetViews>
  <sheetFormatPr baseColWidth="10" defaultRowHeight="26.4" x14ac:dyDescent="0.7"/>
  <cols>
    <col min="1" max="1" width="47.6640625" style="1" customWidth="1"/>
    <col min="2" max="5" width="11.5546875" style="1"/>
    <col min="6" max="6" width="17.77734375" style="1" customWidth="1"/>
    <col min="7" max="16384" width="11.5546875" style="1"/>
  </cols>
  <sheetData>
    <row r="1" spans="1:6" x14ac:dyDescent="0.7">
      <c r="F1" s="20" t="s">
        <v>1038</v>
      </c>
    </row>
    <row r="2" spans="1:6" x14ac:dyDescent="0.7">
      <c r="A2" s="38" t="s">
        <v>1039</v>
      </c>
      <c r="B2" s="38"/>
      <c r="C2" s="38"/>
      <c r="D2" s="38"/>
      <c r="E2" s="38"/>
    </row>
    <row r="3" spans="1:6" x14ac:dyDescent="0.7">
      <c r="A3" s="40" t="s">
        <v>1303</v>
      </c>
      <c r="B3" s="34">
        <v>2019</v>
      </c>
      <c r="C3" s="34">
        <v>2020</v>
      </c>
      <c r="D3" s="34">
        <v>2021</v>
      </c>
      <c r="E3" s="34">
        <v>2023</v>
      </c>
      <c r="F3" s="175" t="s">
        <v>1304</v>
      </c>
    </row>
    <row r="4" spans="1:6" x14ac:dyDescent="0.7">
      <c r="A4" s="41" t="s">
        <v>141</v>
      </c>
      <c r="B4" s="30">
        <v>747</v>
      </c>
      <c r="C4" s="30">
        <v>805</v>
      </c>
      <c r="D4" s="30">
        <v>833</v>
      </c>
      <c r="E4" s="429">
        <v>903</v>
      </c>
      <c r="F4" s="444" t="s">
        <v>142</v>
      </c>
    </row>
    <row r="5" spans="1:6" x14ac:dyDescent="0.7">
      <c r="A5" s="41" t="s">
        <v>143</v>
      </c>
      <c r="B5" s="30">
        <v>115</v>
      </c>
      <c r="C5" s="30">
        <v>123</v>
      </c>
      <c r="D5" s="30">
        <v>123</v>
      </c>
      <c r="E5" s="429">
        <v>127</v>
      </c>
      <c r="F5" s="444" t="s">
        <v>144</v>
      </c>
    </row>
    <row r="6" spans="1:6" x14ac:dyDescent="0.7">
      <c r="A6" s="41" t="s">
        <v>145</v>
      </c>
      <c r="B6" s="30">
        <v>21</v>
      </c>
      <c r="C6" s="30">
        <v>22</v>
      </c>
      <c r="D6" s="30">
        <v>22</v>
      </c>
      <c r="E6" s="429">
        <v>26</v>
      </c>
      <c r="F6" s="444" t="s">
        <v>146</v>
      </c>
    </row>
    <row r="7" spans="1:6" x14ac:dyDescent="0.7">
      <c r="A7" s="40" t="s">
        <v>113</v>
      </c>
      <c r="B7" s="34" t="s">
        <v>618</v>
      </c>
      <c r="C7" s="34">
        <v>950</v>
      </c>
      <c r="D7" s="34">
        <v>978</v>
      </c>
      <c r="E7" s="34">
        <v>1056</v>
      </c>
      <c r="F7" s="40" t="s">
        <v>7</v>
      </c>
    </row>
    <row r="8" spans="1:6" x14ac:dyDescent="0.7">
      <c r="A8" s="445" t="s">
        <v>147</v>
      </c>
      <c r="F8" s="20" t="s">
        <v>1390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topLeftCell="A7" zoomScale="90" zoomScaleNormal="90" workbookViewId="0">
      <selection activeCell="O19" sqref="O19"/>
    </sheetView>
  </sheetViews>
  <sheetFormatPr baseColWidth="10" defaultColWidth="19.5546875" defaultRowHeight="30" x14ac:dyDescent="0.85"/>
  <cols>
    <col min="1" max="1" width="24.77734375" style="202" customWidth="1"/>
    <col min="2" max="4" width="0" style="202" hidden="1" customWidth="1"/>
    <col min="5" max="5" width="16.5546875" style="202" customWidth="1"/>
    <col min="6" max="9" width="0" style="202" hidden="1" customWidth="1"/>
    <col min="10" max="10" width="19.5546875" style="202"/>
    <col min="11" max="11" width="22.6640625" style="202" customWidth="1"/>
    <col min="12" max="15" width="19.5546875" style="202"/>
    <col min="16" max="16" width="20.88671875" style="202" customWidth="1"/>
    <col min="17" max="17" width="4" style="202" customWidth="1"/>
    <col min="18" max="16384" width="19.5546875" style="202"/>
  </cols>
  <sheetData>
    <row r="1" spans="1:16" x14ac:dyDescent="0.85"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 t="s">
        <v>1230</v>
      </c>
    </row>
    <row r="2" spans="1:16" ht="26.4" customHeight="1" x14ac:dyDescent="0.85">
      <c r="A2" s="783" t="s">
        <v>1226</v>
      </c>
      <c r="B2" s="783"/>
      <c r="C2" s="783"/>
      <c r="D2" s="783"/>
      <c r="E2" s="783"/>
      <c r="F2" s="783"/>
      <c r="G2" s="783"/>
      <c r="H2" s="783"/>
      <c r="I2" s="783"/>
      <c r="J2" s="783"/>
      <c r="K2" s="783"/>
      <c r="L2" s="267"/>
      <c r="M2" s="267"/>
      <c r="N2" s="267"/>
      <c r="O2" s="267"/>
      <c r="P2" s="267"/>
    </row>
    <row r="3" spans="1:16" x14ac:dyDescent="0.85">
      <c r="A3" s="149" t="s">
        <v>9</v>
      </c>
      <c r="B3" s="150">
        <v>1977</v>
      </c>
      <c r="C3" s="150">
        <v>1988</v>
      </c>
      <c r="D3" s="150">
        <v>2000</v>
      </c>
      <c r="E3" s="150">
        <v>2017</v>
      </c>
      <c r="F3" s="150">
        <v>2014</v>
      </c>
      <c r="G3" s="150">
        <v>2015</v>
      </c>
      <c r="H3" s="150">
        <v>2016</v>
      </c>
      <c r="I3" s="150">
        <v>2017</v>
      </c>
      <c r="J3" s="150">
        <v>2018</v>
      </c>
      <c r="K3" s="150">
        <v>2019</v>
      </c>
      <c r="L3" s="150">
        <v>2020</v>
      </c>
      <c r="M3" s="150">
        <v>2021</v>
      </c>
      <c r="N3" s="150">
        <v>2022</v>
      </c>
      <c r="O3" s="150">
        <v>2023</v>
      </c>
      <c r="P3" s="268" t="s">
        <v>10</v>
      </c>
    </row>
    <row r="4" spans="1:16" x14ac:dyDescent="0.85">
      <c r="A4" s="178" t="s">
        <v>11</v>
      </c>
      <c r="B4" s="269">
        <v>156721</v>
      </c>
      <c r="C4" s="269">
        <v>212203</v>
      </c>
      <c r="D4" s="269">
        <v>281600</v>
      </c>
      <c r="E4" s="269">
        <v>478464</v>
      </c>
      <c r="F4" s="269">
        <v>444570</v>
      </c>
      <c r="G4" s="269">
        <v>455549</v>
      </c>
      <c r="H4" s="269">
        <v>466848</v>
      </c>
      <c r="I4" s="269">
        <v>478464</v>
      </c>
      <c r="J4" s="269">
        <v>490367</v>
      </c>
      <c r="K4" s="269">
        <v>502594</v>
      </c>
      <c r="L4" s="269">
        <v>515139</v>
      </c>
      <c r="M4" s="269">
        <v>527973</v>
      </c>
      <c r="N4" s="269">
        <v>541133.7513813941</v>
      </c>
      <c r="O4" s="269">
        <v>625643</v>
      </c>
      <c r="P4" s="270" t="s">
        <v>12</v>
      </c>
    </row>
    <row r="5" spans="1:16" x14ac:dyDescent="0.85">
      <c r="A5" s="271" t="s">
        <v>13</v>
      </c>
      <c r="B5" s="269">
        <v>124194</v>
      </c>
      <c r="C5" s="269">
        <v>159296</v>
      </c>
      <c r="D5" s="269">
        <v>212156</v>
      </c>
      <c r="E5" s="269">
        <v>313681</v>
      </c>
      <c r="F5" s="269">
        <v>298686</v>
      </c>
      <c r="G5" s="269">
        <v>303574</v>
      </c>
      <c r="H5" s="269">
        <v>308575</v>
      </c>
      <c r="I5" s="269">
        <v>313681</v>
      </c>
      <c r="J5" s="269">
        <v>318871</v>
      </c>
      <c r="K5" s="269">
        <v>324165</v>
      </c>
      <c r="L5" s="269">
        <v>329555</v>
      </c>
      <c r="M5" s="269">
        <v>335019</v>
      </c>
      <c r="N5" s="269">
        <v>340578.26942076068</v>
      </c>
      <c r="O5" s="269">
        <v>403090.6865867725</v>
      </c>
      <c r="P5" s="272" t="s">
        <v>14</v>
      </c>
    </row>
    <row r="6" spans="1:16" x14ac:dyDescent="0.85">
      <c r="A6" s="178" t="s">
        <v>15</v>
      </c>
      <c r="B6" s="269">
        <v>129162</v>
      </c>
      <c r="C6" s="269">
        <v>167123</v>
      </c>
      <c r="D6" s="269">
        <v>242265</v>
      </c>
      <c r="E6" s="269">
        <v>360248</v>
      </c>
      <c r="F6" s="269">
        <v>335741</v>
      </c>
      <c r="G6" s="269">
        <v>343686</v>
      </c>
      <c r="H6" s="269">
        <v>351856</v>
      </c>
      <c r="I6" s="269">
        <v>360249</v>
      </c>
      <c r="J6" s="269">
        <v>368839</v>
      </c>
      <c r="K6" s="269">
        <v>377656</v>
      </c>
      <c r="L6" s="269">
        <v>386693</v>
      </c>
      <c r="M6" s="269">
        <v>395928</v>
      </c>
      <c r="N6" s="269">
        <v>405389.33467436064</v>
      </c>
      <c r="O6" s="269">
        <v>451804.35778684233</v>
      </c>
      <c r="P6" s="272" t="s">
        <v>16</v>
      </c>
    </row>
    <row r="7" spans="1:16" x14ac:dyDescent="0.85">
      <c r="A7" s="178" t="s">
        <v>17</v>
      </c>
      <c r="B7" s="269">
        <v>149432</v>
      </c>
      <c r="C7" s="269">
        <v>184359</v>
      </c>
      <c r="D7" s="269">
        <v>242711</v>
      </c>
      <c r="E7" s="269">
        <v>358027</v>
      </c>
      <c r="F7" s="178">
        <v>341052</v>
      </c>
      <c r="G7" s="269">
        <v>346586</v>
      </c>
      <c r="H7" s="269">
        <v>352246</v>
      </c>
      <c r="I7" s="269">
        <v>358027</v>
      </c>
      <c r="J7" s="269">
        <v>363901</v>
      </c>
      <c r="K7" s="180">
        <v>369892</v>
      </c>
      <c r="L7" s="269">
        <v>375991</v>
      </c>
      <c r="M7" s="269">
        <v>382172</v>
      </c>
      <c r="N7" s="269">
        <v>388461.20405649551</v>
      </c>
      <c r="O7" s="269">
        <v>442490.44402451365</v>
      </c>
      <c r="P7" s="272" t="s">
        <v>18</v>
      </c>
    </row>
    <row r="8" spans="1:16" x14ac:dyDescent="0.85">
      <c r="A8" s="178" t="s">
        <v>19</v>
      </c>
      <c r="B8" s="269">
        <v>151353</v>
      </c>
      <c r="C8" s="269">
        <v>192157</v>
      </c>
      <c r="D8" s="269">
        <v>247006</v>
      </c>
      <c r="E8" s="269">
        <v>320447</v>
      </c>
      <c r="F8" s="178">
        <v>312278</v>
      </c>
      <c r="G8" s="269">
        <v>314948</v>
      </c>
      <c r="H8" s="269">
        <v>317673</v>
      </c>
      <c r="I8" s="269">
        <v>320447</v>
      </c>
      <c r="J8" s="269">
        <v>323244</v>
      </c>
      <c r="K8" s="180">
        <v>326083</v>
      </c>
      <c r="L8" s="269">
        <v>328956</v>
      </c>
      <c r="M8" s="269">
        <v>331838</v>
      </c>
      <c r="N8" s="269">
        <v>334750.49896803411</v>
      </c>
      <c r="O8" s="269">
        <v>391309.70501409716</v>
      </c>
      <c r="P8" s="272" t="s">
        <v>20</v>
      </c>
    </row>
    <row r="9" spans="1:16" x14ac:dyDescent="0.85">
      <c r="A9" s="178" t="s">
        <v>21</v>
      </c>
      <c r="B9" s="269">
        <v>216008</v>
      </c>
      <c r="C9" s="269">
        <v>202596</v>
      </c>
      <c r="D9" s="269">
        <v>268220</v>
      </c>
      <c r="E9" s="269">
        <v>291209</v>
      </c>
      <c r="F9" s="178">
        <v>277126</v>
      </c>
      <c r="G9" s="269">
        <v>281717</v>
      </c>
      <c r="H9" s="269">
        <v>286413</v>
      </c>
      <c r="I9" s="269">
        <v>291210</v>
      </c>
      <c r="J9" s="269">
        <v>296086</v>
      </c>
      <c r="K9" s="180">
        <v>301060</v>
      </c>
      <c r="L9" s="269">
        <v>306125</v>
      </c>
      <c r="M9" s="269">
        <v>311261</v>
      </c>
      <c r="N9" s="269">
        <v>316488.57908011915</v>
      </c>
      <c r="O9" s="269">
        <v>323903.17972817359</v>
      </c>
      <c r="P9" s="272" t="s">
        <v>22</v>
      </c>
    </row>
    <row r="10" spans="1:16" x14ac:dyDescent="0.85">
      <c r="A10" s="178" t="s">
        <v>23</v>
      </c>
      <c r="B10" s="269">
        <v>55354</v>
      </c>
      <c r="C10" s="269">
        <v>61043</v>
      </c>
      <c r="D10" s="269">
        <v>69542</v>
      </c>
      <c r="E10" s="269">
        <v>61195</v>
      </c>
      <c r="F10" s="178">
        <v>61431</v>
      </c>
      <c r="G10" s="269">
        <v>61347</v>
      </c>
      <c r="H10" s="269">
        <v>61269</v>
      </c>
      <c r="I10" s="269">
        <v>61196</v>
      </c>
      <c r="J10" s="269">
        <v>61122</v>
      </c>
      <c r="K10" s="180">
        <v>61052</v>
      </c>
      <c r="L10" s="269">
        <v>60984</v>
      </c>
      <c r="M10" s="269">
        <v>60913</v>
      </c>
      <c r="N10" s="269">
        <v>60843.078695937147</v>
      </c>
      <c r="O10" s="269">
        <v>71622.836609117934</v>
      </c>
      <c r="P10" s="272" t="s">
        <v>24</v>
      </c>
    </row>
    <row r="11" spans="1:16" x14ac:dyDescent="0.85">
      <c r="A11" s="178" t="s">
        <v>411</v>
      </c>
      <c r="B11" s="269">
        <v>53526</v>
      </c>
      <c r="C11" s="269">
        <v>63030</v>
      </c>
      <c r="D11" s="269">
        <v>79516</v>
      </c>
      <c r="E11" s="269">
        <v>138526</v>
      </c>
      <c r="F11" s="178">
        <v>128149</v>
      </c>
      <c r="G11" s="269">
        <v>131506</v>
      </c>
      <c r="H11" s="269">
        <v>134966</v>
      </c>
      <c r="I11" s="269">
        <v>138526</v>
      </c>
      <c r="J11" s="269">
        <v>142180</v>
      </c>
      <c r="K11" s="180">
        <v>145939</v>
      </c>
      <c r="L11" s="269">
        <v>149800</v>
      </c>
      <c r="M11" s="269">
        <v>153757</v>
      </c>
      <c r="N11" s="269">
        <v>157820.52408884346</v>
      </c>
      <c r="O11" s="269">
        <v>184458.68980562521</v>
      </c>
      <c r="P11" s="272" t="s">
        <v>26</v>
      </c>
    </row>
    <row r="12" spans="1:16" x14ac:dyDescent="0.85">
      <c r="A12" s="178" t="s">
        <v>27</v>
      </c>
      <c r="B12" s="269">
        <v>74980</v>
      </c>
      <c r="C12" s="269">
        <v>64908</v>
      </c>
      <c r="D12" s="269">
        <v>75520</v>
      </c>
      <c r="E12" s="269">
        <v>82683</v>
      </c>
      <c r="F12" s="178">
        <v>80807</v>
      </c>
      <c r="G12" s="269">
        <v>81420</v>
      </c>
      <c r="H12" s="269">
        <v>82046</v>
      </c>
      <c r="I12" s="269">
        <v>82683</v>
      </c>
      <c r="J12" s="269">
        <v>83326</v>
      </c>
      <c r="K12" s="180">
        <v>83975</v>
      </c>
      <c r="L12" s="269">
        <v>84635</v>
      </c>
      <c r="M12" s="269">
        <v>85294</v>
      </c>
      <c r="N12" s="269">
        <v>85960.630109713384</v>
      </c>
      <c r="O12" s="269">
        <v>114759.43387697596</v>
      </c>
      <c r="P12" s="272" t="s">
        <v>28</v>
      </c>
    </row>
    <row r="13" spans="1:16" x14ac:dyDescent="0.85">
      <c r="A13" s="178" t="s">
        <v>29</v>
      </c>
      <c r="B13" s="269">
        <v>83231</v>
      </c>
      <c r="C13" s="269">
        <v>116436</v>
      </c>
      <c r="D13" s="269">
        <v>177707</v>
      </c>
      <c r="E13" s="269">
        <v>294506</v>
      </c>
      <c r="F13" s="178">
        <v>274845</v>
      </c>
      <c r="G13" s="269">
        <v>281222</v>
      </c>
      <c r="H13" s="269">
        <v>287776</v>
      </c>
      <c r="I13" s="269">
        <v>294506</v>
      </c>
      <c r="J13" s="269">
        <v>301392</v>
      </c>
      <c r="K13" s="180">
        <v>308457</v>
      </c>
      <c r="L13" s="269">
        <v>315694</v>
      </c>
      <c r="M13" s="269">
        <v>323087</v>
      </c>
      <c r="N13" s="269">
        <v>330657.63555593201</v>
      </c>
      <c r="O13" s="269">
        <v>363075.30269448232</v>
      </c>
      <c r="P13" s="272" t="s">
        <v>30</v>
      </c>
    </row>
    <row r="14" spans="1:16" x14ac:dyDescent="0.85">
      <c r="A14" s="178" t="s">
        <v>31</v>
      </c>
      <c r="B14" s="269">
        <v>22554</v>
      </c>
      <c r="C14" s="269">
        <v>33147</v>
      </c>
      <c r="D14" s="269">
        <v>41121</v>
      </c>
      <c r="E14" s="269">
        <v>55213</v>
      </c>
      <c r="F14" s="178">
        <v>53478</v>
      </c>
      <c r="G14" s="269">
        <v>54045</v>
      </c>
      <c r="H14" s="269">
        <v>54624</v>
      </c>
      <c r="I14" s="269">
        <v>55213</v>
      </c>
      <c r="J14" s="269">
        <v>55808</v>
      </c>
      <c r="K14" s="180">
        <v>56413</v>
      </c>
      <c r="L14" s="269">
        <v>57026</v>
      </c>
      <c r="M14" s="269">
        <v>57643</v>
      </c>
      <c r="N14" s="269">
        <v>58267.058851158901</v>
      </c>
      <c r="O14" s="269">
        <v>79128.988636066191</v>
      </c>
      <c r="P14" s="272" t="s">
        <v>32</v>
      </c>
    </row>
    <row r="15" spans="1:16" x14ac:dyDescent="0.85">
      <c r="A15" s="273" t="s">
        <v>33</v>
      </c>
      <c r="B15" s="269">
        <v>17611</v>
      </c>
      <c r="C15" s="269">
        <v>14613</v>
      </c>
      <c r="D15" s="269">
        <v>11500</v>
      </c>
      <c r="E15" s="269">
        <v>22833</v>
      </c>
      <c r="F15" s="178">
        <v>20645</v>
      </c>
      <c r="G15" s="269">
        <v>21348</v>
      </c>
      <c r="H15" s="269">
        <v>22077</v>
      </c>
      <c r="I15" s="269">
        <v>22833</v>
      </c>
      <c r="J15" s="269">
        <v>23615</v>
      </c>
      <c r="K15" s="180">
        <v>24425</v>
      </c>
      <c r="L15" s="269">
        <v>25263</v>
      </c>
      <c r="M15" s="269">
        <v>26129</v>
      </c>
      <c r="N15" s="269">
        <v>27024.643548327993</v>
      </c>
      <c r="O15" s="269">
        <v>29484</v>
      </c>
      <c r="P15" s="272" t="s">
        <v>34</v>
      </c>
    </row>
    <row r="16" spans="1:16" x14ac:dyDescent="0.85">
      <c r="A16" s="178" t="s">
        <v>1227</v>
      </c>
      <c r="B16" s="269"/>
      <c r="C16" s="269"/>
      <c r="D16" s="269"/>
      <c r="E16" s="274"/>
      <c r="F16" s="275"/>
      <c r="G16" s="274"/>
      <c r="H16" s="274"/>
      <c r="I16" s="274"/>
      <c r="J16" s="274"/>
      <c r="K16" s="276"/>
      <c r="L16" s="274"/>
      <c r="M16" s="274"/>
      <c r="N16" s="274"/>
      <c r="O16" s="269">
        <v>204881.11698007645</v>
      </c>
      <c r="P16" s="272" t="s">
        <v>407</v>
      </c>
    </row>
    <row r="17" spans="1:16" ht="30.6" customHeight="1" x14ac:dyDescent="0.85">
      <c r="A17" s="178" t="s">
        <v>1228</v>
      </c>
      <c r="B17" s="269"/>
      <c r="C17" s="269"/>
      <c r="D17" s="269"/>
      <c r="E17" s="274"/>
      <c r="F17" s="275"/>
      <c r="G17" s="274"/>
      <c r="H17" s="274"/>
      <c r="I17" s="274"/>
      <c r="J17" s="274"/>
      <c r="K17" s="276"/>
      <c r="L17" s="274"/>
      <c r="M17" s="274"/>
      <c r="N17" s="274"/>
      <c r="O17" s="269">
        <v>614465.23829385336</v>
      </c>
      <c r="P17" s="272" t="s">
        <v>1254</v>
      </c>
    </row>
    <row r="18" spans="1:16" ht="31.2" customHeight="1" x14ac:dyDescent="0.85">
      <c r="A18" s="178" t="s">
        <v>1229</v>
      </c>
      <c r="B18" s="269"/>
      <c r="C18" s="269"/>
      <c r="D18" s="269"/>
      <c r="E18" s="274"/>
      <c r="F18" s="275"/>
      <c r="G18" s="274"/>
      <c r="H18" s="274"/>
      <c r="I18" s="274"/>
      <c r="J18" s="274"/>
      <c r="K18" s="276"/>
      <c r="L18" s="274"/>
      <c r="M18" s="274"/>
      <c r="N18" s="274"/>
      <c r="O18" s="269">
        <v>627415.11167483113</v>
      </c>
      <c r="P18" s="272" t="s">
        <v>408</v>
      </c>
    </row>
    <row r="19" spans="1:16" x14ac:dyDescent="0.85">
      <c r="A19" s="179" t="s">
        <v>35</v>
      </c>
      <c r="B19" s="269">
        <v>134704</v>
      </c>
      <c r="C19" s="269">
        <v>393325</v>
      </c>
      <c r="D19" s="269">
        <v>558195</v>
      </c>
      <c r="E19" s="269">
        <v>1116739</v>
      </c>
      <c r="F19" s="269">
        <v>1008377</v>
      </c>
      <c r="G19" s="269">
        <v>1043177</v>
      </c>
      <c r="H19" s="269">
        <v>1079290</v>
      </c>
      <c r="I19" s="269">
        <v>1116739</v>
      </c>
      <c r="J19" s="269">
        <v>1155482</v>
      </c>
      <c r="K19" s="269">
        <v>1195636</v>
      </c>
      <c r="L19" s="269">
        <v>1237216</v>
      </c>
      <c r="M19" s="269">
        <v>1280183</v>
      </c>
      <c r="N19" s="269">
        <v>1324661.7915689237</v>
      </c>
      <c r="O19" s="269">
        <v>1446761.4669487609</v>
      </c>
      <c r="P19" s="272" t="s">
        <v>36</v>
      </c>
    </row>
    <row r="20" spans="1:16" x14ac:dyDescent="0.85">
      <c r="A20" s="149" t="s">
        <v>37</v>
      </c>
      <c r="B20" s="154">
        <v>1338830</v>
      </c>
      <c r="C20" s="154">
        <v>1864236</v>
      </c>
      <c r="D20" s="154">
        <v>2508159</v>
      </c>
      <c r="E20" s="154">
        <f>SUM(E4:E19)</f>
        <v>3893771</v>
      </c>
      <c r="F20" s="154">
        <f t="shared" ref="F20:L20" si="0">SUM(F4:F19)</f>
        <v>3637185</v>
      </c>
      <c r="G20" s="154">
        <f t="shared" si="0"/>
        <v>3720125</v>
      </c>
      <c r="H20" s="154">
        <f t="shared" si="0"/>
        <v>3805659</v>
      </c>
      <c r="I20" s="154">
        <f t="shared" si="0"/>
        <v>3893774</v>
      </c>
      <c r="J20" s="154">
        <f t="shared" si="0"/>
        <v>3984233</v>
      </c>
      <c r="K20" s="154">
        <f t="shared" si="0"/>
        <v>4077347</v>
      </c>
      <c r="L20" s="154">
        <f t="shared" si="0"/>
        <v>4173077</v>
      </c>
      <c r="M20" s="154">
        <v>4271197</v>
      </c>
      <c r="N20" s="154">
        <v>4372037</v>
      </c>
      <c r="O20" s="277">
        <v>4927532.091711428</v>
      </c>
      <c r="P20" s="278" t="s">
        <v>7</v>
      </c>
    </row>
    <row r="21" spans="1:16" x14ac:dyDescent="0.85">
      <c r="A21" s="202" t="s">
        <v>1224</v>
      </c>
      <c r="L21" s="209"/>
      <c r="M21" s="209"/>
      <c r="N21" s="209"/>
      <c r="O21" s="209"/>
      <c r="P21" s="209" t="s">
        <v>1225</v>
      </c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20"/>
  <sheetViews>
    <sheetView workbookViewId="0">
      <selection activeCell="C19" sqref="C19"/>
    </sheetView>
  </sheetViews>
  <sheetFormatPr baseColWidth="10" defaultRowHeight="26.4" x14ac:dyDescent="0.7"/>
  <cols>
    <col min="1" max="1" width="25" style="1" customWidth="1"/>
    <col min="2" max="4" width="11.5546875" style="89"/>
    <col min="5" max="5" width="32.44140625" style="89" customWidth="1"/>
    <col min="6" max="16384" width="11.5546875" style="1"/>
  </cols>
  <sheetData>
    <row r="1" spans="1:6" x14ac:dyDescent="0.7">
      <c r="B1" s="20"/>
      <c r="C1" s="20"/>
      <c r="D1" s="20"/>
      <c r="E1" s="20" t="s">
        <v>1305</v>
      </c>
      <c r="F1" s="20"/>
    </row>
    <row r="2" spans="1:6" ht="27" customHeight="1" thickBot="1" x14ac:dyDescent="0.75">
      <c r="A2" s="893" t="s">
        <v>1306</v>
      </c>
      <c r="B2" s="893"/>
      <c r="C2" s="893"/>
      <c r="D2" s="893"/>
      <c r="E2" s="893"/>
      <c r="F2" s="893"/>
    </row>
    <row r="3" spans="1:6" x14ac:dyDescent="0.7">
      <c r="A3" s="140" t="s">
        <v>410</v>
      </c>
      <c r="B3" s="141">
        <v>2020</v>
      </c>
      <c r="C3" s="141">
        <v>2021</v>
      </c>
      <c r="D3" s="161">
        <v>2023</v>
      </c>
      <c r="E3" s="164" t="s">
        <v>10</v>
      </c>
    </row>
    <row r="4" spans="1:6" x14ac:dyDescent="0.7">
      <c r="A4" s="142" t="s">
        <v>148</v>
      </c>
      <c r="B4" s="43">
        <v>11</v>
      </c>
      <c r="C4" s="122">
        <v>13</v>
      </c>
      <c r="D4" s="429">
        <v>13</v>
      </c>
      <c r="E4" s="446" t="s">
        <v>12</v>
      </c>
    </row>
    <row r="5" spans="1:6" x14ac:dyDescent="0.7">
      <c r="A5" s="142" t="s">
        <v>149</v>
      </c>
      <c r="B5" s="30">
        <v>9</v>
      </c>
      <c r="C5" s="30">
        <v>9</v>
      </c>
      <c r="D5" s="429">
        <v>9</v>
      </c>
      <c r="E5" s="446" t="s">
        <v>14</v>
      </c>
    </row>
    <row r="6" spans="1:6" x14ac:dyDescent="0.7">
      <c r="A6" s="142" t="s">
        <v>15</v>
      </c>
      <c r="B6" s="43">
        <v>9</v>
      </c>
      <c r="C6" s="30">
        <v>9</v>
      </c>
      <c r="D6" s="429">
        <v>14</v>
      </c>
      <c r="E6" s="446" t="s">
        <v>16</v>
      </c>
    </row>
    <row r="7" spans="1:6" x14ac:dyDescent="0.7">
      <c r="A7" s="142" t="s">
        <v>17</v>
      </c>
      <c r="B7" s="30">
        <v>7</v>
      </c>
      <c r="C7" s="30">
        <v>7</v>
      </c>
      <c r="D7" s="429">
        <v>6</v>
      </c>
      <c r="E7" s="446" t="s">
        <v>18</v>
      </c>
    </row>
    <row r="8" spans="1:6" x14ac:dyDescent="0.7">
      <c r="A8" s="142" t="s">
        <v>19</v>
      </c>
      <c r="B8" s="43">
        <v>12</v>
      </c>
      <c r="C8" s="122">
        <v>13</v>
      </c>
      <c r="D8" s="429">
        <v>14</v>
      </c>
      <c r="E8" s="446" t="s">
        <v>20</v>
      </c>
    </row>
    <row r="9" spans="1:6" x14ac:dyDescent="0.7">
      <c r="A9" s="142" t="s">
        <v>21</v>
      </c>
      <c r="B9" s="30">
        <v>13</v>
      </c>
      <c r="C9" s="30">
        <v>13</v>
      </c>
      <c r="D9" s="429">
        <v>13</v>
      </c>
      <c r="E9" s="446" t="s">
        <v>22</v>
      </c>
    </row>
    <row r="10" spans="1:6" x14ac:dyDescent="0.7">
      <c r="A10" s="142" t="s">
        <v>23</v>
      </c>
      <c r="B10" s="43">
        <v>6</v>
      </c>
      <c r="C10" s="30">
        <v>6</v>
      </c>
      <c r="D10" s="429">
        <v>4</v>
      </c>
      <c r="E10" s="446" t="s">
        <v>24</v>
      </c>
    </row>
    <row r="11" spans="1:6" x14ac:dyDescent="0.7">
      <c r="A11" s="142" t="s">
        <v>398</v>
      </c>
      <c r="B11" s="30">
        <v>8</v>
      </c>
      <c r="C11" s="30">
        <v>8</v>
      </c>
      <c r="D11" s="429">
        <v>7</v>
      </c>
      <c r="E11" s="446" t="s">
        <v>26</v>
      </c>
    </row>
    <row r="12" spans="1:6" x14ac:dyDescent="0.7">
      <c r="A12" s="142" t="s">
        <v>27</v>
      </c>
      <c r="B12" s="43">
        <v>9</v>
      </c>
      <c r="C12" s="30">
        <v>8</v>
      </c>
      <c r="D12" s="429">
        <v>8</v>
      </c>
      <c r="E12" s="446" t="s">
        <v>28</v>
      </c>
    </row>
    <row r="13" spans="1:6" x14ac:dyDescent="0.7">
      <c r="A13" s="142" t="s">
        <v>29</v>
      </c>
      <c r="B13" s="30">
        <v>8</v>
      </c>
      <c r="C13" s="30">
        <v>8</v>
      </c>
      <c r="D13" s="429">
        <v>7</v>
      </c>
      <c r="E13" s="446" t="s">
        <v>30</v>
      </c>
    </row>
    <row r="14" spans="1:6" x14ac:dyDescent="0.7">
      <c r="A14" s="142" t="s">
        <v>150</v>
      </c>
      <c r="B14" s="43">
        <v>3</v>
      </c>
      <c r="C14" s="30">
        <v>3</v>
      </c>
      <c r="D14" s="429">
        <v>5</v>
      </c>
      <c r="E14" s="446" t="s">
        <v>32</v>
      </c>
    </row>
    <row r="15" spans="1:6" x14ac:dyDescent="0.7">
      <c r="A15" s="142" t="s">
        <v>33</v>
      </c>
      <c r="B15" s="30">
        <v>2</v>
      </c>
      <c r="C15" s="30">
        <v>2</v>
      </c>
      <c r="D15" s="429">
        <v>2</v>
      </c>
      <c r="E15" s="446" t="s">
        <v>34</v>
      </c>
    </row>
    <row r="16" spans="1:6" x14ac:dyDescent="0.7">
      <c r="A16" s="142" t="s">
        <v>151</v>
      </c>
      <c r="B16" s="43">
        <v>9</v>
      </c>
      <c r="C16" s="30">
        <v>10</v>
      </c>
      <c r="D16" s="429">
        <v>10</v>
      </c>
      <c r="E16" s="432" t="s">
        <v>152</v>
      </c>
    </row>
    <row r="17" spans="1:6" x14ac:dyDescent="0.7">
      <c r="A17" s="142" t="s">
        <v>153</v>
      </c>
      <c r="B17" s="43">
        <v>7</v>
      </c>
      <c r="C17" s="30">
        <v>6</v>
      </c>
      <c r="D17" s="429">
        <v>6</v>
      </c>
      <c r="E17" s="432" t="s">
        <v>154</v>
      </c>
    </row>
    <row r="18" spans="1:6" x14ac:dyDescent="0.7">
      <c r="A18" s="142" t="s">
        <v>155</v>
      </c>
      <c r="B18" s="43">
        <v>10</v>
      </c>
      <c r="C18" s="447">
        <v>8</v>
      </c>
      <c r="D18" s="429">
        <v>9</v>
      </c>
      <c r="E18" s="432" t="s">
        <v>156</v>
      </c>
    </row>
    <row r="19" spans="1:6" ht="27" thickBot="1" x14ac:dyDescent="0.75">
      <c r="A19" s="143" t="s">
        <v>6</v>
      </c>
      <c r="B19" s="144">
        <v>123</v>
      </c>
      <c r="C19" s="29">
        <f>SUM(C4:C18)</f>
        <v>123</v>
      </c>
      <c r="D19" s="29">
        <v>127</v>
      </c>
      <c r="E19" s="433" t="s">
        <v>7</v>
      </c>
    </row>
    <row r="20" spans="1:6" x14ac:dyDescent="0.7">
      <c r="A20" s="210" t="s">
        <v>147</v>
      </c>
      <c r="E20" s="20" t="s">
        <v>1390</v>
      </c>
      <c r="F20" s="20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0"/>
  <sheetViews>
    <sheetView workbookViewId="0">
      <selection activeCell="I8" sqref="I8"/>
    </sheetView>
  </sheetViews>
  <sheetFormatPr baseColWidth="10" defaultRowHeight="26.4" x14ac:dyDescent="0.7"/>
  <cols>
    <col min="1" max="1" width="23.33203125" style="1" customWidth="1"/>
    <col min="2" max="4" width="11.5546875" style="1"/>
    <col min="5" max="5" width="25.33203125" style="1" customWidth="1"/>
    <col min="6" max="16384" width="11.5546875" style="1"/>
  </cols>
  <sheetData>
    <row r="1" spans="1:6" x14ac:dyDescent="0.7">
      <c r="B1" s="20"/>
      <c r="C1" s="20"/>
      <c r="D1" s="20"/>
      <c r="E1" s="20" t="s">
        <v>1307</v>
      </c>
      <c r="F1" s="20"/>
    </row>
    <row r="2" spans="1:6" ht="27" customHeight="1" x14ac:dyDescent="0.7">
      <c r="A2" s="162" t="s">
        <v>1308</v>
      </c>
      <c r="B2" s="162"/>
      <c r="C2" s="162"/>
      <c r="D2" s="162"/>
      <c r="E2" s="162"/>
    </row>
    <row r="3" spans="1:6" x14ac:dyDescent="0.7">
      <c r="A3" s="42" t="s">
        <v>410</v>
      </c>
      <c r="B3" s="29">
        <v>2020</v>
      </c>
      <c r="C3" s="29">
        <v>2021</v>
      </c>
      <c r="D3" s="29">
        <v>2023</v>
      </c>
      <c r="E3" s="35" t="s">
        <v>10</v>
      </c>
    </row>
    <row r="4" spans="1:6" x14ac:dyDescent="0.7">
      <c r="A4" s="28" t="s">
        <v>11</v>
      </c>
      <c r="B4" s="43">
        <v>176</v>
      </c>
      <c r="C4" s="43">
        <v>184</v>
      </c>
      <c r="D4" s="429">
        <v>208</v>
      </c>
      <c r="E4" s="432" t="s">
        <v>12</v>
      </c>
    </row>
    <row r="5" spans="1:6" x14ac:dyDescent="0.7">
      <c r="A5" s="28" t="s">
        <v>13</v>
      </c>
      <c r="B5" s="43">
        <v>96</v>
      </c>
      <c r="C5" s="43">
        <v>105</v>
      </c>
      <c r="D5" s="429">
        <v>109</v>
      </c>
      <c r="E5" s="448" t="s">
        <v>14</v>
      </c>
    </row>
    <row r="6" spans="1:6" x14ac:dyDescent="0.7">
      <c r="A6" s="28" t="s">
        <v>15</v>
      </c>
      <c r="B6" s="43">
        <v>101</v>
      </c>
      <c r="C6" s="43">
        <v>101</v>
      </c>
      <c r="D6" s="429">
        <v>113</v>
      </c>
      <c r="E6" s="448" t="s">
        <v>16</v>
      </c>
    </row>
    <row r="7" spans="1:6" x14ac:dyDescent="0.7">
      <c r="A7" s="28" t="s">
        <v>17</v>
      </c>
      <c r="B7" s="43">
        <v>69</v>
      </c>
      <c r="C7" s="43">
        <v>69</v>
      </c>
      <c r="D7" s="429">
        <v>77</v>
      </c>
      <c r="E7" s="448" t="s">
        <v>18</v>
      </c>
    </row>
    <row r="8" spans="1:6" x14ac:dyDescent="0.7">
      <c r="A8" s="28" t="s">
        <v>19</v>
      </c>
      <c r="B8" s="43">
        <v>101</v>
      </c>
      <c r="C8" s="43">
        <v>101</v>
      </c>
      <c r="D8" s="429">
        <v>106</v>
      </c>
      <c r="E8" s="448" t="s">
        <v>20</v>
      </c>
    </row>
    <row r="9" spans="1:6" x14ac:dyDescent="0.7">
      <c r="A9" s="28" t="s">
        <v>21</v>
      </c>
      <c r="B9" s="43">
        <v>107</v>
      </c>
      <c r="C9" s="43">
        <v>112</v>
      </c>
      <c r="D9" s="429">
        <v>113</v>
      </c>
      <c r="E9" s="448" t="s">
        <v>22</v>
      </c>
    </row>
    <row r="10" spans="1:6" ht="26.55" customHeight="1" x14ac:dyDescent="0.7">
      <c r="A10" s="28" t="s">
        <v>23</v>
      </c>
      <c r="B10" s="43">
        <v>26</v>
      </c>
      <c r="C10" s="43">
        <v>26</v>
      </c>
      <c r="D10" s="429">
        <v>32</v>
      </c>
      <c r="E10" s="448" t="s">
        <v>24</v>
      </c>
    </row>
    <row r="11" spans="1:6" x14ac:dyDescent="0.7">
      <c r="A11" s="28" t="s">
        <v>411</v>
      </c>
      <c r="B11" s="43">
        <v>7</v>
      </c>
      <c r="C11" s="43">
        <v>7</v>
      </c>
      <c r="D11" s="429">
        <v>6</v>
      </c>
      <c r="E11" s="448" t="s">
        <v>26</v>
      </c>
    </row>
    <row r="12" spans="1:6" x14ac:dyDescent="0.7">
      <c r="A12" s="28" t="s">
        <v>27</v>
      </c>
      <c r="B12" s="43">
        <v>30</v>
      </c>
      <c r="C12" s="43">
        <v>31</v>
      </c>
      <c r="D12" s="429">
        <v>34</v>
      </c>
      <c r="E12" s="448" t="s">
        <v>28</v>
      </c>
    </row>
    <row r="13" spans="1:6" x14ac:dyDescent="0.7">
      <c r="A13" s="28" t="s">
        <v>29</v>
      </c>
      <c r="B13" s="43">
        <v>63</v>
      </c>
      <c r="C13" s="43">
        <v>63</v>
      </c>
      <c r="D13" s="429">
        <v>69</v>
      </c>
      <c r="E13" s="448" t="s">
        <v>30</v>
      </c>
    </row>
    <row r="14" spans="1:6" x14ac:dyDescent="0.7">
      <c r="A14" s="28" t="s">
        <v>31</v>
      </c>
      <c r="B14" s="43">
        <v>2</v>
      </c>
      <c r="C14" s="43">
        <v>3</v>
      </c>
      <c r="D14" s="429">
        <v>4</v>
      </c>
      <c r="E14" s="448" t="s">
        <v>32</v>
      </c>
    </row>
    <row r="15" spans="1:6" x14ac:dyDescent="0.7">
      <c r="A15" s="28" t="s">
        <v>33</v>
      </c>
      <c r="B15" s="43">
        <v>3</v>
      </c>
      <c r="C15" s="43">
        <v>6</v>
      </c>
      <c r="D15" s="429">
        <v>5</v>
      </c>
      <c r="E15" s="448" t="s">
        <v>34</v>
      </c>
    </row>
    <row r="16" spans="1:6" x14ac:dyDescent="0.7">
      <c r="A16" s="28" t="s">
        <v>151</v>
      </c>
      <c r="B16" s="43">
        <v>13</v>
      </c>
      <c r="C16" s="43">
        <v>13</v>
      </c>
      <c r="D16" s="429">
        <v>14</v>
      </c>
      <c r="E16" s="448" t="s">
        <v>152</v>
      </c>
    </row>
    <row r="17" spans="1:6" x14ac:dyDescent="0.7">
      <c r="A17" s="28" t="s">
        <v>153</v>
      </c>
      <c r="B17" s="43">
        <v>3</v>
      </c>
      <c r="C17" s="43">
        <v>4</v>
      </c>
      <c r="D17" s="429">
        <v>4</v>
      </c>
      <c r="E17" s="448" t="s">
        <v>154</v>
      </c>
    </row>
    <row r="18" spans="1:6" x14ac:dyDescent="0.7">
      <c r="A18" s="28" t="s">
        <v>155</v>
      </c>
      <c r="B18" s="43">
        <v>8</v>
      </c>
      <c r="C18" s="43">
        <v>8</v>
      </c>
      <c r="D18" s="429">
        <v>9</v>
      </c>
      <c r="E18" s="448" t="s">
        <v>156</v>
      </c>
    </row>
    <row r="19" spans="1:6" x14ac:dyDescent="0.7">
      <c r="A19" s="42" t="s">
        <v>157</v>
      </c>
      <c r="B19" s="29">
        <v>805</v>
      </c>
      <c r="C19" s="29">
        <f>SUM(C4:C18)</f>
        <v>833</v>
      </c>
      <c r="D19" s="429">
        <v>903</v>
      </c>
      <c r="E19" s="163" t="s">
        <v>7</v>
      </c>
    </row>
    <row r="20" spans="1:6" x14ac:dyDescent="0.7">
      <c r="A20" s="449" t="s">
        <v>147</v>
      </c>
      <c r="E20" s="450" t="s">
        <v>1390</v>
      </c>
      <c r="F20" s="2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EE7C-BE3C-477E-8352-DB608ABA78EE}">
  <dimension ref="A2:G21"/>
  <sheetViews>
    <sheetView topLeftCell="A2" workbookViewId="0">
      <selection activeCell="F5" sqref="F5"/>
    </sheetView>
  </sheetViews>
  <sheetFormatPr baseColWidth="10" defaultRowHeight="26.4" x14ac:dyDescent="0.7"/>
  <cols>
    <col min="1" max="1" width="21.6640625" style="1" customWidth="1"/>
    <col min="2" max="2" width="11.5546875" style="1"/>
    <col min="3" max="3" width="15.5546875" style="1" customWidth="1"/>
    <col min="4" max="5" width="11.5546875" style="1"/>
    <col min="6" max="6" width="14.44140625" style="1" customWidth="1"/>
    <col min="7" max="7" width="22.6640625" style="1" customWidth="1"/>
    <col min="8" max="16384" width="11.5546875" style="1"/>
  </cols>
  <sheetData>
    <row r="2" spans="1:7" x14ac:dyDescent="0.7">
      <c r="G2" s="20" t="s">
        <v>1041</v>
      </c>
    </row>
    <row r="3" spans="1:7" x14ac:dyDescent="0.7">
      <c r="A3" s="38" t="s">
        <v>1042</v>
      </c>
    </row>
    <row r="4" spans="1:7" ht="17.399999999999999" customHeight="1" x14ac:dyDescent="0.7">
      <c r="A4" s="340" t="s">
        <v>459</v>
      </c>
      <c r="B4" s="341">
        <v>2019</v>
      </c>
      <c r="C4" s="341">
        <v>2020</v>
      </c>
      <c r="D4" s="341">
        <v>2021</v>
      </c>
      <c r="E4" s="341">
        <v>2022</v>
      </c>
      <c r="F4" s="341">
        <v>2023</v>
      </c>
      <c r="G4" s="35" t="s">
        <v>10</v>
      </c>
    </row>
    <row r="5" spans="1:7" x14ac:dyDescent="0.7">
      <c r="A5" s="381" t="s">
        <v>444</v>
      </c>
      <c r="B5" s="429">
        <v>47.64</v>
      </c>
      <c r="C5" s="429">
        <v>55.61</v>
      </c>
      <c r="D5" s="429">
        <v>86.66</v>
      </c>
      <c r="E5" s="429">
        <v>100.92</v>
      </c>
      <c r="F5" s="429">
        <v>101.6</v>
      </c>
      <c r="G5" s="381" t="s">
        <v>12</v>
      </c>
    </row>
    <row r="6" spans="1:7" x14ac:dyDescent="0.7">
      <c r="A6" s="381" t="s">
        <v>445</v>
      </c>
      <c r="B6" s="429">
        <v>46.84</v>
      </c>
      <c r="C6" s="429">
        <v>75.25</v>
      </c>
      <c r="D6" s="429">
        <v>81.38</v>
      </c>
      <c r="E6" s="429">
        <v>105.53</v>
      </c>
      <c r="F6" s="429">
        <v>104.3</v>
      </c>
      <c r="G6" s="381" t="s">
        <v>14</v>
      </c>
    </row>
    <row r="7" spans="1:7" x14ac:dyDescent="0.7">
      <c r="A7" s="381" t="s">
        <v>446</v>
      </c>
      <c r="B7" s="429">
        <v>47.59</v>
      </c>
      <c r="C7" s="429">
        <v>39.799999999999997</v>
      </c>
      <c r="D7" s="429">
        <v>44.85</v>
      </c>
      <c r="E7" s="429">
        <v>56.26</v>
      </c>
      <c r="F7" s="429">
        <v>53.3</v>
      </c>
      <c r="G7" s="381" t="s">
        <v>16</v>
      </c>
    </row>
    <row r="8" spans="1:7" x14ac:dyDescent="0.7">
      <c r="A8" s="381" t="s">
        <v>447</v>
      </c>
      <c r="B8" s="429">
        <v>39.18</v>
      </c>
      <c r="C8" s="429">
        <v>34.01</v>
      </c>
      <c r="D8" s="429">
        <v>33.61</v>
      </c>
      <c r="E8" s="429">
        <v>48.2</v>
      </c>
      <c r="F8" s="429">
        <v>49.8</v>
      </c>
      <c r="G8" s="381" t="s">
        <v>18</v>
      </c>
    </row>
    <row r="9" spans="1:7" x14ac:dyDescent="0.7">
      <c r="A9" s="381" t="s">
        <v>448</v>
      </c>
      <c r="B9" s="429">
        <v>35.08</v>
      </c>
      <c r="C9" s="429">
        <v>38.85</v>
      </c>
      <c r="D9" s="429">
        <v>50.92</v>
      </c>
      <c r="E9" s="429">
        <v>68.06</v>
      </c>
      <c r="F9" s="429">
        <v>72.099999999999994</v>
      </c>
      <c r="G9" s="381" t="s">
        <v>20</v>
      </c>
    </row>
    <row r="10" spans="1:7" x14ac:dyDescent="0.7">
      <c r="A10" s="381" t="s">
        <v>449</v>
      </c>
      <c r="B10" s="429">
        <v>45.01</v>
      </c>
      <c r="C10" s="429">
        <v>46.71</v>
      </c>
      <c r="D10" s="429">
        <v>67.790000000000006</v>
      </c>
      <c r="E10" s="429">
        <v>83.34</v>
      </c>
      <c r="F10" s="429">
        <v>80.2</v>
      </c>
      <c r="G10" s="381" t="s">
        <v>22</v>
      </c>
    </row>
    <row r="11" spans="1:7" x14ac:dyDescent="0.7">
      <c r="A11" s="381" t="s">
        <v>450</v>
      </c>
      <c r="B11" s="429">
        <v>57.48</v>
      </c>
      <c r="C11" s="429">
        <v>72.52</v>
      </c>
      <c r="D11" s="429">
        <v>92.09</v>
      </c>
      <c r="E11" s="429">
        <v>98.41</v>
      </c>
      <c r="F11" s="429">
        <v>90.7</v>
      </c>
      <c r="G11" s="381" t="s">
        <v>24</v>
      </c>
    </row>
    <row r="12" spans="1:7" ht="18.600000000000001" customHeight="1" x14ac:dyDescent="0.7">
      <c r="A12" s="381" t="s">
        <v>451</v>
      </c>
      <c r="B12" s="429">
        <v>26.37</v>
      </c>
      <c r="C12" s="429">
        <v>23.31</v>
      </c>
      <c r="D12" s="429">
        <v>61.8</v>
      </c>
      <c r="E12" s="429">
        <v>63.62</v>
      </c>
      <c r="F12" s="429">
        <v>47.4</v>
      </c>
      <c r="G12" s="381" t="s">
        <v>26</v>
      </c>
    </row>
    <row r="13" spans="1:7" x14ac:dyDescent="0.7">
      <c r="A13" s="381" t="s">
        <v>452</v>
      </c>
      <c r="B13" s="429">
        <v>65.010000000000005</v>
      </c>
      <c r="C13" s="429">
        <v>72.31</v>
      </c>
      <c r="D13" s="429">
        <v>91.31</v>
      </c>
      <c r="E13" s="429">
        <v>86.07</v>
      </c>
      <c r="F13" s="429">
        <v>89.8</v>
      </c>
      <c r="G13" s="381" t="s">
        <v>28</v>
      </c>
    </row>
    <row r="14" spans="1:7" x14ac:dyDescent="0.7">
      <c r="A14" s="381" t="s">
        <v>453</v>
      </c>
      <c r="B14" s="429">
        <v>49.7</v>
      </c>
      <c r="C14" s="429">
        <v>64.77</v>
      </c>
      <c r="D14" s="429">
        <v>72.59</v>
      </c>
      <c r="E14" s="429">
        <v>78.19</v>
      </c>
      <c r="F14" s="429">
        <v>80.2</v>
      </c>
      <c r="G14" s="381" t="s">
        <v>30</v>
      </c>
    </row>
    <row r="15" spans="1:7" x14ac:dyDescent="0.7">
      <c r="A15" s="381" t="s">
        <v>454</v>
      </c>
      <c r="B15" s="429">
        <v>12.73</v>
      </c>
      <c r="C15" s="429">
        <v>11.53</v>
      </c>
      <c r="D15" s="429">
        <v>61.25</v>
      </c>
      <c r="E15" s="429">
        <v>65.23</v>
      </c>
      <c r="F15" s="429">
        <v>71.099999999999994</v>
      </c>
      <c r="G15" s="381" t="s">
        <v>32</v>
      </c>
    </row>
    <row r="16" spans="1:7" x14ac:dyDescent="0.7">
      <c r="A16" s="381" t="s">
        <v>455</v>
      </c>
      <c r="B16" s="429">
        <v>7.86</v>
      </c>
      <c r="C16" s="429">
        <v>5.0199999999999996</v>
      </c>
      <c r="D16" s="429">
        <v>74.510000000000005</v>
      </c>
      <c r="E16" s="429">
        <v>75.400000000000006</v>
      </c>
      <c r="F16" s="429">
        <v>75.900000000000006</v>
      </c>
      <c r="G16" s="381" t="s">
        <v>34</v>
      </c>
    </row>
    <row r="17" spans="1:7" x14ac:dyDescent="0.7">
      <c r="A17" s="381" t="s">
        <v>456</v>
      </c>
      <c r="B17" s="429">
        <v>53.17</v>
      </c>
      <c r="C17" s="429">
        <v>35.25</v>
      </c>
      <c r="D17" s="429">
        <v>56</v>
      </c>
      <c r="E17" s="429">
        <v>97.34</v>
      </c>
      <c r="F17" s="429">
        <v>82.2</v>
      </c>
      <c r="G17" s="381" t="s">
        <v>152</v>
      </c>
    </row>
    <row r="18" spans="1:7" x14ac:dyDescent="0.7">
      <c r="A18" s="381" t="s">
        <v>153</v>
      </c>
      <c r="B18" s="429">
        <v>13.39</v>
      </c>
      <c r="C18" s="429">
        <v>10.75</v>
      </c>
      <c r="D18" s="429">
        <v>151.41</v>
      </c>
      <c r="E18" s="429">
        <v>164.86</v>
      </c>
      <c r="F18" s="429">
        <v>170.3</v>
      </c>
      <c r="G18" s="381" t="s">
        <v>154</v>
      </c>
    </row>
    <row r="19" spans="1:7" x14ac:dyDescent="0.7">
      <c r="A19" s="381" t="s">
        <v>457</v>
      </c>
      <c r="B19" s="429">
        <v>25.29</v>
      </c>
      <c r="C19" s="429">
        <v>20.309999999999999</v>
      </c>
      <c r="D19" s="429">
        <v>24.71</v>
      </c>
      <c r="E19" s="429">
        <v>38.04</v>
      </c>
      <c r="F19" s="429">
        <v>33.5</v>
      </c>
      <c r="G19" s="381" t="s">
        <v>156</v>
      </c>
    </row>
    <row r="20" spans="1:7" x14ac:dyDescent="0.7">
      <c r="A20" s="340" t="s">
        <v>1040</v>
      </c>
      <c r="B20" s="341">
        <v>59.28</v>
      </c>
      <c r="C20" s="341">
        <v>58.15</v>
      </c>
      <c r="D20" s="341">
        <v>62.86</v>
      </c>
      <c r="E20" s="341">
        <v>79.11</v>
      </c>
      <c r="F20" s="341">
        <v>76.599999999999994</v>
      </c>
      <c r="G20" s="340" t="s">
        <v>409</v>
      </c>
    </row>
    <row r="21" spans="1:7" x14ac:dyDescent="0.7">
      <c r="A21" s="451" t="s">
        <v>147</v>
      </c>
      <c r="G21" s="20" t="s">
        <v>1390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8"/>
  <sheetViews>
    <sheetView workbookViewId="0">
      <selection activeCell="H3" sqref="H3"/>
    </sheetView>
  </sheetViews>
  <sheetFormatPr baseColWidth="10" defaultRowHeight="26.4" x14ac:dyDescent="0.7"/>
  <cols>
    <col min="1" max="1" width="20.44140625" style="1" customWidth="1"/>
    <col min="2" max="3" width="11.5546875" style="1"/>
    <col min="4" max="4" width="10.21875" style="1" bestFit="1" customWidth="1"/>
    <col min="5" max="5" width="29.109375" style="1" customWidth="1"/>
    <col min="6" max="6" width="14.5546875" style="1" customWidth="1"/>
    <col min="7" max="16384" width="11.5546875" style="1"/>
  </cols>
  <sheetData>
    <row r="1" spans="1:6" x14ac:dyDescent="0.7">
      <c r="B1" s="38"/>
      <c r="C1" s="38"/>
      <c r="D1" s="38"/>
      <c r="E1" s="38" t="s">
        <v>1309</v>
      </c>
      <c r="F1" s="38"/>
    </row>
    <row r="2" spans="1:6" ht="27" customHeight="1" thickBot="1" x14ac:dyDescent="0.75">
      <c r="A2" s="38" t="s">
        <v>1310</v>
      </c>
      <c r="B2" s="38"/>
      <c r="C2" s="38"/>
      <c r="D2" s="38"/>
      <c r="E2" s="38"/>
      <c r="F2" s="38"/>
    </row>
    <row r="3" spans="1:6" x14ac:dyDescent="0.7">
      <c r="A3" s="145" t="s">
        <v>1311</v>
      </c>
      <c r="B3" s="141">
        <v>2019</v>
      </c>
      <c r="C3" s="141">
        <v>2020</v>
      </c>
      <c r="D3" s="141">
        <v>2021</v>
      </c>
      <c r="E3" s="145" t="s">
        <v>1312</v>
      </c>
    </row>
    <row r="4" spans="1:6" ht="52.8" x14ac:dyDescent="0.7">
      <c r="A4" s="142" t="s">
        <v>185</v>
      </c>
      <c r="B4" s="44">
        <v>113758</v>
      </c>
      <c r="C4" s="44">
        <v>98256</v>
      </c>
      <c r="D4" s="43">
        <v>101406</v>
      </c>
      <c r="E4" s="453" t="s">
        <v>186</v>
      </c>
    </row>
    <row r="5" spans="1:6" ht="79.2" x14ac:dyDescent="0.7">
      <c r="A5" s="142" t="s">
        <v>187</v>
      </c>
      <c r="B5" s="44">
        <v>151512</v>
      </c>
      <c r="C5" s="43" t="s">
        <v>188</v>
      </c>
      <c r="D5" s="43">
        <v>35019</v>
      </c>
      <c r="E5" s="453" t="s">
        <v>189</v>
      </c>
    </row>
    <row r="6" spans="1:6" ht="52.8" x14ac:dyDescent="0.7">
      <c r="A6" s="142" t="s">
        <v>190</v>
      </c>
      <c r="B6" s="43" t="s">
        <v>534</v>
      </c>
      <c r="C6" s="43">
        <v>872</v>
      </c>
      <c r="D6" s="43">
        <v>933</v>
      </c>
      <c r="E6" s="454" t="s">
        <v>191</v>
      </c>
    </row>
    <row r="7" spans="1:6" ht="53.4" thickBot="1" x14ac:dyDescent="0.75">
      <c r="A7" s="456" t="s">
        <v>192</v>
      </c>
      <c r="B7" s="146">
        <v>152</v>
      </c>
      <c r="C7" s="146">
        <v>163</v>
      </c>
      <c r="D7" s="146">
        <v>141</v>
      </c>
      <c r="E7" s="455" t="s">
        <v>193</v>
      </c>
    </row>
    <row r="8" spans="1:6" x14ac:dyDescent="0.7">
      <c r="A8" s="451" t="s">
        <v>147</v>
      </c>
      <c r="E8" s="20" t="s">
        <v>1390</v>
      </c>
      <c r="F8" s="20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9"/>
  <sheetViews>
    <sheetView workbookViewId="0">
      <selection activeCell="G6" sqref="G6"/>
    </sheetView>
  </sheetViews>
  <sheetFormatPr baseColWidth="10" defaultColWidth="11.5546875" defaultRowHeight="26.4" x14ac:dyDescent="0.7"/>
  <cols>
    <col min="1" max="1" width="41.21875" style="1" bestFit="1" customWidth="1"/>
    <col min="2" max="4" width="11.5546875" style="1"/>
    <col min="5" max="5" width="19.44140625" style="1" customWidth="1"/>
    <col min="6" max="16384" width="11.5546875" style="1"/>
  </cols>
  <sheetData>
    <row r="1" spans="1:5" x14ac:dyDescent="0.7">
      <c r="E1" s="20" t="s">
        <v>1043</v>
      </c>
    </row>
    <row r="2" spans="1:5" x14ac:dyDescent="0.7">
      <c r="A2" s="38" t="s">
        <v>1044</v>
      </c>
      <c r="B2" s="38"/>
      <c r="C2" s="38"/>
      <c r="D2" s="452"/>
      <c r="E2" s="452"/>
    </row>
    <row r="3" spans="1:5" x14ac:dyDescent="0.7">
      <c r="A3" s="184" t="s">
        <v>158</v>
      </c>
      <c r="B3" s="29">
        <v>2019</v>
      </c>
      <c r="C3" s="29">
        <v>2020</v>
      </c>
      <c r="D3" s="29">
        <v>2023</v>
      </c>
      <c r="E3" s="163" t="s">
        <v>159</v>
      </c>
    </row>
    <row r="4" spans="1:5" x14ac:dyDescent="0.7">
      <c r="A4" s="41" t="s">
        <v>160</v>
      </c>
      <c r="B4" s="30">
        <v>402</v>
      </c>
      <c r="C4" s="30">
        <v>415</v>
      </c>
      <c r="D4" s="429">
        <v>508</v>
      </c>
      <c r="E4" s="3" t="s">
        <v>161</v>
      </c>
    </row>
    <row r="5" spans="1:5" x14ac:dyDescent="0.7">
      <c r="A5" s="41" t="s">
        <v>162</v>
      </c>
      <c r="B5" s="30">
        <v>532</v>
      </c>
      <c r="C5" s="30">
        <v>532</v>
      </c>
      <c r="D5" s="429">
        <v>596</v>
      </c>
      <c r="E5" s="3" t="s">
        <v>163</v>
      </c>
    </row>
    <row r="6" spans="1:5" x14ac:dyDescent="0.7">
      <c r="A6" s="41" t="s">
        <v>164</v>
      </c>
      <c r="B6" s="30">
        <v>117</v>
      </c>
      <c r="C6" s="30">
        <v>122</v>
      </c>
      <c r="D6" s="429">
        <v>128</v>
      </c>
      <c r="E6" s="3" t="s">
        <v>165</v>
      </c>
    </row>
    <row r="7" spans="1:5" x14ac:dyDescent="0.7">
      <c r="A7" s="41" t="s">
        <v>166</v>
      </c>
      <c r="B7" s="30">
        <v>76</v>
      </c>
      <c r="C7" s="30">
        <v>76</v>
      </c>
      <c r="D7" s="429">
        <v>84</v>
      </c>
      <c r="E7" s="3" t="s">
        <v>167</v>
      </c>
    </row>
    <row r="8" spans="1:5" x14ac:dyDescent="0.7">
      <c r="A8" s="41" t="s">
        <v>168</v>
      </c>
      <c r="B8" s="30">
        <v>526</v>
      </c>
      <c r="C8" s="30">
        <v>526</v>
      </c>
      <c r="D8" s="429">
        <v>210</v>
      </c>
      <c r="E8" s="3" t="s">
        <v>169</v>
      </c>
    </row>
    <row r="9" spans="1:5" x14ac:dyDescent="0.7">
      <c r="A9" s="41" t="s">
        <v>170</v>
      </c>
      <c r="B9" s="34" t="s">
        <v>134</v>
      </c>
      <c r="C9" s="34" t="s">
        <v>134</v>
      </c>
      <c r="D9" s="429">
        <v>1308</v>
      </c>
      <c r="E9" s="3" t="s">
        <v>171</v>
      </c>
    </row>
    <row r="10" spans="1:5" x14ac:dyDescent="0.7">
      <c r="A10" s="41" t="s">
        <v>172</v>
      </c>
      <c r="B10" s="30">
        <v>1027</v>
      </c>
      <c r="C10" s="30">
        <v>1057</v>
      </c>
      <c r="D10" s="34" t="s">
        <v>134</v>
      </c>
      <c r="E10" s="3" t="s">
        <v>173</v>
      </c>
    </row>
    <row r="11" spans="1:5" x14ac:dyDescent="0.7">
      <c r="A11" s="41" t="s">
        <v>174</v>
      </c>
      <c r="B11" s="34" t="s">
        <v>134</v>
      </c>
      <c r="C11" s="34" t="s">
        <v>134</v>
      </c>
      <c r="D11" s="429">
        <v>1762</v>
      </c>
      <c r="E11" s="3" t="s">
        <v>175</v>
      </c>
    </row>
    <row r="12" spans="1:5" x14ac:dyDescent="0.7">
      <c r="A12" s="41" t="s">
        <v>176</v>
      </c>
      <c r="B12" s="30">
        <v>1556</v>
      </c>
      <c r="C12" s="30">
        <v>1586</v>
      </c>
      <c r="D12" s="34"/>
      <c r="E12" s="3" t="s">
        <v>177</v>
      </c>
    </row>
    <row r="13" spans="1:5" x14ac:dyDescent="0.7">
      <c r="A13" s="41" t="s">
        <v>178</v>
      </c>
      <c r="B13" s="30">
        <v>2208</v>
      </c>
      <c r="C13" s="30">
        <v>2658</v>
      </c>
      <c r="D13" s="429">
        <v>3010</v>
      </c>
      <c r="E13" s="3" t="s">
        <v>179</v>
      </c>
    </row>
    <row r="14" spans="1:5" x14ac:dyDescent="0.7">
      <c r="A14" s="41" t="s">
        <v>180</v>
      </c>
      <c r="B14" s="30">
        <v>6</v>
      </c>
      <c r="C14" s="30">
        <v>6</v>
      </c>
      <c r="D14" s="34" t="s">
        <v>134</v>
      </c>
      <c r="E14" s="3" t="s">
        <v>181</v>
      </c>
    </row>
    <row r="15" spans="1:5" x14ac:dyDescent="0.7">
      <c r="A15" s="41" t="s">
        <v>182</v>
      </c>
      <c r="B15" s="30">
        <v>40</v>
      </c>
      <c r="C15" s="30">
        <v>40</v>
      </c>
      <c r="D15" s="34" t="s">
        <v>134</v>
      </c>
      <c r="E15" s="3" t="s">
        <v>183</v>
      </c>
    </row>
    <row r="16" spans="1:5" x14ac:dyDescent="0.7">
      <c r="A16" s="41" t="s">
        <v>184</v>
      </c>
      <c r="B16" s="30">
        <v>1069</v>
      </c>
      <c r="C16" s="30">
        <v>1069</v>
      </c>
      <c r="D16" s="34" t="s">
        <v>134</v>
      </c>
      <c r="E16" s="3"/>
    </row>
    <row r="17" spans="1:5" x14ac:dyDescent="0.7">
      <c r="A17" s="41" t="s">
        <v>133</v>
      </c>
      <c r="B17" s="30">
        <v>356</v>
      </c>
      <c r="C17" s="30">
        <v>340</v>
      </c>
      <c r="D17" s="429">
        <v>1992</v>
      </c>
      <c r="E17" s="3" t="s">
        <v>124</v>
      </c>
    </row>
    <row r="18" spans="1:5" x14ac:dyDescent="0.7">
      <c r="A18" s="40" t="s">
        <v>113</v>
      </c>
      <c r="B18" s="34">
        <v>7918</v>
      </c>
      <c r="C18" s="34">
        <v>8427</v>
      </c>
      <c r="D18" s="34">
        <v>9598</v>
      </c>
      <c r="E18" s="40" t="s">
        <v>7</v>
      </c>
    </row>
    <row r="19" spans="1:5" x14ac:dyDescent="0.7">
      <c r="A19" s="451" t="s">
        <v>147</v>
      </c>
      <c r="E19" s="20" t="s">
        <v>1390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20"/>
  <sheetViews>
    <sheetView workbookViewId="0">
      <selection activeCell="G9" sqref="E9:G15"/>
    </sheetView>
  </sheetViews>
  <sheetFormatPr baseColWidth="10" defaultRowHeight="16.8" x14ac:dyDescent="0.5"/>
  <cols>
    <col min="1" max="1" width="25.77734375" style="201" customWidth="1"/>
    <col min="2" max="6" width="11.5546875" style="201"/>
    <col min="7" max="7" width="24.88671875" style="201" customWidth="1"/>
    <col min="8" max="16384" width="11.5546875" style="201"/>
  </cols>
  <sheetData>
    <row r="1" spans="1:13" ht="26.4" x14ac:dyDescent="0.7">
      <c r="A1" s="1"/>
      <c r="B1" s="1"/>
      <c r="C1" s="1"/>
      <c r="E1" s="20"/>
      <c r="F1" s="20"/>
      <c r="G1" s="20" t="s">
        <v>1313</v>
      </c>
      <c r="M1" s="201" t="s">
        <v>462</v>
      </c>
    </row>
    <row r="2" spans="1:13" ht="26.4" x14ac:dyDescent="0.7">
      <c r="A2" s="38" t="s">
        <v>1245</v>
      </c>
      <c r="B2" s="38"/>
      <c r="C2" s="38"/>
      <c r="D2" s="1"/>
      <c r="E2" s="1"/>
      <c r="F2" s="1"/>
    </row>
    <row r="3" spans="1:13" ht="26.4" x14ac:dyDescent="0.7">
      <c r="A3" s="42" t="s">
        <v>410</v>
      </c>
      <c r="B3" s="34">
        <v>2019</v>
      </c>
      <c r="C3" s="34">
        <v>2020</v>
      </c>
      <c r="D3" s="34">
        <v>2021</v>
      </c>
      <c r="E3" s="34">
        <v>2022</v>
      </c>
      <c r="F3" s="34">
        <v>2023</v>
      </c>
      <c r="G3" s="35" t="s">
        <v>10</v>
      </c>
    </row>
    <row r="4" spans="1:13" ht="26.4" x14ac:dyDescent="0.7">
      <c r="A4" s="41" t="s">
        <v>11</v>
      </c>
      <c r="B4" s="30">
        <v>103.55</v>
      </c>
      <c r="C4" s="30">
        <v>93.42</v>
      </c>
      <c r="D4" s="30">
        <v>89</v>
      </c>
      <c r="E4" s="30">
        <v>106</v>
      </c>
      <c r="F4" s="30">
        <v>120</v>
      </c>
      <c r="G4" s="457" t="s">
        <v>12</v>
      </c>
    </row>
    <row r="5" spans="1:13" ht="26.4" x14ac:dyDescent="0.7">
      <c r="A5" s="41" t="s">
        <v>13</v>
      </c>
      <c r="B5" s="30">
        <v>110.93</v>
      </c>
      <c r="C5" s="30">
        <v>90.24</v>
      </c>
      <c r="D5" s="30">
        <v>99</v>
      </c>
      <c r="E5" s="30">
        <v>116</v>
      </c>
      <c r="F5" s="30">
        <v>128</v>
      </c>
      <c r="G5" s="457" t="s">
        <v>14</v>
      </c>
    </row>
    <row r="6" spans="1:13" ht="26.4" x14ac:dyDescent="0.7">
      <c r="A6" s="41" t="s">
        <v>15</v>
      </c>
      <c r="B6" s="30">
        <v>114.99</v>
      </c>
      <c r="C6" s="30">
        <v>102.45</v>
      </c>
      <c r="D6" s="30">
        <v>99</v>
      </c>
      <c r="E6" s="30">
        <v>99</v>
      </c>
      <c r="F6" s="30">
        <v>97</v>
      </c>
      <c r="G6" s="457" t="s">
        <v>16</v>
      </c>
    </row>
    <row r="7" spans="1:13" ht="26.4" x14ac:dyDescent="0.7">
      <c r="A7" s="41" t="s">
        <v>17</v>
      </c>
      <c r="B7" s="30">
        <v>114.79</v>
      </c>
      <c r="C7" s="30">
        <v>88.14</v>
      </c>
      <c r="D7" s="30">
        <v>83</v>
      </c>
      <c r="E7" s="30">
        <v>103</v>
      </c>
      <c r="F7" s="30">
        <v>107</v>
      </c>
      <c r="G7" s="457" t="s">
        <v>18</v>
      </c>
    </row>
    <row r="8" spans="1:13" ht="26.4" x14ac:dyDescent="0.7">
      <c r="A8" s="41" t="s">
        <v>19</v>
      </c>
      <c r="B8" s="30">
        <v>106.74</v>
      </c>
      <c r="C8" s="30">
        <v>10076</v>
      </c>
      <c r="D8" s="30">
        <v>99</v>
      </c>
      <c r="E8" s="30">
        <v>97</v>
      </c>
      <c r="F8" s="30">
        <v>96</v>
      </c>
      <c r="G8" s="457" t="s">
        <v>20</v>
      </c>
    </row>
    <row r="9" spans="1:13" ht="26.4" x14ac:dyDescent="0.7">
      <c r="A9" s="41" t="s">
        <v>21</v>
      </c>
      <c r="B9" s="30">
        <v>73.64</v>
      </c>
      <c r="C9" s="30">
        <v>89.56</v>
      </c>
      <c r="D9" s="30">
        <v>68</v>
      </c>
      <c r="E9" s="30">
        <v>74</v>
      </c>
      <c r="F9" s="30">
        <v>67</v>
      </c>
      <c r="G9" s="457" t="s">
        <v>22</v>
      </c>
    </row>
    <row r="10" spans="1:13" ht="26.4" x14ac:dyDescent="0.7">
      <c r="A10" s="41" t="s">
        <v>23</v>
      </c>
      <c r="B10" s="30">
        <v>100.95</v>
      </c>
      <c r="C10" s="30">
        <v>103.05</v>
      </c>
      <c r="D10" s="30">
        <v>94</v>
      </c>
      <c r="E10" s="30">
        <v>92</v>
      </c>
      <c r="F10" s="30">
        <v>95</v>
      </c>
      <c r="G10" s="457" t="s">
        <v>24</v>
      </c>
    </row>
    <row r="11" spans="1:13" ht="26.4" x14ac:dyDescent="0.7">
      <c r="A11" s="41" t="s">
        <v>25</v>
      </c>
      <c r="B11" s="30">
        <v>94.57</v>
      </c>
      <c r="C11" s="30">
        <v>89.68</v>
      </c>
      <c r="D11" s="30">
        <v>87</v>
      </c>
      <c r="E11" s="30">
        <v>83</v>
      </c>
      <c r="F11" s="30">
        <v>81</v>
      </c>
      <c r="G11" s="457" t="s">
        <v>26</v>
      </c>
    </row>
    <row r="12" spans="1:13" ht="26.4" x14ac:dyDescent="0.7">
      <c r="A12" s="41" t="s">
        <v>27</v>
      </c>
      <c r="B12" s="30">
        <v>104.13</v>
      </c>
      <c r="C12" s="30">
        <v>103.60000000000001</v>
      </c>
      <c r="D12" s="30">
        <v>89</v>
      </c>
      <c r="E12" s="30">
        <v>82</v>
      </c>
      <c r="F12" s="30">
        <v>111</v>
      </c>
      <c r="G12" s="457" t="s">
        <v>28</v>
      </c>
    </row>
    <row r="13" spans="1:13" ht="26.4" x14ac:dyDescent="0.7">
      <c r="A13" s="41" t="s">
        <v>29</v>
      </c>
      <c r="B13" s="30">
        <v>87.35</v>
      </c>
      <c r="C13" s="30">
        <v>82.55</v>
      </c>
      <c r="D13" s="30">
        <v>79</v>
      </c>
      <c r="E13" s="30">
        <v>89</v>
      </c>
      <c r="F13" s="30">
        <v>94</v>
      </c>
      <c r="G13" s="457" t="s">
        <v>30</v>
      </c>
    </row>
    <row r="14" spans="1:13" ht="26.4" x14ac:dyDescent="0.7">
      <c r="A14" s="41" t="s">
        <v>31</v>
      </c>
      <c r="B14" s="30">
        <v>83.6</v>
      </c>
      <c r="C14" s="30">
        <v>8554</v>
      </c>
      <c r="D14" s="30">
        <v>80</v>
      </c>
      <c r="E14" s="30">
        <v>80</v>
      </c>
      <c r="F14" s="30">
        <v>81</v>
      </c>
      <c r="G14" s="457" t="s">
        <v>32</v>
      </c>
    </row>
    <row r="15" spans="1:13" ht="26.4" x14ac:dyDescent="0.7">
      <c r="A15" s="41" t="s">
        <v>33</v>
      </c>
      <c r="B15" s="30">
        <v>74.55</v>
      </c>
      <c r="C15" s="30">
        <v>66</v>
      </c>
      <c r="D15" s="30">
        <v>63</v>
      </c>
      <c r="E15" s="30">
        <v>65</v>
      </c>
      <c r="F15" s="30">
        <v>48</v>
      </c>
      <c r="G15" s="457" t="s">
        <v>34</v>
      </c>
    </row>
    <row r="16" spans="1:13" ht="26.4" x14ac:dyDescent="0.7">
      <c r="A16" s="41" t="s">
        <v>151</v>
      </c>
      <c r="B16" s="30">
        <v>79.62</v>
      </c>
      <c r="C16" s="30">
        <v>7219</v>
      </c>
      <c r="D16" s="30">
        <v>68</v>
      </c>
      <c r="E16" s="30">
        <v>80</v>
      </c>
      <c r="F16" s="30">
        <v>77</v>
      </c>
      <c r="G16" s="457" t="s">
        <v>152</v>
      </c>
    </row>
    <row r="17" spans="1:7" ht="26.4" x14ac:dyDescent="0.7">
      <c r="A17" s="41" t="s">
        <v>194</v>
      </c>
      <c r="B17" s="30">
        <v>207.25</v>
      </c>
      <c r="C17" s="30">
        <v>203.27</v>
      </c>
      <c r="D17" s="30">
        <v>203</v>
      </c>
      <c r="E17" s="30">
        <v>219</v>
      </c>
      <c r="F17" s="30">
        <v>204</v>
      </c>
      <c r="G17" s="457" t="s">
        <v>154</v>
      </c>
    </row>
    <row r="18" spans="1:7" ht="26.4" x14ac:dyDescent="0.7">
      <c r="A18" s="41" t="s">
        <v>155</v>
      </c>
      <c r="B18" s="30">
        <v>79.58</v>
      </c>
      <c r="C18" s="30">
        <v>74.3</v>
      </c>
      <c r="D18" s="30">
        <v>65</v>
      </c>
      <c r="E18" s="30">
        <v>71</v>
      </c>
      <c r="F18" s="30">
        <v>70</v>
      </c>
      <c r="G18" s="457" t="s">
        <v>156</v>
      </c>
    </row>
    <row r="19" spans="1:7" ht="26.4" x14ac:dyDescent="0.5">
      <c r="A19" s="31" t="s">
        <v>195</v>
      </c>
      <c r="B19" s="34">
        <v>101.73</v>
      </c>
      <c r="C19" s="34">
        <v>92.47</v>
      </c>
      <c r="D19" s="34">
        <v>89</v>
      </c>
      <c r="E19" s="34">
        <v>98</v>
      </c>
      <c r="F19" s="34">
        <v>100</v>
      </c>
      <c r="G19" s="175" t="s">
        <v>196</v>
      </c>
    </row>
    <row r="20" spans="1:7" ht="26.4" x14ac:dyDescent="0.7">
      <c r="A20" s="18" t="s">
        <v>147</v>
      </c>
      <c r="B20" s="1"/>
      <c r="C20" s="1"/>
      <c r="G20" s="426" t="s">
        <v>1388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20"/>
  <sheetViews>
    <sheetView workbookViewId="0">
      <selection activeCell="I4" sqref="I4"/>
    </sheetView>
  </sheetViews>
  <sheetFormatPr baseColWidth="10" defaultRowHeight="16.8" x14ac:dyDescent="0.5"/>
  <cols>
    <col min="1" max="1" width="23.21875" style="201" customWidth="1"/>
    <col min="2" max="6" width="11.5546875" style="201"/>
    <col min="7" max="7" width="24.88671875" style="201" customWidth="1"/>
    <col min="8" max="16384" width="11.5546875" style="201"/>
  </cols>
  <sheetData>
    <row r="1" spans="1:11" ht="26.4" x14ac:dyDescent="0.7">
      <c r="A1" s="165"/>
      <c r="B1" s="1"/>
      <c r="C1" s="1"/>
      <c r="D1" s="1"/>
      <c r="E1" s="1"/>
      <c r="F1" s="1"/>
      <c r="H1" s="20" t="s">
        <v>1443</v>
      </c>
    </row>
    <row r="2" spans="1:11" ht="26.4" x14ac:dyDescent="0.7">
      <c r="A2" s="38" t="s">
        <v>1444</v>
      </c>
      <c r="B2" s="38"/>
      <c r="C2" s="38"/>
      <c r="D2" s="38"/>
      <c r="E2" s="38"/>
      <c r="F2" s="38"/>
      <c r="G2" s="1"/>
    </row>
    <row r="3" spans="1:11" ht="26.4" x14ac:dyDescent="0.7">
      <c r="A3" s="42" t="s">
        <v>410</v>
      </c>
      <c r="B3" s="34">
        <v>2019</v>
      </c>
      <c r="C3" s="34">
        <v>2020</v>
      </c>
      <c r="D3" s="34">
        <v>2021</v>
      </c>
      <c r="E3" s="34">
        <v>2022</v>
      </c>
      <c r="F3" s="34">
        <v>2023</v>
      </c>
      <c r="G3" s="35" t="s">
        <v>10</v>
      </c>
    </row>
    <row r="4" spans="1:11" ht="26.4" x14ac:dyDescent="0.7">
      <c r="A4" s="41" t="s">
        <v>11</v>
      </c>
      <c r="B4" s="30">
        <v>84.08</v>
      </c>
      <c r="C4" s="30">
        <v>84.399999999999991</v>
      </c>
      <c r="D4" s="30">
        <v>77</v>
      </c>
      <c r="E4" s="30">
        <v>92</v>
      </c>
      <c r="F4" s="30">
        <v>112</v>
      </c>
      <c r="G4" s="458" t="s">
        <v>12</v>
      </c>
    </row>
    <row r="5" spans="1:11" ht="26.4" x14ac:dyDescent="0.7">
      <c r="A5" s="41" t="s">
        <v>13</v>
      </c>
      <c r="B5" s="30">
        <v>87.98</v>
      </c>
      <c r="C5" s="30">
        <v>82.78</v>
      </c>
      <c r="D5" s="30">
        <v>86</v>
      </c>
      <c r="E5" s="30">
        <v>92</v>
      </c>
      <c r="F5" s="30">
        <v>105</v>
      </c>
      <c r="G5" s="458" t="s">
        <v>14</v>
      </c>
    </row>
    <row r="6" spans="1:11" ht="26.4" x14ac:dyDescent="0.7">
      <c r="A6" s="41" t="s">
        <v>15</v>
      </c>
      <c r="B6" s="30">
        <v>101.63</v>
      </c>
      <c r="C6" s="30">
        <v>88.929999999999993</v>
      </c>
      <c r="D6" s="30">
        <v>91</v>
      </c>
      <c r="E6" s="30">
        <v>87</v>
      </c>
      <c r="F6" s="30">
        <v>87</v>
      </c>
      <c r="G6" s="458" t="s">
        <v>16</v>
      </c>
    </row>
    <row r="7" spans="1:11" ht="26.4" x14ac:dyDescent="0.7">
      <c r="A7" s="41" t="s">
        <v>17</v>
      </c>
      <c r="B7" s="30">
        <v>90.04</v>
      </c>
      <c r="C7" s="30">
        <v>74.89</v>
      </c>
      <c r="D7" s="30">
        <v>69</v>
      </c>
      <c r="E7" s="30">
        <v>84</v>
      </c>
      <c r="F7" s="30">
        <v>91</v>
      </c>
      <c r="G7" s="458" t="s">
        <v>18</v>
      </c>
    </row>
    <row r="8" spans="1:11" ht="26.4" x14ac:dyDescent="0.7">
      <c r="A8" s="41" t="s">
        <v>19</v>
      </c>
      <c r="B8" s="30">
        <v>91.87</v>
      </c>
      <c r="C8" s="30">
        <v>97.330000000000013</v>
      </c>
      <c r="D8" s="30">
        <v>86</v>
      </c>
      <c r="E8" s="30">
        <v>80</v>
      </c>
      <c r="F8" s="30">
        <v>91</v>
      </c>
      <c r="G8" s="458" t="s">
        <v>20</v>
      </c>
      <c r="K8" s="201" t="s">
        <v>462</v>
      </c>
    </row>
    <row r="9" spans="1:11" ht="26.4" x14ac:dyDescent="0.7">
      <c r="A9" s="41" t="s">
        <v>21</v>
      </c>
      <c r="B9" s="30">
        <v>82.75</v>
      </c>
      <c r="C9" s="30">
        <v>78.12</v>
      </c>
      <c r="D9" s="30">
        <v>70</v>
      </c>
      <c r="E9" s="30">
        <v>68</v>
      </c>
      <c r="F9" s="30">
        <v>75</v>
      </c>
      <c r="G9" s="458" t="s">
        <v>22</v>
      </c>
    </row>
    <row r="10" spans="1:11" ht="26.4" x14ac:dyDescent="0.7">
      <c r="A10" s="41" t="s">
        <v>23</v>
      </c>
      <c r="B10" s="30">
        <v>84.18</v>
      </c>
      <c r="C10" s="30">
        <v>97.16</v>
      </c>
      <c r="D10" s="30">
        <v>82</v>
      </c>
      <c r="E10" s="30">
        <v>90</v>
      </c>
      <c r="F10" s="30">
        <v>88</v>
      </c>
      <c r="G10" s="458" t="s">
        <v>24</v>
      </c>
    </row>
    <row r="11" spans="1:11" ht="26.4" x14ac:dyDescent="0.7">
      <c r="A11" s="41" t="s">
        <v>25</v>
      </c>
      <c r="B11" s="30">
        <v>83.5</v>
      </c>
      <c r="C11" s="30">
        <v>83.27</v>
      </c>
      <c r="D11" s="30">
        <v>76</v>
      </c>
      <c r="E11" s="30">
        <v>87</v>
      </c>
      <c r="F11" s="30">
        <v>78</v>
      </c>
      <c r="G11" s="458" t="s">
        <v>26</v>
      </c>
    </row>
    <row r="12" spans="1:11" ht="26.4" x14ac:dyDescent="0.7">
      <c r="A12" s="41" t="s">
        <v>27</v>
      </c>
      <c r="B12" s="30">
        <v>97.41</v>
      </c>
      <c r="C12" s="30">
        <v>96.44</v>
      </c>
      <c r="D12" s="30">
        <v>91</v>
      </c>
      <c r="E12" s="30">
        <v>87</v>
      </c>
      <c r="F12" s="30">
        <v>101</v>
      </c>
      <c r="G12" s="458" t="s">
        <v>28</v>
      </c>
    </row>
    <row r="13" spans="1:11" ht="26.4" x14ac:dyDescent="0.7">
      <c r="A13" s="41" t="s">
        <v>29</v>
      </c>
      <c r="B13" s="30">
        <v>81.56</v>
      </c>
      <c r="C13" s="30">
        <v>86.42</v>
      </c>
      <c r="D13" s="30">
        <v>79</v>
      </c>
      <c r="E13" s="30">
        <v>90</v>
      </c>
      <c r="F13" s="30">
        <v>99</v>
      </c>
      <c r="G13" s="458" t="s">
        <v>30</v>
      </c>
    </row>
    <row r="14" spans="1:11" ht="26.4" x14ac:dyDescent="0.7">
      <c r="A14" s="41" t="s">
        <v>31</v>
      </c>
      <c r="B14" s="30">
        <v>87.69</v>
      </c>
      <c r="C14" s="30">
        <v>84.33</v>
      </c>
      <c r="D14" s="30">
        <v>74</v>
      </c>
      <c r="E14" s="30">
        <v>73</v>
      </c>
      <c r="F14" s="30">
        <v>83</v>
      </c>
      <c r="G14" s="458" t="s">
        <v>32</v>
      </c>
    </row>
    <row r="15" spans="1:11" ht="26.4" x14ac:dyDescent="0.7">
      <c r="A15" s="41" t="s">
        <v>33</v>
      </c>
      <c r="B15" s="30">
        <v>87.25</v>
      </c>
      <c r="C15" s="30">
        <v>77.86</v>
      </c>
      <c r="D15" s="30">
        <v>64</v>
      </c>
      <c r="E15" s="30">
        <v>53</v>
      </c>
      <c r="F15" s="30">
        <v>73</v>
      </c>
      <c r="G15" s="458" t="s">
        <v>34</v>
      </c>
    </row>
    <row r="16" spans="1:11" ht="26.4" x14ac:dyDescent="0.7">
      <c r="A16" s="41" t="s">
        <v>151</v>
      </c>
      <c r="B16" s="30">
        <v>75.81</v>
      </c>
      <c r="C16" s="30">
        <v>67.7</v>
      </c>
      <c r="D16" s="30">
        <v>69</v>
      </c>
      <c r="E16" s="30">
        <v>74</v>
      </c>
      <c r="F16" s="30">
        <v>77</v>
      </c>
      <c r="G16" s="458" t="s">
        <v>152</v>
      </c>
    </row>
    <row r="17" spans="1:7" ht="26.4" x14ac:dyDescent="0.7">
      <c r="A17" s="774" t="s">
        <v>194</v>
      </c>
      <c r="B17" s="30">
        <v>109.92</v>
      </c>
      <c r="C17" s="30">
        <v>98.86</v>
      </c>
      <c r="D17" s="30">
        <v>95</v>
      </c>
      <c r="E17" s="30">
        <v>103</v>
      </c>
      <c r="F17" s="30">
        <v>103</v>
      </c>
      <c r="G17" s="458" t="s">
        <v>154</v>
      </c>
    </row>
    <row r="18" spans="1:7" ht="26.4" x14ac:dyDescent="0.7">
      <c r="A18" s="774" t="s">
        <v>155</v>
      </c>
      <c r="B18" s="30">
        <v>70.239999999999995</v>
      </c>
      <c r="C18" s="30">
        <v>62.960000000000008</v>
      </c>
      <c r="D18" s="30">
        <v>55</v>
      </c>
      <c r="E18" s="30">
        <v>59</v>
      </c>
      <c r="F18" s="30">
        <v>73</v>
      </c>
      <c r="G18" s="458" t="s">
        <v>156</v>
      </c>
    </row>
    <row r="19" spans="1:7" ht="26.4" x14ac:dyDescent="0.7">
      <c r="A19" s="40" t="s">
        <v>195</v>
      </c>
      <c r="B19" s="34">
        <v>85.73</v>
      </c>
      <c r="C19" s="34">
        <v>80.959999999999994</v>
      </c>
      <c r="D19" s="34">
        <v>76</v>
      </c>
      <c r="E19" s="30">
        <v>81</v>
      </c>
      <c r="F19" s="30">
        <v>90</v>
      </c>
      <c r="G19" s="459" t="s">
        <v>196</v>
      </c>
    </row>
    <row r="20" spans="1:7" ht="26.4" x14ac:dyDescent="0.7">
      <c r="A20" s="18" t="s">
        <v>147</v>
      </c>
      <c r="B20" s="1"/>
      <c r="C20" s="1"/>
      <c r="D20" s="1"/>
      <c r="E20" s="1"/>
      <c r="F20" s="1"/>
      <c r="G20" s="426" t="s">
        <v>1388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20"/>
  <sheetViews>
    <sheetView workbookViewId="0">
      <selection activeCell="E6" sqref="E6"/>
    </sheetView>
  </sheetViews>
  <sheetFormatPr baseColWidth="10" defaultRowHeight="16.8" x14ac:dyDescent="0.5"/>
  <cols>
    <col min="1" max="1" width="24.33203125" style="201" customWidth="1"/>
    <col min="2" max="2" width="20.44140625" style="201" customWidth="1"/>
    <col min="3" max="3" width="27.109375" style="201" customWidth="1"/>
    <col min="4" max="5" width="25.88671875" style="201" customWidth="1"/>
    <col min="6" max="6" width="27.109375" style="201" customWidth="1"/>
    <col min="7" max="16384" width="11.5546875" style="201"/>
  </cols>
  <sheetData>
    <row r="1" spans="1:6" ht="26.4" x14ac:dyDescent="0.7">
      <c r="A1" s="1"/>
      <c r="B1" s="1"/>
      <c r="C1" s="1"/>
      <c r="D1" s="1"/>
      <c r="E1" s="1"/>
      <c r="F1" s="20" t="s">
        <v>1441</v>
      </c>
    </row>
    <row r="2" spans="1:6" ht="26.4" x14ac:dyDescent="0.7">
      <c r="A2" s="38" t="s">
        <v>1442</v>
      </c>
      <c r="B2" s="38"/>
      <c r="C2" s="38"/>
      <c r="D2" s="38"/>
      <c r="E2" s="38"/>
      <c r="F2" s="1"/>
    </row>
    <row r="3" spans="1:6" ht="26.4" x14ac:dyDescent="0.7">
      <c r="A3" s="42" t="s">
        <v>410</v>
      </c>
      <c r="B3" s="34">
        <v>2019</v>
      </c>
      <c r="C3" s="34">
        <v>2020</v>
      </c>
      <c r="D3" s="34">
        <v>2021</v>
      </c>
      <c r="E3" s="34">
        <v>2023</v>
      </c>
      <c r="F3" s="35" t="s">
        <v>10</v>
      </c>
    </row>
    <row r="4" spans="1:6" ht="26.4" x14ac:dyDescent="0.7">
      <c r="A4" s="41" t="s">
        <v>11</v>
      </c>
      <c r="B4" s="30">
        <v>92.39</v>
      </c>
      <c r="C4" s="30">
        <v>86.12</v>
      </c>
      <c r="D4" s="30">
        <v>77</v>
      </c>
      <c r="E4" s="30">
        <v>115</v>
      </c>
      <c r="F4" s="458" t="s">
        <v>12</v>
      </c>
    </row>
    <row r="5" spans="1:6" ht="26.4" x14ac:dyDescent="0.7">
      <c r="A5" s="41" t="s">
        <v>13</v>
      </c>
      <c r="B5" s="30">
        <v>88.49</v>
      </c>
      <c r="C5" s="30">
        <v>83.19</v>
      </c>
      <c r="D5" s="30">
        <v>89</v>
      </c>
      <c r="E5" s="30">
        <v>106</v>
      </c>
      <c r="F5" s="458" t="s">
        <v>14</v>
      </c>
    </row>
    <row r="6" spans="1:6" ht="26.4" x14ac:dyDescent="0.7">
      <c r="A6" s="41" t="s">
        <v>15</v>
      </c>
      <c r="B6" s="30">
        <v>106.76</v>
      </c>
      <c r="C6" s="30">
        <v>89.8</v>
      </c>
      <c r="D6" s="30">
        <v>92</v>
      </c>
      <c r="E6" s="30">
        <v>87</v>
      </c>
      <c r="F6" s="458" t="s">
        <v>16</v>
      </c>
    </row>
    <row r="7" spans="1:6" ht="26.4" x14ac:dyDescent="0.7">
      <c r="A7" s="41" t="s">
        <v>17</v>
      </c>
      <c r="B7" s="30">
        <v>92.44</v>
      </c>
      <c r="C7" s="30">
        <v>76.62</v>
      </c>
      <c r="D7" s="30">
        <v>73</v>
      </c>
      <c r="E7" s="30">
        <v>94</v>
      </c>
      <c r="F7" s="458" t="s">
        <v>18</v>
      </c>
    </row>
    <row r="8" spans="1:6" ht="26.4" x14ac:dyDescent="0.7">
      <c r="A8" s="41" t="s">
        <v>19</v>
      </c>
      <c r="B8" s="30">
        <v>96.27</v>
      </c>
      <c r="C8" s="30">
        <v>100.36</v>
      </c>
      <c r="D8" s="30">
        <v>87</v>
      </c>
      <c r="E8" s="30">
        <v>94</v>
      </c>
      <c r="F8" s="458" t="s">
        <v>20</v>
      </c>
    </row>
    <row r="9" spans="1:6" ht="26.4" x14ac:dyDescent="0.7">
      <c r="A9" s="41" t="s">
        <v>21</v>
      </c>
      <c r="B9" s="30">
        <v>82.49</v>
      </c>
      <c r="C9" s="30">
        <v>77.64</v>
      </c>
      <c r="D9" s="30">
        <v>70</v>
      </c>
      <c r="E9" s="30">
        <v>75</v>
      </c>
      <c r="F9" s="458" t="s">
        <v>22</v>
      </c>
    </row>
    <row r="10" spans="1:6" ht="26.4" x14ac:dyDescent="0.7">
      <c r="A10" s="41" t="s">
        <v>23</v>
      </c>
      <c r="B10" s="30">
        <v>84.33</v>
      </c>
      <c r="C10" s="30">
        <v>96.91</v>
      </c>
      <c r="D10" s="30">
        <v>82</v>
      </c>
      <c r="E10" s="30">
        <v>88</v>
      </c>
      <c r="F10" s="458" t="s">
        <v>24</v>
      </c>
    </row>
    <row r="11" spans="1:6" ht="26.4" x14ac:dyDescent="0.7">
      <c r="A11" s="41" t="s">
        <v>25</v>
      </c>
      <c r="B11" s="30">
        <v>86.48</v>
      </c>
      <c r="C11" s="30">
        <v>79.67</v>
      </c>
      <c r="D11" s="30">
        <v>78</v>
      </c>
      <c r="E11" s="30">
        <v>78</v>
      </c>
      <c r="F11" s="458" t="s">
        <v>26</v>
      </c>
    </row>
    <row r="12" spans="1:6" ht="26.4" x14ac:dyDescent="0.7">
      <c r="A12" s="41" t="s">
        <v>27</v>
      </c>
      <c r="B12" s="30">
        <v>98.55</v>
      </c>
      <c r="C12" s="30">
        <v>99.72</v>
      </c>
      <c r="D12" s="30">
        <v>95</v>
      </c>
      <c r="E12" s="30">
        <v>103</v>
      </c>
      <c r="F12" s="458" t="s">
        <v>28</v>
      </c>
    </row>
    <row r="13" spans="1:6" ht="26.4" x14ac:dyDescent="0.7">
      <c r="A13" s="41" t="s">
        <v>29</v>
      </c>
      <c r="B13" s="30">
        <v>82.73</v>
      </c>
      <c r="C13" s="30">
        <v>85.72</v>
      </c>
      <c r="D13" s="30">
        <v>80</v>
      </c>
      <c r="E13" s="30">
        <v>99</v>
      </c>
      <c r="F13" s="458" t="s">
        <v>30</v>
      </c>
    </row>
    <row r="14" spans="1:6" ht="26.4" x14ac:dyDescent="0.7">
      <c r="A14" s="41" t="s">
        <v>31</v>
      </c>
      <c r="B14" s="30">
        <v>87.58</v>
      </c>
      <c r="C14" s="30">
        <v>84.22</v>
      </c>
      <c r="D14" s="30">
        <v>74</v>
      </c>
      <c r="E14" s="30">
        <v>83</v>
      </c>
      <c r="F14" s="458" t="s">
        <v>32</v>
      </c>
    </row>
    <row r="15" spans="1:6" ht="26.4" x14ac:dyDescent="0.7">
      <c r="A15" s="41" t="s">
        <v>33</v>
      </c>
      <c r="B15" s="30">
        <v>87.42</v>
      </c>
      <c r="C15" s="30">
        <v>78.81</v>
      </c>
      <c r="D15" s="30">
        <v>65</v>
      </c>
      <c r="E15" s="30">
        <v>72</v>
      </c>
      <c r="F15" s="458" t="s">
        <v>34</v>
      </c>
    </row>
    <row r="16" spans="1:6" ht="26.4" x14ac:dyDescent="0.7">
      <c r="A16" s="41" t="s">
        <v>151</v>
      </c>
      <c r="B16" s="30">
        <v>78.739999999999995</v>
      </c>
      <c r="C16" s="30">
        <v>67.86</v>
      </c>
      <c r="D16" s="30">
        <v>69</v>
      </c>
      <c r="E16" s="30">
        <v>76</v>
      </c>
      <c r="F16" s="458" t="s">
        <v>152</v>
      </c>
    </row>
    <row r="17" spans="1:6" ht="26.4" x14ac:dyDescent="0.7">
      <c r="A17" s="41" t="s">
        <v>194</v>
      </c>
      <c r="B17" s="30">
        <v>111.88</v>
      </c>
      <c r="C17" s="30">
        <v>99.09</v>
      </c>
      <c r="D17" s="30">
        <v>95</v>
      </c>
      <c r="E17" s="30">
        <v>102</v>
      </c>
      <c r="F17" s="458" t="s">
        <v>154</v>
      </c>
    </row>
    <row r="18" spans="1:6" ht="26.4" x14ac:dyDescent="0.7">
      <c r="A18" s="41" t="s">
        <v>155</v>
      </c>
      <c r="B18" s="30">
        <v>70.53</v>
      </c>
      <c r="C18" s="30">
        <v>61.66</v>
      </c>
      <c r="D18" s="30">
        <v>55</v>
      </c>
      <c r="E18" s="30">
        <v>73</v>
      </c>
      <c r="F18" s="458" t="s">
        <v>156</v>
      </c>
    </row>
    <row r="19" spans="1:6" ht="26.4" x14ac:dyDescent="0.7">
      <c r="A19" s="31" t="s">
        <v>195</v>
      </c>
      <c r="B19" s="34">
        <v>88.51</v>
      </c>
      <c r="C19" s="45">
        <v>81.44</v>
      </c>
      <c r="D19" s="30">
        <v>77</v>
      </c>
      <c r="E19" s="30">
        <v>90</v>
      </c>
      <c r="F19" s="459" t="s">
        <v>196</v>
      </c>
    </row>
    <row r="20" spans="1:6" ht="26.4" x14ac:dyDescent="0.7">
      <c r="A20" s="18" t="s">
        <v>147</v>
      </c>
      <c r="B20" s="1"/>
      <c r="C20" s="1"/>
      <c r="D20" s="1"/>
      <c r="E20" s="1"/>
      <c r="F20" s="426" t="s">
        <v>1388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20"/>
  <sheetViews>
    <sheetView workbookViewId="0">
      <selection activeCell="E23" sqref="E23"/>
    </sheetView>
  </sheetViews>
  <sheetFormatPr baseColWidth="10" defaultRowHeight="26.4" x14ac:dyDescent="0.7"/>
  <cols>
    <col min="1" max="1" width="17.77734375" style="1" customWidth="1"/>
    <col min="2" max="6" width="11.5546875" style="1"/>
    <col min="7" max="7" width="22.109375" style="1" customWidth="1"/>
    <col min="8" max="16384" width="11.5546875" style="1"/>
  </cols>
  <sheetData>
    <row r="1" spans="1:7" x14ac:dyDescent="0.7">
      <c r="A1" s="894" t="s">
        <v>1246</v>
      </c>
      <c r="B1" s="894"/>
      <c r="C1" s="894"/>
      <c r="D1" s="894"/>
      <c r="E1" s="894"/>
      <c r="F1" s="894"/>
      <c r="G1" s="894"/>
    </row>
    <row r="2" spans="1:7" x14ac:dyDescent="0.7">
      <c r="A2" s="895" t="s">
        <v>1247</v>
      </c>
      <c r="B2" s="895"/>
      <c r="C2" s="895"/>
      <c r="D2" s="895"/>
      <c r="E2" s="895"/>
      <c r="F2" s="895"/>
      <c r="G2" s="895"/>
    </row>
    <row r="3" spans="1:7" x14ac:dyDescent="0.7">
      <c r="A3" s="340" t="s">
        <v>459</v>
      </c>
      <c r="B3" s="341">
        <v>2019</v>
      </c>
      <c r="C3" s="341">
        <v>2020</v>
      </c>
      <c r="D3" s="341">
        <v>2021</v>
      </c>
      <c r="E3" s="341">
        <v>2022</v>
      </c>
      <c r="F3" s="341">
        <v>2023</v>
      </c>
      <c r="G3" s="337" t="s">
        <v>10</v>
      </c>
    </row>
    <row r="4" spans="1:7" x14ac:dyDescent="0.7">
      <c r="A4" s="381" t="s">
        <v>444</v>
      </c>
      <c r="B4" s="429">
        <v>68.900000000000006</v>
      </c>
      <c r="C4" s="429">
        <v>56.55</v>
      </c>
      <c r="D4" s="429">
        <v>81.3</v>
      </c>
      <c r="E4" s="429">
        <v>92.48</v>
      </c>
      <c r="F4" s="429">
        <v>114.39</v>
      </c>
      <c r="G4" s="458" t="s">
        <v>12</v>
      </c>
    </row>
    <row r="5" spans="1:7" x14ac:dyDescent="0.7">
      <c r="A5" s="381" t="s">
        <v>445</v>
      </c>
      <c r="B5" s="429">
        <v>73.75</v>
      </c>
      <c r="C5" s="429">
        <v>80.89</v>
      </c>
      <c r="D5" s="429">
        <v>83.3</v>
      </c>
      <c r="E5" s="429">
        <v>95.81</v>
      </c>
      <c r="F5" s="429">
        <v>107.6</v>
      </c>
      <c r="G5" s="458" t="s">
        <v>14</v>
      </c>
    </row>
    <row r="6" spans="1:7" x14ac:dyDescent="0.7">
      <c r="A6" s="381" t="s">
        <v>446</v>
      </c>
      <c r="B6" s="429">
        <v>64.900000000000006</v>
      </c>
      <c r="C6" s="429">
        <v>48.45</v>
      </c>
      <c r="D6" s="429">
        <v>32.9</v>
      </c>
      <c r="E6" s="429">
        <v>54.89</v>
      </c>
      <c r="F6" s="429">
        <v>59.25</v>
      </c>
      <c r="G6" s="458" t="s">
        <v>16</v>
      </c>
    </row>
    <row r="7" spans="1:7" x14ac:dyDescent="0.7">
      <c r="A7" s="381" t="s">
        <v>447</v>
      </c>
      <c r="B7" s="429">
        <v>71.36</v>
      </c>
      <c r="C7" s="429">
        <v>56.55</v>
      </c>
      <c r="D7" s="429">
        <v>31.4</v>
      </c>
      <c r="E7" s="429">
        <v>63.98</v>
      </c>
      <c r="F7" s="429">
        <v>68.150000000000006</v>
      </c>
      <c r="G7" s="458" t="s">
        <v>18</v>
      </c>
    </row>
    <row r="8" spans="1:7" x14ac:dyDescent="0.7">
      <c r="A8" s="381" t="s">
        <v>448</v>
      </c>
      <c r="B8" s="429">
        <v>62.96</v>
      </c>
      <c r="C8" s="429">
        <v>53.29</v>
      </c>
      <c r="D8" s="429">
        <v>58.9</v>
      </c>
      <c r="E8" s="429">
        <v>60.97</v>
      </c>
      <c r="F8" s="429">
        <v>58.44</v>
      </c>
      <c r="G8" s="458" t="s">
        <v>20</v>
      </c>
    </row>
    <row r="9" spans="1:7" x14ac:dyDescent="0.7">
      <c r="A9" s="381" t="s">
        <v>449</v>
      </c>
      <c r="B9" s="429">
        <v>42.96</v>
      </c>
      <c r="C9" s="429">
        <v>40.07</v>
      </c>
      <c r="D9" s="429">
        <v>29.8</v>
      </c>
      <c r="E9" s="429">
        <v>43.75</v>
      </c>
      <c r="F9" s="429">
        <v>40.5</v>
      </c>
      <c r="G9" s="458" t="s">
        <v>22</v>
      </c>
    </row>
    <row r="10" spans="1:7" x14ac:dyDescent="0.7">
      <c r="A10" s="381" t="s">
        <v>450</v>
      </c>
      <c r="B10" s="429">
        <v>49.52</v>
      </c>
      <c r="C10" s="429">
        <v>66.58</v>
      </c>
      <c r="D10" s="429">
        <v>36.200000000000003</v>
      </c>
      <c r="E10" s="429">
        <v>77.94</v>
      </c>
      <c r="F10" s="429">
        <v>57.71</v>
      </c>
      <c r="G10" s="458" t="s">
        <v>24</v>
      </c>
    </row>
    <row r="11" spans="1:7" ht="52.8" x14ac:dyDescent="0.7">
      <c r="A11" s="381" t="s">
        <v>451</v>
      </c>
      <c r="B11" s="429">
        <v>67.73</v>
      </c>
      <c r="C11" s="429">
        <v>46.1</v>
      </c>
      <c r="D11" s="429">
        <v>67.900000000000006</v>
      </c>
      <c r="E11" s="429">
        <v>69.849999999999994</v>
      </c>
      <c r="F11" s="429">
        <v>62.92</v>
      </c>
      <c r="G11" s="458" t="s">
        <v>26</v>
      </c>
    </row>
    <row r="12" spans="1:7" x14ac:dyDescent="0.7">
      <c r="A12" s="381" t="s">
        <v>452</v>
      </c>
      <c r="B12" s="429">
        <v>74.81</v>
      </c>
      <c r="C12" s="429">
        <v>57.51</v>
      </c>
      <c r="D12" s="429">
        <v>51.8</v>
      </c>
      <c r="E12" s="429">
        <v>72.27</v>
      </c>
      <c r="F12" s="429">
        <v>31.06</v>
      </c>
      <c r="G12" s="458" t="s">
        <v>28</v>
      </c>
    </row>
    <row r="13" spans="1:7" x14ac:dyDescent="0.7">
      <c r="A13" s="381" t="s">
        <v>453</v>
      </c>
      <c r="B13" s="429">
        <v>53.67</v>
      </c>
      <c r="C13" s="429">
        <v>48.41</v>
      </c>
      <c r="D13" s="429">
        <v>71.900000000000006</v>
      </c>
      <c r="E13" s="429">
        <v>79.02</v>
      </c>
      <c r="F13" s="429">
        <v>89.87</v>
      </c>
      <c r="G13" s="458" t="s">
        <v>30</v>
      </c>
    </row>
    <row r="14" spans="1:7" x14ac:dyDescent="0.7">
      <c r="A14" s="381" t="s">
        <v>454</v>
      </c>
      <c r="B14" s="429">
        <v>59.62</v>
      </c>
      <c r="C14" s="429">
        <v>52.93</v>
      </c>
      <c r="D14" s="429">
        <v>34</v>
      </c>
      <c r="E14" s="429">
        <v>7.81</v>
      </c>
      <c r="F14" s="429">
        <v>15.64</v>
      </c>
      <c r="G14" s="458" t="s">
        <v>32</v>
      </c>
    </row>
    <row r="15" spans="1:7" x14ac:dyDescent="0.7">
      <c r="A15" s="381" t="s">
        <v>455</v>
      </c>
      <c r="B15" s="429">
        <v>24.82</v>
      </c>
      <c r="C15" s="429">
        <v>19.78</v>
      </c>
      <c r="D15" s="429">
        <v>6</v>
      </c>
      <c r="E15" s="429">
        <v>51.14</v>
      </c>
      <c r="F15" s="429">
        <v>46.19</v>
      </c>
      <c r="G15" s="458" t="s">
        <v>34</v>
      </c>
    </row>
    <row r="16" spans="1:7" ht="52.8" x14ac:dyDescent="0.7">
      <c r="A16" s="381" t="s">
        <v>456</v>
      </c>
      <c r="B16" s="429">
        <v>130.66</v>
      </c>
      <c r="C16" s="429">
        <v>79.69</v>
      </c>
      <c r="D16" s="429">
        <v>49.9</v>
      </c>
      <c r="E16" s="429">
        <v>88.48</v>
      </c>
      <c r="F16" s="429">
        <v>61.27</v>
      </c>
      <c r="G16" s="458" t="s">
        <v>152</v>
      </c>
    </row>
    <row r="17" spans="1:7" ht="52.8" x14ac:dyDescent="0.7">
      <c r="A17" s="381" t="s">
        <v>153</v>
      </c>
      <c r="B17" s="429">
        <v>81.88</v>
      </c>
      <c r="C17" s="429">
        <v>69.36</v>
      </c>
      <c r="D17" s="429">
        <v>83.8</v>
      </c>
      <c r="E17" s="429">
        <v>150.16</v>
      </c>
      <c r="F17" s="429">
        <v>57.32</v>
      </c>
      <c r="G17" s="458" t="s">
        <v>154</v>
      </c>
    </row>
    <row r="18" spans="1:7" ht="52.8" x14ac:dyDescent="0.7">
      <c r="A18" s="381" t="s">
        <v>457</v>
      </c>
      <c r="B18" s="429">
        <v>34.68</v>
      </c>
      <c r="C18" s="429">
        <v>34.11</v>
      </c>
      <c r="D18" s="429">
        <v>36.9</v>
      </c>
      <c r="E18" s="429">
        <v>48.72</v>
      </c>
      <c r="F18" s="429">
        <v>35.049999999999997</v>
      </c>
      <c r="G18" s="458" t="s">
        <v>156</v>
      </c>
    </row>
    <row r="19" spans="1:7" x14ac:dyDescent="0.7">
      <c r="A19" s="340" t="s">
        <v>195</v>
      </c>
      <c r="B19" s="429">
        <v>69.06</v>
      </c>
      <c r="C19" s="429">
        <v>56.55</v>
      </c>
      <c r="D19" s="429">
        <v>54.4</v>
      </c>
      <c r="E19" s="429">
        <v>73.819999999999993</v>
      </c>
      <c r="F19" s="429">
        <v>67.7</v>
      </c>
      <c r="G19" s="459" t="s">
        <v>196</v>
      </c>
    </row>
    <row r="20" spans="1:7" x14ac:dyDescent="0.7">
      <c r="A20" s="451" t="s">
        <v>147</v>
      </c>
      <c r="G20" s="182" t="s">
        <v>1389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20"/>
  <sheetViews>
    <sheetView workbookViewId="0">
      <selection activeCell="D27" sqref="D27"/>
    </sheetView>
  </sheetViews>
  <sheetFormatPr baseColWidth="10" defaultRowHeight="16.8" x14ac:dyDescent="0.5"/>
  <cols>
    <col min="1" max="1" width="23.6640625" style="201" customWidth="1"/>
    <col min="2" max="2" width="16.5546875" style="201" customWidth="1"/>
    <col min="3" max="3" width="14.5546875" style="201" customWidth="1"/>
    <col min="4" max="4" width="15.21875" style="201" customWidth="1"/>
    <col min="5" max="5" width="16.77734375" style="201" customWidth="1"/>
    <col min="6" max="6" width="16" style="201" customWidth="1"/>
    <col min="7" max="7" width="21.44140625" style="201" customWidth="1"/>
    <col min="8" max="16384" width="11.5546875" style="201"/>
  </cols>
  <sheetData>
    <row r="1" spans="1:8" ht="21" customHeight="1" x14ac:dyDescent="0.7">
      <c r="B1" s="20"/>
      <c r="C1" s="20"/>
      <c r="D1" s="20"/>
      <c r="E1" s="20"/>
      <c r="F1" s="20"/>
      <c r="G1" s="20" t="s">
        <v>1248</v>
      </c>
      <c r="H1" s="20"/>
    </row>
    <row r="2" spans="1:8" ht="24" customHeight="1" x14ac:dyDescent="0.7">
      <c r="A2" s="452" t="s">
        <v>1249</v>
      </c>
      <c r="B2" s="452"/>
      <c r="C2" s="452"/>
      <c r="D2" s="452"/>
      <c r="E2" s="452"/>
      <c r="F2" s="452"/>
      <c r="G2" s="452"/>
    </row>
    <row r="3" spans="1:8" ht="18" x14ac:dyDescent="0.5">
      <c r="A3" s="460" t="s">
        <v>459</v>
      </c>
      <c r="B3" s="416">
        <v>2019</v>
      </c>
      <c r="C3" s="416">
        <v>2020</v>
      </c>
      <c r="D3" s="416">
        <v>2021</v>
      </c>
      <c r="E3" s="416">
        <v>2022</v>
      </c>
      <c r="F3" s="416">
        <v>2023</v>
      </c>
      <c r="G3" s="417" t="s">
        <v>10</v>
      </c>
    </row>
    <row r="4" spans="1:8" ht="26.4" x14ac:dyDescent="0.7">
      <c r="A4" s="458" t="s">
        <v>444</v>
      </c>
      <c r="B4" s="434">
        <v>20.97</v>
      </c>
      <c r="C4" s="434">
        <v>25.99</v>
      </c>
      <c r="D4" s="434">
        <v>41.8</v>
      </c>
      <c r="E4" s="434">
        <v>45.49</v>
      </c>
      <c r="F4" s="434">
        <v>58.23</v>
      </c>
      <c r="G4" s="458" t="s">
        <v>12</v>
      </c>
    </row>
    <row r="5" spans="1:8" ht="26.4" x14ac:dyDescent="0.7">
      <c r="A5" s="458" t="s">
        <v>445</v>
      </c>
      <c r="B5" s="434">
        <v>26.33</v>
      </c>
      <c r="C5" s="434">
        <v>47.4</v>
      </c>
      <c r="D5" s="434">
        <v>55.07</v>
      </c>
      <c r="E5" s="434">
        <v>57.76</v>
      </c>
      <c r="F5" s="434">
        <v>76.44</v>
      </c>
      <c r="G5" s="458" t="s">
        <v>14</v>
      </c>
    </row>
    <row r="6" spans="1:8" ht="26.4" x14ac:dyDescent="0.7">
      <c r="A6" s="458" t="s">
        <v>446</v>
      </c>
      <c r="B6" s="434">
        <v>24.59</v>
      </c>
      <c r="C6" s="434">
        <v>34.46</v>
      </c>
      <c r="D6" s="434">
        <v>13.8</v>
      </c>
      <c r="E6" s="434">
        <v>25.85</v>
      </c>
      <c r="F6" s="434">
        <v>22.17</v>
      </c>
      <c r="G6" s="458" t="s">
        <v>16</v>
      </c>
    </row>
    <row r="7" spans="1:8" ht="26.4" x14ac:dyDescent="0.7">
      <c r="A7" s="458" t="s">
        <v>447</v>
      </c>
      <c r="B7" s="434">
        <v>33.520000000000003</v>
      </c>
      <c r="C7" s="434">
        <v>25.36</v>
      </c>
      <c r="D7" s="434">
        <v>7.49</v>
      </c>
      <c r="E7" s="434">
        <v>26.98</v>
      </c>
      <c r="F7" s="434">
        <v>29.99</v>
      </c>
      <c r="G7" s="458" t="s">
        <v>18</v>
      </c>
    </row>
    <row r="8" spans="1:8" ht="26.4" x14ac:dyDescent="0.7">
      <c r="A8" s="458" t="s">
        <v>448</v>
      </c>
      <c r="B8" s="434">
        <v>34.75</v>
      </c>
      <c r="C8" s="434">
        <v>28.73</v>
      </c>
      <c r="D8" s="434">
        <v>19.88</v>
      </c>
      <c r="E8" s="434">
        <v>24.4</v>
      </c>
      <c r="F8" s="434">
        <v>26.23</v>
      </c>
      <c r="G8" s="458" t="s">
        <v>20</v>
      </c>
    </row>
    <row r="9" spans="1:8" ht="26.4" x14ac:dyDescent="0.7">
      <c r="A9" s="458" t="s">
        <v>449</v>
      </c>
      <c r="B9" s="434">
        <v>21.34</v>
      </c>
      <c r="C9" s="434">
        <v>24.17</v>
      </c>
      <c r="D9" s="434">
        <v>11.65</v>
      </c>
      <c r="E9" s="434">
        <v>23.29</v>
      </c>
      <c r="F9" s="434">
        <v>20.68</v>
      </c>
      <c r="G9" s="458" t="s">
        <v>22</v>
      </c>
    </row>
    <row r="10" spans="1:8" ht="26.4" x14ac:dyDescent="0.7">
      <c r="A10" s="458" t="s">
        <v>450</v>
      </c>
      <c r="B10" s="434">
        <v>18.350000000000001</v>
      </c>
      <c r="C10" s="434">
        <v>37.6</v>
      </c>
      <c r="D10" s="434">
        <v>20.74</v>
      </c>
      <c r="E10" s="434">
        <v>15</v>
      </c>
      <c r="F10" s="434">
        <v>31.52</v>
      </c>
      <c r="G10" s="458" t="s">
        <v>24</v>
      </c>
    </row>
    <row r="11" spans="1:8" ht="26.4" x14ac:dyDescent="0.7">
      <c r="A11" s="458" t="s">
        <v>451</v>
      </c>
      <c r="B11" s="434">
        <v>92.41</v>
      </c>
      <c r="C11" s="434">
        <v>53.72</v>
      </c>
      <c r="D11" s="434">
        <v>31.3</v>
      </c>
      <c r="E11" s="434">
        <v>45.02</v>
      </c>
      <c r="F11" s="434">
        <v>39.299999999999997</v>
      </c>
      <c r="G11" s="458" t="s">
        <v>26</v>
      </c>
    </row>
    <row r="12" spans="1:8" ht="26.4" x14ac:dyDescent="0.7">
      <c r="A12" s="458" t="s">
        <v>452</v>
      </c>
      <c r="B12" s="434">
        <v>32.07</v>
      </c>
      <c r="C12" s="434">
        <v>26.06</v>
      </c>
      <c r="D12" s="434">
        <v>10.41</v>
      </c>
      <c r="E12" s="434">
        <v>13.36</v>
      </c>
      <c r="F12" s="434">
        <v>9.16</v>
      </c>
      <c r="G12" s="458" t="s">
        <v>28</v>
      </c>
    </row>
    <row r="13" spans="1:8" ht="26.4" x14ac:dyDescent="0.7">
      <c r="A13" s="458" t="s">
        <v>453</v>
      </c>
      <c r="B13" s="434">
        <v>36.47</v>
      </c>
      <c r="C13" s="434">
        <v>60.95</v>
      </c>
      <c r="D13" s="434">
        <v>52.41</v>
      </c>
      <c r="E13" s="434">
        <v>56.84</v>
      </c>
      <c r="F13" s="434">
        <v>78.739999999999995</v>
      </c>
      <c r="G13" s="458" t="s">
        <v>30</v>
      </c>
    </row>
    <row r="14" spans="1:8" ht="26.4" x14ac:dyDescent="0.7">
      <c r="A14" s="458" t="s">
        <v>460</v>
      </c>
      <c r="B14" s="434">
        <v>25.52</v>
      </c>
      <c r="C14" s="434">
        <v>43.05</v>
      </c>
      <c r="D14" s="434">
        <v>35.159999999999997</v>
      </c>
      <c r="E14" s="434">
        <v>27.73</v>
      </c>
      <c r="F14" s="434">
        <v>28.33</v>
      </c>
      <c r="G14" s="458" t="s">
        <v>32</v>
      </c>
    </row>
    <row r="15" spans="1:8" ht="25.8" customHeight="1" x14ac:dyDescent="0.7">
      <c r="A15" s="458" t="s">
        <v>455</v>
      </c>
      <c r="B15" s="434">
        <v>8.81</v>
      </c>
      <c r="C15" s="434">
        <v>4.4400000000000004</v>
      </c>
      <c r="D15" s="434">
        <v>0</v>
      </c>
      <c r="E15" s="434">
        <v>2.02</v>
      </c>
      <c r="F15" s="434">
        <v>5.42</v>
      </c>
      <c r="G15" s="448" t="s">
        <v>34</v>
      </c>
    </row>
    <row r="16" spans="1:8" ht="26.4" x14ac:dyDescent="0.7">
      <c r="A16" s="458" t="s">
        <v>456</v>
      </c>
      <c r="B16" s="434">
        <v>76.62</v>
      </c>
      <c r="C16" s="434">
        <v>15.3</v>
      </c>
      <c r="D16" s="434">
        <v>10.199999999999999</v>
      </c>
      <c r="E16" s="434">
        <v>15.56</v>
      </c>
      <c r="F16" s="434">
        <v>16.77</v>
      </c>
      <c r="G16" s="458" t="s">
        <v>152</v>
      </c>
    </row>
    <row r="17" spans="1:7" ht="26.4" x14ac:dyDescent="0.7">
      <c r="A17" s="458" t="s">
        <v>153</v>
      </c>
      <c r="B17" s="434">
        <v>36.72</v>
      </c>
      <c r="C17" s="434">
        <v>49.39</v>
      </c>
      <c r="D17" s="434">
        <v>41.52</v>
      </c>
      <c r="E17" s="434">
        <v>41.99</v>
      </c>
      <c r="F17" s="434">
        <v>42.35</v>
      </c>
      <c r="G17" s="458" t="s">
        <v>154</v>
      </c>
    </row>
    <row r="18" spans="1:7" ht="26.4" x14ac:dyDescent="0.7">
      <c r="A18" s="458" t="s">
        <v>457</v>
      </c>
      <c r="B18" s="434">
        <v>28.5</v>
      </c>
      <c r="C18" s="434">
        <v>14.47</v>
      </c>
      <c r="D18" s="434">
        <v>17.22</v>
      </c>
      <c r="E18" s="434">
        <v>20.81</v>
      </c>
      <c r="F18" s="434">
        <v>15.68</v>
      </c>
      <c r="G18" s="458" t="s">
        <v>156</v>
      </c>
    </row>
    <row r="19" spans="1:7" ht="26.4" x14ac:dyDescent="0.7">
      <c r="A19" s="459" t="s">
        <v>195</v>
      </c>
      <c r="B19" s="434">
        <v>32.67</v>
      </c>
      <c r="C19" s="434">
        <v>31.02</v>
      </c>
      <c r="D19" s="434">
        <v>25.73</v>
      </c>
      <c r="E19" s="434">
        <v>32.28</v>
      </c>
      <c r="F19" s="434">
        <v>36.43</v>
      </c>
      <c r="G19" s="459" t="s">
        <v>196</v>
      </c>
    </row>
    <row r="20" spans="1:7" ht="26.4" x14ac:dyDescent="0.7">
      <c r="A20" s="451" t="s">
        <v>147</v>
      </c>
      <c r="G20" s="1" t="s">
        <v>1390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"/>
  <sheetViews>
    <sheetView zoomScale="80" zoomScaleNormal="80" workbookViewId="0">
      <selection activeCell="Q8" sqref="Q8"/>
    </sheetView>
  </sheetViews>
  <sheetFormatPr baseColWidth="10" defaultColWidth="11.44140625" defaultRowHeight="30" x14ac:dyDescent="0.85"/>
  <cols>
    <col min="1" max="1" width="18.77734375" style="202" customWidth="1"/>
    <col min="2" max="3" width="13.44140625" style="202" hidden="1" customWidth="1"/>
    <col min="4" max="4" width="3.77734375" style="202" hidden="1" customWidth="1"/>
    <col min="5" max="5" width="17.21875" style="181" bestFit="1" customWidth="1"/>
    <col min="6" max="6" width="17.21875" style="202" bestFit="1" customWidth="1"/>
    <col min="7" max="8" width="13.44140625" style="202" customWidth="1"/>
    <col min="9" max="9" width="17.109375" style="202" customWidth="1"/>
    <col min="10" max="10" width="21.44140625" style="202" customWidth="1"/>
    <col min="11" max="11" width="3" style="202" customWidth="1"/>
    <col min="12" max="16384" width="11.44140625" style="202"/>
  </cols>
  <sheetData>
    <row r="1" spans="1:13" ht="26.55" customHeight="1" x14ac:dyDescent="0.85">
      <c r="B1" s="177"/>
      <c r="C1" s="177"/>
      <c r="D1" s="177"/>
      <c r="E1" s="279"/>
      <c r="F1" s="177"/>
      <c r="G1" s="177"/>
      <c r="H1" s="177"/>
      <c r="I1" s="177"/>
      <c r="J1" s="266" t="s">
        <v>1261</v>
      </c>
      <c r="K1" s="266"/>
      <c r="L1" s="266"/>
      <c r="M1" s="266"/>
    </row>
    <row r="2" spans="1:13" ht="26.4" customHeight="1" x14ac:dyDescent="0.85">
      <c r="A2" s="203" t="s">
        <v>1262</v>
      </c>
      <c r="B2" s="203"/>
      <c r="C2" s="203"/>
      <c r="D2" s="203"/>
      <c r="E2" s="280"/>
      <c r="F2" s="203"/>
      <c r="G2" s="203"/>
      <c r="H2" s="203"/>
      <c r="I2" s="203"/>
      <c r="J2" s="203"/>
    </row>
    <row r="3" spans="1:13" x14ac:dyDescent="0.85">
      <c r="A3" s="281" t="s">
        <v>38</v>
      </c>
      <c r="B3" s="282">
        <v>1977</v>
      </c>
      <c r="C3" s="282">
        <v>1988</v>
      </c>
      <c r="D3" s="282">
        <v>2000</v>
      </c>
      <c r="E3" s="282">
        <v>2019</v>
      </c>
      <c r="F3" s="282">
        <v>2020</v>
      </c>
      <c r="G3" s="282">
        <v>2021</v>
      </c>
      <c r="H3" s="283">
        <v>2022</v>
      </c>
      <c r="I3" s="283">
        <v>2023</v>
      </c>
      <c r="J3" s="284" t="s">
        <v>39</v>
      </c>
    </row>
    <row r="4" spans="1:13" x14ac:dyDescent="0.85">
      <c r="A4" s="285" t="s">
        <v>40</v>
      </c>
      <c r="B4" s="286">
        <v>216787</v>
      </c>
      <c r="C4" s="286">
        <v>305113</v>
      </c>
      <c r="D4" s="286">
        <v>426457</v>
      </c>
      <c r="E4" s="287">
        <v>577101</v>
      </c>
      <c r="F4" s="288">
        <v>591172</v>
      </c>
      <c r="G4" s="288" t="s">
        <v>377</v>
      </c>
      <c r="H4" s="288">
        <v>619893</v>
      </c>
      <c r="I4" s="288">
        <v>701956.12277949811</v>
      </c>
      <c r="J4" s="289" t="s">
        <v>41</v>
      </c>
      <c r="M4" s="290"/>
    </row>
    <row r="5" spans="1:13" x14ac:dyDescent="0.85">
      <c r="A5" s="285" t="s">
        <v>42</v>
      </c>
      <c r="B5" s="204">
        <v>219206</v>
      </c>
      <c r="C5" s="204">
        <v>298809</v>
      </c>
      <c r="D5" s="204">
        <v>362477</v>
      </c>
      <c r="E5" s="291">
        <v>590750</v>
      </c>
      <c r="F5" s="291">
        <v>580249</v>
      </c>
      <c r="G5" s="288" t="s">
        <v>378</v>
      </c>
      <c r="H5" s="288">
        <v>559134</v>
      </c>
      <c r="I5" s="288">
        <v>689923.71005423018</v>
      </c>
      <c r="J5" s="289" t="s">
        <v>43</v>
      </c>
      <c r="M5" s="292"/>
    </row>
    <row r="6" spans="1:13" x14ac:dyDescent="0.85">
      <c r="A6" s="204" t="s">
        <v>44</v>
      </c>
      <c r="B6" s="204">
        <v>152665</v>
      </c>
      <c r="C6" s="204">
        <v>218743</v>
      </c>
      <c r="D6" s="204">
        <v>302672</v>
      </c>
      <c r="E6" s="291">
        <v>533553</v>
      </c>
      <c r="F6" s="291">
        <v>549839</v>
      </c>
      <c r="G6" s="288" t="s">
        <v>379</v>
      </c>
      <c r="H6" s="288">
        <v>580290</v>
      </c>
      <c r="I6" s="288">
        <v>654584.81456298858</v>
      </c>
      <c r="J6" s="289" t="s">
        <v>45</v>
      </c>
      <c r="M6" s="292"/>
    </row>
    <row r="7" spans="1:13" x14ac:dyDescent="0.85">
      <c r="A7" s="204" t="s">
        <v>46</v>
      </c>
      <c r="B7" s="204">
        <v>138274</v>
      </c>
      <c r="C7" s="204">
        <v>189490</v>
      </c>
      <c r="D7" s="204">
        <v>269752</v>
      </c>
      <c r="E7" s="291">
        <v>441689</v>
      </c>
      <c r="F7" s="291">
        <v>458189</v>
      </c>
      <c r="G7" s="288" t="s">
        <v>380</v>
      </c>
      <c r="H7" s="288">
        <v>492860</v>
      </c>
      <c r="I7" s="288">
        <v>563049.87146943738</v>
      </c>
      <c r="J7" s="289" t="s">
        <v>47</v>
      </c>
      <c r="M7" s="292"/>
    </row>
    <row r="8" spans="1:13" x14ac:dyDescent="0.85">
      <c r="A8" s="204" t="s">
        <v>48</v>
      </c>
      <c r="B8" s="204">
        <v>111318</v>
      </c>
      <c r="C8" s="204">
        <v>161463</v>
      </c>
      <c r="D8" s="204">
        <v>214959</v>
      </c>
      <c r="E8" s="291">
        <v>368741</v>
      </c>
      <c r="F8" s="291">
        <v>380334</v>
      </c>
      <c r="G8" s="288" t="s">
        <v>381</v>
      </c>
      <c r="H8" s="288">
        <v>405375</v>
      </c>
      <c r="I8" s="288">
        <v>420571.60918608116</v>
      </c>
      <c r="J8" s="289" t="s">
        <v>49</v>
      </c>
      <c r="M8" s="292"/>
    </row>
    <row r="9" spans="1:13" x14ac:dyDescent="0.85">
      <c r="A9" s="204" t="s">
        <v>50</v>
      </c>
      <c r="B9" s="204">
        <v>89029</v>
      </c>
      <c r="C9" s="204">
        <v>144996</v>
      </c>
      <c r="D9" s="204">
        <v>187544</v>
      </c>
      <c r="E9" s="291">
        <v>307720</v>
      </c>
      <c r="F9" s="291">
        <v>317890</v>
      </c>
      <c r="G9" s="288" t="s">
        <v>382</v>
      </c>
      <c r="H9" s="288">
        <v>339636</v>
      </c>
      <c r="I9" s="288">
        <v>348210.23335031158</v>
      </c>
      <c r="J9" s="289" t="s">
        <v>51</v>
      </c>
      <c r="M9" s="292"/>
    </row>
    <row r="10" spans="1:13" x14ac:dyDescent="0.85">
      <c r="A10" s="204" t="s">
        <v>52</v>
      </c>
      <c r="B10" s="204">
        <v>73724</v>
      </c>
      <c r="C10" s="204">
        <v>117148</v>
      </c>
      <c r="D10" s="204">
        <v>154431</v>
      </c>
      <c r="E10" s="291">
        <v>260844</v>
      </c>
      <c r="F10" s="291">
        <v>268265</v>
      </c>
      <c r="G10" s="288" t="s">
        <v>383</v>
      </c>
      <c r="H10" s="288">
        <v>283706</v>
      </c>
      <c r="I10" s="288">
        <v>300641.29329844768</v>
      </c>
      <c r="J10" s="289" t="s">
        <v>53</v>
      </c>
      <c r="M10" s="292"/>
    </row>
    <row r="11" spans="1:13" x14ac:dyDescent="0.85">
      <c r="A11" s="204" t="s">
        <v>54</v>
      </c>
      <c r="B11" s="204">
        <v>61709</v>
      </c>
      <c r="C11" s="204">
        <v>89672</v>
      </c>
      <c r="D11" s="204">
        <v>135352</v>
      </c>
      <c r="E11" s="291">
        <v>216730</v>
      </c>
      <c r="F11" s="291">
        <v>224294</v>
      </c>
      <c r="G11" s="288" t="s">
        <v>384</v>
      </c>
      <c r="H11" s="288">
        <v>239933</v>
      </c>
      <c r="I11" s="288">
        <v>255667.0653384804</v>
      </c>
      <c r="J11" s="289" t="s">
        <v>55</v>
      </c>
      <c r="M11" s="292"/>
    </row>
    <row r="12" spans="1:13" x14ac:dyDescent="0.85">
      <c r="A12" s="204" t="s">
        <v>56</v>
      </c>
      <c r="B12" s="204">
        <v>68686</v>
      </c>
      <c r="C12" s="204">
        <v>72879</v>
      </c>
      <c r="D12" s="204">
        <v>106139</v>
      </c>
      <c r="E12" s="291">
        <v>180045</v>
      </c>
      <c r="F12" s="291">
        <v>185509</v>
      </c>
      <c r="G12" s="288" t="s">
        <v>385</v>
      </c>
      <c r="H12" s="288">
        <v>197446</v>
      </c>
      <c r="I12" s="288">
        <v>209012.19784421878</v>
      </c>
      <c r="J12" s="289" t="s">
        <v>57</v>
      </c>
      <c r="M12" s="292"/>
    </row>
    <row r="13" spans="1:13" x14ac:dyDescent="0.85">
      <c r="A13" s="204" t="s">
        <v>58</v>
      </c>
      <c r="B13" s="204">
        <v>47843</v>
      </c>
      <c r="C13" s="204">
        <v>55701</v>
      </c>
      <c r="D13" s="204">
        <v>99061</v>
      </c>
      <c r="E13" s="291">
        <v>150936</v>
      </c>
      <c r="F13" s="291">
        <v>155183</v>
      </c>
      <c r="G13" s="288" t="s">
        <v>386</v>
      </c>
      <c r="H13" s="288">
        <v>164020</v>
      </c>
      <c r="I13" s="288">
        <v>178985.44191277676</v>
      </c>
      <c r="J13" s="289" t="s">
        <v>59</v>
      </c>
      <c r="M13" s="292"/>
    </row>
    <row r="14" spans="1:13" x14ac:dyDescent="0.85">
      <c r="A14" s="204" t="s">
        <v>60</v>
      </c>
      <c r="B14" s="204">
        <v>47120</v>
      </c>
      <c r="C14" s="204">
        <v>61931</v>
      </c>
      <c r="D14" s="204">
        <v>65814</v>
      </c>
      <c r="E14" s="291">
        <v>123379</v>
      </c>
      <c r="F14" s="291">
        <v>127422</v>
      </c>
      <c r="G14" s="288" t="s">
        <v>387</v>
      </c>
      <c r="H14" s="288">
        <v>135803</v>
      </c>
      <c r="I14" s="288">
        <v>158330.36715848153</v>
      </c>
      <c r="J14" s="289" t="s">
        <v>61</v>
      </c>
      <c r="M14" s="292"/>
    </row>
    <row r="15" spans="1:13" x14ac:dyDescent="0.85">
      <c r="A15" s="204" t="s">
        <v>62</v>
      </c>
      <c r="B15" s="204">
        <v>34398</v>
      </c>
      <c r="C15" s="204">
        <v>31722</v>
      </c>
      <c r="D15" s="204">
        <v>44648</v>
      </c>
      <c r="E15" s="291">
        <v>99295</v>
      </c>
      <c r="F15" s="291">
        <v>102285</v>
      </c>
      <c r="G15" s="288" t="s">
        <v>388</v>
      </c>
      <c r="H15" s="288">
        <v>108602</v>
      </c>
      <c r="I15" s="288">
        <v>133644.50433821703</v>
      </c>
      <c r="J15" s="289" t="s">
        <v>63</v>
      </c>
      <c r="M15" s="292"/>
    </row>
    <row r="16" spans="1:13" x14ac:dyDescent="0.85">
      <c r="A16" s="204" t="s">
        <v>64</v>
      </c>
      <c r="B16" s="204">
        <v>27262</v>
      </c>
      <c r="C16" s="204">
        <v>40793</v>
      </c>
      <c r="D16" s="204">
        <v>49560</v>
      </c>
      <c r="E16" s="291">
        <v>77054</v>
      </c>
      <c r="F16" s="291">
        <v>79639</v>
      </c>
      <c r="G16" s="288" t="s">
        <v>389</v>
      </c>
      <c r="H16" s="288">
        <v>84893</v>
      </c>
      <c r="I16" s="288">
        <v>108126.76839372683</v>
      </c>
      <c r="J16" s="289" t="s">
        <v>65</v>
      </c>
      <c r="M16" s="293"/>
    </row>
    <row r="17" spans="1:16" ht="30" customHeight="1" x14ac:dyDescent="0.85">
      <c r="A17" s="204" t="s">
        <v>66</v>
      </c>
      <c r="B17" s="204">
        <v>14572</v>
      </c>
      <c r="C17" s="204">
        <v>22649</v>
      </c>
      <c r="D17" s="204">
        <v>31644</v>
      </c>
      <c r="E17" s="291">
        <v>55686</v>
      </c>
      <c r="F17" s="291">
        <v>57736</v>
      </c>
      <c r="G17" s="288" t="s">
        <v>390</v>
      </c>
      <c r="H17" s="288">
        <v>62167</v>
      </c>
      <c r="I17" s="288">
        <v>81900.685065746642</v>
      </c>
      <c r="J17" s="289" t="s">
        <v>67</v>
      </c>
      <c r="M17" s="293"/>
    </row>
    <row r="18" spans="1:16" ht="30" customHeight="1" x14ac:dyDescent="0.85">
      <c r="A18" s="204" t="s">
        <v>68</v>
      </c>
      <c r="B18" s="204">
        <v>18414</v>
      </c>
      <c r="C18" s="204">
        <v>23780</v>
      </c>
      <c r="D18" s="204">
        <v>27198</v>
      </c>
      <c r="E18" s="291">
        <v>38561</v>
      </c>
      <c r="F18" s="291">
        <v>39470</v>
      </c>
      <c r="G18" s="288" t="s">
        <v>391</v>
      </c>
      <c r="H18" s="288">
        <v>41709</v>
      </c>
      <c r="I18" s="288">
        <v>55036.622932023834</v>
      </c>
      <c r="J18" s="289" t="s">
        <v>69</v>
      </c>
      <c r="M18" s="293"/>
    </row>
    <row r="19" spans="1:16" x14ac:dyDescent="0.85">
      <c r="A19" s="204" t="s">
        <v>70</v>
      </c>
      <c r="B19" s="204">
        <v>17823</v>
      </c>
      <c r="C19" s="204">
        <v>29347</v>
      </c>
      <c r="D19" s="204">
        <v>30451</v>
      </c>
      <c r="E19" s="291">
        <v>55264</v>
      </c>
      <c r="F19" s="291">
        <v>55603</v>
      </c>
      <c r="G19" s="288">
        <v>56042</v>
      </c>
      <c r="H19" s="288">
        <v>56571</v>
      </c>
      <c r="I19" s="288">
        <v>67891.004942110972</v>
      </c>
      <c r="J19" s="294" t="s">
        <v>71</v>
      </c>
      <c r="M19" s="293"/>
      <c r="N19" s="295"/>
      <c r="O19" s="295"/>
      <c r="P19" s="295"/>
    </row>
    <row r="20" spans="1:16" x14ac:dyDescent="0.85">
      <c r="A20" s="260" t="s">
        <v>37</v>
      </c>
      <c r="B20" s="204">
        <f t="shared" ref="B20:D20" si="0">SUM(B4:B19)</f>
        <v>1338830</v>
      </c>
      <c r="C20" s="204">
        <f t="shared" si="0"/>
        <v>1864236</v>
      </c>
      <c r="D20" s="204">
        <f t="shared" si="0"/>
        <v>2508159</v>
      </c>
      <c r="E20" s="291">
        <v>4077347</v>
      </c>
      <c r="F20" s="291">
        <v>4173077</v>
      </c>
      <c r="G20" s="291" t="s">
        <v>392</v>
      </c>
      <c r="H20" s="291">
        <v>4372038</v>
      </c>
      <c r="I20" s="291">
        <v>4927532.3126759324</v>
      </c>
      <c r="J20" s="204" t="s">
        <v>7</v>
      </c>
      <c r="N20" s="295"/>
      <c r="O20" s="295"/>
      <c r="P20" s="295"/>
    </row>
    <row r="21" spans="1:16" x14ac:dyDescent="0.85">
      <c r="A21" s="202" t="s">
        <v>1224</v>
      </c>
      <c r="G21" s="296"/>
      <c r="H21" s="296"/>
      <c r="I21" s="296"/>
      <c r="J21" s="209" t="s">
        <v>1225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20"/>
  <sheetViews>
    <sheetView workbookViewId="0">
      <selection sqref="A1:XFD1048576"/>
    </sheetView>
  </sheetViews>
  <sheetFormatPr baseColWidth="10" defaultRowHeight="26.4" x14ac:dyDescent="0.7"/>
  <cols>
    <col min="1" max="1" width="20.6640625" style="1" customWidth="1"/>
    <col min="2" max="2" width="11.5546875" style="89"/>
    <col min="3" max="3" width="11.5546875" style="1"/>
    <col min="4" max="5" width="11.5546875" style="89"/>
    <col min="6" max="6" width="15.44140625" style="89" customWidth="1"/>
    <col min="7" max="7" width="22.33203125" style="1" customWidth="1"/>
    <col min="8" max="16384" width="11.5546875" style="1"/>
  </cols>
  <sheetData>
    <row r="1" spans="1:7" ht="27" customHeight="1" x14ac:dyDescent="0.7">
      <c r="B1" s="20"/>
      <c r="C1" s="20"/>
      <c r="D1" s="20"/>
      <c r="E1" s="20"/>
      <c r="F1" s="20"/>
      <c r="G1" s="20" t="s">
        <v>1250</v>
      </c>
    </row>
    <row r="2" spans="1:7" ht="18" customHeight="1" x14ac:dyDescent="0.7">
      <c r="A2" s="20" t="s">
        <v>1251</v>
      </c>
      <c r="B2" s="20"/>
      <c r="C2" s="20"/>
      <c r="D2" s="20"/>
      <c r="E2" s="20"/>
      <c r="F2" s="20"/>
      <c r="G2" s="20"/>
    </row>
    <row r="3" spans="1:7" x14ac:dyDescent="0.7">
      <c r="A3" s="340" t="s">
        <v>459</v>
      </c>
      <c r="B3" s="341">
        <v>2019</v>
      </c>
      <c r="C3" s="341">
        <v>2020</v>
      </c>
      <c r="D3" s="341">
        <v>2021</v>
      </c>
      <c r="E3" s="341">
        <v>2022</v>
      </c>
      <c r="F3" s="341">
        <v>2023</v>
      </c>
      <c r="G3" s="337" t="s">
        <v>10</v>
      </c>
    </row>
    <row r="4" spans="1:7" x14ac:dyDescent="0.7">
      <c r="A4" s="381" t="s">
        <v>444</v>
      </c>
      <c r="B4" s="429">
        <v>1.78</v>
      </c>
      <c r="C4" s="429">
        <v>1.93</v>
      </c>
      <c r="D4" s="429">
        <v>2.2000000000000002</v>
      </c>
      <c r="E4" s="429">
        <v>2.63</v>
      </c>
      <c r="F4" s="429">
        <v>3.33</v>
      </c>
      <c r="G4" s="381" t="s">
        <v>12</v>
      </c>
    </row>
    <row r="5" spans="1:7" ht="19.8" customHeight="1" x14ac:dyDescent="0.7">
      <c r="A5" s="381" t="s">
        <v>445</v>
      </c>
      <c r="B5" s="429">
        <v>3.52</v>
      </c>
      <c r="C5" s="429">
        <v>3.18</v>
      </c>
      <c r="D5" s="429">
        <v>2.7</v>
      </c>
      <c r="E5" s="429">
        <v>3.13</v>
      </c>
      <c r="F5" s="429">
        <v>3.93</v>
      </c>
      <c r="G5" s="381" t="s">
        <v>14</v>
      </c>
    </row>
    <row r="6" spans="1:7" x14ac:dyDescent="0.7">
      <c r="A6" s="381" t="s">
        <v>446</v>
      </c>
      <c r="B6" s="429">
        <v>3.65</v>
      </c>
      <c r="C6" s="429">
        <v>2.95</v>
      </c>
      <c r="D6" s="429">
        <v>3</v>
      </c>
      <c r="E6" s="429">
        <v>2.7</v>
      </c>
      <c r="F6" s="429">
        <v>3.8</v>
      </c>
      <c r="G6" s="381" t="s">
        <v>16</v>
      </c>
    </row>
    <row r="7" spans="1:7" x14ac:dyDescent="0.7">
      <c r="A7" s="381" t="s">
        <v>447</v>
      </c>
      <c r="B7" s="429">
        <v>2.23</v>
      </c>
      <c r="C7" s="429">
        <v>2.4700000000000002</v>
      </c>
      <c r="D7" s="429">
        <v>2.9</v>
      </c>
      <c r="E7" s="429">
        <v>2.63</v>
      </c>
      <c r="F7" s="429">
        <v>3.47</v>
      </c>
      <c r="G7" s="381" t="s">
        <v>18</v>
      </c>
    </row>
    <row r="8" spans="1:7" x14ac:dyDescent="0.7">
      <c r="A8" s="381" t="s">
        <v>448</v>
      </c>
      <c r="B8" s="429">
        <v>2.63</v>
      </c>
      <c r="C8" s="429">
        <v>3.99</v>
      </c>
      <c r="D8" s="429">
        <v>3.6</v>
      </c>
      <c r="E8" s="429">
        <v>5.31</v>
      </c>
      <c r="F8" s="429">
        <v>5.58</v>
      </c>
      <c r="G8" s="381" t="s">
        <v>20</v>
      </c>
    </row>
    <row r="9" spans="1:7" x14ac:dyDescent="0.7">
      <c r="A9" s="381" t="s">
        <v>449</v>
      </c>
      <c r="B9" s="429">
        <v>4.25</v>
      </c>
      <c r="C9" s="429">
        <v>5.78</v>
      </c>
      <c r="D9" s="429">
        <v>4.9000000000000004</v>
      </c>
      <c r="E9" s="429">
        <v>4.8600000000000003</v>
      </c>
      <c r="F9" s="429">
        <v>6.56</v>
      </c>
      <c r="G9" s="381" t="s">
        <v>22</v>
      </c>
    </row>
    <row r="10" spans="1:7" x14ac:dyDescent="0.7">
      <c r="A10" s="381" t="s">
        <v>450</v>
      </c>
      <c r="B10" s="429">
        <v>4.2300000000000004</v>
      </c>
      <c r="C10" s="429">
        <v>5.28</v>
      </c>
      <c r="D10" s="429">
        <v>5.0999999999999996</v>
      </c>
      <c r="E10" s="429">
        <v>5.38</v>
      </c>
      <c r="F10" s="429">
        <v>0</v>
      </c>
      <c r="G10" s="381" t="s">
        <v>24</v>
      </c>
    </row>
    <row r="11" spans="1:7" ht="19.2" customHeight="1" x14ac:dyDescent="0.7">
      <c r="A11" s="381" t="s">
        <v>451</v>
      </c>
      <c r="B11" s="429">
        <v>13.54</v>
      </c>
      <c r="C11" s="429">
        <v>9.98</v>
      </c>
      <c r="D11" s="429">
        <v>13.2</v>
      </c>
      <c r="E11" s="429">
        <v>12.24</v>
      </c>
      <c r="F11" s="429">
        <v>8.75</v>
      </c>
      <c r="G11" s="381" t="s">
        <v>26</v>
      </c>
    </row>
    <row r="12" spans="1:7" x14ac:dyDescent="0.7">
      <c r="A12" s="381" t="s">
        <v>452</v>
      </c>
      <c r="B12" s="429">
        <v>4.5199999999999996</v>
      </c>
      <c r="C12" s="429">
        <v>5.58</v>
      </c>
      <c r="D12" s="429">
        <v>3.7</v>
      </c>
      <c r="E12" s="429">
        <v>3.67</v>
      </c>
      <c r="F12" s="429">
        <v>5.72</v>
      </c>
      <c r="G12" s="381" t="s">
        <v>28</v>
      </c>
    </row>
    <row r="13" spans="1:7" x14ac:dyDescent="0.7">
      <c r="A13" s="381" t="s">
        <v>453</v>
      </c>
      <c r="B13" s="429">
        <v>0.84</v>
      </c>
      <c r="C13" s="429">
        <v>1.0900000000000001</v>
      </c>
      <c r="D13" s="429">
        <v>1.3</v>
      </c>
      <c r="E13" s="429">
        <v>1.31</v>
      </c>
      <c r="F13" s="429">
        <v>1.69</v>
      </c>
      <c r="G13" s="381" t="s">
        <v>30</v>
      </c>
    </row>
    <row r="14" spans="1:7" ht="21.6" customHeight="1" x14ac:dyDescent="0.7">
      <c r="A14" s="381" t="s">
        <v>460</v>
      </c>
      <c r="B14" s="429">
        <v>4.05</v>
      </c>
      <c r="C14" s="429">
        <v>5.26</v>
      </c>
      <c r="D14" s="429">
        <v>7.2</v>
      </c>
      <c r="E14" s="429">
        <v>8.76</v>
      </c>
      <c r="F14" s="429">
        <v>7.71</v>
      </c>
      <c r="G14" s="381" t="s">
        <v>32</v>
      </c>
    </row>
    <row r="15" spans="1:7" x14ac:dyDescent="0.7">
      <c r="A15" s="381" t="s">
        <v>455</v>
      </c>
      <c r="B15" s="429">
        <v>2.82</v>
      </c>
      <c r="C15" s="429">
        <v>2.58</v>
      </c>
      <c r="D15" s="429">
        <v>5.5</v>
      </c>
      <c r="E15" s="429">
        <v>4.83</v>
      </c>
      <c r="F15" s="429">
        <v>4.1500000000000004</v>
      </c>
      <c r="G15" s="381" t="s">
        <v>34</v>
      </c>
    </row>
    <row r="16" spans="1:7" ht="21.6" customHeight="1" x14ac:dyDescent="0.7">
      <c r="A16" s="381" t="s">
        <v>456</v>
      </c>
      <c r="B16" s="429">
        <v>8.6</v>
      </c>
      <c r="C16" s="429">
        <v>8.4</v>
      </c>
      <c r="D16" s="429">
        <v>8.1</v>
      </c>
      <c r="E16" s="429">
        <v>10.68</v>
      </c>
      <c r="F16" s="429">
        <v>13.77</v>
      </c>
      <c r="G16" s="381" t="s">
        <v>152</v>
      </c>
    </row>
    <row r="17" spans="1:7" ht="24" customHeight="1" x14ac:dyDescent="0.7">
      <c r="A17" s="381" t="s">
        <v>153</v>
      </c>
      <c r="B17" s="429">
        <v>44.64</v>
      </c>
      <c r="C17" s="429">
        <v>43.14</v>
      </c>
      <c r="D17" s="429">
        <v>50.7</v>
      </c>
      <c r="E17" s="429">
        <v>53.21</v>
      </c>
      <c r="F17" s="429">
        <v>48.29</v>
      </c>
      <c r="G17" s="381" t="s">
        <v>154</v>
      </c>
    </row>
    <row r="18" spans="1:7" ht="20.399999999999999" customHeight="1" x14ac:dyDescent="0.7">
      <c r="A18" s="381" t="s">
        <v>457</v>
      </c>
      <c r="B18" s="429">
        <v>4.6100000000000003</v>
      </c>
      <c r="C18" s="429">
        <v>2.52</v>
      </c>
      <c r="D18" s="429">
        <v>4.0999999999999996</v>
      </c>
      <c r="E18" s="429">
        <v>2.52</v>
      </c>
      <c r="F18" s="429">
        <v>3.52</v>
      </c>
      <c r="G18" s="381" t="s">
        <v>156</v>
      </c>
    </row>
    <row r="19" spans="1:7" x14ac:dyDescent="0.7">
      <c r="A19" s="340" t="s">
        <v>195</v>
      </c>
      <c r="B19" s="429">
        <v>6.08</v>
      </c>
      <c r="C19" s="429">
        <v>5.87</v>
      </c>
      <c r="D19" s="429">
        <v>6.5</v>
      </c>
      <c r="E19" s="429">
        <v>6.94</v>
      </c>
      <c r="F19" s="429">
        <v>7.54</v>
      </c>
      <c r="G19" s="340" t="s">
        <v>196</v>
      </c>
    </row>
    <row r="20" spans="1:7" x14ac:dyDescent="0.7">
      <c r="A20" s="451" t="s">
        <v>147</v>
      </c>
      <c r="G20" s="20" t="s">
        <v>1390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21"/>
  <sheetViews>
    <sheetView workbookViewId="0">
      <selection activeCell="A16" sqref="A1:XFD1048576"/>
    </sheetView>
  </sheetViews>
  <sheetFormatPr baseColWidth="10" defaultRowHeight="26.4" x14ac:dyDescent="0.7"/>
  <cols>
    <col min="1" max="1" width="22.5546875" style="1" customWidth="1"/>
    <col min="2" max="2" width="11.5546875" style="1"/>
    <col min="3" max="3" width="18.21875" style="1" customWidth="1"/>
    <col min="4" max="5" width="14.77734375" style="1" customWidth="1"/>
    <col min="6" max="6" width="16" style="1" customWidth="1"/>
    <col min="7" max="16384" width="11.5546875" style="1"/>
  </cols>
  <sheetData>
    <row r="1" spans="1:7" ht="25.8" customHeight="1" x14ac:dyDescent="0.7">
      <c r="A1" s="902" t="s">
        <v>1252</v>
      </c>
      <c r="B1" s="902"/>
      <c r="C1" s="902"/>
      <c r="D1" s="902"/>
      <c r="E1" s="902"/>
      <c r="F1" s="902"/>
      <c r="G1" s="190"/>
    </row>
    <row r="2" spans="1:7" ht="23.4" customHeight="1" x14ac:dyDescent="0.7">
      <c r="A2" s="63" t="s">
        <v>1253</v>
      </c>
      <c r="B2" s="63"/>
      <c r="C2" s="63"/>
      <c r="D2" s="63"/>
      <c r="E2" s="63"/>
      <c r="F2" s="63"/>
      <c r="G2" s="20"/>
    </row>
    <row r="3" spans="1:7" ht="14.55" customHeight="1" x14ac:dyDescent="0.7">
      <c r="A3" s="896" t="s">
        <v>459</v>
      </c>
      <c r="B3" s="898">
        <v>2019</v>
      </c>
      <c r="C3" s="900">
        <v>2020</v>
      </c>
      <c r="D3" s="900">
        <v>2021</v>
      </c>
      <c r="E3" s="900">
        <v>2023</v>
      </c>
      <c r="F3" s="903" t="s">
        <v>10</v>
      </c>
    </row>
    <row r="4" spans="1:7" ht="41.55" customHeight="1" x14ac:dyDescent="0.7">
      <c r="A4" s="897"/>
      <c r="B4" s="899"/>
      <c r="C4" s="901"/>
      <c r="D4" s="901"/>
      <c r="E4" s="901"/>
      <c r="F4" s="904"/>
    </row>
    <row r="5" spans="1:7" x14ac:dyDescent="0.7">
      <c r="A5" s="381" t="s">
        <v>444</v>
      </c>
      <c r="B5" s="461">
        <v>4.2</v>
      </c>
      <c r="C5" s="461">
        <v>5.07</v>
      </c>
      <c r="D5" s="429">
        <v>11.45</v>
      </c>
      <c r="E5" s="461">
        <v>19.38</v>
      </c>
      <c r="F5" s="458" t="s">
        <v>12</v>
      </c>
    </row>
    <row r="6" spans="1:7" x14ac:dyDescent="0.7">
      <c r="A6" s="381" t="s">
        <v>445</v>
      </c>
      <c r="B6" s="461">
        <v>7.4</v>
      </c>
      <c r="C6" s="461">
        <v>15.31</v>
      </c>
      <c r="D6" s="429">
        <v>14.63</v>
      </c>
      <c r="E6" s="461">
        <v>24.82</v>
      </c>
      <c r="F6" s="458" t="s">
        <v>14</v>
      </c>
    </row>
    <row r="7" spans="1:7" x14ac:dyDescent="0.7">
      <c r="A7" s="381" t="s">
        <v>446</v>
      </c>
      <c r="B7" s="461">
        <v>10.3</v>
      </c>
      <c r="C7" s="461">
        <v>5.57</v>
      </c>
      <c r="D7" s="429">
        <v>5.24</v>
      </c>
      <c r="E7" s="461">
        <v>16.23</v>
      </c>
      <c r="F7" s="458" t="s">
        <v>16</v>
      </c>
    </row>
    <row r="8" spans="1:7" x14ac:dyDescent="0.7">
      <c r="A8" s="381" t="s">
        <v>447</v>
      </c>
      <c r="B8" s="461">
        <v>10.199999999999999</v>
      </c>
      <c r="C8" s="461">
        <v>9.3699999999999992</v>
      </c>
      <c r="D8" s="429">
        <v>5.71</v>
      </c>
      <c r="E8" s="461">
        <v>10.31</v>
      </c>
      <c r="F8" s="458" t="s">
        <v>18</v>
      </c>
    </row>
    <row r="9" spans="1:7" x14ac:dyDescent="0.7">
      <c r="A9" s="381" t="s">
        <v>448</v>
      </c>
      <c r="B9" s="461">
        <v>9.1</v>
      </c>
      <c r="C9" s="461">
        <v>11.07</v>
      </c>
      <c r="D9" s="429">
        <v>9.7100000000000009</v>
      </c>
      <c r="E9" s="461">
        <v>17</v>
      </c>
      <c r="F9" s="458" t="s">
        <v>20</v>
      </c>
    </row>
    <row r="10" spans="1:7" x14ac:dyDescent="0.7">
      <c r="A10" s="381" t="s">
        <v>449</v>
      </c>
      <c r="B10" s="461">
        <v>23.3</v>
      </c>
      <c r="C10" s="461">
        <v>25.05</v>
      </c>
      <c r="D10" s="429">
        <v>13.6</v>
      </c>
      <c r="E10" s="461">
        <v>18.52</v>
      </c>
      <c r="F10" s="458" t="s">
        <v>22</v>
      </c>
    </row>
    <row r="11" spans="1:7" x14ac:dyDescent="0.7">
      <c r="A11" s="381" t="s">
        <v>450</v>
      </c>
      <c r="B11" s="461">
        <v>33.700000000000003</v>
      </c>
      <c r="C11" s="461">
        <v>33.53</v>
      </c>
      <c r="D11" s="429">
        <v>25.01</v>
      </c>
      <c r="E11" s="461">
        <v>26.47</v>
      </c>
      <c r="F11" s="458" t="s">
        <v>24</v>
      </c>
    </row>
    <row r="12" spans="1:7" ht="52.8" x14ac:dyDescent="0.7">
      <c r="A12" s="381" t="s">
        <v>451</v>
      </c>
      <c r="B12" s="461">
        <v>24.3</v>
      </c>
      <c r="C12" s="461">
        <v>14.41</v>
      </c>
      <c r="D12" s="429">
        <v>41.54</v>
      </c>
      <c r="E12" s="461">
        <v>22.3</v>
      </c>
      <c r="F12" s="458" t="s">
        <v>26</v>
      </c>
    </row>
    <row r="13" spans="1:7" x14ac:dyDescent="0.7">
      <c r="A13" s="381" t="s">
        <v>452</v>
      </c>
      <c r="B13" s="461">
        <v>13</v>
      </c>
      <c r="C13" s="461">
        <v>16.07</v>
      </c>
      <c r="D13" s="429">
        <v>8.94</v>
      </c>
      <c r="E13" s="461">
        <v>8.24</v>
      </c>
      <c r="F13" s="458" t="s">
        <v>28</v>
      </c>
    </row>
    <row r="14" spans="1:7" x14ac:dyDescent="0.7">
      <c r="A14" s="381" t="s">
        <v>453</v>
      </c>
      <c r="B14" s="461">
        <v>39.5</v>
      </c>
      <c r="C14" s="461">
        <v>16.899999999999999</v>
      </c>
      <c r="D14" s="429">
        <v>22.95</v>
      </c>
      <c r="E14" s="461">
        <v>24.19</v>
      </c>
      <c r="F14" s="458" t="s">
        <v>30</v>
      </c>
    </row>
    <row r="15" spans="1:7" x14ac:dyDescent="0.7">
      <c r="A15" s="381" t="s">
        <v>461</v>
      </c>
      <c r="B15" s="461">
        <v>20.399999999999999</v>
      </c>
      <c r="C15" s="461">
        <v>17.62</v>
      </c>
      <c r="D15" s="429">
        <v>17.79</v>
      </c>
      <c r="E15" s="461">
        <v>11.03</v>
      </c>
      <c r="F15" s="458" t="s">
        <v>32</v>
      </c>
    </row>
    <row r="16" spans="1:7" x14ac:dyDescent="0.7">
      <c r="A16" s="381" t="s">
        <v>455</v>
      </c>
      <c r="B16" s="461">
        <v>13.1</v>
      </c>
      <c r="C16" s="461">
        <v>24.89</v>
      </c>
      <c r="D16" s="429">
        <v>10.69</v>
      </c>
      <c r="E16" s="461">
        <v>12.18</v>
      </c>
      <c r="F16" s="448" t="s">
        <v>34</v>
      </c>
    </row>
    <row r="17" spans="1:6" x14ac:dyDescent="0.7">
      <c r="A17" s="381" t="s">
        <v>456</v>
      </c>
      <c r="B17" s="461">
        <v>10.1</v>
      </c>
      <c r="C17" s="461">
        <v>10.53</v>
      </c>
      <c r="D17" s="429">
        <v>13.21</v>
      </c>
      <c r="E17" s="461">
        <v>15.36</v>
      </c>
      <c r="F17" s="458" t="s">
        <v>152</v>
      </c>
    </row>
    <row r="18" spans="1:6" x14ac:dyDescent="0.7">
      <c r="A18" s="381" t="s">
        <v>153</v>
      </c>
      <c r="B18" s="461">
        <v>19.3</v>
      </c>
      <c r="C18" s="461">
        <v>14.91</v>
      </c>
      <c r="D18" s="429">
        <v>15.94</v>
      </c>
      <c r="E18" s="461">
        <v>19.91</v>
      </c>
      <c r="F18" s="458" t="s">
        <v>154</v>
      </c>
    </row>
    <row r="19" spans="1:6" x14ac:dyDescent="0.7">
      <c r="A19" s="381" t="s">
        <v>457</v>
      </c>
      <c r="B19" s="461">
        <v>6.4</v>
      </c>
      <c r="C19" s="461">
        <v>10.199999999999999</v>
      </c>
      <c r="D19" s="429">
        <v>5.18</v>
      </c>
      <c r="E19" s="461">
        <v>6.66</v>
      </c>
      <c r="F19" s="458" t="s">
        <v>156</v>
      </c>
    </row>
    <row r="20" spans="1:6" x14ac:dyDescent="0.7">
      <c r="A20" s="340" t="s">
        <v>195</v>
      </c>
      <c r="B20" s="461">
        <v>13.3</v>
      </c>
      <c r="C20" s="461">
        <v>12.05</v>
      </c>
      <c r="D20" s="429">
        <v>12.29</v>
      </c>
      <c r="E20" s="461">
        <v>16.43</v>
      </c>
      <c r="F20" s="459" t="s">
        <v>196</v>
      </c>
    </row>
    <row r="21" spans="1:6" x14ac:dyDescent="0.7">
      <c r="A21" s="451" t="s">
        <v>147</v>
      </c>
      <c r="F21" s="20" t="s">
        <v>1390</v>
      </c>
    </row>
  </sheetData>
  <mergeCells count="7">
    <mergeCell ref="A3:A4"/>
    <mergeCell ref="B3:B4"/>
    <mergeCell ref="C3:C4"/>
    <mergeCell ref="A1:F1"/>
    <mergeCell ref="F3:F4"/>
    <mergeCell ref="D3:D4"/>
    <mergeCell ref="E3:E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C5:K10"/>
  <sheetViews>
    <sheetView workbookViewId="0">
      <selection activeCell="D8" sqref="D8:G8"/>
    </sheetView>
  </sheetViews>
  <sheetFormatPr baseColWidth="10" defaultRowHeight="14.4" x14ac:dyDescent="0.3"/>
  <sheetData>
    <row r="5" spans="3:11" ht="35.4" x14ac:dyDescent="0.85">
      <c r="D5" s="905" t="s">
        <v>1348</v>
      </c>
      <c r="E5" s="905"/>
      <c r="F5" s="905"/>
      <c r="G5" s="905"/>
      <c r="H5" s="185"/>
      <c r="I5" s="185"/>
      <c r="J5" s="185"/>
      <c r="K5" s="185"/>
    </row>
    <row r="6" spans="3:11" ht="30" x14ac:dyDescent="0.85">
      <c r="D6" s="905" t="s">
        <v>617</v>
      </c>
      <c r="E6" s="905"/>
      <c r="F6" s="905"/>
      <c r="G6" s="905"/>
    </row>
    <row r="7" spans="3:11" ht="30" x14ac:dyDescent="0.85">
      <c r="D7" s="905" t="s">
        <v>198</v>
      </c>
      <c r="E7" s="905"/>
      <c r="F7" s="905"/>
      <c r="G7" s="905"/>
    </row>
    <row r="8" spans="3:11" ht="30" x14ac:dyDescent="0.85">
      <c r="C8" s="137"/>
      <c r="D8" s="905" t="s">
        <v>1070</v>
      </c>
      <c r="E8" s="905"/>
      <c r="F8" s="905"/>
      <c r="G8" s="905"/>
    </row>
    <row r="10" spans="3:11" ht="35.4" x14ac:dyDescent="0.3">
      <c r="E10" s="906"/>
      <c r="F10" s="906"/>
      <c r="G10" s="906"/>
      <c r="H10" s="906"/>
      <c r="I10" s="906"/>
      <c r="J10" s="906"/>
    </row>
  </sheetData>
  <mergeCells count="5">
    <mergeCell ref="D8:G8"/>
    <mergeCell ref="D6:G6"/>
    <mergeCell ref="D5:G5"/>
    <mergeCell ref="E10:J10"/>
    <mergeCell ref="D7:G7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6F13-F992-4360-9CF7-51AE9579AEF8}">
  <dimension ref="A1:G7"/>
  <sheetViews>
    <sheetView zoomScale="110" zoomScaleNormal="110" workbookViewId="0">
      <selection activeCell="A7" sqref="A7"/>
    </sheetView>
  </sheetViews>
  <sheetFormatPr baseColWidth="10" defaultColWidth="17.5546875" defaultRowHeight="26.4" x14ac:dyDescent="0.7"/>
  <cols>
    <col min="1" max="16384" width="17.5546875" style="1"/>
  </cols>
  <sheetData>
    <row r="1" spans="1:7" x14ac:dyDescent="0.7">
      <c r="C1" s="421"/>
      <c r="D1" s="421"/>
      <c r="E1" s="421"/>
      <c r="F1" s="462"/>
      <c r="G1" s="421" t="s">
        <v>1314</v>
      </c>
    </row>
    <row r="2" spans="1:7" ht="27" thickBot="1" x14ac:dyDescent="0.75">
      <c r="A2" s="421" t="s">
        <v>1315</v>
      </c>
      <c r="B2" s="421"/>
      <c r="C2" s="421"/>
    </row>
    <row r="3" spans="1:7" x14ac:dyDescent="0.7">
      <c r="A3" s="907" t="s">
        <v>535</v>
      </c>
      <c r="B3" s="909" t="s">
        <v>1078</v>
      </c>
      <c r="C3" s="909"/>
      <c r="D3" s="909"/>
      <c r="E3" s="909"/>
      <c r="F3" s="910"/>
      <c r="G3" s="911" t="s">
        <v>536</v>
      </c>
    </row>
    <row r="4" spans="1:7" x14ac:dyDescent="0.7">
      <c r="A4" s="908"/>
      <c r="B4" s="463">
        <v>2019</v>
      </c>
      <c r="C4" s="463">
        <v>2020</v>
      </c>
      <c r="D4" s="463">
        <v>2021</v>
      </c>
      <c r="E4" s="464">
        <v>2022</v>
      </c>
      <c r="F4" s="465">
        <v>2023</v>
      </c>
      <c r="G4" s="912"/>
    </row>
    <row r="5" spans="1:7" ht="52.8" x14ac:dyDescent="0.7">
      <c r="A5" s="466" t="s">
        <v>1149</v>
      </c>
      <c r="B5" s="467">
        <v>94</v>
      </c>
      <c r="C5" s="467">
        <v>97</v>
      </c>
      <c r="D5" s="467">
        <v>94</v>
      </c>
      <c r="E5" s="468">
        <v>97</v>
      </c>
      <c r="F5" s="469">
        <v>86</v>
      </c>
      <c r="G5" s="470" t="s">
        <v>537</v>
      </c>
    </row>
    <row r="6" spans="1:7" ht="53.4" thickBot="1" x14ac:dyDescent="0.75">
      <c r="A6" s="471" t="s">
        <v>1150</v>
      </c>
      <c r="B6" s="472">
        <v>2</v>
      </c>
      <c r="C6" s="472">
        <v>3</v>
      </c>
      <c r="D6" s="472">
        <v>3</v>
      </c>
      <c r="E6" s="473">
        <v>3</v>
      </c>
      <c r="F6" s="474">
        <v>1</v>
      </c>
      <c r="G6" s="475" t="s">
        <v>538</v>
      </c>
    </row>
    <row r="7" spans="1:7" x14ac:dyDescent="0.7">
      <c r="A7" s="198"/>
    </row>
  </sheetData>
  <mergeCells count="3">
    <mergeCell ref="A3:A4"/>
    <mergeCell ref="B3:F3"/>
    <mergeCell ref="G3:G4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4DF20-4674-488E-ABA8-629D36E18287}">
  <dimension ref="A1:H18"/>
  <sheetViews>
    <sheetView zoomScale="120" zoomScaleNormal="120" workbookViewId="0">
      <selection activeCell="E11" sqref="E11"/>
    </sheetView>
  </sheetViews>
  <sheetFormatPr baseColWidth="10" defaultRowHeight="26.4" x14ac:dyDescent="0.7"/>
  <cols>
    <col min="1" max="1" width="40" style="1" customWidth="1"/>
    <col min="2" max="2" width="18.88671875" style="1" customWidth="1"/>
    <col min="3" max="3" width="10.6640625" style="1" customWidth="1"/>
    <col min="4" max="4" width="22.77734375" style="1" customWidth="1"/>
    <col min="5" max="5" width="26.33203125" style="1" customWidth="1"/>
    <col min="6" max="7" width="11.5546875" style="1"/>
    <col min="8" max="8" width="12.77734375" style="1" customWidth="1"/>
    <col min="9" max="16384" width="11.5546875" style="1"/>
  </cols>
  <sheetData>
    <row r="1" spans="1:8" x14ac:dyDescent="0.7">
      <c r="A1" s="913"/>
      <c r="B1" s="913"/>
      <c r="C1" s="913"/>
      <c r="E1" s="396" t="s">
        <v>1317</v>
      </c>
      <c r="F1" s="95"/>
      <c r="G1" s="95"/>
      <c r="H1" s="95"/>
    </row>
    <row r="2" spans="1:8" x14ac:dyDescent="0.7">
      <c r="A2" s="160" t="s">
        <v>1316</v>
      </c>
    </row>
    <row r="3" spans="1:8" x14ac:dyDescent="0.7">
      <c r="A3" s="480" t="s">
        <v>463</v>
      </c>
      <c r="B3" s="467">
        <v>2014</v>
      </c>
      <c r="C3" s="467">
        <v>2019</v>
      </c>
      <c r="D3" s="467">
        <v>2024</v>
      </c>
      <c r="E3" s="481" t="s">
        <v>478</v>
      </c>
    </row>
    <row r="4" spans="1:8" x14ac:dyDescent="0.7">
      <c r="A4" s="480" t="s">
        <v>1079</v>
      </c>
      <c r="B4" s="467">
        <v>1328168</v>
      </c>
      <c r="C4" s="467">
        <v>1544132</v>
      </c>
      <c r="D4" s="467">
        <v>1939342</v>
      </c>
      <c r="E4" s="481" t="s">
        <v>1080</v>
      </c>
    </row>
    <row r="5" spans="1:8" x14ac:dyDescent="0.7">
      <c r="A5" s="480" t="s">
        <v>1081</v>
      </c>
      <c r="B5" s="467">
        <v>2957</v>
      </c>
      <c r="C5" s="467">
        <v>3861</v>
      </c>
      <c r="D5" s="467">
        <v>4505</v>
      </c>
      <c r="E5" s="481" t="s">
        <v>1082</v>
      </c>
    </row>
    <row r="6" spans="1:8" x14ac:dyDescent="0.7">
      <c r="A6" s="480" t="s">
        <v>1083</v>
      </c>
      <c r="B6" s="467">
        <v>749865</v>
      </c>
      <c r="C6" s="467">
        <v>967594</v>
      </c>
      <c r="D6" s="467">
        <v>1074208</v>
      </c>
      <c r="E6" s="481" t="s">
        <v>1084</v>
      </c>
    </row>
    <row r="7" spans="1:8" x14ac:dyDescent="0.7">
      <c r="A7" s="480" t="s">
        <v>1085</v>
      </c>
      <c r="B7" s="467">
        <v>33200</v>
      </c>
      <c r="C7" s="467">
        <v>28800</v>
      </c>
      <c r="D7" s="467">
        <v>53787</v>
      </c>
      <c r="E7" s="481" t="s">
        <v>1086</v>
      </c>
    </row>
    <row r="8" spans="1:8" x14ac:dyDescent="0.7">
      <c r="A8" s="480" t="s">
        <v>1087</v>
      </c>
      <c r="B8" s="467">
        <v>10877</v>
      </c>
      <c r="C8" s="467">
        <v>9484</v>
      </c>
      <c r="D8" s="467">
        <v>31608</v>
      </c>
      <c r="E8" s="481" t="s">
        <v>1088</v>
      </c>
    </row>
    <row r="9" spans="1:8" x14ac:dyDescent="0.7">
      <c r="A9" s="480" t="s">
        <v>1089</v>
      </c>
      <c r="B9" s="467">
        <v>705788</v>
      </c>
      <c r="C9" s="467">
        <v>929310</v>
      </c>
      <c r="D9" s="467">
        <v>988822</v>
      </c>
      <c r="E9" s="481" t="s">
        <v>1090</v>
      </c>
    </row>
    <row r="10" spans="1:8" ht="27" thickBot="1" x14ac:dyDescent="0.75">
      <c r="A10" s="482" t="s">
        <v>539</v>
      </c>
      <c r="B10" s="477">
        <v>0.56499999999999995</v>
      </c>
      <c r="C10" s="478">
        <v>0.627</v>
      </c>
      <c r="D10" s="478">
        <v>0.55389999999999995</v>
      </c>
      <c r="E10" s="481" t="s">
        <v>1151</v>
      </c>
    </row>
    <row r="11" spans="1:8" x14ac:dyDescent="0.7">
      <c r="A11" s="1" t="s">
        <v>1091</v>
      </c>
      <c r="E11" s="1" t="s">
        <v>1391</v>
      </c>
    </row>
    <row r="14" spans="1:8" x14ac:dyDescent="0.7">
      <c r="D14" s="479"/>
      <c r="E14" s="479"/>
    </row>
    <row r="15" spans="1:8" x14ac:dyDescent="0.7">
      <c r="D15" s="479"/>
    </row>
    <row r="16" spans="1:8" x14ac:dyDescent="0.7">
      <c r="D16" s="479"/>
    </row>
    <row r="18" spans="4:4" x14ac:dyDescent="0.7">
      <c r="D18" s="479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26DD-14E1-4D5C-9DE2-26E685261C82}">
  <dimension ref="A1:H8"/>
  <sheetViews>
    <sheetView zoomScale="130" zoomScaleNormal="130" workbookViewId="0">
      <selection activeCell="E8" sqref="E8"/>
    </sheetView>
  </sheetViews>
  <sheetFormatPr baseColWidth="10" defaultRowHeight="26.4" x14ac:dyDescent="0.7"/>
  <cols>
    <col min="1" max="1" width="24.44140625" style="1" customWidth="1"/>
    <col min="2" max="2" width="11.5546875" style="1"/>
    <col min="3" max="3" width="26.44140625" style="1" customWidth="1"/>
    <col min="4" max="4" width="11.44140625" style="1" bestFit="1" customWidth="1"/>
    <col min="5" max="5" width="17.5546875" style="1" customWidth="1"/>
    <col min="6" max="16384" width="11.5546875" style="1"/>
  </cols>
  <sheetData>
    <row r="1" spans="1:8" x14ac:dyDescent="0.7">
      <c r="E1" s="160" t="s">
        <v>1318</v>
      </c>
    </row>
    <row r="2" spans="1:8" ht="27" thickBot="1" x14ac:dyDescent="0.75">
      <c r="A2" s="160" t="s">
        <v>1319</v>
      </c>
      <c r="B2" s="160"/>
      <c r="C2" s="160"/>
      <c r="D2" s="160"/>
      <c r="E2" s="160"/>
      <c r="F2" s="160"/>
      <c r="G2" s="160"/>
      <c r="H2" s="199"/>
    </row>
    <row r="3" spans="1:8" ht="27" thickBot="1" x14ac:dyDescent="0.75">
      <c r="A3" s="914" t="s">
        <v>1153</v>
      </c>
      <c r="B3" s="919" t="s">
        <v>1320</v>
      </c>
      <c r="C3" s="919"/>
      <c r="D3" s="919"/>
      <c r="E3" s="917" t="s">
        <v>1154</v>
      </c>
    </row>
    <row r="4" spans="1:8" ht="27" thickBot="1" x14ac:dyDescent="0.75">
      <c r="A4" s="915"/>
      <c r="B4" s="484">
        <v>2013</v>
      </c>
      <c r="C4" s="485">
        <v>2018</v>
      </c>
      <c r="D4" s="486">
        <v>2023</v>
      </c>
      <c r="E4" s="918"/>
    </row>
    <row r="5" spans="1:8" ht="52.8" x14ac:dyDescent="0.7">
      <c r="A5" s="487" t="s">
        <v>1152</v>
      </c>
      <c r="B5" s="488">
        <v>147</v>
      </c>
      <c r="C5" s="489">
        <v>153</v>
      </c>
      <c r="D5" s="490">
        <v>157</v>
      </c>
      <c r="E5" s="491" t="s">
        <v>540</v>
      </c>
    </row>
    <row r="6" spans="1:8" x14ac:dyDescent="0.7">
      <c r="A6" s="492" t="s">
        <v>541</v>
      </c>
      <c r="B6" s="488">
        <v>37</v>
      </c>
      <c r="C6" s="489">
        <v>31</v>
      </c>
      <c r="D6" s="490">
        <v>42</v>
      </c>
      <c r="E6" s="493" t="s">
        <v>542</v>
      </c>
      <c r="G6" s="155"/>
    </row>
    <row r="7" spans="1:8" ht="18.600000000000001" customHeight="1" thickBot="1" x14ac:dyDescent="0.75">
      <c r="A7" s="494" t="s">
        <v>543</v>
      </c>
      <c r="B7" s="495">
        <v>25.2</v>
      </c>
      <c r="C7" s="496">
        <v>20.3</v>
      </c>
      <c r="D7" s="497">
        <v>27</v>
      </c>
      <c r="E7" s="498" t="s">
        <v>544</v>
      </c>
    </row>
    <row r="8" spans="1:8" x14ac:dyDescent="0.7">
      <c r="A8" s="916" t="s">
        <v>1091</v>
      </c>
      <c r="B8" s="916"/>
      <c r="C8" s="916"/>
      <c r="E8" s="1" t="s">
        <v>1391</v>
      </c>
    </row>
  </sheetData>
  <mergeCells count="4">
    <mergeCell ref="A3:A4"/>
    <mergeCell ref="A8:C8"/>
    <mergeCell ref="E3:E4"/>
    <mergeCell ref="B3:D3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5907B-56B9-459A-B0C7-F0CCF8B383AA}">
  <dimension ref="A1:E10"/>
  <sheetViews>
    <sheetView zoomScale="120" zoomScaleNormal="120" workbookViewId="0">
      <selection activeCell="E10" sqref="E10"/>
    </sheetView>
  </sheetViews>
  <sheetFormatPr baseColWidth="10" defaultRowHeight="26.4" x14ac:dyDescent="0.7"/>
  <cols>
    <col min="1" max="1" width="22.5546875" style="1" customWidth="1"/>
    <col min="2" max="2" width="22.88671875" style="1" customWidth="1"/>
    <col min="3" max="3" width="14.5546875" style="1" customWidth="1"/>
    <col min="4" max="4" width="24" style="1" customWidth="1"/>
    <col min="5" max="5" width="22.77734375" style="1" customWidth="1"/>
    <col min="6" max="6" width="13.21875" style="1" customWidth="1"/>
    <col min="7" max="16384" width="11.5546875" style="1"/>
  </cols>
  <sheetData>
    <row r="1" spans="1:5" x14ac:dyDescent="0.7">
      <c r="E1" s="160" t="s">
        <v>1321</v>
      </c>
    </row>
    <row r="2" spans="1:5" ht="27" thickBot="1" x14ac:dyDescent="0.75">
      <c r="A2" s="499" t="s">
        <v>1322</v>
      </c>
      <c r="B2" s="499"/>
      <c r="C2" s="499"/>
      <c r="D2" s="499"/>
      <c r="E2" s="499"/>
    </row>
    <row r="3" spans="1:5" ht="27" thickBot="1" x14ac:dyDescent="0.75">
      <c r="A3" s="500" t="s">
        <v>1092</v>
      </c>
      <c r="B3" s="501">
        <v>2013</v>
      </c>
      <c r="C3" s="501">
        <v>2018</v>
      </c>
      <c r="D3" s="501">
        <v>2023</v>
      </c>
      <c r="E3" s="502" t="s">
        <v>1093</v>
      </c>
    </row>
    <row r="4" spans="1:5" ht="27" thickBot="1" x14ac:dyDescent="0.75">
      <c r="A4" s="503" t="s">
        <v>1155</v>
      </c>
      <c r="B4" s="504">
        <v>1189105</v>
      </c>
      <c r="C4" s="504">
        <v>1417823</v>
      </c>
      <c r="D4" s="504">
        <v>1786448</v>
      </c>
      <c r="E4" s="505" t="s">
        <v>1080</v>
      </c>
    </row>
    <row r="5" spans="1:5" ht="27" thickBot="1" x14ac:dyDescent="0.75">
      <c r="A5" s="503" t="s">
        <v>1083</v>
      </c>
      <c r="B5" s="504">
        <v>898100</v>
      </c>
      <c r="C5" s="504">
        <v>1041199</v>
      </c>
      <c r="D5" s="504">
        <v>1272837</v>
      </c>
      <c r="E5" s="505" t="s">
        <v>1094</v>
      </c>
    </row>
    <row r="6" spans="1:5" ht="27" thickBot="1" x14ac:dyDescent="0.75">
      <c r="A6" s="503" t="s">
        <v>1095</v>
      </c>
      <c r="B6" s="504">
        <v>147</v>
      </c>
      <c r="C6" s="504">
        <v>157</v>
      </c>
      <c r="D6" s="504">
        <v>176</v>
      </c>
      <c r="E6" s="505" t="s">
        <v>1096</v>
      </c>
    </row>
    <row r="7" spans="1:5" ht="27" thickBot="1" x14ac:dyDescent="0.75">
      <c r="A7" s="503" t="s">
        <v>1097</v>
      </c>
      <c r="B7" s="504">
        <v>64</v>
      </c>
      <c r="C7" s="504">
        <v>98</v>
      </c>
      <c r="D7" s="504">
        <v>25</v>
      </c>
      <c r="E7" s="505" t="s">
        <v>1098</v>
      </c>
    </row>
    <row r="8" spans="1:5" ht="27" thickBot="1" x14ac:dyDescent="0.75">
      <c r="A8" s="503" t="s">
        <v>1099</v>
      </c>
      <c r="B8" s="504">
        <v>438</v>
      </c>
      <c r="C8" s="504">
        <v>540</v>
      </c>
      <c r="D8" s="504">
        <v>559</v>
      </c>
      <c r="E8" s="505" t="s">
        <v>1100</v>
      </c>
    </row>
    <row r="9" spans="1:5" ht="53.4" thickBot="1" x14ac:dyDescent="0.75">
      <c r="A9" s="503" t="s">
        <v>1156</v>
      </c>
      <c r="B9" s="506" t="s">
        <v>1101</v>
      </c>
      <c r="C9" s="506">
        <v>0.73</v>
      </c>
      <c r="D9" s="506">
        <v>0.71</v>
      </c>
      <c r="E9" s="505" t="s">
        <v>1102</v>
      </c>
    </row>
    <row r="10" spans="1:5" x14ac:dyDescent="0.7">
      <c r="A10" s="916" t="s">
        <v>1103</v>
      </c>
      <c r="B10" s="916"/>
      <c r="E10" s="1" t="s">
        <v>1391</v>
      </c>
    </row>
  </sheetData>
  <mergeCells count="1">
    <mergeCell ref="A10:B10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7945-D783-4F7D-9E81-BC35986033A1}">
  <dimension ref="A1:E10"/>
  <sheetViews>
    <sheetView workbookViewId="0">
      <selection activeCell="E10" sqref="E10"/>
    </sheetView>
  </sheetViews>
  <sheetFormatPr baseColWidth="10" defaultRowHeight="26.4" x14ac:dyDescent="0.7"/>
  <cols>
    <col min="1" max="1" width="31.88671875" style="1" customWidth="1"/>
    <col min="2" max="2" width="17.5546875" style="1" customWidth="1"/>
    <col min="3" max="3" width="22.6640625" style="1" customWidth="1"/>
    <col min="4" max="4" width="19.44140625" style="1" customWidth="1"/>
    <col min="5" max="5" width="20.6640625" style="1" customWidth="1"/>
    <col min="6" max="16384" width="11.5546875" style="1"/>
  </cols>
  <sheetData>
    <row r="1" spans="1:5" x14ac:dyDescent="0.7">
      <c r="E1" s="160" t="s">
        <v>1323</v>
      </c>
    </row>
    <row r="2" spans="1:5" ht="27" thickBot="1" x14ac:dyDescent="0.75">
      <c r="A2" s="499" t="s">
        <v>1324</v>
      </c>
      <c r="B2" s="499"/>
      <c r="C2" s="499"/>
      <c r="D2" s="499"/>
      <c r="E2" s="499"/>
    </row>
    <row r="3" spans="1:5" x14ac:dyDescent="0.7">
      <c r="A3" s="507" t="s">
        <v>1157</v>
      </c>
      <c r="B3" s="508">
        <v>2013</v>
      </c>
      <c r="C3" s="508">
        <v>2018</v>
      </c>
      <c r="D3" s="508">
        <v>2023</v>
      </c>
      <c r="E3" s="509" t="s">
        <v>1093</v>
      </c>
    </row>
    <row r="4" spans="1:5" x14ac:dyDescent="0.7">
      <c r="A4" s="510" t="s">
        <v>1155</v>
      </c>
      <c r="B4" s="467">
        <v>1189105</v>
      </c>
      <c r="C4" s="467">
        <v>1417823</v>
      </c>
      <c r="D4" s="467">
        <v>1786448</v>
      </c>
      <c r="E4" s="481" t="s">
        <v>1080</v>
      </c>
    </row>
    <row r="5" spans="1:5" x14ac:dyDescent="0.7">
      <c r="A5" s="510" t="s">
        <v>1083</v>
      </c>
      <c r="B5" s="467">
        <v>898100</v>
      </c>
      <c r="C5" s="467">
        <v>1041199</v>
      </c>
      <c r="D5" s="467">
        <v>1272837</v>
      </c>
      <c r="E5" s="481" t="s">
        <v>1094</v>
      </c>
    </row>
    <row r="6" spans="1:5" x14ac:dyDescent="0.7">
      <c r="A6" s="510" t="s">
        <v>1095</v>
      </c>
      <c r="B6" s="467">
        <v>147</v>
      </c>
      <c r="C6" s="467">
        <v>157</v>
      </c>
      <c r="D6" s="467">
        <v>176</v>
      </c>
      <c r="E6" s="481" t="s">
        <v>1096</v>
      </c>
    </row>
    <row r="7" spans="1:5" x14ac:dyDescent="0.7">
      <c r="A7" s="510" t="s">
        <v>1097</v>
      </c>
      <c r="B7" s="467">
        <v>64</v>
      </c>
      <c r="C7" s="467">
        <v>98</v>
      </c>
      <c r="D7" s="467">
        <v>25</v>
      </c>
      <c r="E7" s="481" t="s">
        <v>1098</v>
      </c>
    </row>
    <row r="8" spans="1:5" x14ac:dyDescent="0.7">
      <c r="A8" s="510" t="s">
        <v>1099</v>
      </c>
      <c r="B8" s="467">
        <v>438</v>
      </c>
      <c r="C8" s="467">
        <v>540</v>
      </c>
      <c r="D8" s="467">
        <v>559</v>
      </c>
      <c r="E8" s="481" t="s">
        <v>1100</v>
      </c>
    </row>
    <row r="9" spans="1:5" x14ac:dyDescent="0.7">
      <c r="A9" s="510" t="s">
        <v>1156</v>
      </c>
      <c r="B9" s="511" t="s">
        <v>1101</v>
      </c>
      <c r="C9" s="511">
        <v>0.73</v>
      </c>
      <c r="D9" s="511">
        <v>0.71</v>
      </c>
      <c r="E9" s="481" t="s">
        <v>1102</v>
      </c>
    </row>
    <row r="10" spans="1:5" x14ac:dyDescent="0.7">
      <c r="A10" s="920" t="s">
        <v>1103</v>
      </c>
      <c r="B10" s="920"/>
      <c r="E10" s="1" t="s">
        <v>1391</v>
      </c>
    </row>
  </sheetData>
  <mergeCells count="1">
    <mergeCell ref="A10:B10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2F0C-9B89-42BE-94CD-912DF53ED2C9}">
  <dimension ref="A1:D8"/>
  <sheetViews>
    <sheetView zoomScale="140" zoomScaleNormal="140" workbookViewId="0">
      <selection activeCell="D8" sqref="D8"/>
    </sheetView>
  </sheetViews>
  <sheetFormatPr baseColWidth="10" defaultRowHeight="26.4" x14ac:dyDescent="0.7"/>
  <cols>
    <col min="1" max="1" width="31.44140625" style="1" customWidth="1"/>
    <col min="2" max="2" width="16.88671875" style="1" customWidth="1"/>
    <col min="3" max="3" width="19.109375" style="1" customWidth="1"/>
    <col min="4" max="4" width="24.5546875" style="1" customWidth="1"/>
    <col min="5" max="16384" width="11.5546875" style="1"/>
  </cols>
  <sheetData>
    <row r="1" spans="1:4" x14ac:dyDescent="0.7">
      <c r="D1" s="160" t="s">
        <v>1325</v>
      </c>
    </row>
    <row r="2" spans="1:4" ht="27" thickBot="1" x14ac:dyDescent="0.75">
      <c r="A2" s="512" t="s">
        <v>1326</v>
      </c>
      <c r="B2" s="499"/>
      <c r="C2" s="499"/>
      <c r="D2" s="499"/>
    </row>
    <row r="3" spans="1:4" ht="27" thickBot="1" x14ac:dyDescent="0.75">
      <c r="A3" s="513" t="s">
        <v>1157</v>
      </c>
      <c r="B3" s="501">
        <v>2018</v>
      </c>
      <c r="C3" s="501">
        <v>2023</v>
      </c>
      <c r="D3" s="502" t="s">
        <v>1093</v>
      </c>
    </row>
    <row r="4" spans="1:4" ht="16.8" customHeight="1" thickBot="1" x14ac:dyDescent="0.75">
      <c r="A4" s="514" t="s">
        <v>1155</v>
      </c>
      <c r="B4" s="504">
        <v>1417823</v>
      </c>
      <c r="C4" s="504">
        <v>1786448</v>
      </c>
      <c r="D4" s="505" t="s">
        <v>1080</v>
      </c>
    </row>
    <row r="5" spans="1:4" ht="27" thickBot="1" x14ac:dyDescent="0.75">
      <c r="A5" s="515" t="s">
        <v>1083</v>
      </c>
      <c r="B5" s="504">
        <v>1041199</v>
      </c>
      <c r="C5" s="504">
        <v>1272837</v>
      </c>
      <c r="D5" s="505" t="s">
        <v>1094</v>
      </c>
    </row>
    <row r="6" spans="1:4" ht="27" thickBot="1" x14ac:dyDescent="0.75">
      <c r="A6" s="515" t="s">
        <v>1089</v>
      </c>
      <c r="B6" s="504">
        <v>800379</v>
      </c>
      <c r="C6" s="504">
        <v>1255463</v>
      </c>
      <c r="D6" s="505" t="s">
        <v>1090</v>
      </c>
    </row>
    <row r="7" spans="1:4" ht="27" thickBot="1" x14ac:dyDescent="0.75">
      <c r="A7" s="515" t="s">
        <v>1085</v>
      </c>
      <c r="B7" s="504">
        <v>219670</v>
      </c>
      <c r="C7" s="504">
        <v>255615</v>
      </c>
      <c r="D7" s="505" t="s">
        <v>1086</v>
      </c>
    </row>
    <row r="8" spans="1:4" x14ac:dyDescent="0.7">
      <c r="A8" s="920" t="s">
        <v>1103</v>
      </c>
      <c r="B8" s="920"/>
      <c r="D8" s="1" t="s">
        <v>1391</v>
      </c>
    </row>
  </sheetData>
  <mergeCells count="1">
    <mergeCell ref="A8:B8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4596-30D0-4682-BAB8-EA9F84493028}">
  <dimension ref="A1:J7"/>
  <sheetViews>
    <sheetView workbookViewId="0">
      <selection sqref="A1:XFD1048576"/>
    </sheetView>
  </sheetViews>
  <sheetFormatPr baseColWidth="10" defaultRowHeight="26.4" x14ac:dyDescent="0.7"/>
  <cols>
    <col min="1" max="1" width="29.21875" style="1" customWidth="1"/>
    <col min="2" max="9" width="11.5546875" style="1"/>
    <col min="10" max="10" width="21" style="1" customWidth="1"/>
    <col min="11" max="16384" width="11.5546875" style="1"/>
  </cols>
  <sheetData>
    <row r="1" spans="1:10" ht="18.75" customHeight="1" x14ac:dyDescent="0.7">
      <c r="A1" s="217"/>
      <c r="B1" s="217"/>
      <c r="D1" s="160"/>
      <c r="E1" s="160"/>
      <c r="F1" s="160"/>
      <c r="G1" s="160"/>
      <c r="H1" s="160"/>
      <c r="I1" s="160"/>
      <c r="J1" s="160" t="s">
        <v>1201</v>
      </c>
    </row>
    <row r="2" spans="1:10" ht="16.5" customHeight="1" thickBot="1" x14ac:dyDescent="0.75">
      <c r="A2" s="516" t="s">
        <v>1202</v>
      </c>
      <c r="B2" s="516"/>
      <c r="C2" s="516"/>
      <c r="D2" s="516"/>
      <c r="E2" s="516"/>
      <c r="F2" s="516"/>
      <c r="G2" s="217"/>
      <c r="H2" s="217"/>
      <c r="I2" s="217"/>
    </row>
    <row r="3" spans="1:10" ht="27" thickBot="1" x14ac:dyDescent="0.75">
      <c r="A3" s="517" t="s">
        <v>463</v>
      </c>
      <c r="B3" s="518">
        <v>2000</v>
      </c>
      <c r="C3" s="518">
        <v>2005</v>
      </c>
      <c r="D3" s="518">
        <v>2010</v>
      </c>
      <c r="E3" s="518">
        <v>2015</v>
      </c>
      <c r="F3" s="518">
        <v>2020</v>
      </c>
      <c r="G3" s="519">
        <v>2021</v>
      </c>
      <c r="H3" s="519">
        <v>2022</v>
      </c>
      <c r="I3" s="519">
        <v>2023</v>
      </c>
      <c r="J3" s="520" t="s">
        <v>478</v>
      </c>
    </row>
    <row r="4" spans="1:10" ht="27" thickBot="1" x14ac:dyDescent="0.75">
      <c r="A4" s="521" t="s">
        <v>1200</v>
      </c>
      <c r="B4" s="522">
        <v>12</v>
      </c>
      <c r="C4" s="522">
        <v>28</v>
      </c>
      <c r="D4" s="522">
        <v>17</v>
      </c>
      <c r="E4" s="522">
        <v>15</v>
      </c>
      <c r="F4" s="522">
        <v>29</v>
      </c>
      <c r="G4" s="462">
        <v>32</v>
      </c>
      <c r="H4" s="462">
        <v>33</v>
      </c>
      <c r="I4" s="462">
        <v>36</v>
      </c>
      <c r="J4" s="523" t="s">
        <v>1199</v>
      </c>
    </row>
    <row r="5" spans="1:10" ht="51" customHeight="1" thickBot="1" x14ac:dyDescent="0.75">
      <c r="A5" s="524" t="s">
        <v>1327</v>
      </c>
      <c r="B5" s="525">
        <v>0.47</v>
      </c>
      <c r="C5" s="525">
        <v>1.1100000000000001</v>
      </c>
      <c r="D5" s="525">
        <v>0.67</v>
      </c>
      <c r="E5" s="525">
        <v>0.4</v>
      </c>
      <c r="F5" s="525">
        <v>0.69</v>
      </c>
      <c r="G5" s="526">
        <v>0.74</v>
      </c>
      <c r="H5" s="526">
        <v>0.75</v>
      </c>
      <c r="I5" s="526">
        <v>0.73</v>
      </c>
      <c r="J5" s="527" t="s">
        <v>545</v>
      </c>
    </row>
    <row r="6" spans="1:10" x14ac:dyDescent="0.7">
      <c r="A6" s="445" t="s">
        <v>1198</v>
      </c>
      <c r="J6" s="1" t="s">
        <v>1197</v>
      </c>
    </row>
    <row r="7" spans="1:10" x14ac:dyDescent="0.7">
      <c r="A7" s="5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zoomScale="60" zoomScaleNormal="60" workbookViewId="0">
      <selection sqref="A1:XFD1048576"/>
    </sheetView>
  </sheetViews>
  <sheetFormatPr baseColWidth="10" defaultColWidth="11.44140625" defaultRowHeight="30" x14ac:dyDescent="0.85"/>
  <cols>
    <col min="1" max="1" width="50.5546875" style="202" customWidth="1"/>
    <col min="2" max="2" width="15.77734375" style="202" customWidth="1"/>
    <col min="3" max="3" width="16.44140625" style="202" customWidth="1"/>
    <col min="4" max="4" width="23.77734375" style="202" bestFit="1" customWidth="1"/>
    <col min="5" max="5" width="15.6640625" style="202" bestFit="1" customWidth="1"/>
    <col min="6" max="6" width="17.21875" style="202" customWidth="1"/>
    <col min="7" max="7" width="23.77734375" style="202" bestFit="1" customWidth="1"/>
    <col min="8" max="8" width="15.109375" style="202" bestFit="1" customWidth="1"/>
    <col min="9" max="9" width="17.44140625" style="202" bestFit="1" customWidth="1"/>
    <col min="10" max="10" width="23.77734375" style="202" bestFit="1" customWidth="1"/>
    <col min="11" max="11" width="44.21875" style="202" customWidth="1"/>
    <col min="12" max="12" width="20.21875" style="202" customWidth="1"/>
    <col min="13" max="13" width="15" style="202" customWidth="1"/>
    <col min="14" max="14" width="17.21875" style="202" customWidth="1"/>
    <col min="15" max="15" width="22" style="202" customWidth="1"/>
    <col min="16" max="16" width="30.77734375" style="202" customWidth="1"/>
    <col min="17" max="16384" width="11.44140625" style="202"/>
  </cols>
  <sheetData>
    <row r="1" spans="1:11" ht="24" customHeight="1" x14ac:dyDescent="0.85">
      <c r="B1" s="177"/>
      <c r="C1" s="177"/>
      <c r="D1" s="177"/>
      <c r="E1" s="177"/>
      <c r="F1" s="177"/>
      <c r="G1" s="177"/>
      <c r="H1" s="177"/>
      <c r="I1" s="177"/>
      <c r="J1" s="177"/>
      <c r="K1" s="177" t="s">
        <v>587</v>
      </c>
    </row>
    <row r="2" spans="1:11" ht="27" customHeight="1" x14ac:dyDescent="0.85">
      <c r="A2" s="203" t="s">
        <v>588</v>
      </c>
      <c r="B2" s="203"/>
      <c r="C2" s="203"/>
      <c r="D2" s="203"/>
      <c r="E2" s="203"/>
      <c r="F2" s="203"/>
    </row>
    <row r="3" spans="1:11" x14ac:dyDescent="0.85">
      <c r="A3" s="784" t="s">
        <v>589</v>
      </c>
      <c r="B3" s="787">
        <v>2000</v>
      </c>
      <c r="C3" s="787"/>
      <c r="D3" s="787"/>
      <c r="E3" s="787">
        <v>2013</v>
      </c>
      <c r="F3" s="787"/>
      <c r="G3" s="787"/>
      <c r="H3" s="787">
        <v>2019</v>
      </c>
      <c r="I3" s="787"/>
      <c r="J3" s="787"/>
      <c r="K3" s="788" t="s">
        <v>590</v>
      </c>
    </row>
    <row r="4" spans="1:11" x14ac:dyDescent="0.85">
      <c r="A4" s="785"/>
      <c r="B4" s="204" t="s">
        <v>530</v>
      </c>
      <c r="C4" s="204" t="s">
        <v>531</v>
      </c>
      <c r="D4" s="204" t="s">
        <v>533</v>
      </c>
      <c r="E4" s="204" t="s">
        <v>529</v>
      </c>
      <c r="F4" s="204" t="s">
        <v>532</v>
      </c>
      <c r="G4" s="204" t="s">
        <v>533</v>
      </c>
      <c r="H4" s="204" t="s">
        <v>530</v>
      </c>
      <c r="I4" s="204" t="s">
        <v>531</v>
      </c>
      <c r="J4" s="204" t="s">
        <v>533</v>
      </c>
      <c r="K4" s="788"/>
    </row>
    <row r="5" spans="1:11" x14ac:dyDescent="0.85">
      <c r="A5" s="205" t="s">
        <v>524</v>
      </c>
      <c r="B5" s="206">
        <v>66</v>
      </c>
      <c r="C5" s="206">
        <v>82</v>
      </c>
      <c r="D5" s="206">
        <v>74</v>
      </c>
      <c r="E5" s="206">
        <v>66</v>
      </c>
      <c r="F5" s="206">
        <v>78</v>
      </c>
      <c r="G5" s="206">
        <v>72</v>
      </c>
      <c r="H5" s="206">
        <v>29</v>
      </c>
      <c r="I5" s="206">
        <v>36</v>
      </c>
      <c r="J5" s="206">
        <v>33</v>
      </c>
      <c r="K5" s="204" t="s">
        <v>525</v>
      </c>
    </row>
    <row r="6" spans="1:11" x14ac:dyDescent="0.85">
      <c r="A6" s="205" t="s">
        <v>526</v>
      </c>
      <c r="B6" s="206">
        <v>43</v>
      </c>
      <c r="C6" s="206">
        <v>49</v>
      </c>
      <c r="D6" s="206">
        <v>46</v>
      </c>
      <c r="E6" s="206">
        <v>40</v>
      </c>
      <c r="F6" s="206">
        <v>51</v>
      </c>
      <c r="G6" s="206">
        <v>46</v>
      </c>
      <c r="H6" s="206">
        <v>8</v>
      </c>
      <c r="I6" s="206">
        <v>9</v>
      </c>
      <c r="J6" s="206">
        <v>8</v>
      </c>
      <c r="K6" s="204" t="s">
        <v>528</v>
      </c>
    </row>
    <row r="7" spans="1:11" x14ac:dyDescent="0.85">
      <c r="A7" s="205" t="s">
        <v>527</v>
      </c>
      <c r="B7" s="206">
        <v>106</v>
      </c>
      <c r="C7" s="206">
        <v>127</v>
      </c>
      <c r="D7" s="206">
        <v>116</v>
      </c>
      <c r="E7" s="206">
        <v>103</v>
      </c>
      <c r="F7" s="206">
        <v>125</v>
      </c>
      <c r="G7" s="206">
        <v>115</v>
      </c>
      <c r="H7" s="206">
        <v>37</v>
      </c>
      <c r="I7" s="206">
        <v>45</v>
      </c>
      <c r="J7" s="206">
        <v>41</v>
      </c>
      <c r="K7" s="204" t="s">
        <v>591</v>
      </c>
    </row>
    <row r="8" spans="1:11" x14ac:dyDescent="0.85">
      <c r="A8" s="207" t="s">
        <v>1263</v>
      </c>
      <c r="K8" s="202" t="s">
        <v>393</v>
      </c>
    </row>
    <row r="9" spans="1:11" x14ac:dyDescent="0.85">
      <c r="C9" s="208"/>
      <c r="D9" s="786"/>
      <c r="E9" s="207"/>
      <c r="F9" s="207"/>
    </row>
    <row r="10" spans="1:11" x14ac:dyDescent="0.85">
      <c r="C10" s="208"/>
      <c r="D10" s="786"/>
      <c r="E10" s="207"/>
      <c r="F10" s="207"/>
    </row>
    <row r="11" spans="1:11" x14ac:dyDescent="0.85">
      <c r="C11" s="208"/>
      <c r="D11" s="786"/>
      <c r="E11" s="207"/>
      <c r="F11" s="207"/>
    </row>
    <row r="12" spans="1:11" x14ac:dyDescent="0.85">
      <c r="D12" s="209"/>
    </row>
  </sheetData>
  <mergeCells count="6">
    <mergeCell ref="A3:A4"/>
    <mergeCell ref="D9:D11"/>
    <mergeCell ref="E3:G3"/>
    <mergeCell ref="H3:J3"/>
    <mergeCell ref="K3:K4"/>
    <mergeCell ref="B3:D3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C23D-0443-4269-9744-E0749640E646}">
  <dimension ref="A1:Q19"/>
  <sheetViews>
    <sheetView topLeftCell="A2" zoomScale="60" zoomScaleNormal="60" workbookViewId="0">
      <selection activeCell="H7" sqref="H7"/>
    </sheetView>
  </sheetViews>
  <sheetFormatPr baseColWidth="10" defaultColWidth="19.5546875" defaultRowHeight="26.4" x14ac:dyDescent="0.7"/>
  <cols>
    <col min="1" max="1" width="32.33203125" style="1" customWidth="1"/>
    <col min="2" max="4" width="0" style="1" hidden="1" customWidth="1"/>
    <col min="5" max="5" width="23.44140625" style="1" customWidth="1"/>
    <col min="6" max="6" width="19.5546875" style="1"/>
    <col min="7" max="7" width="27.88671875" style="1" customWidth="1"/>
    <col min="8" max="9" width="19.5546875" style="1"/>
    <col min="10" max="10" width="31" style="1" customWidth="1"/>
    <col min="11" max="12" width="19.5546875" style="1"/>
    <col min="13" max="13" width="42.44140625" style="1" customWidth="1"/>
    <col min="14" max="14" width="24.44140625" style="1" customWidth="1"/>
    <col min="15" max="15" width="25.5546875" style="1" customWidth="1"/>
    <col min="16" max="16" width="31.77734375" style="1" customWidth="1"/>
    <col min="17" max="16384" width="19.5546875" style="1"/>
  </cols>
  <sheetData>
    <row r="1" spans="1:17" x14ac:dyDescent="0.7">
      <c r="I1" s="452"/>
      <c r="J1" s="452"/>
      <c r="K1" s="452"/>
      <c r="L1" s="452"/>
      <c r="M1" s="452"/>
      <c r="N1" s="430"/>
      <c r="O1" s="430"/>
      <c r="P1" s="430"/>
      <c r="Q1" s="160" t="s">
        <v>1328</v>
      </c>
    </row>
    <row r="2" spans="1:17" ht="27" customHeight="1" thickBot="1" x14ac:dyDescent="0.75">
      <c r="A2" s="516" t="s">
        <v>1329</v>
      </c>
      <c r="B2" s="197"/>
      <c r="C2" s="197"/>
      <c r="D2" s="197"/>
      <c r="E2" s="529"/>
    </row>
    <row r="3" spans="1:17" ht="39.6" customHeight="1" x14ac:dyDescent="0.7">
      <c r="A3" s="921" t="s">
        <v>9</v>
      </c>
      <c r="B3" s="2">
        <v>1977</v>
      </c>
      <c r="C3" s="2">
        <v>1988</v>
      </c>
      <c r="D3" s="2">
        <v>2000</v>
      </c>
      <c r="E3" s="926">
        <v>2020</v>
      </c>
      <c r="F3" s="927"/>
      <c r="G3" s="928"/>
      <c r="H3" s="923">
        <v>2021</v>
      </c>
      <c r="I3" s="924"/>
      <c r="J3" s="925"/>
      <c r="K3" s="923">
        <v>2022</v>
      </c>
      <c r="L3" s="924"/>
      <c r="M3" s="925"/>
      <c r="N3" s="923">
        <v>2023</v>
      </c>
      <c r="O3" s="924"/>
      <c r="P3" s="925"/>
      <c r="Q3" s="7" t="s">
        <v>10</v>
      </c>
    </row>
    <row r="4" spans="1:17" ht="153.6" customHeight="1" x14ac:dyDescent="0.7">
      <c r="A4" s="922"/>
      <c r="B4" s="2"/>
      <c r="C4" s="2"/>
      <c r="D4" s="2"/>
      <c r="E4" s="125" t="s">
        <v>1204</v>
      </c>
      <c r="F4" s="126" t="s">
        <v>1203</v>
      </c>
      <c r="G4" s="530" t="s">
        <v>1205</v>
      </c>
      <c r="H4" s="125" t="s">
        <v>1204</v>
      </c>
      <c r="I4" s="126" t="s">
        <v>1203</v>
      </c>
      <c r="J4" s="127" t="s">
        <v>1205</v>
      </c>
      <c r="K4" s="125" t="s">
        <v>1204</v>
      </c>
      <c r="L4" s="126" t="s">
        <v>1203</v>
      </c>
      <c r="M4" s="127" t="s">
        <v>1205</v>
      </c>
      <c r="N4" s="125" t="s">
        <v>1204</v>
      </c>
      <c r="O4" s="126" t="s">
        <v>1203</v>
      </c>
      <c r="P4" s="127" t="s">
        <v>1205</v>
      </c>
      <c r="Q4" s="7"/>
    </row>
    <row r="5" spans="1:17" x14ac:dyDescent="0.7">
      <c r="A5" s="5" t="s">
        <v>11</v>
      </c>
      <c r="B5" s="8">
        <v>156721</v>
      </c>
      <c r="C5" s="8">
        <v>212203</v>
      </c>
      <c r="D5" s="8">
        <v>281600</v>
      </c>
      <c r="E5" s="8">
        <v>515139</v>
      </c>
      <c r="F5" s="8">
        <v>1</v>
      </c>
      <c r="G5" s="531">
        <f>F5*100000/E5</f>
        <v>0.19412236309035036</v>
      </c>
      <c r="H5" s="8">
        <v>527973</v>
      </c>
      <c r="I5" s="8">
        <v>1</v>
      </c>
      <c r="J5" s="532">
        <f>I5*100000/H5</f>
        <v>0.18940362480657155</v>
      </c>
      <c r="K5" s="8">
        <v>541133.7513813941</v>
      </c>
      <c r="L5" s="8">
        <v>1</v>
      </c>
      <c r="M5" s="532">
        <f>+L5*100000/K5</f>
        <v>0.18479719615478105</v>
      </c>
      <c r="N5" s="8">
        <v>625643</v>
      </c>
      <c r="O5" s="8">
        <v>0</v>
      </c>
      <c r="P5" s="532">
        <f>O5*100000/N5</f>
        <v>0</v>
      </c>
      <c r="Q5" s="9" t="s">
        <v>12</v>
      </c>
    </row>
    <row r="6" spans="1:17" ht="32.4" customHeight="1" x14ac:dyDescent="0.7">
      <c r="A6" s="10" t="s">
        <v>13</v>
      </c>
      <c r="B6" s="8">
        <v>124194</v>
      </c>
      <c r="C6" s="8">
        <v>159296</v>
      </c>
      <c r="D6" s="8">
        <v>212156</v>
      </c>
      <c r="E6" s="8">
        <v>329555</v>
      </c>
      <c r="F6" s="8">
        <v>1</v>
      </c>
      <c r="G6" s="531">
        <f t="shared" ref="G6:G18" si="0">F6*100000/E6</f>
        <v>0.30343948658038872</v>
      </c>
      <c r="H6" s="8">
        <v>335019</v>
      </c>
      <c r="I6" s="8">
        <v>1</v>
      </c>
      <c r="J6" s="532">
        <f t="shared" ref="J6:J18" si="1">I6*100000/H6</f>
        <v>0.29849053337273407</v>
      </c>
      <c r="K6" s="8">
        <v>340578.26942076068</v>
      </c>
      <c r="L6" s="8">
        <v>2</v>
      </c>
      <c r="M6" s="532">
        <f t="shared" ref="M6:M18" si="2">+L6*100000/K6</f>
        <v>0.58723652668783155</v>
      </c>
      <c r="N6" s="8">
        <v>403090.6865867725</v>
      </c>
      <c r="O6" s="8">
        <v>1</v>
      </c>
      <c r="P6" s="532">
        <f t="shared" ref="P6:P17" si="3">O6*100000/N6</f>
        <v>0.24808313197897022</v>
      </c>
      <c r="Q6" s="11" t="s">
        <v>14</v>
      </c>
    </row>
    <row r="7" spans="1:17" ht="34.200000000000003" customHeight="1" x14ac:dyDescent="0.7">
      <c r="A7" s="5" t="s">
        <v>15</v>
      </c>
      <c r="B7" s="8">
        <v>129162</v>
      </c>
      <c r="C7" s="8">
        <v>167123</v>
      </c>
      <c r="D7" s="8">
        <v>242265</v>
      </c>
      <c r="E7" s="8">
        <v>386693</v>
      </c>
      <c r="F7" s="8">
        <v>2</v>
      </c>
      <c r="G7" s="531">
        <f t="shared" si="0"/>
        <v>0.51720615578766616</v>
      </c>
      <c r="H7" s="8">
        <v>395928</v>
      </c>
      <c r="I7" s="8">
        <v>1</v>
      </c>
      <c r="J7" s="532">
        <f t="shared" si="1"/>
        <v>0.25257117455699019</v>
      </c>
      <c r="K7" s="8">
        <v>405389.33467436064</v>
      </c>
      <c r="L7" s="8">
        <v>1</v>
      </c>
      <c r="M7" s="532">
        <f t="shared" si="2"/>
        <v>0.24667644520132123</v>
      </c>
      <c r="N7" s="8">
        <v>451804.35778684233</v>
      </c>
      <c r="O7" s="8">
        <v>0</v>
      </c>
      <c r="P7" s="532">
        <f t="shared" si="3"/>
        <v>0</v>
      </c>
      <c r="Q7" s="11" t="s">
        <v>16</v>
      </c>
    </row>
    <row r="8" spans="1:17" ht="27.6" customHeight="1" x14ac:dyDescent="0.7">
      <c r="A8" s="5" t="s">
        <v>17</v>
      </c>
      <c r="B8" s="8">
        <v>149432</v>
      </c>
      <c r="C8" s="8">
        <v>184359</v>
      </c>
      <c r="D8" s="8">
        <v>242711</v>
      </c>
      <c r="E8" s="8">
        <v>375991</v>
      </c>
      <c r="F8" s="8">
        <v>1</v>
      </c>
      <c r="G8" s="531">
        <f t="shared" si="0"/>
        <v>0.26596381296360816</v>
      </c>
      <c r="H8" s="8">
        <v>382172</v>
      </c>
      <c r="I8" s="8">
        <v>2</v>
      </c>
      <c r="J8" s="532">
        <f t="shared" si="1"/>
        <v>0.5233245763687554</v>
      </c>
      <c r="K8" s="8">
        <v>388461.20405649551</v>
      </c>
      <c r="L8" s="8">
        <v>1</v>
      </c>
      <c r="M8" s="532">
        <f t="shared" si="2"/>
        <v>0.25742596417802532</v>
      </c>
      <c r="N8" s="8">
        <v>442490.44402451365</v>
      </c>
      <c r="O8" s="8">
        <v>1</v>
      </c>
      <c r="P8" s="532">
        <f t="shared" si="3"/>
        <v>0.22599358099236166</v>
      </c>
      <c r="Q8" s="11" t="s">
        <v>18</v>
      </c>
    </row>
    <row r="9" spans="1:17" x14ac:dyDescent="0.7">
      <c r="A9" s="5" t="s">
        <v>19</v>
      </c>
      <c r="B9" s="8">
        <v>151353</v>
      </c>
      <c r="C9" s="8">
        <v>192157</v>
      </c>
      <c r="D9" s="8">
        <v>247006</v>
      </c>
      <c r="E9" s="8">
        <v>328956</v>
      </c>
      <c r="F9" s="8">
        <v>1</v>
      </c>
      <c r="G9" s="531">
        <f t="shared" si="0"/>
        <v>0.30399202324930996</v>
      </c>
      <c r="H9" s="8">
        <v>331838</v>
      </c>
      <c r="I9" s="8">
        <v>1</v>
      </c>
      <c r="J9" s="532">
        <f t="shared" si="1"/>
        <v>0.30135186446398543</v>
      </c>
      <c r="K9" s="8">
        <v>334750.49896803411</v>
      </c>
      <c r="L9" s="8">
        <v>2</v>
      </c>
      <c r="M9" s="532">
        <f t="shared" si="2"/>
        <v>0.59745990108023206</v>
      </c>
      <c r="N9" s="8">
        <v>391309.70501409716</v>
      </c>
      <c r="O9" s="8">
        <v>1</v>
      </c>
      <c r="P9" s="532">
        <f t="shared" si="3"/>
        <v>0.25555205689671673</v>
      </c>
      <c r="Q9" s="11" t="s">
        <v>20</v>
      </c>
    </row>
    <row r="10" spans="1:17" x14ac:dyDescent="0.7">
      <c r="A10" s="5" t="s">
        <v>21</v>
      </c>
      <c r="B10" s="8">
        <v>216008</v>
      </c>
      <c r="C10" s="8">
        <v>202596</v>
      </c>
      <c r="D10" s="8">
        <v>268220</v>
      </c>
      <c r="E10" s="8">
        <v>306125</v>
      </c>
      <c r="F10" s="8">
        <v>2</v>
      </c>
      <c r="G10" s="531">
        <f t="shared" si="0"/>
        <v>0.65332788893425886</v>
      </c>
      <c r="H10" s="8">
        <v>311261</v>
      </c>
      <c r="I10" s="8">
        <v>1</v>
      </c>
      <c r="J10" s="532">
        <f t="shared" si="1"/>
        <v>0.32127378630795378</v>
      </c>
      <c r="K10" s="8">
        <v>316488.57908011915</v>
      </c>
      <c r="L10" s="8">
        <v>1</v>
      </c>
      <c r="M10" s="532">
        <f t="shared" si="2"/>
        <v>0.31596716788533774</v>
      </c>
      <c r="N10" s="8">
        <v>323903.17972817359</v>
      </c>
      <c r="O10" s="8">
        <v>2</v>
      </c>
      <c r="P10" s="532">
        <f t="shared" si="3"/>
        <v>0.61746846748415452</v>
      </c>
      <c r="Q10" s="11" t="s">
        <v>22</v>
      </c>
    </row>
    <row r="11" spans="1:17" x14ac:dyDescent="0.7">
      <c r="A11" s="5" t="s">
        <v>23</v>
      </c>
      <c r="B11" s="8">
        <v>55354</v>
      </c>
      <c r="C11" s="8">
        <v>61043</v>
      </c>
      <c r="D11" s="8">
        <v>69542</v>
      </c>
      <c r="E11" s="8">
        <v>60984</v>
      </c>
      <c r="F11" s="8">
        <v>0</v>
      </c>
      <c r="G11" s="531">
        <f t="shared" si="0"/>
        <v>0</v>
      </c>
      <c r="H11" s="8">
        <v>60913</v>
      </c>
      <c r="I11" s="8">
        <v>0</v>
      </c>
      <c r="J11" s="532">
        <f t="shared" si="1"/>
        <v>0</v>
      </c>
      <c r="K11" s="8">
        <v>60843.078695937147</v>
      </c>
      <c r="L11" s="8">
        <v>0</v>
      </c>
      <c r="M11" s="532">
        <f t="shared" si="2"/>
        <v>0</v>
      </c>
      <c r="N11" s="8">
        <v>71622.836609117934</v>
      </c>
      <c r="O11" s="8">
        <v>4</v>
      </c>
      <c r="P11" s="532">
        <f t="shared" si="3"/>
        <v>5.5848109197769205</v>
      </c>
      <c r="Q11" s="11" t="s">
        <v>24</v>
      </c>
    </row>
    <row r="12" spans="1:17" x14ac:dyDescent="0.7">
      <c r="A12" s="5" t="s">
        <v>415</v>
      </c>
      <c r="B12" s="8">
        <v>53526</v>
      </c>
      <c r="C12" s="8">
        <v>63030</v>
      </c>
      <c r="D12" s="8">
        <v>79516</v>
      </c>
      <c r="E12" s="8">
        <v>149800</v>
      </c>
      <c r="F12" s="8">
        <v>5</v>
      </c>
      <c r="G12" s="531">
        <f t="shared" si="0"/>
        <v>3.3377837116154874</v>
      </c>
      <c r="H12" s="8">
        <v>153757</v>
      </c>
      <c r="I12" s="8">
        <v>6</v>
      </c>
      <c r="J12" s="532">
        <f t="shared" si="1"/>
        <v>3.9022613604583856</v>
      </c>
      <c r="K12" s="8">
        <v>157820.52408884346</v>
      </c>
      <c r="L12" s="8">
        <v>5</v>
      </c>
      <c r="M12" s="532">
        <f t="shared" si="2"/>
        <v>3.1681557445502468</v>
      </c>
      <c r="N12" s="8">
        <v>184458.68980562521</v>
      </c>
      <c r="O12" s="8">
        <v>3</v>
      </c>
      <c r="P12" s="532">
        <f t="shared" si="3"/>
        <v>1.6263804124171506</v>
      </c>
      <c r="Q12" s="11" t="s">
        <v>26</v>
      </c>
    </row>
    <row r="13" spans="1:17" x14ac:dyDescent="0.7">
      <c r="A13" s="5" t="s">
        <v>27</v>
      </c>
      <c r="B13" s="8">
        <v>74980</v>
      </c>
      <c r="C13" s="8">
        <v>64908</v>
      </c>
      <c r="D13" s="8">
        <v>75520</v>
      </c>
      <c r="E13" s="8">
        <v>84635</v>
      </c>
      <c r="F13" s="8">
        <v>1</v>
      </c>
      <c r="G13" s="531">
        <f t="shared" si="0"/>
        <v>1.181544278371832</v>
      </c>
      <c r="H13" s="8">
        <v>85294</v>
      </c>
      <c r="I13" s="8">
        <v>0</v>
      </c>
      <c r="J13" s="532">
        <f t="shared" si="1"/>
        <v>0</v>
      </c>
      <c r="K13" s="8">
        <v>85960.630109713384</v>
      </c>
      <c r="L13" s="8">
        <v>0</v>
      </c>
      <c r="M13" s="532">
        <f t="shared" si="2"/>
        <v>0</v>
      </c>
      <c r="N13" s="8">
        <v>114759.43387697596</v>
      </c>
      <c r="O13" s="8">
        <v>0</v>
      </c>
      <c r="P13" s="532">
        <f t="shared" si="3"/>
        <v>0</v>
      </c>
      <c r="Q13" s="11" t="s">
        <v>28</v>
      </c>
    </row>
    <row r="14" spans="1:17" x14ac:dyDescent="0.7">
      <c r="A14" s="5" t="s">
        <v>29</v>
      </c>
      <c r="B14" s="8">
        <v>83231</v>
      </c>
      <c r="C14" s="8">
        <v>116436</v>
      </c>
      <c r="D14" s="8">
        <v>177707</v>
      </c>
      <c r="E14" s="8">
        <v>315694</v>
      </c>
      <c r="F14" s="8">
        <v>1</v>
      </c>
      <c r="G14" s="531">
        <f t="shared" si="0"/>
        <v>0.31676243450936664</v>
      </c>
      <c r="H14" s="8">
        <v>323087</v>
      </c>
      <c r="I14" s="8">
        <v>1</v>
      </c>
      <c r="J14" s="532">
        <f t="shared" si="1"/>
        <v>0.30951415562990775</v>
      </c>
      <c r="K14" s="8">
        <v>330657.63555593201</v>
      </c>
      <c r="L14" s="8">
        <v>2</v>
      </c>
      <c r="M14" s="532">
        <f t="shared" si="2"/>
        <v>0.6048552293786944</v>
      </c>
      <c r="N14" s="8">
        <v>363075.30269448232</v>
      </c>
      <c r="O14" s="8">
        <v>3</v>
      </c>
      <c r="P14" s="532">
        <f t="shared" si="3"/>
        <v>0.82627487403747091</v>
      </c>
      <c r="Q14" s="11" t="s">
        <v>30</v>
      </c>
    </row>
    <row r="15" spans="1:17" ht="30" customHeight="1" x14ac:dyDescent="0.7">
      <c r="A15" s="5" t="s">
        <v>31</v>
      </c>
      <c r="B15" s="8">
        <v>22554</v>
      </c>
      <c r="C15" s="8">
        <v>33147</v>
      </c>
      <c r="D15" s="8">
        <v>41121</v>
      </c>
      <c r="E15" s="8">
        <v>57026</v>
      </c>
      <c r="F15" s="8">
        <v>0</v>
      </c>
      <c r="G15" s="531">
        <f t="shared" si="0"/>
        <v>0</v>
      </c>
      <c r="H15" s="8">
        <v>57643</v>
      </c>
      <c r="I15" s="8">
        <v>0</v>
      </c>
      <c r="J15" s="532">
        <f t="shared" si="1"/>
        <v>0</v>
      </c>
      <c r="K15" s="8">
        <v>58267.058851158901</v>
      </c>
      <c r="L15" s="8">
        <v>0</v>
      </c>
      <c r="M15" s="532">
        <f t="shared" si="2"/>
        <v>0</v>
      </c>
      <c r="N15" s="8">
        <v>79128.988636066191</v>
      </c>
      <c r="O15" s="8">
        <v>0</v>
      </c>
      <c r="P15" s="532">
        <f t="shared" si="3"/>
        <v>0</v>
      </c>
      <c r="Q15" s="11" t="s">
        <v>32</v>
      </c>
    </row>
    <row r="16" spans="1:17" x14ac:dyDescent="0.7">
      <c r="A16" s="13" t="s">
        <v>33</v>
      </c>
      <c r="B16" s="8">
        <v>17611</v>
      </c>
      <c r="C16" s="8">
        <v>14613</v>
      </c>
      <c r="D16" s="8">
        <v>11500</v>
      </c>
      <c r="E16" s="8">
        <v>25263</v>
      </c>
      <c r="F16" s="8">
        <v>0</v>
      </c>
      <c r="G16" s="531">
        <f t="shared" si="0"/>
        <v>0</v>
      </c>
      <c r="H16" s="8">
        <v>26129</v>
      </c>
      <c r="I16" s="8">
        <v>0</v>
      </c>
      <c r="J16" s="532">
        <f t="shared" si="1"/>
        <v>0</v>
      </c>
      <c r="K16" s="8">
        <v>27024.643548327993</v>
      </c>
      <c r="L16" s="8">
        <v>0</v>
      </c>
      <c r="M16" s="532">
        <f t="shared" si="2"/>
        <v>0</v>
      </c>
      <c r="N16" s="8">
        <v>29484</v>
      </c>
      <c r="O16" s="8">
        <v>0</v>
      </c>
      <c r="P16" s="532">
        <f t="shared" si="3"/>
        <v>0</v>
      </c>
      <c r="Q16" s="11" t="s">
        <v>34</v>
      </c>
    </row>
    <row r="17" spans="1:17" x14ac:dyDescent="0.7">
      <c r="A17" s="5" t="s">
        <v>35</v>
      </c>
      <c r="B17" s="8">
        <v>134704</v>
      </c>
      <c r="C17" s="8">
        <v>393325</v>
      </c>
      <c r="D17" s="8">
        <v>558195</v>
      </c>
      <c r="E17" s="8">
        <v>1237216</v>
      </c>
      <c r="F17" s="8">
        <v>14</v>
      </c>
      <c r="G17" s="531">
        <f t="shared" si="0"/>
        <v>1.1315728215606653</v>
      </c>
      <c r="H17" s="8">
        <v>1280183</v>
      </c>
      <c r="I17" s="8">
        <v>18</v>
      </c>
      <c r="J17" s="532">
        <f t="shared" si="1"/>
        <v>1.4060489789350428</v>
      </c>
      <c r="K17" s="8">
        <v>1324661.7915689237</v>
      </c>
      <c r="L17" s="8">
        <v>18</v>
      </c>
      <c r="M17" s="532">
        <f t="shared" si="2"/>
        <v>1.3588374115238031</v>
      </c>
      <c r="N17" s="8">
        <v>1446761.4669487609</v>
      </c>
      <c r="O17" s="8">
        <v>21</v>
      </c>
      <c r="P17" s="532">
        <f t="shared" si="3"/>
        <v>1.4515177850492023</v>
      </c>
      <c r="Q17" s="11" t="s">
        <v>36</v>
      </c>
    </row>
    <row r="18" spans="1:17" x14ac:dyDescent="0.7">
      <c r="A18" s="6" t="s">
        <v>37</v>
      </c>
      <c r="B18" s="14">
        <v>1338830</v>
      </c>
      <c r="C18" s="14">
        <v>1864236</v>
      </c>
      <c r="D18" s="14">
        <v>2508159</v>
      </c>
      <c r="E18" s="14">
        <f t="shared" ref="E18" si="4">SUM(E5:E17)</f>
        <v>4173077</v>
      </c>
      <c r="F18" s="14">
        <v>29</v>
      </c>
      <c r="G18" s="531">
        <f t="shared" si="0"/>
        <v>0.69493086276625138</v>
      </c>
      <c r="H18" s="14">
        <v>4271197</v>
      </c>
      <c r="I18" s="14">
        <v>32</v>
      </c>
      <c r="J18" s="532">
        <f t="shared" si="1"/>
        <v>0.74920449700634273</v>
      </c>
      <c r="K18" s="14">
        <v>4372037</v>
      </c>
      <c r="L18" s="14">
        <v>33</v>
      </c>
      <c r="M18" s="532">
        <f t="shared" si="2"/>
        <v>0.75479690588162907</v>
      </c>
      <c r="N18" s="173">
        <v>4927532.0917114299</v>
      </c>
      <c r="O18" s="173">
        <v>36</v>
      </c>
      <c r="P18" s="532">
        <f>O18*100000/N18</f>
        <v>0.73058884914327338</v>
      </c>
      <c r="Q18" s="15" t="s">
        <v>7</v>
      </c>
    </row>
    <row r="19" spans="1:17" x14ac:dyDescent="0.7">
      <c r="A19" s="445" t="s">
        <v>1198</v>
      </c>
      <c r="J19" s="532"/>
      <c r="P19" s="532"/>
      <c r="Q19" s="1" t="s">
        <v>1197</v>
      </c>
    </row>
  </sheetData>
  <mergeCells count="5">
    <mergeCell ref="A3:A4"/>
    <mergeCell ref="N3:P3"/>
    <mergeCell ref="E3:G3"/>
    <mergeCell ref="H3:J3"/>
    <mergeCell ref="K3:M3"/>
  </mergeCells>
  <pageMargins left="0.7" right="0.7" top="0.75" bottom="0.75" header="0.3" footer="0.3"/>
  <pageSetup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4F37-09CA-49D4-B6FF-53FEAF1C1B5A}">
  <dimension ref="A1:R71"/>
  <sheetViews>
    <sheetView zoomScale="60" zoomScaleNormal="60" workbookViewId="0">
      <selection activeCell="J15" sqref="J15"/>
    </sheetView>
  </sheetViews>
  <sheetFormatPr baseColWidth="10" defaultRowHeight="26.4" x14ac:dyDescent="0.7"/>
  <cols>
    <col min="1" max="1" width="30.5546875" style="1" customWidth="1"/>
    <col min="2" max="2" width="12.88671875" style="1" customWidth="1"/>
    <col min="3" max="3" width="13" style="1" customWidth="1"/>
    <col min="4" max="4" width="15.21875" style="1" customWidth="1"/>
    <col min="5" max="5" width="13.44140625" style="1" customWidth="1"/>
    <col min="6" max="6" width="18.6640625" style="1" customWidth="1"/>
    <col min="7" max="7" width="16.44140625" style="1" customWidth="1"/>
    <col min="8" max="8" width="13.44140625" style="1" customWidth="1"/>
    <col min="9" max="9" width="13" style="1" customWidth="1"/>
    <col min="10" max="10" width="15.21875" style="1" customWidth="1"/>
    <col min="11" max="11" width="13" style="1" customWidth="1"/>
    <col min="12" max="12" width="12.88671875" style="1" customWidth="1"/>
    <col min="13" max="16" width="14.77734375" style="1" customWidth="1"/>
    <col min="17" max="17" width="19.21875" style="1" bestFit="1" customWidth="1"/>
    <col min="18" max="16384" width="11.5546875" style="1"/>
  </cols>
  <sheetData>
    <row r="1" spans="1:18" ht="18.75" customHeight="1" x14ac:dyDescent="0.7">
      <c r="G1" s="930" t="s">
        <v>1331</v>
      </c>
      <c r="H1" s="930"/>
      <c r="I1" s="930"/>
      <c r="J1" s="930"/>
      <c r="K1" s="930"/>
      <c r="L1" s="930"/>
      <c r="M1" s="930"/>
      <c r="N1" s="930"/>
      <c r="O1" s="930"/>
      <c r="P1" s="930"/>
      <c r="Q1" s="930"/>
      <c r="R1" s="533"/>
    </row>
    <row r="2" spans="1:18" ht="21.75" customHeight="1" thickBot="1" x14ac:dyDescent="0.75">
      <c r="A2" s="534" t="s">
        <v>1330</v>
      </c>
      <c r="B2" s="534"/>
      <c r="C2" s="534"/>
      <c r="D2" s="534"/>
      <c r="E2" s="534"/>
      <c r="F2" s="534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</row>
    <row r="3" spans="1:18" ht="39.6" customHeight="1" x14ac:dyDescent="0.7">
      <c r="A3" s="931" t="s">
        <v>9</v>
      </c>
      <c r="B3" s="933">
        <v>2019</v>
      </c>
      <c r="C3" s="934"/>
      <c r="D3" s="935"/>
      <c r="E3" s="933">
        <v>2020</v>
      </c>
      <c r="F3" s="934"/>
      <c r="G3" s="935"/>
      <c r="H3" s="933">
        <v>2021</v>
      </c>
      <c r="I3" s="934"/>
      <c r="J3" s="934"/>
      <c r="K3" s="936">
        <v>2022</v>
      </c>
      <c r="L3" s="934"/>
      <c r="M3" s="935"/>
      <c r="N3" s="936">
        <v>2023</v>
      </c>
      <c r="O3" s="934"/>
      <c r="P3" s="935"/>
      <c r="Q3" s="937" t="s">
        <v>10</v>
      </c>
    </row>
    <row r="4" spans="1:18" x14ac:dyDescent="0.7">
      <c r="A4" s="931"/>
      <c r="B4" s="535" t="s">
        <v>369</v>
      </c>
      <c r="C4" s="535" t="s">
        <v>546</v>
      </c>
      <c r="D4" s="535" t="s">
        <v>547</v>
      </c>
      <c r="E4" s="535" t="s">
        <v>369</v>
      </c>
      <c r="F4" s="535" t="s">
        <v>546</v>
      </c>
      <c r="G4" s="535" t="s">
        <v>547</v>
      </c>
      <c r="H4" s="535" t="s">
        <v>369</v>
      </c>
      <c r="I4" s="535" t="s">
        <v>546</v>
      </c>
      <c r="J4" s="536" t="s">
        <v>547</v>
      </c>
      <c r="K4" s="537" t="s">
        <v>369</v>
      </c>
      <c r="L4" s="535" t="s">
        <v>546</v>
      </c>
      <c r="M4" s="535" t="s">
        <v>547</v>
      </c>
      <c r="N4" s="537" t="s">
        <v>369</v>
      </c>
      <c r="O4" s="535" t="s">
        <v>546</v>
      </c>
      <c r="P4" s="535" t="s">
        <v>547</v>
      </c>
      <c r="Q4" s="938"/>
    </row>
    <row r="5" spans="1:18" ht="49.2" customHeight="1" thickBot="1" x14ac:dyDescent="0.75">
      <c r="A5" s="932"/>
      <c r="B5" s="538" t="s">
        <v>548</v>
      </c>
      <c r="C5" s="538" t="s">
        <v>551</v>
      </c>
      <c r="D5" s="538" t="s">
        <v>550</v>
      </c>
      <c r="E5" s="538" t="s">
        <v>552</v>
      </c>
      <c r="F5" s="538" t="s">
        <v>274</v>
      </c>
      <c r="G5" s="538" t="s">
        <v>157</v>
      </c>
      <c r="H5" s="538" t="s">
        <v>553</v>
      </c>
      <c r="I5" s="538" t="s">
        <v>549</v>
      </c>
      <c r="J5" s="539" t="s">
        <v>550</v>
      </c>
      <c r="K5" s="540" t="s">
        <v>552</v>
      </c>
      <c r="L5" s="538" t="s">
        <v>549</v>
      </c>
      <c r="M5" s="538" t="s">
        <v>157</v>
      </c>
      <c r="N5" s="540" t="s">
        <v>552</v>
      </c>
      <c r="O5" s="538" t="s">
        <v>549</v>
      </c>
      <c r="P5" s="538" t="s">
        <v>157</v>
      </c>
      <c r="Q5" s="939"/>
    </row>
    <row r="6" spans="1:18" x14ac:dyDescent="0.7">
      <c r="A6" s="5" t="s">
        <v>11</v>
      </c>
      <c r="B6" s="541">
        <v>73</v>
      </c>
      <c r="C6" s="541"/>
      <c r="D6" s="541">
        <f>B6+C6</f>
        <v>73</v>
      </c>
      <c r="E6" s="541">
        <f>C6+D6</f>
        <v>73</v>
      </c>
      <c r="F6" s="541"/>
      <c r="G6" s="541">
        <f>E6+F6</f>
        <v>73</v>
      </c>
      <c r="H6" s="541">
        <v>77</v>
      </c>
      <c r="I6" s="541"/>
      <c r="J6" s="541">
        <f>H6+I6</f>
        <v>77</v>
      </c>
      <c r="K6" s="541">
        <v>89</v>
      </c>
      <c r="L6" s="541"/>
      <c r="M6" s="541">
        <f>K6+L6</f>
        <v>89</v>
      </c>
      <c r="N6" s="541">
        <v>79</v>
      </c>
      <c r="O6" s="541"/>
      <c r="P6" s="541">
        <v>79</v>
      </c>
      <c r="Q6" s="542" t="s">
        <v>12</v>
      </c>
    </row>
    <row r="7" spans="1:18" x14ac:dyDescent="0.7">
      <c r="A7" s="10" t="s">
        <v>13</v>
      </c>
      <c r="B7" s="8">
        <v>41</v>
      </c>
      <c r="C7" s="8"/>
      <c r="D7" s="8">
        <f t="shared" ref="D7:E18" si="0">B7+C7</f>
        <v>41</v>
      </c>
      <c r="E7" s="8">
        <f t="shared" si="0"/>
        <v>41</v>
      </c>
      <c r="F7" s="8"/>
      <c r="G7" s="8">
        <f t="shared" ref="G7:G17" si="1">E7+F7</f>
        <v>41</v>
      </c>
      <c r="H7" s="8">
        <v>34</v>
      </c>
      <c r="I7" s="8"/>
      <c r="J7" s="8">
        <f t="shared" ref="J7:J18" si="2">H7+I7</f>
        <v>34</v>
      </c>
      <c r="K7" s="8">
        <v>41</v>
      </c>
      <c r="L7" s="8"/>
      <c r="M7" s="8">
        <f t="shared" ref="M7:M18" si="3">K7+L7</f>
        <v>41</v>
      </c>
      <c r="N7" s="8">
        <v>30</v>
      </c>
      <c r="O7" s="8"/>
      <c r="P7" s="541">
        <v>30</v>
      </c>
      <c r="Q7" s="11" t="s">
        <v>14</v>
      </c>
    </row>
    <row r="8" spans="1:18" x14ac:dyDescent="0.7">
      <c r="A8" s="5" t="s">
        <v>15</v>
      </c>
      <c r="B8" s="8">
        <v>55</v>
      </c>
      <c r="C8" s="8"/>
      <c r="D8" s="8">
        <f t="shared" si="0"/>
        <v>55</v>
      </c>
      <c r="E8" s="8">
        <f t="shared" si="0"/>
        <v>55</v>
      </c>
      <c r="F8" s="8"/>
      <c r="G8" s="8">
        <f t="shared" si="1"/>
        <v>55</v>
      </c>
      <c r="H8" s="8">
        <v>54</v>
      </c>
      <c r="I8" s="8"/>
      <c r="J8" s="8">
        <f t="shared" si="2"/>
        <v>54</v>
      </c>
      <c r="K8" s="8">
        <v>54</v>
      </c>
      <c r="L8" s="8"/>
      <c r="M8" s="8">
        <f t="shared" si="3"/>
        <v>54</v>
      </c>
      <c r="N8" s="8">
        <v>52</v>
      </c>
      <c r="O8" s="8"/>
      <c r="P8" s="541">
        <v>52</v>
      </c>
      <c r="Q8" s="11" t="s">
        <v>16</v>
      </c>
    </row>
    <row r="9" spans="1:18" x14ac:dyDescent="0.7">
      <c r="A9" s="5" t="s">
        <v>17</v>
      </c>
      <c r="B9" s="8">
        <v>31</v>
      </c>
      <c r="C9" s="8"/>
      <c r="D9" s="8">
        <f t="shared" si="0"/>
        <v>31</v>
      </c>
      <c r="E9" s="8">
        <f t="shared" si="0"/>
        <v>31</v>
      </c>
      <c r="F9" s="8"/>
      <c r="G9" s="8">
        <f t="shared" si="1"/>
        <v>31</v>
      </c>
      <c r="H9" s="8">
        <v>29</v>
      </c>
      <c r="I9" s="12"/>
      <c r="J9" s="8">
        <f t="shared" si="2"/>
        <v>29</v>
      </c>
      <c r="K9" s="8">
        <v>34</v>
      </c>
      <c r="L9" s="8"/>
      <c r="M9" s="8">
        <f t="shared" si="3"/>
        <v>34</v>
      </c>
      <c r="N9" s="8">
        <v>37</v>
      </c>
      <c r="O9" s="8"/>
      <c r="P9" s="541">
        <v>37</v>
      </c>
      <c r="Q9" s="11" t="s">
        <v>18</v>
      </c>
    </row>
    <row r="10" spans="1:18" x14ac:dyDescent="0.7">
      <c r="A10" s="5" t="s">
        <v>19</v>
      </c>
      <c r="B10" s="8">
        <v>335</v>
      </c>
      <c r="C10" s="8"/>
      <c r="D10" s="8">
        <f t="shared" si="0"/>
        <v>335</v>
      </c>
      <c r="E10" s="8">
        <f t="shared" si="0"/>
        <v>335</v>
      </c>
      <c r="F10" s="8"/>
      <c r="G10" s="8">
        <f t="shared" si="1"/>
        <v>335</v>
      </c>
      <c r="H10" s="543">
        <v>457</v>
      </c>
      <c r="I10" s="12"/>
      <c r="J10" s="8">
        <f t="shared" si="2"/>
        <v>457</v>
      </c>
      <c r="K10" s="8">
        <v>354</v>
      </c>
      <c r="L10" s="8"/>
      <c r="M10" s="8">
        <f t="shared" si="3"/>
        <v>354</v>
      </c>
      <c r="N10" s="8">
        <v>268</v>
      </c>
      <c r="O10" s="8"/>
      <c r="P10" s="541">
        <v>268</v>
      </c>
      <c r="Q10" s="11" t="s">
        <v>20</v>
      </c>
    </row>
    <row r="11" spans="1:18" x14ac:dyDescent="0.7">
      <c r="A11" s="5" t="s">
        <v>21</v>
      </c>
      <c r="B11" s="8">
        <v>40</v>
      </c>
      <c r="C11" s="8"/>
      <c r="D11" s="8">
        <f t="shared" si="0"/>
        <v>40</v>
      </c>
      <c r="E11" s="8">
        <v>57</v>
      </c>
      <c r="F11" s="8"/>
      <c r="G11" s="8">
        <f t="shared" si="1"/>
        <v>57</v>
      </c>
      <c r="H11" s="8">
        <v>57</v>
      </c>
      <c r="I11" s="12"/>
      <c r="J11" s="8">
        <f t="shared" si="2"/>
        <v>57</v>
      </c>
      <c r="K11" s="8">
        <v>82</v>
      </c>
      <c r="L11" s="8"/>
      <c r="M11" s="8">
        <f t="shared" si="3"/>
        <v>82</v>
      </c>
      <c r="N11" s="8">
        <v>57</v>
      </c>
      <c r="O11" s="8"/>
      <c r="P11" s="541">
        <v>57</v>
      </c>
      <c r="Q11" s="11" t="s">
        <v>22</v>
      </c>
    </row>
    <row r="12" spans="1:18" x14ac:dyDescent="0.7">
      <c r="A12" s="5" t="s">
        <v>23</v>
      </c>
      <c r="B12" s="8">
        <v>5</v>
      </c>
      <c r="C12" s="8"/>
      <c r="D12" s="8">
        <f t="shared" si="0"/>
        <v>5</v>
      </c>
      <c r="E12" s="8">
        <v>8</v>
      </c>
      <c r="F12" s="8"/>
      <c r="G12" s="8">
        <f t="shared" si="1"/>
        <v>8</v>
      </c>
      <c r="H12" s="8">
        <v>18</v>
      </c>
      <c r="I12" s="12"/>
      <c r="J12" s="8">
        <f t="shared" si="2"/>
        <v>18</v>
      </c>
      <c r="K12" s="8">
        <v>14</v>
      </c>
      <c r="L12" s="8"/>
      <c r="M12" s="8">
        <f t="shared" si="3"/>
        <v>14</v>
      </c>
      <c r="N12" s="8">
        <v>14</v>
      </c>
      <c r="O12" s="8"/>
      <c r="P12" s="541">
        <v>14</v>
      </c>
      <c r="Q12" s="11" t="s">
        <v>24</v>
      </c>
    </row>
    <row r="13" spans="1:18" ht="23.4" customHeight="1" x14ac:dyDescent="0.7">
      <c r="A13" s="5" t="s">
        <v>25</v>
      </c>
      <c r="B13" s="8">
        <v>427</v>
      </c>
      <c r="C13" s="8">
        <v>5</v>
      </c>
      <c r="D13" s="8">
        <f t="shared" si="0"/>
        <v>432</v>
      </c>
      <c r="E13" s="544">
        <v>392</v>
      </c>
      <c r="F13" s="8">
        <v>8</v>
      </c>
      <c r="G13" s="8">
        <f t="shared" si="1"/>
        <v>400</v>
      </c>
      <c r="H13" s="8">
        <v>392</v>
      </c>
      <c r="I13" s="12">
        <v>4</v>
      </c>
      <c r="J13" s="8">
        <f t="shared" si="2"/>
        <v>396</v>
      </c>
      <c r="K13" s="8">
        <v>399</v>
      </c>
      <c r="L13" s="8">
        <v>12</v>
      </c>
      <c r="M13" s="8">
        <f t="shared" si="3"/>
        <v>411</v>
      </c>
      <c r="N13" s="8">
        <v>312</v>
      </c>
      <c r="O13" s="8"/>
      <c r="P13" s="541">
        <v>312</v>
      </c>
      <c r="Q13" s="11" t="s">
        <v>26</v>
      </c>
    </row>
    <row r="14" spans="1:18" x14ac:dyDescent="0.7">
      <c r="A14" s="5" t="s">
        <v>27</v>
      </c>
      <c r="B14" s="8">
        <v>4</v>
      </c>
      <c r="C14" s="8"/>
      <c r="D14" s="8">
        <f t="shared" si="0"/>
        <v>4</v>
      </c>
      <c r="E14" s="8">
        <v>4</v>
      </c>
      <c r="F14" s="8"/>
      <c r="G14" s="8">
        <f t="shared" si="1"/>
        <v>4</v>
      </c>
      <c r="H14" s="8">
        <v>4</v>
      </c>
      <c r="I14" s="12"/>
      <c r="J14" s="8">
        <f t="shared" si="2"/>
        <v>4</v>
      </c>
      <c r="K14" s="8">
        <v>6</v>
      </c>
      <c r="L14" s="8"/>
      <c r="M14" s="8">
        <f t="shared" si="3"/>
        <v>6</v>
      </c>
      <c r="N14" s="8">
        <v>178</v>
      </c>
      <c r="O14" s="8"/>
      <c r="P14" s="541">
        <v>178</v>
      </c>
      <c r="Q14" s="11" t="s">
        <v>28</v>
      </c>
    </row>
    <row r="15" spans="1:18" x14ac:dyDescent="0.7">
      <c r="A15" s="5" t="s">
        <v>29</v>
      </c>
      <c r="B15" s="8">
        <v>60</v>
      </c>
      <c r="C15" s="8"/>
      <c r="D15" s="8">
        <f t="shared" si="0"/>
        <v>60</v>
      </c>
      <c r="E15" s="8">
        <v>60</v>
      </c>
      <c r="F15" s="8"/>
      <c r="G15" s="8">
        <f t="shared" si="1"/>
        <v>60</v>
      </c>
      <c r="H15" s="8">
        <v>60</v>
      </c>
      <c r="I15" s="12"/>
      <c r="J15" s="8">
        <f t="shared" si="2"/>
        <v>60</v>
      </c>
      <c r="K15" s="8">
        <v>57</v>
      </c>
      <c r="L15" s="8"/>
      <c r="M15" s="8">
        <f t="shared" si="3"/>
        <v>57</v>
      </c>
      <c r="N15" s="8">
        <v>54</v>
      </c>
      <c r="O15" s="8"/>
      <c r="P15" s="541">
        <v>54</v>
      </c>
      <c r="Q15" s="11" t="s">
        <v>30</v>
      </c>
    </row>
    <row r="16" spans="1:18" x14ac:dyDescent="0.7">
      <c r="A16" s="5" t="s">
        <v>31</v>
      </c>
      <c r="B16" s="8">
        <v>35</v>
      </c>
      <c r="C16" s="8"/>
      <c r="D16" s="8">
        <f t="shared" si="0"/>
        <v>35</v>
      </c>
      <c r="E16" s="8">
        <v>18</v>
      </c>
      <c r="F16" s="8"/>
      <c r="G16" s="8">
        <f t="shared" si="1"/>
        <v>18</v>
      </c>
      <c r="H16" s="8">
        <v>32</v>
      </c>
      <c r="I16" s="12"/>
      <c r="J16" s="8">
        <f t="shared" si="2"/>
        <v>32</v>
      </c>
      <c r="K16" s="8">
        <v>18</v>
      </c>
      <c r="L16" s="8"/>
      <c r="M16" s="8">
        <f t="shared" si="3"/>
        <v>18</v>
      </c>
      <c r="N16" s="8">
        <v>13</v>
      </c>
      <c r="O16" s="8"/>
      <c r="P16" s="541">
        <v>13</v>
      </c>
      <c r="Q16" s="11" t="s">
        <v>32</v>
      </c>
    </row>
    <row r="17" spans="1:17" x14ac:dyDescent="0.7">
      <c r="A17" s="13" t="s">
        <v>33</v>
      </c>
      <c r="B17" s="8">
        <v>5</v>
      </c>
      <c r="C17" s="8"/>
      <c r="D17" s="8">
        <f t="shared" si="0"/>
        <v>5</v>
      </c>
      <c r="E17" s="8">
        <v>4</v>
      </c>
      <c r="F17" s="8"/>
      <c r="G17" s="8">
        <f t="shared" si="1"/>
        <v>4</v>
      </c>
      <c r="H17" s="8">
        <v>4</v>
      </c>
      <c r="I17" s="12"/>
      <c r="J17" s="8">
        <f t="shared" si="2"/>
        <v>4</v>
      </c>
      <c r="K17" s="8">
        <v>16</v>
      </c>
      <c r="L17" s="8"/>
      <c r="M17" s="8">
        <f t="shared" si="3"/>
        <v>16</v>
      </c>
      <c r="N17" s="8">
        <v>7</v>
      </c>
      <c r="O17" s="8"/>
      <c r="P17" s="541">
        <v>7</v>
      </c>
      <c r="Q17" s="11" t="s">
        <v>34</v>
      </c>
    </row>
    <row r="18" spans="1:17" x14ac:dyDescent="0.7">
      <c r="A18" s="5" t="s">
        <v>35</v>
      </c>
      <c r="B18" s="8">
        <v>760</v>
      </c>
      <c r="C18" s="8">
        <v>26</v>
      </c>
      <c r="D18" s="8">
        <f t="shared" si="0"/>
        <v>786</v>
      </c>
      <c r="E18" s="8">
        <v>650</v>
      </c>
      <c r="F18" s="8">
        <v>20</v>
      </c>
      <c r="G18" s="8">
        <f>E18+F18</f>
        <v>670</v>
      </c>
      <c r="H18" s="8">
        <v>650</v>
      </c>
      <c r="I18" s="8">
        <v>44</v>
      </c>
      <c r="J18" s="8">
        <f t="shared" si="2"/>
        <v>694</v>
      </c>
      <c r="K18" s="8">
        <v>1086</v>
      </c>
      <c r="L18" s="8">
        <v>41</v>
      </c>
      <c r="M18" s="8">
        <f t="shared" si="3"/>
        <v>1127</v>
      </c>
      <c r="N18" s="8">
        <v>1135</v>
      </c>
      <c r="O18" s="8">
        <v>35</v>
      </c>
      <c r="P18" s="541">
        <v>1170</v>
      </c>
      <c r="Q18" s="11" t="s">
        <v>36</v>
      </c>
    </row>
    <row r="19" spans="1:17" x14ac:dyDescent="0.7">
      <c r="A19" s="6" t="s">
        <v>37</v>
      </c>
      <c r="B19" s="14">
        <f t="shared" ref="B19:E19" si="4">SUM(B6:B18)</f>
        <v>1871</v>
      </c>
      <c r="C19" s="14">
        <f t="shared" si="4"/>
        <v>31</v>
      </c>
      <c r="D19" s="14">
        <f t="shared" si="4"/>
        <v>1902</v>
      </c>
      <c r="E19" s="14">
        <f t="shared" si="4"/>
        <v>1728</v>
      </c>
      <c r="F19" s="14">
        <f>SUM(F6:F18)</f>
        <v>28</v>
      </c>
      <c r="G19" s="14">
        <f>SUM(G6:G18)</f>
        <v>1756</v>
      </c>
      <c r="H19" s="14">
        <f t="shared" ref="H19:I19" si="5">SUM(H6:H18)</f>
        <v>1868</v>
      </c>
      <c r="I19" s="14">
        <f t="shared" si="5"/>
        <v>48</v>
      </c>
      <c r="J19" s="14">
        <f>SUM(J6:J18)</f>
        <v>1916</v>
      </c>
      <c r="K19" s="14">
        <v>2250</v>
      </c>
      <c r="L19" s="14">
        <v>53</v>
      </c>
      <c r="M19" s="14">
        <f>SUM(M6:M18)</f>
        <v>2303</v>
      </c>
      <c r="N19" s="14">
        <v>2236</v>
      </c>
      <c r="O19" s="14">
        <v>35</v>
      </c>
      <c r="P19" s="541">
        <v>2271</v>
      </c>
      <c r="Q19" s="15" t="s">
        <v>7</v>
      </c>
    </row>
    <row r="20" spans="1:17" ht="29.4" customHeight="1" x14ac:dyDescent="0.7">
      <c r="A20" s="545" t="s">
        <v>1206</v>
      </c>
      <c r="B20" s="421"/>
      <c r="K20" s="929" t="s">
        <v>620</v>
      </c>
      <c r="L20" s="929"/>
      <c r="M20" s="929"/>
      <c r="N20" s="929"/>
      <c r="O20" s="929"/>
      <c r="P20" s="929"/>
      <c r="Q20" s="929"/>
    </row>
    <row r="38" ht="18.75" customHeight="1" x14ac:dyDescent="0.7"/>
    <row r="39" ht="37.799999999999997" customHeight="1" x14ac:dyDescent="0.7"/>
    <row r="50" ht="18" customHeight="1" x14ac:dyDescent="0.7"/>
    <row r="51" ht="19.350000000000001" customHeight="1" x14ac:dyDescent="0.7"/>
    <row r="70" ht="18" customHeight="1" x14ac:dyDescent="0.7"/>
    <row r="71" ht="18" customHeight="1" x14ac:dyDescent="0.7"/>
  </sheetData>
  <mergeCells count="9">
    <mergeCell ref="K20:Q20"/>
    <mergeCell ref="G1:Q1"/>
    <mergeCell ref="A3:A5"/>
    <mergeCell ref="B3:D3"/>
    <mergeCell ref="E3:G3"/>
    <mergeCell ref="H3:J3"/>
    <mergeCell ref="K3:M3"/>
    <mergeCell ref="N3:P3"/>
    <mergeCell ref="Q3:Q5"/>
  </mergeCells>
  <pageMargins left="0.7" right="0.7" top="0.75" bottom="0.75" header="0.3" footer="0.3"/>
  <pageSetup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9192-8537-48C6-8C6F-1F7DE5959C70}">
  <dimension ref="A1:H10"/>
  <sheetViews>
    <sheetView workbookViewId="0">
      <selection sqref="A1:XFD1048576"/>
    </sheetView>
  </sheetViews>
  <sheetFormatPr baseColWidth="10" defaultRowHeight="26.4" x14ac:dyDescent="0.7"/>
  <cols>
    <col min="1" max="1" width="37.44140625" style="1" customWidth="1"/>
    <col min="2" max="5" width="11.5546875" style="1"/>
    <col min="6" max="6" width="22.109375" style="1" customWidth="1"/>
    <col min="7" max="7" width="21.21875" style="1" customWidth="1"/>
    <col min="8" max="16384" width="11.5546875" style="1"/>
  </cols>
  <sheetData>
    <row r="1" spans="1:8" x14ac:dyDescent="0.7">
      <c r="G1" s="421" t="s">
        <v>1332</v>
      </c>
    </row>
    <row r="2" spans="1:8" ht="27.6" customHeight="1" thickBot="1" x14ac:dyDescent="0.75">
      <c r="A2" s="546" t="s">
        <v>1333</v>
      </c>
      <c r="B2" s="547"/>
      <c r="C2" s="547"/>
      <c r="D2" s="547"/>
      <c r="E2" s="547"/>
      <c r="F2" s="547"/>
      <c r="G2" s="548"/>
      <c r="H2" s="548"/>
    </row>
    <row r="3" spans="1:8" x14ac:dyDescent="0.7">
      <c r="A3" s="549" t="s">
        <v>463</v>
      </c>
      <c r="B3" s="550">
        <v>2019</v>
      </c>
      <c r="C3" s="550">
        <v>2020</v>
      </c>
      <c r="D3" s="550">
        <v>2021</v>
      </c>
      <c r="E3" s="486">
        <v>2022</v>
      </c>
      <c r="F3" s="486">
        <v>2023</v>
      </c>
      <c r="G3" s="551" t="s">
        <v>478</v>
      </c>
    </row>
    <row r="4" spans="1:8" x14ac:dyDescent="0.7">
      <c r="A4" s="552" t="s">
        <v>290</v>
      </c>
      <c r="B4" s="553">
        <v>4077347</v>
      </c>
      <c r="C4" s="553">
        <v>4173077</v>
      </c>
      <c r="D4" s="553">
        <v>4271197</v>
      </c>
      <c r="E4" s="554">
        <v>4372037</v>
      </c>
      <c r="F4" s="555">
        <v>4475683</v>
      </c>
      <c r="G4" s="556" t="s">
        <v>554</v>
      </c>
    </row>
    <row r="5" spans="1:8" x14ac:dyDescent="0.7">
      <c r="A5" s="552" t="s">
        <v>509</v>
      </c>
      <c r="B5" s="488">
        <v>1902</v>
      </c>
      <c r="C5" s="488">
        <v>1872</v>
      </c>
      <c r="D5" s="488">
        <v>1916</v>
      </c>
      <c r="E5" s="557">
        <v>2303</v>
      </c>
      <c r="F5" s="557">
        <v>2271</v>
      </c>
      <c r="G5" s="556" t="s">
        <v>555</v>
      </c>
    </row>
    <row r="6" spans="1:8" ht="79.8" thickBot="1" x14ac:dyDescent="0.75">
      <c r="A6" s="558" t="s">
        <v>510</v>
      </c>
      <c r="B6" s="559">
        <f>B5*100000/B4</f>
        <v>46.647979678943194</v>
      </c>
      <c r="C6" s="559">
        <f>C5*100000/C4</f>
        <v>44.858985348221466</v>
      </c>
      <c r="D6" s="559">
        <f>D5*100000/D4</f>
        <v>44.85861925825477</v>
      </c>
      <c r="E6" s="560">
        <f>E5*100000/E4</f>
        <v>52.675674977133085</v>
      </c>
      <c r="F6" s="560">
        <f>F5*100000/F4</f>
        <v>50.74085899291795</v>
      </c>
      <c r="G6" s="561" t="s">
        <v>556</v>
      </c>
    </row>
    <row r="7" spans="1:8" ht="18.600000000000001" customHeight="1" x14ac:dyDescent="0.7">
      <c r="A7" s="545" t="s">
        <v>1206</v>
      </c>
      <c r="B7" s="562"/>
      <c r="F7" s="929" t="s">
        <v>620</v>
      </c>
      <c r="G7" s="929"/>
    </row>
    <row r="10" spans="1:8" x14ac:dyDescent="0.7">
      <c r="D10" s="36"/>
    </row>
  </sheetData>
  <mergeCells count="1">
    <mergeCell ref="F7:G7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43F8-B39F-4BEA-AAB3-BA2DAC0F36BF}">
  <dimension ref="A3:Q13"/>
  <sheetViews>
    <sheetView topLeftCell="A3" workbookViewId="0">
      <selection activeCell="A3" sqref="A1:XFD1048576"/>
    </sheetView>
  </sheetViews>
  <sheetFormatPr baseColWidth="10" defaultRowHeight="26.4" x14ac:dyDescent="0.7"/>
  <cols>
    <col min="1" max="1" width="18.21875" style="1" customWidth="1"/>
    <col min="2" max="2" width="13.77734375" style="1" customWidth="1"/>
    <col min="3" max="16" width="11.5546875" style="1"/>
    <col min="17" max="17" width="12.21875" style="1" customWidth="1"/>
    <col min="18" max="16384" width="11.5546875" style="1"/>
  </cols>
  <sheetData>
    <row r="3" spans="1:17" ht="21" customHeight="1" x14ac:dyDescent="0.7"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4" t="s">
        <v>1335</v>
      </c>
    </row>
    <row r="4" spans="1:17" ht="22.8" customHeight="1" x14ac:dyDescent="0.7">
      <c r="A4" s="563" t="s">
        <v>1334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</row>
    <row r="5" spans="1:17" x14ac:dyDescent="0.7">
      <c r="A5" s="940" t="s">
        <v>511</v>
      </c>
      <c r="B5" s="943">
        <v>2019</v>
      </c>
      <c r="C5" s="944"/>
      <c r="D5" s="945"/>
      <c r="E5" s="943">
        <v>2020</v>
      </c>
      <c r="F5" s="944"/>
      <c r="G5" s="945"/>
      <c r="H5" s="943">
        <v>2021</v>
      </c>
      <c r="I5" s="944"/>
      <c r="J5" s="945"/>
      <c r="K5" s="943">
        <v>2022</v>
      </c>
      <c r="L5" s="944"/>
      <c r="M5" s="945"/>
      <c r="N5" s="943">
        <v>2023</v>
      </c>
      <c r="O5" s="944"/>
      <c r="P5" s="945"/>
      <c r="Q5" s="946" t="s">
        <v>523</v>
      </c>
    </row>
    <row r="6" spans="1:17" x14ac:dyDescent="0.7">
      <c r="A6" s="941"/>
      <c r="B6" s="564" t="s">
        <v>557</v>
      </c>
      <c r="C6" s="564" t="s">
        <v>370</v>
      </c>
      <c r="D6" s="564" t="s">
        <v>558</v>
      </c>
      <c r="E6" s="565" t="s">
        <v>557</v>
      </c>
      <c r="F6" s="565" t="s">
        <v>370</v>
      </c>
      <c r="G6" s="565" t="s">
        <v>558</v>
      </c>
      <c r="H6" s="565" t="s">
        <v>557</v>
      </c>
      <c r="I6" s="565" t="s">
        <v>370</v>
      </c>
      <c r="J6" s="565" t="s">
        <v>558</v>
      </c>
      <c r="K6" s="565" t="s">
        <v>557</v>
      </c>
      <c r="L6" s="565" t="s">
        <v>370</v>
      </c>
      <c r="M6" s="565" t="s">
        <v>558</v>
      </c>
      <c r="N6" s="565" t="s">
        <v>557</v>
      </c>
      <c r="O6" s="565" t="s">
        <v>370</v>
      </c>
      <c r="P6" s="565" t="s">
        <v>558</v>
      </c>
      <c r="Q6" s="947"/>
    </row>
    <row r="7" spans="1:17" x14ac:dyDescent="0.7">
      <c r="A7" s="942"/>
      <c r="B7" s="501" t="s">
        <v>273</v>
      </c>
      <c r="C7" s="566" t="s">
        <v>551</v>
      </c>
      <c r="D7" s="501" t="s">
        <v>550</v>
      </c>
      <c r="E7" s="501" t="s">
        <v>273</v>
      </c>
      <c r="F7" s="566" t="s">
        <v>551</v>
      </c>
      <c r="G7" s="501" t="s">
        <v>550</v>
      </c>
      <c r="H7" s="501" t="s">
        <v>273</v>
      </c>
      <c r="I7" s="566" t="s">
        <v>551</v>
      </c>
      <c r="J7" s="501" t="s">
        <v>550</v>
      </c>
      <c r="K7" s="501" t="s">
        <v>273</v>
      </c>
      <c r="L7" s="566" t="s">
        <v>551</v>
      </c>
      <c r="M7" s="501" t="s">
        <v>550</v>
      </c>
      <c r="N7" s="501" t="s">
        <v>273</v>
      </c>
      <c r="O7" s="566" t="s">
        <v>551</v>
      </c>
      <c r="P7" s="501" t="s">
        <v>550</v>
      </c>
      <c r="Q7" s="948"/>
    </row>
    <row r="8" spans="1:17" x14ac:dyDescent="0.7">
      <c r="A8" s="480" t="s">
        <v>512</v>
      </c>
      <c r="B8" s="567">
        <v>760</v>
      </c>
      <c r="C8" s="467"/>
      <c r="D8" s="568">
        <f>+B8+C8</f>
        <v>760</v>
      </c>
      <c r="E8" s="467">
        <v>609</v>
      </c>
      <c r="F8" s="569"/>
      <c r="G8" s="467">
        <f>+E8+F8</f>
        <v>609</v>
      </c>
      <c r="H8" s="568">
        <v>935</v>
      </c>
      <c r="I8" s="467"/>
      <c r="J8" s="567">
        <f>+H8+I8</f>
        <v>935</v>
      </c>
      <c r="K8" s="570">
        <v>1039</v>
      </c>
      <c r="L8" s="571"/>
      <c r="M8" s="570">
        <f>+K8+L8</f>
        <v>1039</v>
      </c>
      <c r="N8" s="570">
        <v>1017</v>
      </c>
      <c r="O8" s="571"/>
      <c r="P8" s="570">
        <f>+N8</f>
        <v>1017</v>
      </c>
      <c r="Q8" s="572" t="s">
        <v>513</v>
      </c>
    </row>
    <row r="9" spans="1:17" x14ac:dyDescent="0.7">
      <c r="A9" s="480" t="s">
        <v>514</v>
      </c>
      <c r="B9" s="567">
        <v>102</v>
      </c>
      <c r="C9" s="467"/>
      <c r="D9" s="568">
        <f t="shared" ref="D9:D12" si="0">+B9+C9</f>
        <v>102</v>
      </c>
      <c r="E9" s="467">
        <v>84</v>
      </c>
      <c r="F9" s="569"/>
      <c r="G9" s="467">
        <f t="shared" ref="G9:G12" si="1">+E9+F9</f>
        <v>84</v>
      </c>
      <c r="H9" s="568">
        <v>108</v>
      </c>
      <c r="I9" s="467"/>
      <c r="J9" s="567">
        <f t="shared" ref="J9:J12" si="2">+H9+I9</f>
        <v>108</v>
      </c>
      <c r="K9" s="467">
        <v>115</v>
      </c>
      <c r="L9" s="567"/>
      <c r="M9" s="467">
        <f t="shared" ref="M9:M12" si="3">+K9+L9</f>
        <v>115</v>
      </c>
      <c r="N9" s="467">
        <v>108</v>
      </c>
      <c r="O9" s="567"/>
      <c r="P9" s="570">
        <f t="shared" ref="P9:P11" si="4">+N9</f>
        <v>108</v>
      </c>
      <c r="Q9" s="572" t="s">
        <v>515</v>
      </c>
    </row>
    <row r="10" spans="1:17" x14ac:dyDescent="0.7">
      <c r="A10" s="480" t="s">
        <v>516</v>
      </c>
      <c r="B10" s="567">
        <v>422</v>
      </c>
      <c r="C10" s="467">
        <v>5</v>
      </c>
      <c r="D10" s="568">
        <f t="shared" si="0"/>
        <v>427</v>
      </c>
      <c r="E10" s="467">
        <v>334</v>
      </c>
      <c r="F10" s="569">
        <v>8</v>
      </c>
      <c r="G10" s="467">
        <f t="shared" si="1"/>
        <v>342</v>
      </c>
      <c r="H10" s="568">
        <v>355</v>
      </c>
      <c r="I10" s="467">
        <v>4</v>
      </c>
      <c r="J10" s="567">
        <f t="shared" si="2"/>
        <v>359</v>
      </c>
      <c r="K10" s="467">
        <v>371</v>
      </c>
      <c r="L10" s="567">
        <v>12</v>
      </c>
      <c r="M10" s="467">
        <f t="shared" si="3"/>
        <v>383</v>
      </c>
      <c r="N10" s="467">
        <v>312</v>
      </c>
      <c r="O10" s="567"/>
      <c r="P10" s="570">
        <f t="shared" si="4"/>
        <v>312</v>
      </c>
      <c r="Q10" s="572" t="s">
        <v>1158</v>
      </c>
    </row>
    <row r="11" spans="1:17" x14ac:dyDescent="0.7">
      <c r="A11" s="480" t="s">
        <v>518</v>
      </c>
      <c r="B11" s="567">
        <v>589</v>
      </c>
      <c r="C11" s="467"/>
      <c r="D11" s="568">
        <f t="shared" si="0"/>
        <v>589</v>
      </c>
      <c r="E11" s="467">
        <v>288</v>
      </c>
      <c r="F11" s="569"/>
      <c r="G11" s="467">
        <f t="shared" si="1"/>
        <v>288</v>
      </c>
      <c r="H11" s="568">
        <v>444</v>
      </c>
      <c r="I11" s="467"/>
      <c r="J11" s="567">
        <f t="shared" si="2"/>
        <v>444</v>
      </c>
      <c r="K11" s="467">
        <v>221</v>
      </c>
      <c r="L11" s="567"/>
      <c r="M11" s="467">
        <f t="shared" si="3"/>
        <v>221</v>
      </c>
      <c r="N11" s="467">
        <v>268</v>
      </c>
      <c r="O11" s="567"/>
      <c r="P11" s="570">
        <f t="shared" si="4"/>
        <v>268</v>
      </c>
      <c r="Q11" s="572" t="s">
        <v>519</v>
      </c>
    </row>
    <row r="12" spans="1:17" ht="27" thickBot="1" x14ac:dyDescent="0.75">
      <c r="A12" s="418" t="s">
        <v>520</v>
      </c>
      <c r="B12" s="419">
        <v>0</v>
      </c>
      <c r="C12" s="419">
        <v>26</v>
      </c>
      <c r="D12" s="573">
        <f t="shared" si="0"/>
        <v>26</v>
      </c>
      <c r="E12" s="419">
        <v>0</v>
      </c>
      <c r="F12" s="419">
        <v>20</v>
      </c>
      <c r="G12" s="420">
        <f t="shared" si="1"/>
        <v>20</v>
      </c>
      <c r="H12" s="573">
        <v>0</v>
      </c>
      <c r="I12" s="420">
        <v>44</v>
      </c>
      <c r="J12" s="419">
        <f t="shared" si="2"/>
        <v>44</v>
      </c>
      <c r="K12" s="420">
        <v>0</v>
      </c>
      <c r="L12" s="419">
        <v>41</v>
      </c>
      <c r="M12" s="419">
        <f t="shared" si="3"/>
        <v>41</v>
      </c>
      <c r="N12" s="420">
        <v>0</v>
      </c>
      <c r="O12" s="419">
        <v>35</v>
      </c>
      <c r="P12" s="419">
        <v>35</v>
      </c>
      <c r="Q12" s="476" t="s">
        <v>521</v>
      </c>
    </row>
    <row r="13" spans="1:17" ht="16.2" customHeight="1" x14ac:dyDescent="0.7">
      <c r="A13" s="545" t="s">
        <v>1206</v>
      </c>
      <c r="B13" s="562"/>
      <c r="Q13" s="421" t="s">
        <v>620</v>
      </c>
    </row>
  </sheetData>
  <mergeCells count="7">
    <mergeCell ref="A5:A7"/>
    <mergeCell ref="K5:M5"/>
    <mergeCell ref="N5:P5"/>
    <mergeCell ref="Q5:Q7"/>
    <mergeCell ref="B5:D5"/>
    <mergeCell ref="E5:G5"/>
    <mergeCell ref="H5:J5"/>
  </mergeCells>
  <pageMargins left="0.7" right="0.7" top="0.75" bottom="0.75" header="0.3" footer="0.3"/>
  <pageSetup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194E-B200-4B3E-BA19-7BA0A0CDD0F5}">
  <dimension ref="A1:Q11"/>
  <sheetViews>
    <sheetView workbookViewId="0">
      <selection sqref="A1:XFD1048576"/>
    </sheetView>
  </sheetViews>
  <sheetFormatPr baseColWidth="10" defaultRowHeight="26.4" x14ac:dyDescent="0.7"/>
  <cols>
    <col min="1" max="1" width="20.77734375" style="1" customWidth="1"/>
    <col min="2" max="16384" width="11.5546875" style="1"/>
  </cols>
  <sheetData>
    <row r="1" spans="1:17" x14ac:dyDescent="0.7">
      <c r="Q1" s="160" t="s">
        <v>1336</v>
      </c>
    </row>
    <row r="2" spans="1:17" ht="27" thickBot="1" x14ac:dyDescent="0.75">
      <c r="A2" s="174" t="s">
        <v>1105</v>
      </c>
      <c r="H2" s="174"/>
      <c r="I2" s="174"/>
      <c r="J2" s="174"/>
      <c r="K2" s="174"/>
      <c r="L2" s="174"/>
      <c r="M2" s="174"/>
    </row>
    <row r="3" spans="1:17" x14ac:dyDescent="0.7">
      <c r="A3" s="949" t="s">
        <v>511</v>
      </c>
      <c r="B3" s="955">
        <v>2019</v>
      </c>
      <c r="C3" s="944"/>
      <c r="D3" s="945"/>
      <c r="E3" s="943">
        <v>2020</v>
      </c>
      <c r="F3" s="944"/>
      <c r="G3" s="945"/>
      <c r="H3" s="943">
        <v>2021</v>
      </c>
      <c r="I3" s="944"/>
      <c r="J3" s="945"/>
      <c r="K3" s="952">
        <v>2022</v>
      </c>
      <c r="L3" s="953"/>
      <c r="M3" s="954"/>
      <c r="N3" s="952">
        <v>2023</v>
      </c>
      <c r="O3" s="953"/>
      <c r="P3" s="954"/>
      <c r="Q3" s="946" t="s">
        <v>523</v>
      </c>
    </row>
    <row r="4" spans="1:17" x14ac:dyDescent="0.7">
      <c r="A4" s="950"/>
      <c r="B4" s="564" t="s">
        <v>559</v>
      </c>
      <c r="C4" s="564" t="s">
        <v>560</v>
      </c>
      <c r="D4" s="564" t="s">
        <v>558</v>
      </c>
      <c r="E4" s="564" t="s">
        <v>559</v>
      </c>
      <c r="F4" s="564" t="s">
        <v>560</v>
      </c>
      <c r="G4" s="564" t="s">
        <v>558</v>
      </c>
      <c r="H4" s="564" t="s">
        <v>559</v>
      </c>
      <c r="I4" s="564" t="s">
        <v>560</v>
      </c>
      <c r="J4" s="564" t="s">
        <v>558</v>
      </c>
      <c r="K4" s="564" t="s">
        <v>559</v>
      </c>
      <c r="L4" s="564" t="s">
        <v>560</v>
      </c>
      <c r="M4" s="564" t="s">
        <v>558</v>
      </c>
      <c r="N4" s="564" t="s">
        <v>559</v>
      </c>
      <c r="O4" s="564" t="s">
        <v>560</v>
      </c>
      <c r="P4" s="564" t="s">
        <v>558</v>
      </c>
      <c r="Q4" s="947"/>
    </row>
    <row r="5" spans="1:17" x14ac:dyDescent="0.7">
      <c r="A5" s="951"/>
      <c r="B5" s="501" t="s">
        <v>561</v>
      </c>
      <c r="C5" s="566" t="s">
        <v>562</v>
      </c>
      <c r="D5" s="501" t="s">
        <v>550</v>
      </c>
      <c r="E5" s="501" t="s">
        <v>561</v>
      </c>
      <c r="F5" s="566" t="s">
        <v>562</v>
      </c>
      <c r="G5" s="501" t="s">
        <v>550</v>
      </c>
      <c r="H5" s="501" t="s">
        <v>561</v>
      </c>
      <c r="I5" s="566" t="s">
        <v>562</v>
      </c>
      <c r="J5" s="501" t="s">
        <v>550</v>
      </c>
      <c r="K5" s="501" t="s">
        <v>561</v>
      </c>
      <c r="L5" s="566" t="s">
        <v>562</v>
      </c>
      <c r="M5" s="501" t="s">
        <v>550</v>
      </c>
      <c r="N5" s="501" t="s">
        <v>561</v>
      </c>
      <c r="O5" s="566" t="s">
        <v>562</v>
      </c>
      <c r="P5" s="501" t="s">
        <v>550</v>
      </c>
      <c r="Q5" s="948"/>
    </row>
    <row r="6" spans="1:17" x14ac:dyDescent="0.7">
      <c r="A6" s="574" t="s">
        <v>512</v>
      </c>
      <c r="B6" s="567">
        <v>760</v>
      </c>
      <c r="C6" s="467"/>
      <c r="D6" s="568">
        <f>+B6+C6</f>
        <v>760</v>
      </c>
      <c r="E6" s="567">
        <v>609</v>
      </c>
      <c r="F6" s="467"/>
      <c r="G6" s="568">
        <f>E6+F6</f>
        <v>609</v>
      </c>
      <c r="H6" s="567">
        <v>935</v>
      </c>
      <c r="I6" s="467"/>
      <c r="J6" s="568">
        <f>+H6+I6</f>
        <v>935</v>
      </c>
      <c r="K6" s="567">
        <v>1039</v>
      </c>
      <c r="L6" s="467"/>
      <c r="M6" s="568">
        <f>+K6+L6</f>
        <v>1039</v>
      </c>
      <c r="N6" s="567">
        <v>1017</v>
      </c>
      <c r="O6" s="467"/>
      <c r="P6" s="568">
        <f>+N6+O6</f>
        <v>1017</v>
      </c>
      <c r="Q6" s="572" t="s">
        <v>513</v>
      </c>
    </row>
    <row r="7" spans="1:17" x14ac:dyDescent="0.7">
      <c r="A7" s="574" t="s">
        <v>514</v>
      </c>
      <c r="B7" s="567">
        <v>102</v>
      </c>
      <c r="C7" s="467"/>
      <c r="D7" s="568">
        <f t="shared" ref="D7:D10" si="0">+B7+C7</f>
        <v>102</v>
      </c>
      <c r="E7" s="567">
        <v>84</v>
      </c>
      <c r="F7" s="467"/>
      <c r="G7" s="568">
        <f t="shared" ref="G7:G10" si="1">E7+F7</f>
        <v>84</v>
      </c>
      <c r="H7" s="567">
        <v>108</v>
      </c>
      <c r="I7" s="467"/>
      <c r="J7" s="568">
        <f t="shared" ref="J7:J10" si="2">+H7+I7</f>
        <v>108</v>
      </c>
      <c r="K7" s="567">
        <v>115</v>
      </c>
      <c r="L7" s="467"/>
      <c r="M7" s="568">
        <f t="shared" ref="M7:M10" si="3">+K7+L7</f>
        <v>115</v>
      </c>
      <c r="N7" s="567">
        <v>108</v>
      </c>
      <c r="O7" s="467"/>
      <c r="P7" s="568">
        <f t="shared" ref="P7:P10" si="4">+N7+O7</f>
        <v>108</v>
      </c>
      <c r="Q7" s="572" t="s">
        <v>515</v>
      </c>
    </row>
    <row r="8" spans="1:17" x14ac:dyDescent="0.7">
      <c r="A8" s="574" t="s">
        <v>516</v>
      </c>
      <c r="B8" s="567">
        <v>413</v>
      </c>
      <c r="C8" s="467">
        <v>14</v>
      </c>
      <c r="D8" s="568">
        <f t="shared" si="0"/>
        <v>427</v>
      </c>
      <c r="E8" s="567">
        <v>335</v>
      </c>
      <c r="F8" s="467">
        <v>7</v>
      </c>
      <c r="G8" s="568">
        <f t="shared" si="1"/>
        <v>342</v>
      </c>
      <c r="H8" s="567">
        <v>358</v>
      </c>
      <c r="I8" s="467">
        <v>1</v>
      </c>
      <c r="J8" s="568">
        <f t="shared" si="2"/>
        <v>359</v>
      </c>
      <c r="K8" s="567">
        <v>383</v>
      </c>
      <c r="L8" s="467"/>
      <c r="M8" s="568">
        <f t="shared" si="3"/>
        <v>383</v>
      </c>
      <c r="N8" s="567">
        <v>312</v>
      </c>
      <c r="O8" s="467"/>
      <c r="P8" s="568">
        <f t="shared" si="4"/>
        <v>312</v>
      </c>
      <c r="Q8" s="572" t="s">
        <v>1158</v>
      </c>
    </row>
    <row r="9" spans="1:17" x14ac:dyDescent="0.7">
      <c r="A9" s="574" t="s">
        <v>518</v>
      </c>
      <c r="B9" s="567">
        <v>589</v>
      </c>
      <c r="C9" s="467"/>
      <c r="D9" s="568">
        <f t="shared" si="0"/>
        <v>589</v>
      </c>
      <c r="E9" s="567">
        <v>295</v>
      </c>
      <c r="F9" s="467"/>
      <c r="G9" s="568">
        <f t="shared" si="1"/>
        <v>295</v>
      </c>
      <c r="H9" s="567">
        <v>444</v>
      </c>
      <c r="I9" s="467"/>
      <c r="J9" s="568">
        <f t="shared" si="2"/>
        <v>444</v>
      </c>
      <c r="K9" s="567">
        <v>218</v>
      </c>
      <c r="L9" s="467">
        <v>3</v>
      </c>
      <c r="M9" s="568">
        <f t="shared" si="3"/>
        <v>221</v>
      </c>
      <c r="N9" s="567">
        <v>265</v>
      </c>
      <c r="O9" s="467">
        <v>3</v>
      </c>
      <c r="P9" s="568">
        <f t="shared" si="4"/>
        <v>268</v>
      </c>
      <c r="Q9" s="572" t="s">
        <v>519</v>
      </c>
    </row>
    <row r="10" spans="1:17" x14ac:dyDescent="0.7">
      <c r="A10" s="575" t="s">
        <v>520</v>
      </c>
      <c r="B10" s="567">
        <v>24</v>
      </c>
      <c r="C10" s="467">
        <v>2</v>
      </c>
      <c r="D10" s="568">
        <f t="shared" si="0"/>
        <v>26</v>
      </c>
      <c r="E10" s="567">
        <v>18</v>
      </c>
      <c r="F10" s="467">
        <v>3</v>
      </c>
      <c r="G10" s="568">
        <f t="shared" si="1"/>
        <v>21</v>
      </c>
      <c r="H10" s="567">
        <v>44</v>
      </c>
      <c r="I10" s="467"/>
      <c r="J10" s="568">
        <f t="shared" si="2"/>
        <v>44</v>
      </c>
      <c r="K10" s="567">
        <v>41</v>
      </c>
      <c r="L10" s="467"/>
      <c r="M10" s="568">
        <f t="shared" si="3"/>
        <v>41</v>
      </c>
      <c r="N10" s="567">
        <v>35</v>
      </c>
      <c r="O10" s="467"/>
      <c r="P10" s="568">
        <f t="shared" si="4"/>
        <v>35</v>
      </c>
      <c r="Q10" s="476" t="s">
        <v>521</v>
      </c>
    </row>
    <row r="11" spans="1:17" ht="15.6" customHeight="1" x14ac:dyDescent="0.7">
      <c r="A11" s="545" t="s">
        <v>1206</v>
      </c>
      <c r="B11" s="421"/>
      <c r="C11" s="421"/>
      <c r="P11" s="576"/>
      <c r="Q11" s="576" t="s">
        <v>620</v>
      </c>
    </row>
  </sheetData>
  <mergeCells count="7">
    <mergeCell ref="A3:A5"/>
    <mergeCell ref="K3:M3"/>
    <mergeCell ref="N3:P3"/>
    <mergeCell ref="Q3:Q5"/>
    <mergeCell ref="B3:D3"/>
    <mergeCell ref="E3:G3"/>
    <mergeCell ref="H3:J3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7DFF-F7BD-4986-91DB-3B4A9E8DA866}">
  <dimension ref="A1:Q13"/>
  <sheetViews>
    <sheetView topLeftCell="B1" workbookViewId="0">
      <selection sqref="A1:XFD1048576"/>
    </sheetView>
  </sheetViews>
  <sheetFormatPr baseColWidth="10" defaultRowHeight="26.4" x14ac:dyDescent="0.7"/>
  <cols>
    <col min="1" max="1" width="19.77734375" style="1" customWidth="1"/>
    <col min="2" max="16384" width="11.5546875" style="1"/>
  </cols>
  <sheetData>
    <row r="1" spans="1:17" x14ac:dyDescent="0.7">
      <c r="Q1" s="534" t="s">
        <v>1368</v>
      </c>
    </row>
    <row r="2" spans="1:17" ht="15.6" customHeight="1" thickBot="1" x14ac:dyDescent="0.75">
      <c r="A2" s="534" t="s">
        <v>563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M2" s="534"/>
      <c r="N2" s="534"/>
      <c r="O2" s="534"/>
      <c r="P2" s="534"/>
      <c r="Q2" s="534"/>
    </row>
    <row r="3" spans="1:17" x14ac:dyDescent="0.7">
      <c r="A3" s="959" t="s">
        <v>511</v>
      </c>
      <c r="B3" s="577">
        <v>2019</v>
      </c>
      <c r="C3" s="578"/>
      <c r="D3" s="579"/>
      <c r="E3" s="577">
        <v>2020</v>
      </c>
      <c r="F3" s="578"/>
      <c r="G3" s="579"/>
      <c r="H3" s="577">
        <v>2021</v>
      </c>
      <c r="I3" s="578"/>
      <c r="J3" s="579"/>
      <c r="K3" s="962">
        <v>2022</v>
      </c>
      <c r="L3" s="963"/>
      <c r="M3" s="964"/>
      <c r="N3" s="962">
        <v>2023</v>
      </c>
      <c r="O3" s="963"/>
      <c r="P3" s="964"/>
      <c r="Q3" s="965" t="s">
        <v>523</v>
      </c>
    </row>
    <row r="4" spans="1:17" x14ac:dyDescent="0.7">
      <c r="A4" s="960"/>
      <c r="B4" s="564" t="s">
        <v>564</v>
      </c>
      <c r="C4" s="564" t="s">
        <v>565</v>
      </c>
      <c r="D4" s="564" t="s">
        <v>566</v>
      </c>
      <c r="E4" s="564" t="s">
        <v>564</v>
      </c>
      <c r="F4" s="564" t="s">
        <v>565</v>
      </c>
      <c r="G4" s="564" t="s">
        <v>566</v>
      </c>
      <c r="H4" s="564" t="s">
        <v>564</v>
      </c>
      <c r="I4" s="564" t="s">
        <v>565</v>
      </c>
      <c r="J4" s="564" t="s">
        <v>566</v>
      </c>
      <c r="K4" s="564" t="s">
        <v>564</v>
      </c>
      <c r="L4" s="564" t="s">
        <v>565</v>
      </c>
      <c r="M4" s="564" t="s">
        <v>566</v>
      </c>
      <c r="N4" s="564" t="s">
        <v>564</v>
      </c>
      <c r="O4" s="564" t="s">
        <v>565</v>
      </c>
      <c r="P4" s="564" t="s">
        <v>566</v>
      </c>
      <c r="Q4" s="966"/>
    </row>
    <row r="5" spans="1:17" x14ac:dyDescent="0.7">
      <c r="A5" s="961"/>
      <c r="B5" s="501" t="s">
        <v>195</v>
      </c>
      <c r="C5" s="566" t="s">
        <v>567</v>
      </c>
      <c r="D5" s="501" t="s">
        <v>568</v>
      </c>
      <c r="E5" s="501" t="s">
        <v>195</v>
      </c>
      <c r="F5" s="566" t="s">
        <v>567</v>
      </c>
      <c r="G5" s="501" t="s">
        <v>568</v>
      </c>
      <c r="H5" s="501" t="s">
        <v>195</v>
      </c>
      <c r="I5" s="566" t="s">
        <v>567</v>
      </c>
      <c r="J5" s="501" t="s">
        <v>568</v>
      </c>
      <c r="K5" s="501" t="s">
        <v>195</v>
      </c>
      <c r="L5" s="566" t="s">
        <v>567</v>
      </c>
      <c r="M5" s="501" t="s">
        <v>568</v>
      </c>
      <c r="N5" s="501" t="s">
        <v>195</v>
      </c>
      <c r="O5" s="566" t="s">
        <v>567</v>
      </c>
      <c r="P5" s="501" t="s">
        <v>568</v>
      </c>
      <c r="Q5" s="967"/>
    </row>
    <row r="6" spans="1:17" x14ac:dyDescent="0.7">
      <c r="A6" s="580" t="s">
        <v>512</v>
      </c>
      <c r="B6" s="568">
        <v>684</v>
      </c>
      <c r="C6" s="568">
        <v>76</v>
      </c>
      <c r="D6" s="581">
        <f>(C6*100/(B6+C6))</f>
        <v>10</v>
      </c>
      <c r="E6" s="568">
        <v>553</v>
      </c>
      <c r="F6" s="568">
        <v>56</v>
      </c>
      <c r="G6" s="581">
        <f>(F6*100/(E6+F6))</f>
        <v>9.1954022988505741</v>
      </c>
      <c r="H6" s="568">
        <v>836</v>
      </c>
      <c r="I6" s="568">
        <v>99</v>
      </c>
      <c r="J6" s="581">
        <f>(I6*100/(H6+I6))</f>
        <v>10.588235294117647</v>
      </c>
      <c r="K6" s="568">
        <v>916</v>
      </c>
      <c r="L6" s="568">
        <v>103</v>
      </c>
      <c r="M6" s="581">
        <f>(L6*100/(K6+L6))</f>
        <v>10.107948969578018</v>
      </c>
      <c r="N6" s="568">
        <v>650</v>
      </c>
      <c r="O6" s="568">
        <v>108</v>
      </c>
      <c r="P6" s="581">
        <v>16.61</v>
      </c>
      <c r="Q6" s="582" t="s">
        <v>513</v>
      </c>
    </row>
    <row r="7" spans="1:17" x14ac:dyDescent="0.7">
      <c r="A7" s="580" t="s">
        <v>514</v>
      </c>
      <c r="B7" s="568">
        <v>98</v>
      </c>
      <c r="C7" s="568">
        <v>4</v>
      </c>
      <c r="D7" s="581">
        <f t="shared" ref="D7:D11" si="0">(C7*100/(B7+C7))</f>
        <v>3.9215686274509802</v>
      </c>
      <c r="E7" s="568">
        <v>81</v>
      </c>
      <c r="F7" s="568">
        <v>3</v>
      </c>
      <c r="G7" s="581">
        <f t="shared" ref="G7:G10" si="1">(F7*100/(E7+F7))</f>
        <v>3.5714285714285716</v>
      </c>
      <c r="H7" s="568">
        <v>104</v>
      </c>
      <c r="I7" s="568">
        <v>4</v>
      </c>
      <c r="J7" s="581">
        <f t="shared" ref="J7:J9" si="2">(I7*100/(H7+I7))</f>
        <v>3.7037037037037037</v>
      </c>
      <c r="K7" s="568">
        <v>111</v>
      </c>
      <c r="L7" s="568">
        <v>4</v>
      </c>
      <c r="M7" s="581">
        <f t="shared" ref="M7:M10" si="3">(L7*100/(K7+L7))</f>
        <v>3.4782608695652173</v>
      </c>
      <c r="N7" s="568">
        <v>89</v>
      </c>
      <c r="O7" s="568">
        <v>2</v>
      </c>
      <c r="P7" s="581">
        <v>2.2400000000000002</v>
      </c>
      <c r="Q7" s="582" t="s">
        <v>515</v>
      </c>
    </row>
    <row r="8" spans="1:17" x14ac:dyDescent="0.7">
      <c r="A8" s="580" t="s">
        <v>516</v>
      </c>
      <c r="B8" s="568">
        <v>377</v>
      </c>
      <c r="C8" s="568">
        <v>50</v>
      </c>
      <c r="D8" s="581">
        <f t="shared" si="0"/>
        <v>11.7096018735363</v>
      </c>
      <c r="E8" s="568">
        <v>278</v>
      </c>
      <c r="F8" s="568">
        <v>64</v>
      </c>
      <c r="G8" s="581">
        <f t="shared" si="1"/>
        <v>18.71345029239766</v>
      </c>
      <c r="H8" s="568">
        <v>285</v>
      </c>
      <c r="I8" s="568">
        <v>74</v>
      </c>
      <c r="J8" s="581">
        <f t="shared" si="2"/>
        <v>20.612813370473539</v>
      </c>
      <c r="K8" s="568">
        <v>281</v>
      </c>
      <c r="L8" s="568">
        <v>102</v>
      </c>
      <c r="M8" s="581">
        <f t="shared" si="3"/>
        <v>26.631853785900784</v>
      </c>
      <c r="N8" s="568">
        <v>392</v>
      </c>
      <c r="O8" s="568">
        <v>84</v>
      </c>
      <c r="P8" s="581">
        <v>21.42</v>
      </c>
      <c r="Q8" s="582" t="s">
        <v>517</v>
      </c>
    </row>
    <row r="9" spans="1:17" x14ac:dyDescent="0.7">
      <c r="A9" s="580" t="s">
        <v>518</v>
      </c>
      <c r="B9" s="568">
        <v>521</v>
      </c>
      <c r="C9" s="568">
        <v>68</v>
      </c>
      <c r="D9" s="581">
        <f t="shared" si="0"/>
        <v>11.544991511035654</v>
      </c>
      <c r="E9" s="568">
        <v>254</v>
      </c>
      <c r="F9" s="568">
        <v>34</v>
      </c>
      <c r="G9" s="581">
        <f t="shared" si="1"/>
        <v>11.805555555555555</v>
      </c>
      <c r="H9" s="568">
        <v>405</v>
      </c>
      <c r="I9" s="568">
        <v>39</v>
      </c>
      <c r="J9" s="581">
        <f t="shared" si="2"/>
        <v>8.7837837837837842</v>
      </c>
      <c r="K9" s="568">
        <v>203</v>
      </c>
      <c r="L9" s="568">
        <v>18</v>
      </c>
      <c r="M9" s="581">
        <f t="shared" si="3"/>
        <v>8.1447963800904972</v>
      </c>
      <c r="N9" s="568">
        <v>457</v>
      </c>
      <c r="O9" s="568">
        <v>26</v>
      </c>
      <c r="P9" s="581">
        <v>5.68</v>
      </c>
      <c r="Q9" s="582" t="s">
        <v>519</v>
      </c>
    </row>
    <row r="10" spans="1:17" x14ac:dyDescent="0.7">
      <c r="A10" s="583" t="s">
        <v>520</v>
      </c>
      <c r="B10" s="573">
        <v>21</v>
      </c>
      <c r="C10" s="573">
        <v>5</v>
      </c>
      <c r="D10" s="584">
        <f t="shared" si="0"/>
        <v>19.23076923076923</v>
      </c>
      <c r="E10" s="573">
        <v>16</v>
      </c>
      <c r="F10" s="573">
        <v>4</v>
      </c>
      <c r="G10" s="584">
        <f t="shared" si="1"/>
        <v>20</v>
      </c>
      <c r="H10" s="573">
        <v>36</v>
      </c>
      <c r="I10" s="573">
        <v>8</v>
      </c>
      <c r="J10" s="584">
        <f>(I10*100/(H10+I10))</f>
        <v>18.181818181818183</v>
      </c>
      <c r="K10" s="573">
        <v>31</v>
      </c>
      <c r="L10" s="573">
        <v>10</v>
      </c>
      <c r="M10" s="584">
        <f t="shared" si="3"/>
        <v>24.390243902439025</v>
      </c>
      <c r="N10" s="573">
        <v>29</v>
      </c>
      <c r="O10" s="573">
        <v>7</v>
      </c>
      <c r="P10" s="584">
        <v>24.13</v>
      </c>
      <c r="Q10" s="585" t="s">
        <v>521</v>
      </c>
    </row>
    <row r="11" spans="1:17" x14ac:dyDescent="0.7">
      <c r="A11" s="580" t="s">
        <v>522</v>
      </c>
      <c r="B11" s="568">
        <v>59</v>
      </c>
      <c r="C11" s="568">
        <v>1</v>
      </c>
      <c r="D11" s="581">
        <f t="shared" si="0"/>
        <v>1.6666666666666667</v>
      </c>
      <c r="E11" s="568">
        <v>62</v>
      </c>
      <c r="F11" s="568">
        <v>1</v>
      </c>
      <c r="G11" s="581">
        <f>(F11*100/(E11+F11))</f>
        <v>1.5873015873015872</v>
      </c>
      <c r="H11" s="568">
        <v>0</v>
      </c>
      <c r="I11" s="568">
        <v>0</v>
      </c>
      <c r="J11" s="581" t="s">
        <v>122</v>
      </c>
      <c r="K11" s="568">
        <v>0</v>
      </c>
      <c r="L11" s="568">
        <v>0</v>
      </c>
      <c r="M11" s="581" t="s">
        <v>122</v>
      </c>
      <c r="N11" s="568"/>
      <c r="O11" s="568"/>
      <c r="P11" s="581"/>
      <c r="Q11" s="582"/>
    </row>
    <row r="12" spans="1:17" ht="27" thickBot="1" x14ac:dyDescent="0.75">
      <c r="A12" s="586" t="s">
        <v>6</v>
      </c>
      <c r="B12" s="587">
        <f>SUM(B6:B11)</f>
        <v>1760</v>
      </c>
      <c r="C12" s="587">
        <f>SUM(C6:C11)</f>
        <v>204</v>
      </c>
      <c r="D12" s="588">
        <f>(C12*100/(B12+C12))</f>
        <v>10.386965376782078</v>
      </c>
      <c r="E12" s="587">
        <f>SUM(E6:E11)</f>
        <v>1244</v>
      </c>
      <c r="F12" s="587">
        <f>SUM(F6:F11)</f>
        <v>162</v>
      </c>
      <c r="G12" s="588">
        <f>(F12*100/(E12+F12))</f>
        <v>11.522048364153628</v>
      </c>
      <c r="H12" s="587">
        <f>SUM(H6:H11)</f>
        <v>1666</v>
      </c>
      <c r="I12" s="587">
        <f>SUM(I6:I11)</f>
        <v>224</v>
      </c>
      <c r="J12" s="588">
        <f>(I12*100/(H12+I12))</f>
        <v>11.851851851851851</v>
      </c>
      <c r="K12" s="587">
        <f>SUM(K6:K11)</f>
        <v>1542</v>
      </c>
      <c r="L12" s="587">
        <f>SUM(L6:L11)</f>
        <v>237</v>
      </c>
      <c r="M12" s="588">
        <f>(L12*100/(K12+L12))</f>
        <v>13.322091062394604</v>
      </c>
      <c r="N12" s="587">
        <v>1617</v>
      </c>
      <c r="O12" s="587">
        <v>227</v>
      </c>
      <c r="P12" s="588">
        <v>14.03</v>
      </c>
      <c r="Q12" s="589" t="s">
        <v>7</v>
      </c>
    </row>
    <row r="13" spans="1:17" ht="14.4" customHeight="1" x14ac:dyDescent="0.7">
      <c r="A13" s="956" t="s">
        <v>1206</v>
      </c>
      <c r="B13" s="957"/>
      <c r="C13" s="957"/>
      <c r="O13" s="958" t="s">
        <v>620</v>
      </c>
      <c r="P13" s="958"/>
      <c r="Q13" s="958"/>
    </row>
  </sheetData>
  <mergeCells count="6">
    <mergeCell ref="A13:C13"/>
    <mergeCell ref="O13:Q13"/>
    <mergeCell ref="A3:A5"/>
    <mergeCell ref="K3:M3"/>
    <mergeCell ref="N3:P3"/>
    <mergeCell ref="Q3:Q5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4298-89E9-4E52-9354-1368E2913307}">
  <dimension ref="A1:Q12"/>
  <sheetViews>
    <sheetView workbookViewId="0">
      <selection sqref="A1:XFD1048576"/>
    </sheetView>
  </sheetViews>
  <sheetFormatPr baseColWidth="10" defaultRowHeight="26.4" x14ac:dyDescent="0.7"/>
  <cols>
    <col min="1" max="1" width="16.77734375" style="1" customWidth="1"/>
    <col min="2" max="3" width="11.5546875" style="1"/>
    <col min="4" max="4" width="13.6640625" style="1" bestFit="1" customWidth="1"/>
    <col min="5" max="16384" width="11.5546875" style="1"/>
  </cols>
  <sheetData>
    <row r="1" spans="1:17" x14ac:dyDescent="0.7">
      <c r="B1" s="533"/>
      <c r="C1" s="533"/>
      <c r="D1" s="533"/>
      <c r="E1" s="533"/>
      <c r="F1" s="533"/>
      <c r="G1" s="533"/>
      <c r="H1" s="533"/>
      <c r="I1" s="930" t="s">
        <v>1337</v>
      </c>
      <c r="J1" s="930"/>
      <c r="K1" s="930"/>
      <c r="L1" s="930"/>
      <c r="M1" s="930"/>
      <c r="N1" s="930"/>
      <c r="O1" s="930"/>
      <c r="P1" s="930"/>
      <c r="Q1" s="930"/>
    </row>
    <row r="2" spans="1:17" ht="15.6" customHeight="1" thickBot="1" x14ac:dyDescent="0.75">
      <c r="A2" s="534" t="s">
        <v>1162</v>
      </c>
      <c r="B2" s="534"/>
      <c r="C2" s="534"/>
      <c r="D2" s="534"/>
      <c r="E2" s="534"/>
      <c r="F2" s="534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</row>
    <row r="3" spans="1:17" x14ac:dyDescent="0.7">
      <c r="A3" s="968" t="s">
        <v>511</v>
      </c>
      <c r="B3" s="971">
        <v>2019</v>
      </c>
      <c r="C3" s="972"/>
      <c r="D3" s="973"/>
      <c r="E3" s="974">
        <v>2020</v>
      </c>
      <c r="F3" s="975"/>
      <c r="G3" s="976"/>
      <c r="H3" s="974">
        <v>2021</v>
      </c>
      <c r="I3" s="975"/>
      <c r="J3" s="976"/>
      <c r="K3" s="977">
        <v>2022</v>
      </c>
      <c r="L3" s="978"/>
      <c r="M3" s="979"/>
      <c r="N3" s="977">
        <v>2023</v>
      </c>
      <c r="O3" s="978"/>
      <c r="P3" s="979"/>
      <c r="Q3" s="980" t="s">
        <v>523</v>
      </c>
    </row>
    <row r="4" spans="1:17" x14ac:dyDescent="0.7">
      <c r="A4" s="969"/>
      <c r="B4" s="590" t="s">
        <v>1106</v>
      </c>
      <c r="C4" s="590" t="s">
        <v>1107</v>
      </c>
      <c r="D4" s="590" t="s">
        <v>558</v>
      </c>
      <c r="E4" s="590" t="s">
        <v>1106</v>
      </c>
      <c r="F4" s="590" t="s">
        <v>1107</v>
      </c>
      <c r="G4" s="590" t="s">
        <v>558</v>
      </c>
      <c r="H4" s="590" t="s">
        <v>1106</v>
      </c>
      <c r="I4" s="590" t="s">
        <v>1107</v>
      </c>
      <c r="J4" s="590" t="s">
        <v>558</v>
      </c>
      <c r="K4" s="590" t="s">
        <v>1106</v>
      </c>
      <c r="L4" s="590" t="s">
        <v>1107</v>
      </c>
      <c r="M4" s="590" t="s">
        <v>558</v>
      </c>
      <c r="N4" s="590" t="s">
        <v>1106</v>
      </c>
      <c r="O4" s="590" t="s">
        <v>1107</v>
      </c>
      <c r="P4" s="590" t="s">
        <v>558</v>
      </c>
      <c r="Q4" s="981"/>
    </row>
    <row r="5" spans="1:17" x14ac:dyDescent="0.7">
      <c r="A5" s="970"/>
      <c r="B5" s="591" t="s">
        <v>1108</v>
      </c>
      <c r="C5" s="592" t="s">
        <v>1109</v>
      </c>
      <c r="D5" s="591" t="s">
        <v>6</v>
      </c>
      <c r="E5" s="591" t="s">
        <v>1108</v>
      </c>
      <c r="F5" s="592" t="s">
        <v>1109</v>
      </c>
      <c r="G5" s="591" t="s">
        <v>6</v>
      </c>
      <c r="H5" s="591" t="s">
        <v>1108</v>
      </c>
      <c r="I5" s="592" t="s">
        <v>1109</v>
      </c>
      <c r="J5" s="591" t="s">
        <v>6</v>
      </c>
      <c r="K5" s="591" t="s">
        <v>1108</v>
      </c>
      <c r="L5" s="592" t="s">
        <v>1109</v>
      </c>
      <c r="M5" s="591" t="s">
        <v>6</v>
      </c>
      <c r="N5" s="591" t="s">
        <v>1108</v>
      </c>
      <c r="O5" s="592" t="s">
        <v>1109</v>
      </c>
      <c r="P5" s="591" t="s">
        <v>6</v>
      </c>
      <c r="Q5" s="982"/>
    </row>
    <row r="6" spans="1:17" x14ac:dyDescent="0.7">
      <c r="A6" s="593" t="s">
        <v>512</v>
      </c>
      <c r="B6" s="594">
        <v>403</v>
      </c>
      <c r="C6" s="594">
        <v>436</v>
      </c>
      <c r="D6" s="595">
        <f>+B6+C6</f>
        <v>839</v>
      </c>
      <c r="E6" s="594">
        <v>294</v>
      </c>
      <c r="F6" s="594">
        <v>362</v>
      </c>
      <c r="G6" s="594">
        <f>+E6+F6</f>
        <v>656</v>
      </c>
      <c r="H6" s="594">
        <v>385</v>
      </c>
      <c r="I6" s="594">
        <v>476</v>
      </c>
      <c r="J6" s="596">
        <f>H6+I6</f>
        <v>861</v>
      </c>
      <c r="K6" s="594">
        <v>474</v>
      </c>
      <c r="L6" s="594">
        <v>586</v>
      </c>
      <c r="M6" s="594">
        <f>+K6+L6</f>
        <v>1060</v>
      </c>
      <c r="N6" s="594">
        <v>454</v>
      </c>
      <c r="O6" s="594">
        <v>547</v>
      </c>
      <c r="P6" s="594">
        <f>N6+O6</f>
        <v>1001</v>
      </c>
      <c r="Q6" s="597" t="s">
        <v>513</v>
      </c>
    </row>
    <row r="7" spans="1:17" x14ac:dyDescent="0.7">
      <c r="A7" s="593" t="s">
        <v>514</v>
      </c>
      <c r="B7" s="594">
        <v>78</v>
      </c>
      <c r="C7" s="594">
        <v>39</v>
      </c>
      <c r="D7" s="595">
        <f t="shared" ref="D7:D10" si="0">+B7+C7</f>
        <v>117</v>
      </c>
      <c r="E7" s="594">
        <v>62</v>
      </c>
      <c r="F7" s="594">
        <v>28</v>
      </c>
      <c r="G7" s="594">
        <f t="shared" ref="G7:G11" si="1">+E7+F7</f>
        <v>90</v>
      </c>
      <c r="H7" s="594">
        <v>59</v>
      </c>
      <c r="I7" s="594">
        <v>37</v>
      </c>
      <c r="J7" s="596">
        <f t="shared" ref="J7:J11" si="2">H7+I7</f>
        <v>96</v>
      </c>
      <c r="K7" s="594">
        <v>57</v>
      </c>
      <c r="L7" s="594">
        <v>68</v>
      </c>
      <c r="M7" s="594">
        <f t="shared" ref="M7:M11" si="3">+K7+L7</f>
        <v>125</v>
      </c>
      <c r="N7" s="594">
        <v>43</v>
      </c>
      <c r="O7" s="594">
        <v>61</v>
      </c>
      <c r="P7" s="594">
        <f t="shared" ref="P7:P11" si="4">N7+O7</f>
        <v>104</v>
      </c>
      <c r="Q7" s="597" t="s">
        <v>515</v>
      </c>
    </row>
    <row r="8" spans="1:17" x14ac:dyDescent="0.7">
      <c r="A8" s="593" t="s">
        <v>516</v>
      </c>
      <c r="B8" s="594">
        <v>275</v>
      </c>
      <c r="C8" s="594">
        <v>160</v>
      </c>
      <c r="D8" s="595">
        <f t="shared" si="0"/>
        <v>435</v>
      </c>
      <c r="E8" s="594">
        <v>212</v>
      </c>
      <c r="F8" s="594">
        <v>180</v>
      </c>
      <c r="G8" s="594">
        <f t="shared" si="1"/>
        <v>392</v>
      </c>
      <c r="H8" s="594">
        <v>191</v>
      </c>
      <c r="I8" s="594">
        <v>220</v>
      </c>
      <c r="J8" s="596">
        <f t="shared" si="2"/>
        <v>411</v>
      </c>
      <c r="K8" s="594">
        <v>166</v>
      </c>
      <c r="L8" s="594">
        <v>241</v>
      </c>
      <c r="M8" s="594">
        <f t="shared" si="3"/>
        <v>407</v>
      </c>
      <c r="N8" s="594">
        <v>151</v>
      </c>
      <c r="O8" s="594">
        <v>153</v>
      </c>
      <c r="P8" s="594">
        <f t="shared" si="4"/>
        <v>304</v>
      </c>
      <c r="Q8" s="597" t="s">
        <v>1158</v>
      </c>
    </row>
    <row r="9" spans="1:17" x14ac:dyDescent="0.7">
      <c r="A9" s="593" t="s">
        <v>518</v>
      </c>
      <c r="B9" s="594">
        <v>418</v>
      </c>
      <c r="C9" s="594">
        <v>17</v>
      </c>
      <c r="D9" s="595">
        <f t="shared" si="0"/>
        <v>435</v>
      </c>
      <c r="E9" s="594">
        <v>430</v>
      </c>
      <c r="F9" s="594">
        <v>27</v>
      </c>
      <c r="G9" s="594">
        <f t="shared" si="1"/>
        <v>457</v>
      </c>
      <c r="H9" s="594">
        <v>380</v>
      </c>
      <c r="I9" s="594">
        <v>31</v>
      </c>
      <c r="J9" s="596">
        <f t="shared" si="2"/>
        <v>411</v>
      </c>
      <c r="K9" s="594">
        <v>326</v>
      </c>
      <c r="L9" s="594">
        <v>28</v>
      </c>
      <c r="M9" s="594">
        <f t="shared" si="3"/>
        <v>354</v>
      </c>
      <c r="N9" s="594">
        <v>494</v>
      </c>
      <c r="O9" s="594">
        <v>24</v>
      </c>
      <c r="P9" s="594">
        <f t="shared" si="4"/>
        <v>518</v>
      </c>
      <c r="Q9" s="597" t="s">
        <v>519</v>
      </c>
    </row>
    <row r="10" spans="1:17" x14ac:dyDescent="0.7">
      <c r="A10" s="598" t="s">
        <v>520</v>
      </c>
      <c r="B10" s="599">
        <v>9</v>
      </c>
      <c r="C10" s="599">
        <v>17</v>
      </c>
      <c r="D10" s="595">
        <f t="shared" si="0"/>
        <v>26</v>
      </c>
      <c r="E10" s="599">
        <v>7</v>
      </c>
      <c r="F10" s="599">
        <v>13</v>
      </c>
      <c r="G10" s="594">
        <f t="shared" si="1"/>
        <v>20</v>
      </c>
      <c r="H10" s="599">
        <v>9</v>
      </c>
      <c r="I10" s="599">
        <v>20</v>
      </c>
      <c r="J10" s="596">
        <f t="shared" si="2"/>
        <v>29</v>
      </c>
      <c r="K10" s="599">
        <v>18</v>
      </c>
      <c r="L10" s="599">
        <v>28</v>
      </c>
      <c r="M10" s="594">
        <f t="shared" si="3"/>
        <v>46</v>
      </c>
      <c r="N10" s="599">
        <v>17</v>
      </c>
      <c r="O10" s="599">
        <v>20</v>
      </c>
      <c r="P10" s="594">
        <f t="shared" si="4"/>
        <v>37</v>
      </c>
      <c r="Q10" s="600" t="s">
        <v>521</v>
      </c>
    </row>
    <row r="11" spans="1:17" ht="27" thickBot="1" x14ac:dyDescent="0.75">
      <c r="A11" s="601" t="s">
        <v>6</v>
      </c>
      <c r="B11" s="602">
        <f>SUM(B6:B10)</f>
        <v>1183</v>
      </c>
      <c r="C11" s="602">
        <f>SUM(C6:C10)</f>
        <v>669</v>
      </c>
      <c r="D11" s="595">
        <f>+B11+C11</f>
        <v>1852</v>
      </c>
      <c r="E11" s="594">
        <f>SUM(E6:E10)</f>
        <v>1005</v>
      </c>
      <c r="F11" s="594">
        <f>SUM(F6:F10)</f>
        <v>610</v>
      </c>
      <c r="G11" s="594">
        <f t="shared" si="1"/>
        <v>1615</v>
      </c>
      <c r="H11" s="602">
        <f>SUM(H6:H10)</f>
        <v>1024</v>
      </c>
      <c r="I11" s="602">
        <f>SUM(I6:I10)</f>
        <v>784</v>
      </c>
      <c r="J11" s="596">
        <f t="shared" si="2"/>
        <v>1808</v>
      </c>
      <c r="K11" s="602">
        <f>SUM(K6:K10)</f>
        <v>1041</v>
      </c>
      <c r="L11" s="602">
        <f>SUM(L6:L10)</f>
        <v>951</v>
      </c>
      <c r="M11" s="594">
        <f t="shared" si="3"/>
        <v>1992</v>
      </c>
      <c r="N11" s="602">
        <f>+SUM(N6:N10)</f>
        <v>1159</v>
      </c>
      <c r="O11" s="602">
        <f>+SUM(O6:O10)</f>
        <v>805</v>
      </c>
      <c r="P11" s="594">
        <f t="shared" si="4"/>
        <v>1964</v>
      </c>
      <c r="Q11" s="603" t="s">
        <v>7</v>
      </c>
    </row>
    <row r="12" spans="1:17" ht="15" customHeight="1" x14ac:dyDescent="0.7">
      <c r="A12" s="545" t="s">
        <v>1206</v>
      </c>
      <c r="B12" s="604"/>
      <c r="C12" s="604"/>
      <c r="D12" s="605"/>
      <c r="E12" s="605"/>
      <c r="F12" s="605"/>
      <c r="G12" s="605"/>
      <c r="H12" s="605"/>
      <c r="I12" s="605"/>
      <c r="J12" s="605"/>
      <c r="K12" s="605"/>
      <c r="L12" s="606" t="s">
        <v>1110</v>
      </c>
      <c r="M12" s="606"/>
      <c r="N12" s="606"/>
      <c r="O12" s="606"/>
      <c r="P12" s="606"/>
      <c r="Q12" s="576" t="s">
        <v>620</v>
      </c>
    </row>
  </sheetData>
  <mergeCells count="8">
    <mergeCell ref="I1:Q1"/>
    <mergeCell ref="A3:A5"/>
    <mergeCell ref="B3:D3"/>
    <mergeCell ref="E3:G3"/>
    <mergeCell ref="H3:J3"/>
    <mergeCell ref="K3:M3"/>
    <mergeCell ref="N3:P3"/>
    <mergeCell ref="Q3:Q5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D9C3-45B9-4235-B43A-5115E12E7733}">
  <dimension ref="A1:F7"/>
  <sheetViews>
    <sheetView workbookViewId="0">
      <selection sqref="A1:XFD1048576"/>
    </sheetView>
  </sheetViews>
  <sheetFormatPr baseColWidth="10" defaultRowHeight="26.4" x14ac:dyDescent="0.7"/>
  <cols>
    <col min="1" max="1" width="30" style="1" customWidth="1"/>
    <col min="2" max="2" width="11.5546875" style="1"/>
    <col min="3" max="3" width="21.21875" style="1" customWidth="1"/>
    <col min="4" max="4" width="11.5546875" style="1"/>
    <col min="5" max="5" width="12.6640625" style="1" bestFit="1" customWidth="1"/>
    <col min="6" max="6" width="18.77734375" style="1" customWidth="1"/>
    <col min="7" max="16384" width="11.5546875" style="1"/>
  </cols>
  <sheetData>
    <row r="1" spans="1:6" x14ac:dyDescent="0.7">
      <c r="F1" s="534" t="s">
        <v>1163</v>
      </c>
    </row>
    <row r="2" spans="1:6" ht="15.6" customHeight="1" x14ac:dyDescent="0.7">
      <c r="A2" s="534" t="s">
        <v>1164</v>
      </c>
      <c r="B2" s="534"/>
      <c r="C2" s="534"/>
      <c r="D2" s="534"/>
      <c r="E2" s="534"/>
      <c r="F2" s="534"/>
    </row>
    <row r="3" spans="1:6" x14ac:dyDescent="0.7">
      <c r="A3" s="418" t="s">
        <v>463</v>
      </c>
      <c r="B3" s="420">
        <v>2010</v>
      </c>
      <c r="C3" s="420">
        <v>2015</v>
      </c>
      <c r="D3" s="420">
        <v>2022</v>
      </c>
      <c r="E3" s="420">
        <v>2023</v>
      </c>
      <c r="F3" s="476" t="s">
        <v>478</v>
      </c>
    </row>
    <row r="4" spans="1:6" ht="44.25" customHeight="1" x14ac:dyDescent="0.7">
      <c r="A4" s="607" t="s">
        <v>569</v>
      </c>
      <c r="B4" s="419">
        <v>700</v>
      </c>
      <c r="C4" s="419">
        <v>794</v>
      </c>
      <c r="D4" s="419">
        <v>1413</v>
      </c>
      <c r="E4" s="419">
        <v>1018</v>
      </c>
      <c r="F4" s="476" t="s">
        <v>1159</v>
      </c>
    </row>
    <row r="5" spans="1:6" ht="36.6" customHeight="1" x14ac:dyDescent="0.7">
      <c r="A5" s="418" t="s">
        <v>619</v>
      </c>
      <c r="B5" s="420">
        <v>1700</v>
      </c>
      <c r="C5" s="420">
        <v>1873</v>
      </c>
      <c r="D5" s="420">
        <v>2826</v>
      </c>
      <c r="E5" s="420">
        <v>2566</v>
      </c>
      <c r="F5" s="476" t="s">
        <v>1160</v>
      </c>
    </row>
    <row r="6" spans="1:6" ht="25.5" customHeight="1" x14ac:dyDescent="0.7">
      <c r="A6" s="418" t="s">
        <v>1161</v>
      </c>
      <c r="B6" s="420">
        <v>0.41199999999999998</v>
      </c>
      <c r="C6" s="420">
        <v>0.42399999999999999</v>
      </c>
      <c r="D6" s="420">
        <v>0.5</v>
      </c>
      <c r="E6" s="608">
        <f>+E4/E5</f>
        <v>0.39672642244738893</v>
      </c>
      <c r="F6" s="476" t="s">
        <v>284</v>
      </c>
    </row>
    <row r="7" spans="1:6" ht="18" customHeight="1" x14ac:dyDescent="0.7">
      <c r="A7" s="983" t="s">
        <v>1207</v>
      </c>
      <c r="B7" s="983"/>
      <c r="C7" s="983"/>
      <c r="D7" s="983"/>
      <c r="E7" s="983"/>
      <c r="F7" s="983"/>
    </row>
  </sheetData>
  <mergeCells count="1">
    <mergeCell ref="A7:F7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D09D-39CA-451D-A1BC-3D8838083A0A}">
  <dimension ref="A1:T12"/>
  <sheetViews>
    <sheetView workbookViewId="0">
      <selection sqref="A1:XFD1048576"/>
    </sheetView>
  </sheetViews>
  <sheetFormatPr baseColWidth="10" defaultColWidth="8.88671875" defaultRowHeight="26.4" x14ac:dyDescent="0.7"/>
  <cols>
    <col min="1" max="1" width="18.88671875" style="1" customWidth="1"/>
    <col min="2" max="2" width="18" style="1" customWidth="1"/>
    <col min="3" max="3" width="13" style="1" customWidth="1"/>
    <col min="4" max="4" width="16.44140625" style="1" customWidth="1"/>
    <col min="5" max="5" width="13.33203125" style="1" customWidth="1"/>
    <col min="6" max="6" width="14.44140625" style="1" customWidth="1"/>
    <col min="7" max="7" width="16.109375" style="1" customWidth="1"/>
    <col min="8" max="8" width="14.44140625" style="1" customWidth="1"/>
    <col min="9" max="9" width="10.33203125" style="1" customWidth="1"/>
    <col min="10" max="10" width="20.6640625" style="1" bestFit="1" customWidth="1"/>
    <col min="11" max="11" width="14" style="1" bestFit="1" customWidth="1"/>
    <col min="12" max="12" width="10.33203125" style="1" bestFit="1" customWidth="1"/>
    <col min="13" max="13" width="20.6640625" style="1" bestFit="1" customWidth="1"/>
    <col min="14" max="14" width="14" style="1" bestFit="1" customWidth="1"/>
    <col min="15" max="15" width="10.33203125" style="1" bestFit="1" customWidth="1"/>
    <col min="16" max="16" width="20.6640625" style="1" customWidth="1"/>
    <col min="17" max="17" width="14" style="1" customWidth="1"/>
    <col min="18" max="18" width="13.6640625" style="1" customWidth="1"/>
    <col min="19" max="19" width="18.6640625" style="1" customWidth="1"/>
    <col min="20" max="20" width="11.6640625" style="1" customWidth="1"/>
    <col min="21" max="16384" width="8.88671875" style="1"/>
  </cols>
  <sheetData>
    <row r="1" spans="1:20" x14ac:dyDescent="0.7">
      <c r="T1" s="534" t="s">
        <v>1382</v>
      </c>
    </row>
    <row r="2" spans="1:20" ht="15.6" customHeight="1" thickBot="1" x14ac:dyDescent="0.75">
      <c r="A2" s="534" t="s">
        <v>1383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M2" s="534"/>
      <c r="N2" s="534"/>
      <c r="O2" s="534"/>
      <c r="P2" s="534"/>
      <c r="Q2" s="534"/>
      <c r="R2" s="534"/>
      <c r="S2" s="534"/>
      <c r="T2" s="534"/>
    </row>
    <row r="3" spans="1:20" x14ac:dyDescent="0.7">
      <c r="A3" s="959" t="s">
        <v>511</v>
      </c>
      <c r="B3" s="987">
        <v>2018</v>
      </c>
      <c r="C3" s="988"/>
      <c r="D3" s="989"/>
      <c r="E3" s="990">
        <v>2019</v>
      </c>
      <c r="F3" s="991"/>
      <c r="G3" s="992"/>
      <c r="H3" s="990">
        <v>2020</v>
      </c>
      <c r="I3" s="991"/>
      <c r="J3" s="992"/>
      <c r="K3" s="990">
        <v>2021</v>
      </c>
      <c r="L3" s="991"/>
      <c r="M3" s="992"/>
      <c r="N3" s="962">
        <v>2022</v>
      </c>
      <c r="O3" s="963"/>
      <c r="P3" s="964"/>
      <c r="Q3" s="962">
        <v>2023</v>
      </c>
      <c r="R3" s="963"/>
      <c r="S3" s="964"/>
      <c r="T3" s="984" t="s">
        <v>523</v>
      </c>
    </row>
    <row r="4" spans="1:20" ht="44.25" customHeight="1" x14ac:dyDescent="0.7">
      <c r="A4" s="960"/>
      <c r="B4" s="564" t="s">
        <v>1369</v>
      </c>
      <c r="C4" s="564" t="s">
        <v>1370</v>
      </c>
      <c r="D4" s="564" t="s">
        <v>1371</v>
      </c>
      <c r="E4" s="564" t="s">
        <v>1369</v>
      </c>
      <c r="F4" s="564" t="s">
        <v>1370</v>
      </c>
      <c r="G4" s="564" t="s">
        <v>1371</v>
      </c>
      <c r="H4" s="564" t="s">
        <v>1369</v>
      </c>
      <c r="I4" s="564" t="s">
        <v>1370</v>
      </c>
      <c r="J4" s="564" t="s">
        <v>1371</v>
      </c>
      <c r="K4" s="564" t="s">
        <v>1369</v>
      </c>
      <c r="L4" s="564" t="s">
        <v>1370</v>
      </c>
      <c r="M4" s="564" t="s">
        <v>1371</v>
      </c>
      <c r="N4" s="564" t="s">
        <v>1369</v>
      </c>
      <c r="O4" s="564" t="s">
        <v>1370</v>
      </c>
      <c r="P4" s="564" t="s">
        <v>1371</v>
      </c>
      <c r="Q4" s="564" t="s">
        <v>1369</v>
      </c>
      <c r="R4" s="564" t="s">
        <v>1370</v>
      </c>
      <c r="S4" s="564" t="s">
        <v>1371</v>
      </c>
      <c r="T4" s="985"/>
    </row>
    <row r="5" spans="1:20" ht="36.6" customHeight="1" x14ac:dyDescent="0.7">
      <c r="A5" s="961"/>
      <c r="B5" s="501" t="s">
        <v>1372</v>
      </c>
      <c r="C5" s="566" t="s">
        <v>1373</v>
      </c>
      <c r="D5" s="501" t="s">
        <v>1374</v>
      </c>
      <c r="E5" s="501" t="s">
        <v>1372</v>
      </c>
      <c r="F5" s="566" t="s">
        <v>1373</v>
      </c>
      <c r="G5" s="501" t="s">
        <v>1374</v>
      </c>
      <c r="H5" s="501" t="s">
        <v>1372</v>
      </c>
      <c r="I5" s="566" t="s">
        <v>1373</v>
      </c>
      <c r="J5" s="501" t="s">
        <v>1374</v>
      </c>
      <c r="K5" s="501" t="s">
        <v>1372</v>
      </c>
      <c r="L5" s="566" t="s">
        <v>1373</v>
      </c>
      <c r="M5" s="501" t="s">
        <v>1374</v>
      </c>
      <c r="N5" s="501" t="s">
        <v>1372</v>
      </c>
      <c r="O5" s="566" t="s">
        <v>1373</v>
      </c>
      <c r="P5" s="501" t="s">
        <v>1374</v>
      </c>
      <c r="Q5" s="501" t="s">
        <v>1372</v>
      </c>
      <c r="R5" s="566" t="s">
        <v>1373</v>
      </c>
      <c r="S5" s="501" t="s">
        <v>1374</v>
      </c>
      <c r="T5" s="986"/>
    </row>
    <row r="6" spans="1:20" ht="25.5" customHeight="1" x14ac:dyDescent="0.7">
      <c r="A6" s="580" t="s">
        <v>1375</v>
      </c>
      <c r="B6" s="568">
        <v>767</v>
      </c>
      <c r="C6" s="568">
        <v>350</v>
      </c>
      <c r="D6" s="581">
        <v>219.14</v>
      </c>
      <c r="E6" s="568">
        <v>840</v>
      </c>
      <c r="F6" s="568">
        <v>350</v>
      </c>
      <c r="G6" s="581">
        <v>240</v>
      </c>
      <c r="H6" s="568">
        <v>652</v>
      </c>
      <c r="I6" s="568">
        <v>350</v>
      </c>
      <c r="J6" s="581">
        <v>186.28</v>
      </c>
      <c r="K6" s="568">
        <v>854</v>
      </c>
      <c r="L6" s="568">
        <v>350</v>
      </c>
      <c r="M6" s="581">
        <v>244</v>
      </c>
      <c r="N6" s="568">
        <v>1087</v>
      </c>
      <c r="O6" s="568">
        <v>350</v>
      </c>
      <c r="P6" s="581">
        <v>310.57</v>
      </c>
      <c r="Q6" s="568">
        <v>1017</v>
      </c>
      <c r="R6" s="568">
        <v>350</v>
      </c>
      <c r="S6" s="581">
        <v>290.57</v>
      </c>
      <c r="T6" s="582" t="s">
        <v>513</v>
      </c>
    </row>
    <row r="7" spans="1:20" x14ac:dyDescent="0.7">
      <c r="A7" s="580" t="s">
        <v>1376</v>
      </c>
      <c r="B7" s="568">
        <v>188</v>
      </c>
      <c r="C7" s="568">
        <v>150</v>
      </c>
      <c r="D7" s="581">
        <v>125.3</v>
      </c>
      <c r="E7" s="568">
        <v>115</v>
      </c>
      <c r="F7" s="568">
        <v>150</v>
      </c>
      <c r="G7" s="581">
        <v>76.66</v>
      </c>
      <c r="H7" s="568">
        <v>90</v>
      </c>
      <c r="I7" s="568">
        <v>150</v>
      </c>
      <c r="J7" s="581">
        <v>60</v>
      </c>
      <c r="K7" s="568">
        <v>97</v>
      </c>
      <c r="L7" s="568">
        <v>150</v>
      </c>
      <c r="M7" s="581">
        <v>64.66</v>
      </c>
      <c r="N7" s="568">
        <v>127</v>
      </c>
      <c r="O7" s="568">
        <v>150</v>
      </c>
      <c r="P7" s="581">
        <v>84.66</v>
      </c>
      <c r="Q7" s="568">
        <v>105</v>
      </c>
      <c r="R7" s="568">
        <v>150</v>
      </c>
      <c r="S7" s="581">
        <v>70</v>
      </c>
      <c r="T7" s="582" t="s">
        <v>1377</v>
      </c>
    </row>
    <row r="8" spans="1:20" x14ac:dyDescent="0.7">
      <c r="A8" s="580" t="s">
        <v>1378</v>
      </c>
      <c r="B8" s="568">
        <v>26</v>
      </c>
      <c r="C8" s="568">
        <v>50</v>
      </c>
      <c r="D8" s="581">
        <v>51.5</v>
      </c>
      <c r="E8" s="568">
        <v>27</v>
      </c>
      <c r="F8" s="568">
        <v>50</v>
      </c>
      <c r="G8" s="581">
        <v>54</v>
      </c>
      <c r="H8" s="568">
        <v>20</v>
      </c>
      <c r="I8" s="568">
        <v>50</v>
      </c>
      <c r="J8" s="581">
        <v>40</v>
      </c>
      <c r="K8" s="568">
        <v>29</v>
      </c>
      <c r="L8" s="568">
        <v>50</v>
      </c>
      <c r="M8" s="581">
        <v>58</v>
      </c>
      <c r="N8" s="568">
        <v>46</v>
      </c>
      <c r="O8" s="568">
        <v>50</v>
      </c>
      <c r="P8" s="581">
        <v>92</v>
      </c>
      <c r="Q8" s="568">
        <v>37</v>
      </c>
      <c r="R8" s="568">
        <v>50</v>
      </c>
      <c r="S8" s="581">
        <v>74</v>
      </c>
      <c r="T8" s="582" t="s">
        <v>521</v>
      </c>
    </row>
    <row r="9" spans="1:20" x14ac:dyDescent="0.7">
      <c r="A9" s="580" t="s">
        <v>1379</v>
      </c>
      <c r="B9" s="568">
        <v>453</v>
      </c>
      <c r="C9" s="568">
        <v>650</v>
      </c>
      <c r="D9" s="581">
        <v>69.7</v>
      </c>
      <c r="E9" s="568">
        <v>435</v>
      </c>
      <c r="F9" s="568">
        <v>650</v>
      </c>
      <c r="G9" s="581">
        <v>66.92</v>
      </c>
      <c r="H9" s="568">
        <v>456</v>
      </c>
      <c r="I9" s="568">
        <v>650</v>
      </c>
      <c r="J9" s="581">
        <v>70.150000000000006</v>
      </c>
      <c r="K9" s="568">
        <v>411</v>
      </c>
      <c r="L9" s="568">
        <v>650</v>
      </c>
      <c r="M9" s="581">
        <v>63.23</v>
      </c>
      <c r="N9" s="568">
        <v>354</v>
      </c>
      <c r="O9" s="568">
        <v>650</v>
      </c>
      <c r="P9" s="581">
        <v>54.61</v>
      </c>
      <c r="Q9" s="568">
        <v>268</v>
      </c>
      <c r="R9" s="568">
        <v>650</v>
      </c>
      <c r="S9" s="581">
        <v>41.23</v>
      </c>
      <c r="T9" s="582" t="s">
        <v>1380</v>
      </c>
    </row>
    <row r="10" spans="1:20" x14ac:dyDescent="0.7">
      <c r="A10" s="580" t="s">
        <v>1381</v>
      </c>
      <c r="B10" s="568">
        <v>419</v>
      </c>
      <c r="C10" s="568">
        <v>450</v>
      </c>
      <c r="D10" s="581">
        <v>93.11</v>
      </c>
      <c r="E10" s="568">
        <v>435</v>
      </c>
      <c r="F10" s="568">
        <v>450</v>
      </c>
      <c r="G10" s="581">
        <v>96.66</v>
      </c>
      <c r="H10" s="568">
        <v>393</v>
      </c>
      <c r="I10" s="568">
        <v>450</v>
      </c>
      <c r="J10" s="581">
        <v>87.33</v>
      </c>
      <c r="K10" s="568">
        <v>411</v>
      </c>
      <c r="L10" s="568">
        <v>450</v>
      </c>
      <c r="M10" s="581">
        <v>91.33</v>
      </c>
      <c r="N10" s="568">
        <v>400</v>
      </c>
      <c r="O10" s="568">
        <v>450</v>
      </c>
      <c r="P10" s="581">
        <v>88.88</v>
      </c>
      <c r="Q10" s="568">
        <v>318</v>
      </c>
      <c r="R10" s="568">
        <v>450</v>
      </c>
      <c r="S10" s="581">
        <v>70.66</v>
      </c>
      <c r="T10" s="582" t="s">
        <v>1158</v>
      </c>
    </row>
    <row r="11" spans="1:20" ht="27" thickBot="1" x14ac:dyDescent="0.75">
      <c r="A11" s="586" t="s">
        <v>6</v>
      </c>
      <c r="B11" s="587"/>
      <c r="C11" s="587"/>
      <c r="D11" s="588"/>
      <c r="E11" s="587"/>
      <c r="F11" s="587"/>
      <c r="G11" s="588"/>
      <c r="H11" s="587"/>
      <c r="I11" s="587"/>
      <c r="J11" s="588"/>
      <c r="K11" s="587"/>
      <c r="L11" s="587"/>
      <c r="M11" s="588"/>
      <c r="N11" s="587"/>
      <c r="O11" s="587"/>
      <c r="P11" s="588"/>
      <c r="Q11" s="587"/>
      <c r="R11" s="587"/>
      <c r="S11" s="588"/>
      <c r="T11" s="589" t="s">
        <v>7</v>
      </c>
    </row>
    <row r="12" spans="1:20" x14ac:dyDescent="0.7">
      <c r="A12" s="956" t="s">
        <v>1206</v>
      </c>
      <c r="B12" s="957"/>
      <c r="C12" s="957"/>
      <c r="O12" s="958" t="s">
        <v>620</v>
      </c>
      <c r="P12" s="958"/>
      <c r="Q12" s="958"/>
      <c r="R12" s="958"/>
      <c r="S12" s="958"/>
      <c r="T12" s="958"/>
    </row>
  </sheetData>
  <mergeCells count="10">
    <mergeCell ref="N3:P3"/>
    <mergeCell ref="Q3:S3"/>
    <mergeCell ref="T3:T5"/>
    <mergeCell ref="A12:C12"/>
    <mergeCell ref="O12:T12"/>
    <mergeCell ref="A3:A5"/>
    <mergeCell ref="B3:D3"/>
    <mergeCell ref="E3:G3"/>
    <mergeCell ref="H3:J3"/>
    <mergeCell ref="K3:M3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6CC9-9C8C-4A22-B598-E713FA88B3DE}">
  <dimension ref="A1:F7"/>
  <sheetViews>
    <sheetView workbookViewId="0">
      <selection sqref="A1:XFD1048576"/>
    </sheetView>
  </sheetViews>
  <sheetFormatPr baseColWidth="10" defaultRowHeight="26.4" x14ac:dyDescent="0.7"/>
  <cols>
    <col min="1" max="1" width="28" style="1" bestFit="1" customWidth="1"/>
    <col min="2" max="2" width="14.77734375" style="1" customWidth="1"/>
    <col min="3" max="3" width="16" style="1" customWidth="1"/>
    <col min="4" max="5" width="25" style="1" customWidth="1"/>
    <col min="6" max="6" width="17.44140625" style="1" customWidth="1"/>
    <col min="7" max="16384" width="11.5546875" style="1"/>
  </cols>
  <sheetData>
    <row r="1" spans="1:6" ht="18" customHeight="1" x14ac:dyDescent="0.7">
      <c r="C1" s="534"/>
      <c r="D1" s="534"/>
      <c r="E1" s="534"/>
      <c r="F1" s="534" t="s">
        <v>1165</v>
      </c>
    </row>
    <row r="2" spans="1:6" ht="18.600000000000001" customHeight="1" thickBot="1" x14ac:dyDescent="0.75">
      <c r="A2" s="993" t="s">
        <v>1338</v>
      </c>
      <c r="B2" s="993"/>
      <c r="C2" s="993"/>
      <c r="D2" s="993"/>
      <c r="E2" s="609"/>
      <c r="F2" s="533"/>
    </row>
    <row r="3" spans="1:6" x14ac:dyDescent="0.7">
      <c r="A3" s="610" t="s">
        <v>463</v>
      </c>
      <c r="B3" s="611">
        <v>2010</v>
      </c>
      <c r="C3" s="611">
        <v>2015</v>
      </c>
      <c r="D3" s="611">
        <v>2022</v>
      </c>
      <c r="E3" s="577">
        <v>2023</v>
      </c>
      <c r="F3" s="612" t="s">
        <v>478</v>
      </c>
    </row>
    <row r="4" spans="1:6" x14ac:dyDescent="0.7">
      <c r="A4" s="613" t="s">
        <v>619</v>
      </c>
      <c r="B4" s="420">
        <v>1700</v>
      </c>
      <c r="C4" s="420">
        <v>1873</v>
      </c>
      <c r="D4" s="614">
        <v>2826</v>
      </c>
      <c r="E4" s="615">
        <v>2566</v>
      </c>
      <c r="F4" s="616" t="s">
        <v>570</v>
      </c>
    </row>
    <row r="5" spans="1:6" x14ac:dyDescent="0.7">
      <c r="A5" s="583" t="s">
        <v>1339</v>
      </c>
      <c r="B5" s="419">
        <v>62</v>
      </c>
      <c r="C5" s="420">
        <v>35</v>
      </c>
      <c r="D5" s="584">
        <v>57</v>
      </c>
      <c r="E5" s="617">
        <v>35</v>
      </c>
      <c r="F5" s="616" t="s">
        <v>571</v>
      </c>
    </row>
    <row r="6" spans="1:6" ht="27" thickBot="1" x14ac:dyDescent="0.75">
      <c r="A6" s="618" t="s">
        <v>572</v>
      </c>
      <c r="B6" s="619">
        <f>B5/B4</f>
        <v>3.6470588235294116E-2</v>
      </c>
      <c r="C6" s="619">
        <f t="shared" ref="C6:E6" si="0">C5/C4</f>
        <v>1.8686599038974908E-2</v>
      </c>
      <c r="D6" s="619">
        <f t="shared" si="0"/>
        <v>2.0169851380042462E-2</v>
      </c>
      <c r="E6" s="619">
        <f t="shared" si="0"/>
        <v>1.3639906469212782E-2</v>
      </c>
      <c r="F6" s="620" t="s">
        <v>573</v>
      </c>
    </row>
    <row r="7" spans="1:6" x14ac:dyDescent="0.7">
      <c r="A7" s="621" t="s">
        <v>465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9B20-9F48-4C29-BAD4-A25C04E4E736}">
  <dimension ref="A1:P23"/>
  <sheetViews>
    <sheetView zoomScale="60" zoomScaleNormal="60" workbookViewId="0">
      <selection activeCell="C12" sqref="C12"/>
    </sheetView>
  </sheetViews>
  <sheetFormatPr baseColWidth="10" defaultRowHeight="30" x14ac:dyDescent="0.85"/>
  <cols>
    <col min="1" max="1" width="20.6640625" style="152" customWidth="1"/>
    <col min="2" max="2" width="33" style="152" customWidth="1"/>
    <col min="3" max="3" width="32.44140625" style="152" customWidth="1"/>
    <col min="4" max="4" width="54.109375" style="152" customWidth="1"/>
    <col min="5" max="5" width="42.21875" style="152" customWidth="1"/>
    <col min="6" max="16384" width="11.5546875" style="152"/>
  </cols>
  <sheetData>
    <row r="1" spans="1:16" ht="24" customHeight="1" x14ac:dyDescent="0.85">
      <c r="B1" s="148"/>
      <c r="C1" s="148"/>
      <c r="D1" s="148"/>
      <c r="E1" s="148" t="s">
        <v>1269</v>
      </c>
      <c r="F1" s="211"/>
      <c r="G1" s="211"/>
      <c r="H1" s="211"/>
      <c r="J1" s="211"/>
      <c r="K1" s="211"/>
      <c r="L1" s="211"/>
      <c r="M1" s="211"/>
      <c r="N1" s="211"/>
      <c r="O1" s="211"/>
      <c r="P1" s="211"/>
    </row>
    <row r="2" spans="1:16" ht="33" customHeight="1" x14ac:dyDescent="0.85">
      <c r="A2" s="148" t="s">
        <v>1267</v>
      </c>
      <c r="B2" s="148"/>
      <c r="C2" s="148"/>
      <c r="D2" s="148"/>
      <c r="E2" s="148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</row>
    <row r="3" spans="1:16" ht="34.799999999999997" customHeight="1" x14ac:dyDescent="0.85">
      <c r="A3" s="784" t="s">
        <v>1069</v>
      </c>
      <c r="B3" s="789" t="s">
        <v>1268</v>
      </c>
      <c r="C3" s="790"/>
      <c r="D3" s="791"/>
      <c r="E3" s="792" t="s">
        <v>39</v>
      </c>
    </row>
    <row r="4" spans="1:16" ht="26.4" customHeight="1" x14ac:dyDescent="0.85">
      <c r="A4" s="785"/>
      <c r="B4" s="297" t="s">
        <v>1265</v>
      </c>
      <c r="C4" s="297" t="s">
        <v>1266</v>
      </c>
      <c r="D4" s="297" t="s">
        <v>1264</v>
      </c>
      <c r="E4" s="793"/>
    </row>
    <row r="5" spans="1:16" x14ac:dyDescent="0.85">
      <c r="A5" s="204" t="s">
        <v>40</v>
      </c>
      <c r="B5" s="213">
        <v>0.15019773378675499</v>
      </c>
      <c r="C5" s="213">
        <v>0.1352497941416286</v>
      </c>
      <c r="D5" s="213">
        <v>0.14245591469258082</v>
      </c>
      <c r="E5" s="214" t="s">
        <v>41</v>
      </c>
    </row>
    <row r="6" spans="1:16" x14ac:dyDescent="0.85">
      <c r="A6" s="204" t="s">
        <v>1231</v>
      </c>
      <c r="B6" s="213">
        <v>0.14653420973582504</v>
      </c>
      <c r="C6" s="213">
        <v>0.13394503770824412</v>
      </c>
      <c r="D6" s="213">
        <v>0.14001404075614515</v>
      </c>
      <c r="E6" s="214" t="s">
        <v>43</v>
      </c>
    </row>
    <row r="7" spans="1:16" x14ac:dyDescent="0.85">
      <c r="A7" s="204" t="s">
        <v>1232</v>
      </c>
      <c r="B7" s="213">
        <v>0.13739234976245948</v>
      </c>
      <c r="C7" s="213">
        <v>0.12860712771846924</v>
      </c>
      <c r="D7" s="213">
        <v>0.13284231802581759</v>
      </c>
      <c r="E7" s="214" t="s">
        <v>45</v>
      </c>
    </row>
    <row r="8" spans="1:16" x14ac:dyDescent="0.85">
      <c r="A8" s="204" t="s">
        <v>1233</v>
      </c>
      <c r="B8" s="213">
        <v>0.11496828521397703</v>
      </c>
      <c r="C8" s="213">
        <v>0.11361249162304529</v>
      </c>
      <c r="D8" s="213">
        <v>0.11426609421129681</v>
      </c>
      <c r="E8" s="214" t="s">
        <v>47</v>
      </c>
    </row>
    <row r="9" spans="1:16" x14ac:dyDescent="0.85">
      <c r="A9" s="204" t="s">
        <v>48</v>
      </c>
      <c r="B9" s="213">
        <v>7.9665661184978614E-2</v>
      </c>
      <c r="C9" s="213">
        <v>9.0643644153031014E-2</v>
      </c>
      <c r="D9" s="213">
        <v>8.5351365044156691E-2</v>
      </c>
      <c r="E9" s="214" t="s">
        <v>49</v>
      </c>
    </row>
    <row r="10" spans="1:16" x14ac:dyDescent="0.85">
      <c r="A10" s="204" t="s">
        <v>50</v>
      </c>
      <c r="B10" s="213">
        <v>6.4186013214147894E-2</v>
      </c>
      <c r="C10" s="213">
        <v>7.6698085181093917E-2</v>
      </c>
      <c r="D10" s="213">
        <v>7.0666250620934734E-2</v>
      </c>
      <c r="E10" s="214" t="s">
        <v>51</v>
      </c>
    </row>
    <row r="11" spans="1:16" x14ac:dyDescent="0.85">
      <c r="A11" s="204" t="s">
        <v>52</v>
      </c>
      <c r="B11" s="213">
        <v>5.591810465081945E-2</v>
      </c>
      <c r="C11" s="213">
        <v>6.5754475814841201E-2</v>
      </c>
      <c r="D11" s="213">
        <v>6.1012546285096246E-2</v>
      </c>
      <c r="E11" s="214" t="s">
        <v>53</v>
      </c>
    </row>
    <row r="12" spans="1:16" x14ac:dyDescent="0.85">
      <c r="A12" s="204" t="s">
        <v>54</v>
      </c>
      <c r="B12" s="213">
        <v>4.8336952175404693E-2</v>
      </c>
      <c r="C12" s="213">
        <v>5.5188342892053432E-2</v>
      </c>
      <c r="D12" s="213">
        <v>5.1885416292610474E-2</v>
      </c>
      <c r="E12" s="214" t="s">
        <v>55</v>
      </c>
    </row>
    <row r="13" spans="1:16" x14ac:dyDescent="0.85">
      <c r="A13" s="204" t="s">
        <v>56</v>
      </c>
      <c r="B13" s="213">
        <v>4.1175387640228434E-2</v>
      </c>
      <c r="C13" s="213">
        <v>4.3573113700768253E-2</v>
      </c>
      <c r="D13" s="213">
        <v>4.2417215064534643E-2</v>
      </c>
      <c r="E13" s="214" t="s">
        <v>57</v>
      </c>
    </row>
    <row r="14" spans="1:16" x14ac:dyDescent="0.85">
      <c r="A14" s="204" t="s">
        <v>58</v>
      </c>
      <c r="B14" s="213">
        <v>3.59976668738025E-2</v>
      </c>
      <c r="C14" s="213">
        <v>3.66268739322008E-2</v>
      </c>
      <c r="D14" s="213">
        <v>3.6323545043498134E-2</v>
      </c>
      <c r="E14" s="214" t="s">
        <v>59</v>
      </c>
    </row>
    <row r="15" spans="1:16" x14ac:dyDescent="0.85">
      <c r="A15" s="204" t="s">
        <v>60</v>
      </c>
      <c r="B15" s="213">
        <v>3.1990881120045618E-2</v>
      </c>
      <c r="C15" s="213">
        <v>3.2262922638433389E-2</v>
      </c>
      <c r="D15" s="213">
        <v>3.2131776538772014E-2</v>
      </c>
      <c r="E15" s="214" t="s">
        <v>61</v>
      </c>
    </row>
    <row r="16" spans="1:16" x14ac:dyDescent="0.85">
      <c r="A16" s="204" t="s">
        <v>62</v>
      </c>
      <c r="B16" s="213">
        <v>2.744503612546377E-2</v>
      </c>
      <c r="C16" s="213">
        <v>2.6821305902556256E-2</v>
      </c>
      <c r="D16" s="213">
        <v>2.7121994511212125E-2</v>
      </c>
      <c r="E16" s="214" t="s">
        <v>63</v>
      </c>
    </row>
    <row r="17" spans="1:5" x14ac:dyDescent="0.85">
      <c r="A17" s="204" t="s">
        <v>64</v>
      </c>
      <c r="B17" s="213">
        <v>2.2813682775715161E-2</v>
      </c>
      <c r="C17" s="213">
        <v>2.1133319518059718E-2</v>
      </c>
      <c r="D17" s="213">
        <v>2.1943391038872315E-2</v>
      </c>
      <c r="E17" s="214" t="s">
        <v>65</v>
      </c>
    </row>
    <row r="18" spans="1:5" x14ac:dyDescent="0.85">
      <c r="A18" s="204" t="s">
        <v>66</v>
      </c>
      <c r="B18" s="213">
        <v>1.7500329239129826E-2</v>
      </c>
      <c r="C18" s="213">
        <v>1.5802583138069613E-2</v>
      </c>
      <c r="D18" s="213">
        <v>1.6621034600840572E-2</v>
      </c>
      <c r="E18" s="214" t="s">
        <v>67</v>
      </c>
    </row>
    <row r="19" spans="1:5" x14ac:dyDescent="0.85">
      <c r="A19" s="204" t="s">
        <v>68</v>
      </c>
      <c r="B19" s="213">
        <v>1.1843244518614555E-2</v>
      </c>
      <c r="C19" s="213">
        <v>1.0541807658724582E-2</v>
      </c>
      <c r="D19" s="213">
        <v>1.1169205890429929E-2</v>
      </c>
      <c r="E19" s="214" t="s">
        <v>69</v>
      </c>
    </row>
    <row r="20" spans="1:5" x14ac:dyDescent="0.85">
      <c r="A20" s="204" t="s">
        <v>1234</v>
      </c>
      <c r="B20" s="213">
        <v>5.943293015444771E-3</v>
      </c>
      <c r="C20" s="213">
        <v>5.4016342906763716E-3</v>
      </c>
      <c r="D20" s="213">
        <v>5.662757773934708E-3</v>
      </c>
      <c r="E20" s="214" t="s">
        <v>1270</v>
      </c>
    </row>
    <row r="21" spans="1:5" x14ac:dyDescent="0.85">
      <c r="A21" s="204" t="s">
        <v>1235</v>
      </c>
      <c r="B21" s="213">
        <v>8.0911689664886523E-3</v>
      </c>
      <c r="C21" s="213">
        <v>8.1374399890821528E-3</v>
      </c>
      <c r="D21" s="213">
        <v>8.1151335992914707E-3</v>
      </c>
      <c r="E21" s="215" t="s">
        <v>1236</v>
      </c>
    </row>
    <row r="22" spans="1:5" x14ac:dyDescent="0.85">
      <c r="A22" s="216" t="s">
        <v>113</v>
      </c>
      <c r="B22" s="213">
        <v>1</v>
      </c>
      <c r="C22" s="213">
        <v>1</v>
      </c>
      <c r="D22" s="213">
        <v>1</v>
      </c>
      <c r="E22" s="216" t="s">
        <v>7</v>
      </c>
    </row>
    <row r="23" spans="1:5" x14ac:dyDescent="0.85">
      <c r="A23" s="148" t="s">
        <v>1238</v>
      </c>
      <c r="E23" s="148" t="s">
        <v>1237</v>
      </c>
    </row>
  </sheetData>
  <mergeCells count="3">
    <mergeCell ref="A3:A4"/>
    <mergeCell ref="B3:D3"/>
    <mergeCell ref="E3:E4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9447-5D8D-4559-ACBA-C9AFD15AC00F}">
  <dimension ref="A1:N7"/>
  <sheetViews>
    <sheetView workbookViewId="0">
      <selection sqref="A1:XFD1048576"/>
    </sheetView>
  </sheetViews>
  <sheetFormatPr baseColWidth="10" defaultRowHeight="26.4" x14ac:dyDescent="0.7"/>
  <cols>
    <col min="1" max="1" width="16.44140625" style="1" customWidth="1"/>
    <col min="2" max="16384" width="11.5546875" style="1"/>
  </cols>
  <sheetData>
    <row r="1" spans="1:14" x14ac:dyDescent="0.7">
      <c r="N1" s="534" t="s">
        <v>1166</v>
      </c>
    </row>
    <row r="2" spans="1:14" ht="21" customHeight="1" x14ac:dyDescent="0.7">
      <c r="A2" s="534" t="s">
        <v>1208</v>
      </c>
      <c r="C2" s="534"/>
      <c r="D2" s="534"/>
      <c r="E2" s="534"/>
      <c r="F2" s="534"/>
      <c r="G2" s="534"/>
    </row>
    <row r="3" spans="1:14" ht="3.6" customHeight="1" thickBot="1" x14ac:dyDescent="0.75">
      <c r="C3" s="534"/>
      <c r="D3" s="534"/>
      <c r="E3" s="534"/>
      <c r="F3" s="534"/>
      <c r="G3" s="534"/>
      <c r="H3" s="534"/>
      <c r="I3" s="534"/>
    </row>
    <row r="4" spans="1:14" x14ac:dyDescent="0.7">
      <c r="A4" s="622" t="s">
        <v>463</v>
      </c>
      <c r="B4" s="623">
        <v>2012</v>
      </c>
      <c r="C4" s="623">
        <v>2013</v>
      </c>
      <c r="D4" s="623">
        <v>2014</v>
      </c>
      <c r="E4" s="623">
        <v>2015</v>
      </c>
      <c r="F4" s="623">
        <v>2016</v>
      </c>
      <c r="G4" s="623">
        <v>2017</v>
      </c>
      <c r="H4" s="623">
        <v>2018</v>
      </c>
      <c r="I4" s="623">
        <v>2019</v>
      </c>
      <c r="J4" s="623">
        <v>2020</v>
      </c>
      <c r="K4" s="623">
        <v>2021</v>
      </c>
      <c r="L4" s="623">
        <v>2022</v>
      </c>
      <c r="M4" s="624">
        <v>2023</v>
      </c>
      <c r="N4" s="625" t="s">
        <v>478</v>
      </c>
    </row>
    <row r="5" spans="1:14" x14ac:dyDescent="0.7">
      <c r="A5" s="626" t="s">
        <v>288</v>
      </c>
      <c r="B5" s="501">
        <v>31</v>
      </c>
      <c r="C5" s="501">
        <v>30</v>
      </c>
      <c r="D5" s="501">
        <v>30</v>
      </c>
      <c r="E5" s="501">
        <v>31</v>
      </c>
      <c r="F5" s="501">
        <v>27</v>
      </c>
      <c r="G5" s="566">
        <v>28</v>
      </c>
      <c r="H5" s="501">
        <v>27</v>
      </c>
      <c r="I5" s="501">
        <v>28</v>
      </c>
      <c r="J5" s="501">
        <v>29</v>
      </c>
      <c r="K5" s="501">
        <v>28</v>
      </c>
      <c r="L5" s="501">
        <v>30</v>
      </c>
      <c r="M5" s="627">
        <v>30</v>
      </c>
      <c r="N5" s="628" t="s">
        <v>574</v>
      </c>
    </row>
    <row r="6" spans="1:14" ht="27" thickBot="1" x14ac:dyDescent="0.75">
      <c r="A6" s="629" t="s">
        <v>575</v>
      </c>
      <c r="B6" s="630">
        <v>123</v>
      </c>
      <c r="C6" s="630">
        <v>119</v>
      </c>
      <c r="D6" s="630">
        <v>124</v>
      </c>
      <c r="E6" s="630">
        <v>111</v>
      </c>
      <c r="F6" s="630">
        <v>142</v>
      </c>
      <c r="G6" s="630">
        <v>143</v>
      </c>
      <c r="H6" s="630">
        <v>144</v>
      </c>
      <c r="I6" s="630">
        <v>137</v>
      </c>
      <c r="J6" s="630">
        <v>140</v>
      </c>
      <c r="K6" s="630">
        <v>140</v>
      </c>
      <c r="L6" s="630">
        <v>130</v>
      </c>
      <c r="M6" s="631">
        <v>130</v>
      </c>
      <c r="N6" s="632" t="s">
        <v>576</v>
      </c>
    </row>
    <row r="7" spans="1:14" x14ac:dyDescent="0.7">
      <c r="A7" s="994" t="s">
        <v>1111</v>
      </c>
      <c r="B7" s="994"/>
      <c r="C7" s="994"/>
    </row>
  </sheetData>
  <mergeCells count="1">
    <mergeCell ref="A7:C7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EEBB-1166-42F5-8D2E-642BC182FE40}">
  <dimension ref="A1:G5"/>
  <sheetViews>
    <sheetView workbookViewId="0">
      <selection activeCell="G5" sqref="G5"/>
    </sheetView>
  </sheetViews>
  <sheetFormatPr baseColWidth="10" defaultRowHeight="26.4" x14ac:dyDescent="0.7"/>
  <cols>
    <col min="1" max="1" width="17.77734375" style="1" customWidth="1"/>
    <col min="2" max="2" width="11.33203125" style="1" customWidth="1"/>
    <col min="3" max="3" width="10.5546875" style="1" customWidth="1"/>
    <col min="4" max="4" width="9.5546875" style="1" customWidth="1"/>
    <col min="5" max="5" width="13.109375" style="1" customWidth="1"/>
    <col min="6" max="6" width="13.88671875" style="1" customWidth="1"/>
    <col min="7" max="7" width="17.21875" style="1" customWidth="1"/>
    <col min="8" max="16384" width="11.5546875" style="1"/>
  </cols>
  <sheetData>
    <row r="1" spans="1:7" x14ac:dyDescent="0.7">
      <c r="G1" s="160" t="s">
        <v>1340</v>
      </c>
    </row>
    <row r="2" spans="1:7" ht="18" customHeight="1" x14ac:dyDescent="0.7">
      <c r="A2" s="160" t="s">
        <v>1168</v>
      </c>
    </row>
    <row r="3" spans="1:7" x14ac:dyDescent="0.7">
      <c r="A3" s="633" t="s">
        <v>463</v>
      </c>
      <c r="B3" s="420">
        <v>2015</v>
      </c>
      <c r="C3" s="420">
        <v>2016</v>
      </c>
      <c r="D3" s="420">
        <v>2017</v>
      </c>
      <c r="E3" s="420">
        <v>2018</v>
      </c>
      <c r="F3" s="420">
        <v>2019</v>
      </c>
      <c r="G3" s="476" t="s">
        <v>478</v>
      </c>
    </row>
    <row r="4" spans="1:7" x14ac:dyDescent="0.7">
      <c r="A4" s="607" t="s">
        <v>1167</v>
      </c>
      <c r="B4" s="614">
        <v>0.9</v>
      </c>
      <c r="C4" s="614">
        <v>0.8</v>
      </c>
      <c r="D4" s="614">
        <v>0.84</v>
      </c>
      <c r="E4" s="614">
        <v>0.86</v>
      </c>
      <c r="F4" s="584">
        <v>0.9</v>
      </c>
      <c r="G4" s="476" t="s">
        <v>577</v>
      </c>
    </row>
    <row r="5" spans="1:7" x14ac:dyDescent="0.7">
      <c r="A5" s="634" t="s">
        <v>466</v>
      </c>
      <c r="G5" s="198" t="s">
        <v>479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2026-8142-4BC6-B253-E427BB3BD9E6}">
  <dimension ref="A1:I6"/>
  <sheetViews>
    <sheetView workbookViewId="0">
      <selection sqref="A1:XFD1048576"/>
    </sheetView>
  </sheetViews>
  <sheetFormatPr baseColWidth="10" defaultColWidth="16.33203125" defaultRowHeight="26.4" x14ac:dyDescent="0.7"/>
  <cols>
    <col min="1" max="16384" width="16.33203125" style="1"/>
  </cols>
  <sheetData>
    <row r="1" spans="1:9" x14ac:dyDescent="0.7">
      <c r="H1" s="160" t="s">
        <v>1169</v>
      </c>
    </row>
    <row r="2" spans="1:9" ht="18.75" customHeight="1" thickBot="1" x14ac:dyDescent="0.75">
      <c r="A2" s="160" t="s">
        <v>1170</v>
      </c>
      <c r="C2" s="160"/>
      <c r="D2" s="160"/>
      <c r="E2" s="160"/>
      <c r="F2" s="160"/>
      <c r="G2" s="160"/>
    </row>
    <row r="3" spans="1:9" ht="15.6" customHeight="1" x14ac:dyDescent="0.7">
      <c r="A3" s="998" t="s">
        <v>463</v>
      </c>
      <c r="B3" s="1000">
        <v>2012</v>
      </c>
      <c r="C3" s="1000">
        <v>2014</v>
      </c>
      <c r="D3" s="1000">
        <v>2016</v>
      </c>
      <c r="E3" s="1000">
        <v>2018</v>
      </c>
      <c r="F3" s="1000">
        <v>2020</v>
      </c>
      <c r="G3" s="1000">
        <v>2022</v>
      </c>
      <c r="H3" s="995" t="s">
        <v>478</v>
      </c>
    </row>
    <row r="4" spans="1:9" ht="15.6" customHeight="1" x14ac:dyDescent="0.7">
      <c r="A4" s="999"/>
      <c r="B4" s="1001"/>
      <c r="C4" s="1001"/>
      <c r="D4" s="1001"/>
      <c r="E4" s="1001"/>
      <c r="F4" s="1001"/>
      <c r="G4" s="1001"/>
      <c r="H4" s="996"/>
    </row>
    <row r="5" spans="1:9" ht="106.2" thickBot="1" x14ac:dyDescent="0.75">
      <c r="A5" s="636" t="s">
        <v>578</v>
      </c>
      <c r="B5" s="637">
        <v>33.700000000000003</v>
      </c>
      <c r="C5" s="637">
        <v>27.19</v>
      </c>
      <c r="D5" s="637">
        <v>46.31</v>
      </c>
      <c r="E5" s="637">
        <v>39.24</v>
      </c>
      <c r="F5" s="637">
        <v>27.7</v>
      </c>
      <c r="G5" s="637">
        <v>28.1</v>
      </c>
      <c r="H5" s="638" t="s">
        <v>579</v>
      </c>
    </row>
    <row r="6" spans="1:9" x14ac:dyDescent="0.7">
      <c r="A6" s="997" t="s">
        <v>464</v>
      </c>
      <c r="B6" s="997"/>
      <c r="I6" s="1" t="s">
        <v>462</v>
      </c>
    </row>
  </sheetData>
  <mergeCells count="9">
    <mergeCell ref="H3:H4"/>
    <mergeCell ref="A6:B6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7C86-ADCF-407E-912A-A167FA0432FF}">
  <dimension ref="A1:G18"/>
  <sheetViews>
    <sheetView workbookViewId="0">
      <selection sqref="A1:XFD1048576"/>
    </sheetView>
  </sheetViews>
  <sheetFormatPr baseColWidth="10" defaultRowHeight="26.4" x14ac:dyDescent="0.7"/>
  <cols>
    <col min="1" max="1" width="19.21875" style="165" customWidth="1"/>
    <col min="2" max="16384" width="11.5546875" style="1"/>
  </cols>
  <sheetData>
    <row r="1" spans="1:7" ht="18" customHeight="1" x14ac:dyDescent="0.7">
      <c r="A1" s="890" t="s">
        <v>1171</v>
      </c>
      <c r="B1" s="890"/>
      <c r="C1" s="890"/>
      <c r="D1" s="890"/>
      <c r="E1" s="890"/>
      <c r="F1" s="890"/>
      <c r="G1" s="890"/>
    </row>
    <row r="2" spans="1:7" ht="27" thickBot="1" x14ac:dyDescent="0.75">
      <c r="A2" s="891" t="s">
        <v>1172</v>
      </c>
      <c r="B2" s="891"/>
      <c r="C2" s="891"/>
      <c r="D2" s="891"/>
      <c r="E2" s="891"/>
      <c r="F2" s="891"/>
      <c r="G2" s="891"/>
    </row>
    <row r="3" spans="1:7" ht="27" thickBot="1" x14ac:dyDescent="0.75">
      <c r="A3" s="642" t="s">
        <v>459</v>
      </c>
      <c r="B3" s="643">
        <v>2004</v>
      </c>
      <c r="C3" s="644">
        <v>2008</v>
      </c>
      <c r="D3" s="643">
        <v>2014</v>
      </c>
      <c r="E3" s="1004">
        <v>2019</v>
      </c>
      <c r="F3" s="1005"/>
      <c r="G3" s="645" t="s">
        <v>10</v>
      </c>
    </row>
    <row r="4" spans="1:7" ht="27" thickBot="1" x14ac:dyDescent="0.75">
      <c r="A4" s="646" t="s">
        <v>467</v>
      </c>
      <c r="B4" s="647">
        <v>0.31</v>
      </c>
      <c r="C4" s="647">
        <v>0.36</v>
      </c>
      <c r="D4" s="647">
        <v>0.3</v>
      </c>
      <c r="E4" s="1002">
        <v>0.3</v>
      </c>
      <c r="F4" s="1003"/>
      <c r="G4" s="639" t="s">
        <v>12</v>
      </c>
    </row>
    <row r="5" spans="1:7" ht="27" thickBot="1" x14ac:dyDescent="0.75">
      <c r="A5" s="646" t="s">
        <v>468</v>
      </c>
      <c r="B5" s="647">
        <v>0.38</v>
      </c>
      <c r="C5" s="647">
        <v>0.31</v>
      </c>
      <c r="D5" s="647">
        <v>0.34</v>
      </c>
      <c r="E5" s="1002">
        <v>0.27</v>
      </c>
      <c r="F5" s="1003"/>
      <c r="G5" s="640" t="s">
        <v>14</v>
      </c>
    </row>
    <row r="6" spans="1:7" ht="27" thickBot="1" x14ac:dyDescent="0.75">
      <c r="A6" s="646" t="s">
        <v>446</v>
      </c>
      <c r="B6" s="647">
        <v>0.41</v>
      </c>
      <c r="C6" s="647">
        <v>0.35</v>
      </c>
      <c r="D6" s="647">
        <v>0.35</v>
      </c>
      <c r="E6" s="1002">
        <v>0.37</v>
      </c>
      <c r="F6" s="1003"/>
      <c r="G6" s="640" t="s">
        <v>16</v>
      </c>
    </row>
    <row r="7" spans="1:7" ht="27" thickBot="1" x14ac:dyDescent="0.75">
      <c r="A7" s="646" t="s">
        <v>447</v>
      </c>
      <c r="B7" s="647">
        <v>0.34</v>
      </c>
      <c r="C7" s="647">
        <v>0.3</v>
      </c>
      <c r="D7" s="647">
        <v>0.28000000000000003</v>
      </c>
      <c r="E7" s="1002">
        <v>0.27</v>
      </c>
      <c r="F7" s="1003"/>
      <c r="G7" s="640" t="s">
        <v>18</v>
      </c>
    </row>
    <row r="8" spans="1:7" ht="27" thickBot="1" x14ac:dyDescent="0.75">
      <c r="A8" s="646" t="s">
        <v>448</v>
      </c>
      <c r="B8" s="647">
        <v>0.31</v>
      </c>
      <c r="C8" s="647">
        <v>0.34</v>
      </c>
      <c r="D8" s="647">
        <v>0.32</v>
      </c>
      <c r="E8" s="1002">
        <v>0.33</v>
      </c>
      <c r="F8" s="1003"/>
      <c r="G8" s="640" t="s">
        <v>20</v>
      </c>
    </row>
    <row r="9" spans="1:7" ht="27" thickBot="1" x14ac:dyDescent="0.75">
      <c r="A9" s="646" t="s">
        <v>449</v>
      </c>
      <c r="B9" s="647">
        <v>0.36</v>
      </c>
      <c r="C9" s="647">
        <v>0.31</v>
      </c>
      <c r="D9" s="647">
        <v>0.39</v>
      </c>
      <c r="E9" s="1002">
        <v>0.28999999999999998</v>
      </c>
      <c r="F9" s="1003"/>
      <c r="G9" s="640" t="s">
        <v>22</v>
      </c>
    </row>
    <row r="10" spans="1:7" ht="27" thickBot="1" x14ac:dyDescent="0.75">
      <c r="A10" s="646" t="s">
        <v>450</v>
      </c>
      <c r="B10" s="647">
        <v>0.38</v>
      </c>
      <c r="C10" s="648">
        <v>0.33</v>
      </c>
      <c r="D10" s="647">
        <v>0.3</v>
      </c>
      <c r="E10" s="1004">
        <v>0.27</v>
      </c>
      <c r="F10" s="1005"/>
      <c r="G10" s="640" t="s">
        <v>24</v>
      </c>
    </row>
    <row r="11" spans="1:7" ht="27" thickBot="1" x14ac:dyDescent="0.75">
      <c r="A11" s="646" t="s">
        <v>1341</v>
      </c>
      <c r="B11" s="647">
        <v>0.39</v>
      </c>
      <c r="C11" s="647">
        <v>0.34</v>
      </c>
      <c r="D11" s="647">
        <v>0.3</v>
      </c>
      <c r="E11" s="1002">
        <v>0.27</v>
      </c>
      <c r="F11" s="1003"/>
      <c r="G11" s="640" t="s">
        <v>26</v>
      </c>
    </row>
    <row r="12" spans="1:7" ht="27" thickBot="1" x14ac:dyDescent="0.75">
      <c r="A12" s="646" t="s">
        <v>452</v>
      </c>
      <c r="B12" s="647">
        <v>0.33</v>
      </c>
      <c r="C12" s="647">
        <v>0.32</v>
      </c>
      <c r="D12" s="647">
        <v>0.31</v>
      </c>
      <c r="E12" s="1002">
        <v>0.36</v>
      </c>
      <c r="F12" s="1003"/>
      <c r="G12" s="640" t="s">
        <v>28</v>
      </c>
    </row>
    <row r="13" spans="1:7" ht="27" thickBot="1" x14ac:dyDescent="0.75">
      <c r="A13" s="646" t="s">
        <v>470</v>
      </c>
      <c r="B13" s="647">
        <v>0.32</v>
      </c>
      <c r="C13" s="647">
        <v>0.33</v>
      </c>
      <c r="D13" s="647">
        <v>0.34</v>
      </c>
      <c r="E13" s="1002">
        <v>0.36</v>
      </c>
      <c r="F13" s="1003"/>
      <c r="G13" s="640" t="s">
        <v>30</v>
      </c>
    </row>
    <row r="14" spans="1:7" ht="27" thickBot="1" x14ac:dyDescent="0.75">
      <c r="A14" s="646" t="s">
        <v>471</v>
      </c>
      <c r="B14" s="647">
        <v>0.27</v>
      </c>
      <c r="C14" s="647">
        <v>0.27</v>
      </c>
      <c r="D14" s="647">
        <v>0.22</v>
      </c>
      <c r="E14" s="1002">
        <v>0.32</v>
      </c>
      <c r="F14" s="1003"/>
      <c r="G14" s="640" t="s">
        <v>32</v>
      </c>
    </row>
    <row r="15" spans="1:7" x14ac:dyDescent="0.7">
      <c r="A15" s="649" t="s">
        <v>455</v>
      </c>
      <c r="B15" s="650">
        <v>0.24</v>
      </c>
      <c r="C15" s="650">
        <v>0.3</v>
      </c>
      <c r="D15" s="650">
        <v>0.26</v>
      </c>
      <c r="E15" s="1008">
        <v>0.25</v>
      </c>
      <c r="F15" s="1009"/>
      <c r="G15" s="641" t="s">
        <v>34</v>
      </c>
    </row>
    <row r="16" spans="1:7" x14ac:dyDescent="0.7">
      <c r="A16" s="418" t="s">
        <v>472</v>
      </c>
      <c r="B16" s="420">
        <v>0.4</v>
      </c>
      <c r="C16" s="420">
        <v>0.31</v>
      </c>
      <c r="D16" s="420">
        <v>0.32</v>
      </c>
      <c r="E16" s="1010">
        <v>0.28999999999999998</v>
      </c>
      <c r="F16" s="1011"/>
      <c r="G16" s="640" t="s">
        <v>36</v>
      </c>
    </row>
    <row r="17" spans="1:7" ht="27" thickBot="1" x14ac:dyDescent="0.75">
      <c r="A17" s="418" t="s">
        <v>458</v>
      </c>
      <c r="B17" s="420">
        <v>0.39</v>
      </c>
      <c r="C17" s="419">
        <v>0.38</v>
      </c>
      <c r="D17" s="420">
        <v>0.34</v>
      </c>
      <c r="E17" s="1012">
        <v>0.32</v>
      </c>
      <c r="F17" s="943"/>
      <c r="G17" s="651" t="s">
        <v>196</v>
      </c>
    </row>
    <row r="18" spans="1:7" x14ac:dyDescent="0.7">
      <c r="A18" s="1006" t="s">
        <v>473</v>
      </c>
      <c r="B18" s="1006"/>
      <c r="C18" s="421"/>
      <c r="D18" s="888" t="s">
        <v>480</v>
      </c>
      <c r="E18" s="888"/>
      <c r="F18" s="888"/>
      <c r="G18" s="1007"/>
    </row>
  </sheetData>
  <mergeCells count="19">
    <mergeCell ref="A18:B18"/>
    <mergeCell ref="D18:G18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6:F6"/>
    <mergeCell ref="A1:G1"/>
    <mergeCell ref="A2:G2"/>
    <mergeCell ref="E3:F3"/>
    <mergeCell ref="E4:F4"/>
    <mergeCell ref="E5:F5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753E-2CC6-4494-8A8E-3A3136650AE9}">
  <dimension ref="A1:H7"/>
  <sheetViews>
    <sheetView workbookViewId="0">
      <selection sqref="A1:XFD1048576"/>
    </sheetView>
  </sheetViews>
  <sheetFormatPr baseColWidth="10" defaultRowHeight="26.4" x14ac:dyDescent="0.7"/>
  <cols>
    <col min="1" max="1" width="17" style="165" customWidth="1"/>
    <col min="2" max="7" width="11.5546875" style="1"/>
    <col min="8" max="8" width="11.5546875" style="95"/>
    <col min="9" max="16384" width="11.5546875" style="1"/>
  </cols>
  <sheetData>
    <row r="1" spans="1:8" x14ac:dyDescent="0.7">
      <c r="H1" s="396" t="s">
        <v>1173</v>
      </c>
    </row>
    <row r="2" spans="1:8" x14ac:dyDescent="0.7">
      <c r="A2" s="199" t="s">
        <v>1342</v>
      </c>
    </row>
    <row r="3" spans="1:8" x14ac:dyDescent="0.7">
      <c r="A3" s="35" t="s">
        <v>289</v>
      </c>
      <c r="B3" s="420">
        <v>2017</v>
      </c>
      <c r="C3" s="420">
        <v>2018</v>
      </c>
      <c r="D3" s="420">
        <v>2019</v>
      </c>
      <c r="E3" s="420">
        <v>2020</v>
      </c>
      <c r="F3" s="420">
        <v>2021</v>
      </c>
      <c r="G3" s="420">
        <v>2022</v>
      </c>
      <c r="H3" s="652" t="s">
        <v>478</v>
      </c>
    </row>
    <row r="4" spans="1:8" x14ac:dyDescent="0.7">
      <c r="A4" s="35" t="s">
        <v>1167</v>
      </c>
      <c r="B4" s="420">
        <v>0.54500000000000004</v>
      </c>
      <c r="C4" s="420">
        <v>0.55600000000000005</v>
      </c>
      <c r="D4" s="420">
        <v>0.56299999999999994</v>
      </c>
      <c r="E4" s="420">
        <v>0.55600000000000005</v>
      </c>
      <c r="F4" s="419">
        <v>0.55600000000000005</v>
      </c>
      <c r="G4" s="419">
        <v>0.55000000000000004</v>
      </c>
      <c r="H4" s="652" t="s">
        <v>574</v>
      </c>
    </row>
    <row r="5" spans="1:8" x14ac:dyDescent="0.7">
      <c r="A5" s="35" t="s">
        <v>1343</v>
      </c>
      <c r="B5" s="420">
        <v>118</v>
      </c>
      <c r="C5" s="420">
        <v>120</v>
      </c>
      <c r="D5" s="420">
        <v>122</v>
      </c>
      <c r="E5" s="420">
        <v>124</v>
      </c>
      <c r="F5" s="420">
        <v>124</v>
      </c>
      <c r="G5" s="420">
        <v>164</v>
      </c>
      <c r="H5" s="652" t="s">
        <v>580</v>
      </c>
    </row>
    <row r="6" spans="1:8" x14ac:dyDescent="0.7">
      <c r="A6" s="1" t="s">
        <v>1174</v>
      </c>
    </row>
    <row r="7" spans="1:8" x14ac:dyDescent="0.7">
      <c r="B7" s="1" t="s">
        <v>462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0EFD-A143-45B1-896E-C9688D97461B}">
  <dimension ref="A5:K12"/>
  <sheetViews>
    <sheetView topLeftCell="A7" workbookViewId="0">
      <selection activeCell="A7" sqref="A1:XFD1048576"/>
    </sheetView>
  </sheetViews>
  <sheetFormatPr baseColWidth="10" defaultRowHeight="26.4" x14ac:dyDescent="0.7"/>
  <cols>
    <col min="1" max="1" width="27.33203125" style="165" customWidth="1"/>
    <col min="2" max="2" width="12.44140625" style="1" customWidth="1"/>
    <col min="3" max="4" width="14.21875" style="1" customWidth="1"/>
    <col min="5" max="6" width="11.5546875" style="1"/>
    <col min="7" max="7" width="19.33203125" style="1" customWidth="1"/>
    <col min="8" max="11" width="11.5546875" style="1"/>
    <col min="12" max="12" width="23" style="1" customWidth="1"/>
    <col min="13" max="16384" width="11.5546875" style="1"/>
  </cols>
  <sheetData>
    <row r="5" spans="1:11" ht="14.55" customHeight="1" x14ac:dyDescent="0.7">
      <c r="A5" s="1013" t="s">
        <v>481</v>
      </c>
      <c r="B5" s="1013"/>
      <c r="C5" s="1013"/>
      <c r="D5" s="1013"/>
    </row>
    <row r="6" spans="1:11" x14ac:dyDescent="0.7">
      <c r="A6" s="1014" t="s">
        <v>482</v>
      </c>
      <c r="B6" s="1014"/>
      <c r="C6" s="1014"/>
      <c r="D6" s="1014"/>
      <c r="E6" s="635"/>
    </row>
    <row r="7" spans="1:11" x14ac:dyDescent="0.7">
      <c r="A7" s="653"/>
      <c r="G7" s="396" t="s">
        <v>1175</v>
      </c>
      <c r="H7" s="396"/>
      <c r="I7" s="396"/>
      <c r="J7" s="396"/>
      <c r="K7" s="396"/>
    </row>
    <row r="8" spans="1:11" ht="27" thickBot="1" x14ac:dyDescent="0.75">
      <c r="A8" s="1015" t="s">
        <v>1176</v>
      </c>
      <c r="B8" s="1015"/>
      <c r="C8" s="1015"/>
      <c r="D8" s="1015"/>
      <c r="E8" s="1015"/>
      <c r="F8" s="1015"/>
      <c r="G8" s="1" t="s">
        <v>462</v>
      </c>
    </row>
    <row r="9" spans="1:11" x14ac:dyDescent="0.7">
      <c r="A9" s="654" t="s">
        <v>463</v>
      </c>
      <c r="B9" s="518">
        <v>2019</v>
      </c>
      <c r="C9" s="518">
        <v>2020</v>
      </c>
      <c r="D9" s="518">
        <v>2021</v>
      </c>
      <c r="E9" s="518">
        <v>2022</v>
      </c>
      <c r="F9" s="655">
        <v>2023</v>
      </c>
      <c r="G9" s="656" t="s">
        <v>478</v>
      </c>
    </row>
    <row r="10" spans="1:11" ht="46.8" customHeight="1" x14ac:dyDescent="0.7">
      <c r="A10" s="657" t="s">
        <v>1076</v>
      </c>
      <c r="B10" s="420" t="s">
        <v>477</v>
      </c>
      <c r="C10" s="420" t="s">
        <v>476</v>
      </c>
      <c r="D10" s="420" t="s">
        <v>475</v>
      </c>
      <c r="E10" s="420" t="s">
        <v>474</v>
      </c>
      <c r="F10" s="420" t="s">
        <v>1112</v>
      </c>
      <c r="G10" s="658" t="s">
        <v>1113</v>
      </c>
    </row>
    <row r="11" spans="1:11" ht="41.4" customHeight="1" thickBot="1" x14ac:dyDescent="0.75">
      <c r="A11" s="659" t="s">
        <v>1114</v>
      </c>
      <c r="B11" s="525">
        <v>4.49</v>
      </c>
      <c r="C11" s="525">
        <v>4.375</v>
      </c>
      <c r="D11" s="525">
        <v>4.2270000000000003</v>
      </c>
      <c r="E11" s="525">
        <v>4.1529999999999996</v>
      </c>
      <c r="F11" s="525">
        <v>4.7240000000000002</v>
      </c>
      <c r="G11" s="660" t="s">
        <v>1115</v>
      </c>
    </row>
    <row r="12" spans="1:11" x14ac:dyDescent="0.7">
      <c r="A12" s="661" t="s">
        <v>1116</v>
      </c>
      <c r="B12" s="661"/>
    </row>
  </sheetData>
  <mergeCells count="3">
    <mergeCell ref="A5:D5"/>
    <mergeCell ref="A6:D6"/>
    <mergeCell ref="A8:F8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0575-190D-432D-A82D-DE938B6AE03E}">
  <dimension ref="A1:H6"/>
  <sheetViews>
    <sheetView workbookViewId="0">
      <selection activeCell="E9" sqref="E9"/>
    </sheetView>
  </sheetViews>
  <sheetFormatPr baseColWidth="10" defaultRowHeight="27.6" customHeight="1" x14ac:dyDescent="0.7"/>
  <cols>
    <col min="1" max="6" width="11.5546875" style="1"/>
    <col min="7" max="7" width="11.5546875" style="1" customWidth="1"/>
    <col min="8" max="16384" width="11.5546875" style="1"/>
  </cols>
  <sheetData>
    <row r="1" spans="1:8" ht="27.6" customHeight="1" x14ac:dyDescent="0.7">
      <c r="H1" s="160" t="s">
        <v>1344</v>
      </c>
    </row>
    <row r="2" spans="1:8" ht="27.6" customHeight="1" thickBot="1" x14ac:dyDescent="0.75">
      <c r="A2" s="32" t="s">
        <v>1345</v>
      </c>
      <c r="E2" s="160"/>
      <c r="F2" s="160"/>
    </row>
    <row r="3" spans="1:8" ht="27.6" customHeight="1" thickBot="1" x14ac:dyDescent="0.75">
      <c r="A3" s="32"/>
      <c r="B3" s="1016"/>
      <c r="C3" s="1017"/>
      <c r="D3" s="1017"/>
      <c r="E3" s="1017"/>
      <c r="F3" s="1018"/>
    </row>
    <row r="4" spans="1:8" ht="27.6" customHeight="1" x14ac:dyDescent="0.7">
      <c r="A4" s="662"/>
      <c r="B4" s="518">
        <v>2019</v>
      </c>
      <c r="C4" s="518">
        <v>2020</v>
      </c>
      <c r="D4" s="518">
        <v>2021</v>
      </c>
      <c r="E4" s="518">
        <v>2022</v>
      </c>
      <c r="F4" s="518">
        <v>2023</v>
      </c>
      <c r="G4" s="303"/>
    </row>
    <row r="5" spans="1:8" ht="27.6" customHeight="1" thickBot="1" x14ac:dyDescent="0.75">
      <c r="A5" s="663" t="s">
        <v>1117</v>
      </c>
      <c r="B5" s="525">
        <v>56856</v>
      </c>
      <c r="C5" s="525">
        <v>60456</v>
      </c>
      <c r="D5" s="525">
        <v>66455</v>
      </c>
      <c r="E5" s="525">
        <v>78268</v>
      </c>
      <c r="F5" s="525">
        <v>84367</v>
      </c>
      <c r="G5" s="664" t="s">
        <v>1118</v>
      </c>
    </row>
    <row r="6" spans="1:8" ht="27.6" customHeight="1" x14ac:dyDescent="0.7">
      <c r="A6" s="665" t="s">
        <v>1104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3998-1C5D-4D6E-A978-DFCA30FEC095}">
  <dimension ref="A1:G7"/>
  <sheetViews>
    <sheetView workbookViewId="0">
      <selection sqref="A1:XFD1048576"/>
    </sheetView>
  </sheetViews>
  <sheetFormatPr baseColWidth="10" defaultRowHeight="26.4" x14ac:dyDescent="0.7"/>
  <cols>
    <col min="1" max="1" width="18.21875" style="1" customWidth="1"/>
    <col min="2" max="6" width="11.5546875" style="1"/>
    <col min="7" max="7" width="22.88671875" style="1" customWidth="1"/>
    <col min="8" max="16384" width="11.5546875" style="1"/>
  </cols>
  <sheetData>
    <row r="1" spans="1:7" x14ac:dyDescent="0.7">
      <c r="G1" s="33" t="s">
        <v>1209</v>
      </c>
    </row>
    <row r="2" spans="1:7" x14ac:dyDescent="0.7">
      <c r="A2" s="33" t="s">
        <v>1210</v>
      </c>
    </row>
    <row r="3" spans="1:7" x14ac:dyDescent="0.7">
      <c r="A3" s="184" t="s">
        <v>126</v>
      </c>
      <c r="B3" s="29">
        <v>2019</v>
      </c>
      <c r="C3" s="29">
        <v>2020</v>
      </c>
      <c r="D3" s="29">
        <v>2021</v>
      </c>
      <c r="E3" s="29">
        <v>2022</v>
      </c>
      <c r="F3" s="29">
        <v>2023</v>
      </c>
      <c r="G3" s="35" t="s">
        <v>125</v>
      </c>
    </row>
    <row r="4" spans="1:7" x14ac:dyDescent="0.7">
      <c r="A4" s="334" t="s">
        <v>273</v>
      </c>
      <c r="B4" s="43">
        <v>1054</v>
      </c>
      <c r="C4" s="43">
        <v>1303</v>
      </c>
      <c r="D4" s="43">
        <v>2206</v>
      </c>
      <c r="E4" s="43">
        <v>3524</v>
      </c>
      <c r="F4" s="43">
        <v>3730</v>
      </c>
      <c r="G4" s="3" t="s">
        <v>3</v>
      </c>
    </row>
    <row r="5" spans="1:7" x14ac:dyDescent="0.7">
      <c r="A5" s="334" t="s">
        <v>274</v>
      </c>
      <c r="B5" s="43">
        <v>495</v>
      </c>
      <c r="C5" s="43">
        <v>673</v>
      </c>
      <c r="D5" s="43">
        <v>1178</v>
      </c>
      <c r="E5" s="43">
        <v>1925</v>
      </c>
      <c r="F5" s="43">
        <v>2209</v>
      </c>
      <c r="G5" s="3" t="s">
        <v>5</v>
      </c>
    </row>
    <row r="6" spans="1:7" x14ac:dyDescent="0.7">
      <c r="A6" s="184" t="s">
        <v>6</v>
      </c>
      <c r="B6" s="29">
        <v>1549</v>
      </c>
      <c r="C6" s="29">
        <v>1976</v>
      </c>
      <c r="D6" s="29">
        <v>3384</v>
      </c>
      <c r="E6" s="29">
        <v>5449</v>
      </c>
      <c r="F6" s="29">
        <v>5939</v>
      </c>
      <c r="G6" s="35" t="s">
        <v>7</v>
      </c>
    </row>
    <row r="7" spans="1:7" x14ac:dyDescent="0.7">
      <c r="A7" s="445" t="s">
        <v>1066</v>
      </c>
      <c r="G7" s="1" t="s">
        <v>1065</v>
      </c>
    </row>
  </sheetData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2857-6474-426A-8EAF-4CB0FD825088}">
  <dimension ref="A1:G7"/>
  <sheetViews>
    <sheetView workbookViewId="0">
      <selection sqref="A1:XFD1048576"/>
    </sheetView>
  </sheetViews>
  <sheetFormatPr baseColWidth="10" defaultRowHeight="26.4" x14ac:dyDescent="0.7"/>
  <cols>
    <col min="1" max="1" width="21.33203125" style="1" customWidth="1"/>
    <col min="2" max="6" width="11.5546875" style="1"/>
    <col min="7" max="7" width="30.21875" style="1" customWidth="1"/>
    <col min="8" max="16384" width="11.5546875" style="1"/>
  </cols>
  <sheetData>
    <row r="1" spans="1:7" x14ac:dyDescent="0.7">
      <c r="G1" s="33" t="s">
        <v>1211</v>
      </c>
    </row>
    <row r="2" spans="1:7" x14ac:dyDescent="0.7">
      <c r="A2" s="33" t="s">
        <v>1346</v>
      </c>
    </row>
    <row r="3" spans="1:7" x14ac:dyDescent="0.7">
      <c r="A3" s="184" t="s">
        <v>1069</v>
      </c>
      <c r="B3" s="29">
        <v>2019</v>
      </c>
      <c r="C3" s="29">
        <v>2020</v>
      </c>
      <c r="D3" s="29">
        <v>2021</v>
      </c>
      <c r="E3" s="29">
        <v>2022</v>
      </c>
      <c r="F3" s="29">
        <v>2023</v>
      </c>
      <c r="G3" s="35" t="s">
        <v>39</v>
      </c>
    </row>
    <row r="4" spans="1:7" x14ac:dyDescent="0.7">
      <c r="A4" s="334" t="s">
        <v>1063</v>
      </c>
      <c r="B4" s="43">
        <v>34464</v>
      </c>
      <c r="C4" s="43">
        <v>34029</v>
      </c>
      <c r="D4" s="43">
        <v>38403</v>
      </c>
      <c r="E4" s="43">
        <v>50640</v>
      </c>
      <c r="F4" s="43">
        <v>53975</v>
      </c>
      <c r="G4" s="666" t="s">
        <v>1067</v>
      </c>
    </row>
    <row r="5" spans="1:7" ht="22.2" customHeight="1" x14ac:dyDescent="0.7">
      <c r="A5" s="334" t="s">
        <v>1064</v>
      </c>
      <c r="B5" s="43">
        <v>24445</v>
      </c>
      <c r="C5" s="43">
        <v>33593</v>
      </c>
      <c r="D5" s="43">
        <v>37546</v>
      </c>
      <c r="E5" s="43">
        <v>50456</v>
      </c>
      <c r="F5" s="43">
        <v>58589</v>
      </c>
      <c r="G5" s="666" t="s">
        <v>1068</v>
      </c>
    </row>
    <row r="6" spans="1:7" x14ac:dyDescent="0.7">
      <c r="A6" s="184" t="s">
        <v>6</v>
      </c>
      <c r="B6" s="29">
        <v>58909</v>
      </c>
      <c r="C6" s="29">
        <v>67622</v>
      </c>
      <c r="D6" s="29">
        <v>75949</v>
      </c>
      <c r="E6" s="29">
        <v>101096</v>
      </c>
      <c r="F6" s="29">
        <v>112564</v>
      </c>
      <c r="G6" s="163" t="s">
        <v>7</v>
      </c>
    </row>
    <row r="7" spans="1:7" x14ac:dyDescent="0.7">
      <c r="A7" s="445" t="s">
        <v>1066</v>
      </c>
      <c r="G7" s="1" t="s">
        <v>1065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82A7-334F-4AE9-A1E7-9B4CBCBD5143}">
  <dimension ref="A1:G7"/>
  <sheetViews>
    <sheetView workbookViewId="0">
      <selection sqref="A1:XFD1048576"/>
    </sheetView>
  </sheetViews>
  <sheetFormatPr baseColWidth="10" defaultRowHeight="26.4" x14ac:dyDescent="0.7"/>
  <cols>
    <col min="1" max="1" width="16.109375" style="1" customWidth="1"/>
    <col min="2" max="2" width="18.109375" style="1" customWidth="1"/>
    <col min="3" max="3" width="14.5546875" style="1" customWidth="1"/>
    <col min="4" max="4" width="17.77734375" style="1" customWidth="1"/>
    <col min="5" max="5" width="20" style="1" customWidth="1"/>
    <col min="6" max="6" width="25.109375" style="1" customWidth="1"/>
    <col min="7" max="7" width="29.44140625" style="1" customWidth="1"/>
    <col min="8" max="16384" width="11.5546875" style="1"/>
  </cols>
  <sheetData>
    <row r="1" spans="1:7" x14ac:dyDescent="0.7">
      <c r="G1" s="32" t="s">
        <v>1212</v>
      </c>
    </row>
    <row r="2" spans="1:7" x14ac:dyDescent="0.7">
      <c r="A2" s="33" t="s">
        <v>1213</v>
      </c>
    </row>
    <row r="3" spans="1:7" x14ac:dyDescent="0.7">
      <c r="A3" s="184" t="s">
        <v>126</v>
      </c>
      <c r="B3" s="29">
        <v>2019</v>
      </c>
      <c r="C3" s="29">
        <v>2020</v>
      </c>
      <c r="D3" s="29">
        <v>2021</v>
      </c>
      <c r="E3" s="29">
        <v>2022</v>
      </c>
      <c r="F3" s="29">
        <v>2023</v>
      </c>
      <c r="G3" s="35" t="s">
        <v>125</v>
      </c>
    </row>
    <row r="4" spans="1:7" x14ac:dyDescent="0.7">
      <c r="A4" s="334" t="s">
        <v>273</v>
      </c>
      <c r="B4" s="43">
        <v>26976</v>
      </c>
      <c r="C4" s="43">
        <v>31154</v>
      </c>
      <c r="D4" s="43">
        <v>35476</v>
      </c>
      <c r="E4" s="43">
        <v>48480</v>
      </c>
      <c r="F4" s="43">
        <v>53907</v>
      </c>
      <c r="G4" s="3" t="s">
        <v>3</v>
      </c>
    </row>
    <row r="5" spans="1:7" x14ac:dyDescent="0.7">
      <c r="A5" s="334" t="s">
        <v>274</v>
      </c>
      <c r="B5" s="43">
        <v>31933</v>
      </c>
      <c r="C5" s="43">
        <v>36468</v>
      </c>
      <c r="D5" s="43">
        <v>40473</v>
      </c>
      <c r="E5" s="43">
        <v>52616</v>
      </c>
      <c r="F5" s="43">
        <v>58657</v>
      </c>
      <c r="G5" s="3" t="s">
        <v>5</v>
      </c>
    </row>
    <row r="6" spans="1:7" x14ac:dyDescent="0.7">
      <c r="A6" s="184" t="s">
        <v>6</v>
      </c>
      <c r="B6" s="29">
        <v>58909</v>
      </c>
      <c r="C6" s="29">
        <v>67622</v>
      </c>
      <c r="D6" s="29">
        <v>75949</v>
      </c>
      <c r="E6" s="29">
        <v>101096</v>
      </c>
      <c r="F6" s="29">
        <v>112564</v>
      </c>
      <c r="G6" s="35" t="s">
        <v>7</v>
      </c>
    </row>
    <row r="7" spans="1:7" x14ac:dyDescent="0.7">
      <c r="A7" s="445" t="s">
        <v>1066</v>
      </c>
      <c r="G7" s="1" t="s">
        <v>1065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zoomScale="70" zoomScaleNormal="70" workbookViewId="0">
      <selection activeCell="J10" sqref="J10"/>
    </sheetView>
  </sheetViews>
  <sheetFormatPr baseColWidth="10" defaultColWidth="11.44140625" defaultRowHeight="26.4" x14ac:dyDescent="0.7"/>
  <cols>
    <col min="1" max="1" width="49" style="1" customWidth="1"/>
    <col min="2" max="2" width="14.44140625" style="1" hidden="1" customWidth="1"/>
    <col min="3" max="3" width="16.5546875" style="1" hidden="1" customWidth="1"/>
    <col min="4" max="4" width="21.77734375" style="1" hidden="1" customWidth="1"/>
    <col min="5" max="5" width="15.5546875" style="1" customWidth="1"/>
    <col min="6" max="6" width="19" style="1" customWidth="1"/>
    <col min="7" max="10" width="19.5546875" style="1" customWidth="1"/>
    <col min="11" max="11" width="34.21875" style="1" customWidth="1"/>
    <col min="12" max="12" width="7.44140625" style="1" customWidth="1"/>
    <col min="13" max="13" width="18.77734375" style="1" customWidth="1"/>
    <col min="14" max="14" width="21.5546875" style="1" customWidth="1"/>
    <col min="15" max="16384" width="11.44140625" style="1"/>
  </cols>
  <sheetData>
    <row r="1" spans="1:14" ht="26.55" customHeight="1" x14ac:dyDescent="0.75">
      <c r="A1" s="761"/>
      <c r="B1" s="160"/>
      <c r="C1" s="160"/>
      <c r="D1" s="160"/>
      <c r="E1" s="160"/>
      <c r="F1" s="160"/>
      <c r="H1" s="762"/>
      <c r="I1" s="762"/>
      <c r="J1" s="762"/>
      <c r="K1" s="39" t="s">
        <v>1241</v>
      </c>
    </row>
    <row r="2" spans="1:14" ht="30" customHeight="1" x14ac:dyDescent="0.7">
      <c r="A2" s="189" t="s">
        <v>1242</v>
      </c>
      <c r="B2" s="188"/>
      <c r="C2" s="188"/>
      <c r="D2" s="188"/>
      <c r="E2" s="188"/>
      <c r="F2" s="188"/>
      <c r="G2" s="188"/>
      <c r="H2" s="20"/>
      <c r="I2" s="20"/>
      <c r="J2" s="20"/>
      <c r="K2" s="160"/>
    </row>
    <row r="3" spans="1:14" x14ac:dyDescent="0.7">
      <c r="A3" s="6"/>
      <c r="B3" s="763">
        <v>1977</v>
      </c>
      <c r="C3" s="764">
        <v>1988</v>
      </c>
      <c r="D3" s="764">
        <v>2000</v>
      </c>
      <c r="E3" s="2">
        <v>2013</v>
      </c>
      <c r="F3" s="2">
        <v>2015</v>
      </c>
      <c r="G3" s="2">
        <v>2019</v>
      </c>
      <c r="H3" s="2">
        <v>2021</v>
      </c>
      <c r="I3" s="2">
        <v>2022</v>
      </c>
      <c r="J3" s="2">
        <v>2023</v>
      </c>
      <c r="K3" s="4"/>
    </row>
    <row r="4" spans="1:14" x14ac:dyDescent="0.7">
      <c r="A4" s="6" t="s">
        <v>72</v>
      </c>
      <c r="B4" s="6"/>
      <c r="C4" s="6"/>
      <c r="D4" s="6"/>
      <c r="E4" s="765" t="s">
        <v>81</v>
      </c>
      <c r="F4" s="765" t="s">
        <v>81</v>
      </c>
      <c r="G4" s="765" t="s">
        <v>81</v>
      </c>
      <c r="H4" s="765" t="s">
        <v>81</v>
      </c>
      <c r="I4" s="765" t="s">
        <v>81</v>
      </c>
      <c r="J4" s="765" t="s">
        <v>81</v>
      </c>
      <c r="K4" s="4" t="s">
        <v>73</v>
      </c>
    </row>
    <row r="5" spans="1:14" x14ac:dyDescent="0.7">
      <c r="A5" s="60" t="s">
        <v>74</v>
      </c>
      <c r="B5" s="766"/>
      <c r="C5" s="767">
        <v>6.3</v>
      </c>
      <c r="D5" s="767">
        <v>5</v>
      </c>
      <c r="E5" s="2">
        <v>4.3</v>
      </c>
      <c r="F5" s="2">
        <v>3.84</v>
      </c>
      <c r="G5" s="2">
        <v>5.2</v>
      </c>
      <c r="H5" s="765" t="s">
        <v>81</v>
      </c>
      <c r="I5" s="765" t="s">
        <v>81</v>
      </c>
      <c r="J5" s="765">
        <v>5.5</v>
      </c>
      <c r="K5" s="64" t="s">
        <v>75</v>
      </c>
    </row>
    <row r="6" spans="1:14" x14ac:dyDescent="0.7">
      <c r="A6" s="60" t="s">
        <v>93</v>
      </c>
      <c r="B6" s="763">
        <v>49</v>
      </c>
      <c r="C6" s="764">
        <v>45.2</v>
      </c>
      <c r="D6" s="764">
        <v>36</v>
      </c>
      <c r="E6" s="2">
        <v>32</v>
      </c>
      <c r="F6" s="2" t="s">
        <v>94</v>
      </c>
      <c r="G6" s="2">
        <v>35.5</v>
      </c>
      <c r="H6" s="765" t="s">
        <v>81</v>
      </c>
      <c r="I6" s="765" t="s">
        <v>81</v>
      </c>
      <c r="J6" s="765">
        <v>32.200000000000003</v>
      </c>
      <c r="K6" s="64" t="s">
        <v>95</v>
      </c>
    </row>
    <row r="7" spans="1:14" x14ac:dyDescent="0.7">
      <c r="A7" s="60" t="s">
        <v>96</v>
      </c>
      <c r="B7" s="767"/>
      <c r="C7" s="763">
        <v>2.93</v>
      </c>
      <c r="D7" s="763">
        <v>2.4</v>
      </c>
      <c r="E7" s="768">
        <v>2.7699999999999999E-2</v>
      </c>
      <c r="F7" s="768">
        <v>2.7699999999999999E-2</v>
      </c>
      <c r="G7" s="768">
        <v>2.7699999999999999E-2</v>
      </c>
      <c r="H7" s="769">
        <v>2.7699999999999999E-2</v>
      </c>
      <c r="I7" s="765" t="s">
        <v>81</v>
      </c>
      <c r="J7" s="769">
        <v>3.1E-2</v>
      </c>
      <c r="K7" s="64" t="s">
        <v>97</v>
      </c>
    </row>
    <row r="8" spans="1:14" x14ac:dyDescent="0.7">
      <c r="A8" s="5" t="s">
        <v>76</v>
      </c>
      <c r="B8" s="6"/>
      <c r="C8" s="6"/>
      <c r="D8" s="6"/>
      <c r="E8" s="2"/>
      <c r="F8" s="2"/>
      <c r="G8" s="2"/>
      <c r="H8" s="765" t="s">
        <v>81</v>
      </c>
      <c r="I8" s="765" t="s">
        <v>81</v>
      </c>
      <c r="J8" s="765" t="s">
        <v>81</v>
      </c>
      <c r="K8" s="64" t="s">
        <v>77</v>
      </c>
    </row>
    <row r="9" spans="1:14" x14ac:dyDescent="0.7">
      <c r="A9" s="60" t="s">
        <v>78</v>
      </c>
      <c r="B9" s="767"/>
      <c r="C9" s="763"/>
      <c r="D9" s="763" t="s">
        <v>79</v>
      </c>
      <c r="E9" s="2" t="s">
        <v>80</v>
      </c>
      <c r="F9" s="2">
        <v>62.8</v>
      </c>
      <c r="G9" s="2" t="s">
        <v>81</v>
      </c>
      <c r="H9" s="765" t="s">
        <v>81</v>
      </c>
      <c r="I9" s="765" t="s">
        <v>81</v>
      </c>
      <c r="J9" s="765" t="s">
        <v>81</v>
      </c>
      <c r="K9" s="64" t="s">
        <v>82</v>
      </c>
    </row>
    <row r="10" spans="1:14" x14ac:dyDescent="0.7">
      <c r="A10" s="60" t="s">
        <v>83</v>
      </c>
      <c r="B10" s="767"/>
      <c r="C10" s="763"/>
      <c r="D10" s="763" t="s">
        <v>84</v>
      </c>
      <c r="E10" s="2" t="s">
        <v>85</v>
      </c>
      <c r="F10" s="2">
        <v>64.3</v>
      </c>
      <c r="G10" s="2" t="s">
        <v>81</v>
      </c>
      <c r="H10" s="765" t="s">
        <v>81</v>
      </c>
      <c r="I10" s="765" t="s">
        <v>81</v>
      </c>
      <c r="J10" s="765" t="s">
        <v>81</v>
      </c>
      <c r="K10" s="64" t="s">
        <v>86</v>
      </c>
    </row>
    <row r="11" spans="1:14" x14ac:dyDescent="0.7">
      <c r="A11" s="60" t="s">
        <v>87</v>
      </c>
      <c r="B11" s="767" t="s">
        <v>88</v>
      </c>
      <c r="C11" s="763" t="s">
        <v>89</v>
      </c>
      <c r="D11" s="763" t="s">
        <v>90</v>
      </c>
      <c r="E11" s="2" t="s">
        <v>91</v>
      </c>
      <c r="F11" s="2">
        <v>63.5</v>
      </c>
      <c r="G11" s="2" t="s">
        <v>81</v>
      </c>
      <c r="H11" s="765" t="s">
        <v>81</v>
      </c>
      <c r="I11" s="765" t="s">
        <v>81</v>
      </c>
      <c r="J11" s="765" t="s">
        <v>81</v>
      </c>
      <c r="K11" s="64" t="s">
        <v>92</v>
      </c>
    </row>
    <row r="12" spans="1:14" x14ac:dyDescent="0.7">
      <c r="A12" s="6" t="s">
        <v>98</v>
      </c>
      <c r="B12" s="6"/>
      <c r="C12" s="6"/>
      <c r="D12" s="6"/>
      <c r="E12" s="14"/>
      <c r="F12" s="77"/>
      <c r="G12" s="2"/>
      <c r="H12" s="2"/>
      <c r="I12" s="2"/>
      <c r="J12" s="2"/>
      <c r="K12" s="4" t="s">
        <v>99</v>
      </c>
    </row>
    <row r="13" spans="1:14" x14ac:dyDescent="0.7">
      <c r="A13" s="770" t="s">
        <v>100</v>
      </c>
      <c r="B13" s="763">
        <v>16.190000000000001</v>
      </c>
      <c r="C13" s="764">
        <v>17.7</v>
      </c>
      <c r="D13" s="764">
        <v>17</v>
      </c>
      <c r="E13" s="12">
        <v>16.399999999999999</v>
      </c>
      <c r="F13" s="12">
        <v>16</v>
      </c>
      <c r="G13" s="12">
        <v>14.1</v>
      </c>
      <c r="H13" s="12">
        <v>14.2</v>
      </c>
      <c r="I13" s="12">
        <v>14.2</v>
      </c>
      <c r="J13" s="12">
        <v>14.2</v>
      </c>
      <c r="K13" s="771" t="s">
        <v>101</v>
      </c>
      <c r="N13" s="155"/>
    </row>
    <row r="14" spans="1:14" x14ac:dyDescent="0.7">
      <c r="A14" s="770" t="s">
        <v>507</v>
      </c>
      <c r="B14" s="763"/>
      <c r="C14" s="764"/>
      <c r="D14" s="764"/>
      <c r="E14" s="12">
        <v>16.8</v>
      </c>
      <c r="F14" s="12">
        <v>17.100000000000001</v>
      </c>
      <c r="G14" s="12">
        <v>17.399999999999999</v>
      </c>
      <c r="H14" s="89">
        <v>16.3</v>
      </c>
      <c r="I14" s="12">
        <v>15.7</v>
      </c>
      <c r="J14" s="26">
        <v>16.5232614249534</v>
      </c>
      <c r="K14" s="771" t="s">
        <v>593</v>
      </c>
    </row>
    <row r="15" spans="1:14" x14ac:dyDescent="0.7">
      <c r="A15" s="770" t="s">
        <v>508</v>
      </c>
      <c r="B15" s="763"/>
      <c r="C15" s="764"/>
      <c r="D15" s="764"/>
      <c r="E15" s="12">
        <v>28.4</v>
      </c>
      <c r="F15" s="12">
        <v>28.9</v>
      </c>
      <c r="G15" s="12">
        <v>30.2</v>
      </c>
      <c r="H15" s="12">
        <v>28</v>
      </c>
      <c r="I15" s="12">
        <v>28.3</v>
      </c>
      <c r="J15" s="26">
        <v>27.684428243840099</v>
      </c>
      <c r="K15" s="771" t="s">
        <v>594</v>
      </c>
    </row>
    <row r="16" spans="1:14" x14ac:dyDescent="0.7">
      <c r="A16" s="770" t="s">
        <v>102</v>
      </c>
      <c r="B16" s="763">
        <v>43.97</v>
      </c>
      <c r="C16" s="764">
        <v>44.3</v>
      </c>
      <c r="D16" s="764">
        <v>43.5</v>
      </c>
      <c r="E16" s="119">
        <v>44.2</v>
      </c>
      <c r="F16" s="12">
        <v>43.4</v>
      </c>
      <c r="G16" s="12">
        <v>41.7</v>
      </c>
      <c r="H16" s="12">
        <v>40.700000000000003</v>
      </c>
      <c r="I16" s="12">
        <v>40.200000000000003</v>
      </c>
      <c r="J16" s="26">
        <v>41.531227347348697</v>
      </c>
      <c r="K16" s="771" t="s">
        <v>103</v>
      </c>
    </row>
    <row r="17" spans="1:11" x14ac:dyDescent="0.7">
      <c r="A17" s="770" t="s">
        <v>104</v>
      </c>
      <c r="B17" s="763">
        <v>18.600000000000001</v>
      </c>
      <c r="C17" s="764">
        <v>18.899999999999999</v>
      </c>
      <c r="D17" s="772">
        <v>0.7944444444444444</v>
      </c>
      <c r="E17" s="119">
        <v>18.899999999999999</v>
      </c>
      <c r="F17" s="12">
        <v>19.100000000000001</v>
      </c>
      <c r="G17" s="12">
        <v>19.8</v>
      </c>
      <c r="H17" s="12">
        <v>20.3</v>
      </c>
      <c r="I17" s="12">
        <v>20.5</v>
      </c>
      <c r="J17" s="26">
        <v>19.961745925589099</v>
      </c>
      <c r="K17" s="771" t="s">
        <v>105</v>
      </c>
    </row>
    <row r="18" spans="1:11" x14ac:dyDescent="0.7">
      <c r="A18" s="770" t="s">
        <v>106</v>
      </c>
      <c r="B18" s="763">
        <v>50.2</v>
      </c>
      <c r="C18" s="764">
        <v>49.6</v>
      </c>
      <c r="D18" s="764">
        <v>50.9</v>
      </c>
      <c r="E18" s="119">
        <v>50.2</v>
      </c>
      <c r="F18" s="12">
        <v>50.9</v>
      </c>
      <c r="G18" s="12">
        <v>50.7</v>
      </c>
      <c r="H18" s="12">
        <v>57</v>
      </c>
      <c r="I18" s="12">
        <v>54.1</v>
      </c>
      <c r="J18" s="26">
        <v>52.117620361244697</v>
      </c>
      <c r="K18" s="771" t="s">
        <v>107</v>
      </c>
    </row>
    <row r="19" spans="1:11" x14ac:dyDescent="0.7">
      <c r="A19" s="770" t="s">
        <v>108</v>
      </c>
      <c r="B19" s="767">
        <v>3.8</v>
      </c>
      <c r="C19" s="763">
        <v>4</v>
      </c>
      <c r="D19" s="763">
        <v>3.6</v>
      </c>
      <c r="E19" s="119">
        <v>3.8</v>
      </c>
      <c r="F19" s="12">
        <v>3.7</v>
      </c>
      <c r="G19" s="12">
        <v>3.6</v>
      </c>
      <c r="H19" s="12">
        <v>3.7</v>
      </c>
      <c r="I19" s="12">
        <v>3.7</v>
      </c>
      <c r="J19" s="26">
        <v>4.1568131864506404</v>
      </c>
      <c r="K19" s="771" t="s">
        <v>109</v>
      </c>
    </row>
    <row r="20" spans="1:11" x14ac:dyDescent="0.7">
      <c r="A20" s="764" t="s">
        <v>110</v>
      </c>
      <c r="B20" s="763">
        <v>44</v>
      </c>
      <c r="C20" s="764">
        <v>45</v>
      </c>
      <c r="D20" s="764">
        <v>48</v>
      </c>
      <c r="E20" s="119">
        <v>46</v>
      </c>
      <c r="F20" s="12">
        <v>47</v>
      </c>
      <c r="G20" s="12">
        <v>48.5</v>
      </c>
      <c r="H20" s="12">
        <v>49.3</v>
      </c>
      <c r="I20" s="12">
        <v>49.6</v>
      </c>
      <c r="J20" s="119">
        <v>46</v>
      </c>
      <c r="K20" s="773" t="s">
        <v>111</v>
      </c>
    </row>
    <row r="21" spans="1:11" x14ac:dyDescent="0.7">
      <c r="A21" s="451" t="s">
        <v>112</v>
      </c>
      <c r="B21" s="120"/>
      <c r="C21" s="121"/>
      <c r="D21" s="121"/>
      <c r="E21" s="121"/>
      <c r="F21" s="121"/>
      <c r="G21" s="117"/>
      <c r="H21" s="117"/>
      <c r="I21" s="117"/>
      <c r="J21" s="117"/>
      <c r="K21" s="16" t="s">
        <v>1239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4DB2-FEF6-47F0-8BC6-996239FAD224}">
  <dimension ref="A1:G7"/>
  <sheetViews>
    <sheetView workbookViewId="0">
      <selection sqref="A1:XFD1048576"/>
    </sheetView>
  </sheetViews>
  <sheetFormatPr baseColWidth="10" defaultRowHeight="26.4" x14ac:dyDescent="0.7"/>
  <cols>
    <col min="1" max="1" width="21.21875" style="1" customWidth="1"/>
    <col min="2" max="2" width="18" style="1" customWidth="1"/>
    <col min="3" max="3" width="15.88671875" style="1" customWidth="1"/>
    <col min="4" max="4" width="16.21875" style="1" customWidth="1"/>
    <col min="5" max="5" width="24.21875" style="1" customWidth="1"/>
    <col min="6" max="6" width="20.77734375" style="1" customWidth="1"/>
    <col min="7" max="7" width="34.44140625" style="1" customWidth="1"/>
    <col min="8" max="16384" width="11.5546875" style="1"/>
  </cols>
  <sheetData>
    <row r="1" spans="1:7" x14ac:dyDescent="0.7">
      <c r="G1" s="32" t="s">
        <v>1214</v>
      </c>
    </row>
    <row r="2" spans="1:7" x14ac:dyDescent="0.7">
      <c r="A2" s="33" t="s">
        <v>1215</v>
      </c>
    </row>
    <row r="3" spans="1:7" x14ac:dyDescent="0.7">
      <c r="A3" s="184" t="s">
        <v>1069</v>
      </c>
      <c r="B3" s="29">
        <v>2019</v>
      </c>
      <c r="C3" s="29">
        <v>2020</v>
      </c>
      <c r="D3" s="29">
        <v>2021</v>
      </c>
      <c r="E3" s="29">
        <v>2022</v>
      </c>
      <c r="F3" s="29">
        <v>2023</v>
      </c>
      <c r="G3" s="35" t="s">
        <v>39</v>
      </c>
    </row>
    <row r="4" spans="1:7" x14ac:dyDescent="0.7">
      <c r="A4" s="667" t="s">
        <v>1063</v>
      </c>
      <c r="B4" s="43">
        <v>340</v>
      </c>
      <c r="C4" s="43">
        <v>505</v>
      </c>
      <c r="D4" s="43">
        <v>893</v>
      </c>
      <c r="E4" s="43">
        <v>1523</v>
      </c>
      <c r="F4" s="43">
        <v>1756</v>
      </c>
      <c r="G4" s="666" t="s">
        <v>1067</v>
      </c>
    </row>
    <row r="5" spans="1:7" x14ac:dyDescent="0.7">
      <c r="A5" s="667" t="s">
        <v>1064</v>
      </c>
      <c r="B5" s="43">
        <v>1209</v>
      </c>
      <c r="C5" s="43">
        <v>1471</v>
      </c>
      <c r="D5" s="43">
        <v>2491</v>
      </c>
      <c r="E5" s="43">
        <v>3926</v>
      </c>
      <c r="F5" s="43">
        <v>4183</v>
      </c>
      <c r="G5" s="666" t="s">
        <v>1068</v>
      </c>
    </row>
    <row r="6" spans="1:7" x14ac:dyDescent="0.7">
      <c r="A6" s="668" t="s">
        <v>6</v>
      </c>
      <c r="B6" s="29">
        <v>1549</v>
      </c>
      <c r="C6" s="29">
        <v>1976</v>
      </c>
      <c r="D6" s="29">
        <v>3384</v>
      </c>
      <c r="E6" s="29">
        <v>5449</v>
      </c>
      <c r="F6" s="29">
        <v>5939</v>
      </c>
      <c r="G6" s="163" t="s">
        <v>7</v>
      </c>
    </row>
    <row r="7" spans="1:7" x14ac:dyDescent="0.7">
      <c r="A7" s="445" t="s">
        <v>1066</v>
      </c>
      <c r="G7" s="1" t="s">
        <v>1065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A150-6F85-46C5-A179-83ECB9C87138}">
  <dimension ref="A1:AA15"/>
  <sheetViews>
    <sheetView workbookViewId="0">
      <selection sqref="A1:XFD1048576"/>
    </sheetView>
  </sheetViews>
  <sheetFormatPr baseColWidth="10" defaultColWidth="8.88671875" defaultRowHeight="26.4" x14ac:dyDescent="0.7"/>
  <cols>
    <col min="1" max="1" width="25.88671875" style="1" customWidth="1"/>
    <col min="2" max="2" width="21.5546875" style="1" customWidth="1"/>
    <col min="3" max="3" width="18.77734375" style="1" customWidth="1"/>
    <col min="4" max="4" width="16.6640625" style="1" customWidth="1"/>
    <col min="5" max="5" width="20.21875" style="1" customWidth="1"/>
    <col min="6" max="6" width="29.5546875" style="1" customWidth="1"/>
    <col min="7" max="16384" width="8.88671875" style="1"/>
  </cols>
  <sheetData>
    <row r="1" spans="1:27" x14ac:dyDescent="0.7">
      <c r="F1" s="171" t="s">
        <v>1392</v>
      </c>
    </row>
    <row r="2" spans="1:27" ht="39" customHeight="1" thickBot="1" x14ac:dyDescent="0.75">
      <c r="A2" s="1019" t="s">
        <v>1347</v>
      </c>
      <c r="B2" s="1019"/>
      <c r="C2" s="1019"/>
      <c r="D2" s="1019"/>
      <c r="E2" s="1019"/>
      <c r="F2" s="1019"/>
    </row>
    <row r="3" spans="1:27" ht="27" thickBot="1" x14ac:dyDescent="0.75">
      <c r="A3" s="669" t="s">
        <v>1179</v>
      </c>
      <c r="B3" s="172" t="s">
        <v>1180</v>
      </c>
      <c r="C3" s="172" t="s">
        <v>1181</v>
      </c>
      <c r="D3" s="172" t="s">
        <v>1182</v>
      </c>
      <c r="E3" s="172" t="s">
        <v>1196</v>
      </c>
      <c r="F3" s="670" t="s">
        <v>1183</v>
      </c>
    </row>
    <row r="4" spans="1:27" ht="53.4" thickBot="1" x14ac:dyDescent="0.75">
      <c r="A4" s="671" t="s">
        <v>1184</v>
      </c>
      <c r="B4" s="672">
        <v>242919</v>
      </c>
      <c r="C4" s="672">
        <v>242750</v>
      </c>
      <c r="D4" s="672">
        <v>454279</v>
      </c>
      <c r="E4" s="672">
        <v>570062</v>
      </c>
      <c r="F4" s="673" t="s">
        <v>1185</v>
      </c>
    </row>
    <row r="5" spans="1:27" ht="53.4" thickBot="1" x14ac:dyDescent="0.75">
      <c r="A5" s="671" t="s">
        <v>1186</v>
      </c>
      <c r="B5" s="672">
        <v>168741</v>
      </c>
      <c r="C5" s="672">
        <v>230745</v>
      </c>
      <c r="D5" s="672">
        <v>357373</v>
      </c>
      <c r="E5" s="672">
        <v>299468</v>
      </c>
      <c r="F5" s="673" t="s">
        <v>1187</v>
      </c>
    </row>
    <row r="6" spans="1:27" ht="27" thickBot="1" x14ac:dyDescent="0.75">
      <c r="A6" s="671" t="s">
        <v>1188</v>
      </c>
      <c r="B6" s="672">
        <v>68220</v>
      </c>
      <c r="C6" s="672">
        <v>11665</v>
      </c>
      <c r="D6" s="672">
        <v>45248</v>
      </c>
      <c r="E6" s="674">
        <v>135011</v>
      </c>
      <c r="F6" s="673" t="s">
        <v>1189</v>
      </c>
    </row>
    <row r="7" spans="1:27" ht="35.4" customHeight="1" thickBot="1" x14ac:dyDescent="0.75">
      <c r="A7" s="671" t="s">
        <v>1190</v>
      </c>
      <c r="B7" s="672">
        <v>32369</v>
      </c>
      <c r="C7" s="672">
        <v>23079</v>
      </c>
      <c r="D7" s="672">
        <v>42876</v>
      </c>
      <c r="E7" s="672">
        <v>40006</v>
      </c>
      <c r="F7" s="673" t="s">
        <v>1191</v>
      </c>
    </row>
    <row r="8" spans="1:27" ht="27" thickBot="1" x14ac:dyDescent="0.75">
      <c r="A8" s="671" t="s">
        <v>1192</v>
      </c>
      <c r="B8" s="672">
        <v>462413</v>
      </c>
      <c r="C8" s="672">
        <v>377224</v>
      </c>
      <c r="D8" s="672">
        <v>347952</v>
      </c>
      <c r="E8" s="672">
        <v>305638</v>
      </c>
      <c r="F8" s="673" t="s">
        <v>1193</v>
      </c>
    </row>
    <row r="9" spans="1:27" ht="27" thickBot="1" x14ac:dyDescent="0.75">
      <c r="A9" s="671" t="s">
        <v>1194</v>
      </c>
      <c r="B9" s="672">
        <v>56561</v>
      </c>
      <c r="C9" s="672">
        <v>30208</v>
      </c>
      <c r="D9" s="672">
        <v>53592</v>
      </c>
      <c r="E9" s="672">
        <v>92373</v>
      </c>
      <c r="F9" s="673" t="s">
        <v>1195</v>
      </c>
    </row>
    <row r="10" spans="1:27" ht="27" thickBot="1" x14ac:dyDescent="0.75">
      <c r="A10" s="675" t="s">
        <v>113</v>
      </c>
      <c r="B10" s="676">
        <f>SUM(B4:B9)</f>
        <v>1031223</v>
      </c>
      <c r="C10" s="676">
        <f t="shared" ref="C10:E10" si="0">SUM(C4:C9)</f>
        <v>915671</v>
      </c>
      <c r="D10" s="676">
        <f t="shared" si="0"/>
        <v>1301320</v>
      </c>
      <c r="E10" s="676">
        <f t="shared" si="0"/>
        <v>1442558</v>
      </c>
      <c r="F10" s="677" t="s">
        <v>7</v>
      </c>
    </row>
    <row r="11" spans="1:27" x14ac:dyDescent="0.7">
      <c r="A11" s="445" t="s">
        <v>1198</v>
      </c>
      <c r="F11" s="1" t="s">
        <v>1197</v>
      </c>
    </row>
    <row r="15" spans="1:27" ht="42" customHeight="1" x14ac:dyDescent="0.7">
      <c r="D15" s="635"/>
      <c r="H15" s="1020"/>
      <c r="I15" s="1020"/>
      <c r="J15" s="1020"/>
      <c r="K15" s="1020"/>
      <c r="L15" s="1020"/>
      <c r="M15" s="1020"/>
      <c r="N15" s="1020"/>
      <c r="O15" s="1020"/>
      <c r="P15" s="1020"/>
      <c r="Q15" s="1020"/>
      <c r="R15" s="1020"/>
      <c r="S15" s="1020"/>
      <c r="T15" s="1020"/>
      <c r="U15" s="1020"/>
      <c r="V15" s="1020"/>
      <c r="W15" s="1020"/>
      <c r="X15" s="1020"/>
      <c r="Y15" s="1020"/>
      <c r="Z15" s="1020"/>
      <c r="AA15" s="1020"/>
    </row>
  </sheetData>
  <mergeCells count="2">
    <mergeCell ref="A2:F2"/>
    <mergeCell ref="H15:AA15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E1CB-B912-4D98-93DF-D3B1E73202B9}">
  <dimension ref="A1:F11"/>
  <sheetViews>
    <sheetView workbookViewId="0">
      <selection activeCell="F11" sqref="F11"/>
    </sheetView>
  </sheetViews>
  <sheetFormatPr baseColWidth="10" defaultRowHeight="26.4" x14ac:dyDescent="0.7"/>
  <cols>
    <col min="1" max="1" width="27.6640625" style="1" customWidth="1"/>
    <col min="2" max="2" width="25.21875" style="1" customWidth="1"/>
    <col min="3" max="3" width="27" style="1" customWidth="1"/>
    <col min="4" max="4" width="23.44140625" style="1" customWidth="1"/>
    <col min="5" max="5" width="26.88671875" style="1" customWidth="1"/>
    <col min="6" max="6" width="22.109375" style="1" customWidth="1"/>
    <col min="7" max="16384" width="11.5546875" style="1"/>
  </cols>
  <sheetData>
    <row r="1" spans="1:6" x14ac:dyDescent="0.7">
      <c r="F1" s="171" t="s">
        <v>1393</v>
      </c>
    </row>
    <row r="2" spans="1:6" ht="42.6" customHeight="1" thickBot="1" x14ac:dyDescent="0.75">
      <c r="A2" s="1019" t="s">
        <v>1216</v>
      </c>
      <c r="B2" s="1019"/>
      <c r="C2" s="1019"/>
      <c r="D2" s="1019"/>
      <c r="E2" s="1019"/>
      <c r="F2" s="1019"/>
    </row>
    <row r="3" spans="1:6" ht="27" thickBot="1" x14ac:dyDescent="0.75">
      <c r="A3" s="669" t="s">
        <v>1179</v>
      </c>
      <c r="B3" s="172" t="s">
        <v>1180</v>
      </c>
      <c r="C3" s="172" t="s">
        <v>1181</v>
      </c>
      <c r="D3" s="172" t="s">
        <v>1182</v>
      </c>
      <c r="E3" s="172" t="s">
        <v>1196</v>
      </c>
      <c r="F3" s="670" t="s">
        <v>1183</v>
      </c>
    </row>
    <row r="4" spans="1:6" ht="53.4" thickBot="1" x14ac:dyDescent="0.75">
      <c r="A4" s="675" t="s">
        <v>1184</v>
      </c>
      <c r="B4" s="676">
        <v>266147</v>
      </c>
      <c r="C4" s="676">
        <v>267148</v>
      </c>
      <c r="D4" s="676">
        <v>499688</v>
      </c>
      <c r="E4" s="676">
        <v>612141</v>
      </c>
      <c r="F4" s="677" t="s">
        <v>1185</v>
      </c>
    </row>
    <row r="5" spans="1:6" ht="27" thickBot="1" x14ac:dyDescent="0.75">
      <c r="A5" s="675" t="s">
        <v>1186</v>
      </c>
      <c r="B5" s="676">
        <v>74369</v>
      </c>
      <c r="C5" s="676">
        <v>82600</v>
      </c>
      <c r="D5" s="676">
        <v>93297</v>
      </c>
      <c r="E5" s="676">
        <v>86166</v>
      </c>
      <c r="F5" s="677" t="s">
        <v>1187</v>
      </c>
    </row>
    <row r="6" spans="1:6" ht="27" thickBot="1" x14ac:dyDescent="0.75">
      <c r="A6" s="675" t="s">
        <v>1188</v>
      </c>
      <c r="B6" s="676">
        <v>67671</v>
      </c>
      <c r="C6" s="676">
        <v>11561</v>
      </c>
      <c r="D6" s="676">
        <v>49657</v>
      </c>
      <c r="E6" s="676">
        <v>137280</v>
      </c>
      <c r="F6" s="677" t="s">
        <v>1189</v>
      </c>
    </row>
    <row r="7" spans="1:6" ht="35.4" customHeight="1" thickBot="1" x14ac:dyDescent="0.75">
      <c r="A7" s="675" t="s">
        <v>1190</v>
      </c>
      <c r="B7" s="676">
        <v>36939</v>
      </c>
      <c r="C7" s="676">
        <v>26459</v>
      </c>
      <c r="D7" s="676">
        <v>50785</v>
      </c>
      <c r="E7" s="676">
        <v>47530</v>
      </c>
      <c r="F7" s="677" t="s">
        <v>1191</v>
      </c>
    </row>
    <row r="8" spans="1:6" ht="27" thickBot="1" x14ac:dyDescent="0.75">
      <c r="A8" s="675" t="s">
        <v>1192</v>
      </c>
      <c r="B8" s="676">
        <v>439481</v>
      </c>
      <c r="C8" s="676">
        <v>359047</v>
      </c>
      <c r="D8" s="676">
        <v>332693</v>
      </c>
      <c r="E8" s="676">
        <v>294057</v>
      </c>
      <c r="F8" s="677" t="s">
        <v>1193</v>
      </c>
    </row>
    <row r="9" spans="1:6" ht="27" thickBot="1" x14ac:dyDescent="0.75">
      <c r="A9" s="675" t="s">
        <v>1194</v>
      </c>
      <c r="B9" s="676">
        <v>38034</v>
      </c>
      <c r="C9" s="676">
        <v>16111</v>
      </c>
      <c r="D9" s="676">
        <v>31839</v>
      </c>
      <c r="E9" s="676">
        <v>59811</v>
      </c>
      <c r="F9" s="677" t="s">
        <v>1195</v>
      </c>
    </row>
    <row r="10" spans="1:6" ht="27" thickBot="1" x14ac:dyDescent="0.75">
      <c r="A10" s="675" t="s">
        <v>113</v>
      </c>
      <c r="B10" s="676">
        <v>922641</v>
      </c>
      <c r="C10" s="676">
        <v>762926</v>
      </c>
      <c r="D10" s="676">
        <v>1057959</v>
      </c>
      <c r="E10" s="676">
        <v>1236985</v>
      </c>
      <c r="F10" s="677" t="s">
        <v>7</v>
      </c>
    </row>
    <row r="11" spans="1:6" x14ac:dyDescent="0.7">
      <c r="A11" s="445" t="s">
        <v>1198</v>
      </c>
      <c r="F11" s="1" t="s">
        <v>1197</v>
      </c>
    </row>
  </sheetData>
  <mergeCells count="1">
    <mergeCell ref="A2:F2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E5:M20"/>
  <sheetViews>
    <sheetView topLeftCell="A11" workbookViewId="0">
      <selection activeCell="E18" sqref="E18:I18"/>
    </sheetView>
  </sheetViews>
  <sheetFormatPr baseColWidth="10" defaultRowHeight="14.4" x14ac:dyDescent="0.3"/>
  <sheetData>
    <row r="5" spans="5:13" ht="26.4" x14ac:dyDescent="0.3">
      <c r="E5" s="46"/>
      <c r="F5" s="46"/>
      <c r="G5" s="46"/>
      <c r="H5" s="46"/>
      <c r="I5" s="46"/>
      <c r="J5" s="46"/>
      <c r="K5" s="46"/>
      <c r="L5" s="46"/>
      <c r="M5" s="46"/>
    </row>
    <row r="6" spans="5:13" ht="26.4" x14ac:dyDescent="0.3">
      <c r="E6" s="46"/>
      <c r="F6" s="46"/>
      <c r="G6" s="46"/>
      <c r="H6" s="46"/>
      <c r="I6" s="46"/>
      <c r="J6" s="46"/>
      <c r="K6" s="46"/>
      <c r="L6" s="46"/>
      <c r="M6" s="46"/>
    </row>
    <row r="7" spans="5:13" ht="26.4" x14ac:dyDescent="0.3">
      <c r="E7" s="46"/>
      <c r="F7" s="46"/>
      <c r="G7" s="46"/>
      <c r="H7" s="46"/>
      <c r="I7" s="46"/>
      <c r="J7" s="46"/>
      <c r="K7" s="46"/>
      <c r="L7" s="46"/>
      <c r="M7" s="46"/>
    </row>
    <row r="8" spans="5:13" ht="26.4" x14ac:dyDescent="0.3">
      <c r="E8" s="46"/>
      <c r="F8" s="46"/>
      <c r="G8" s="46"/>
      <c r="H8" s="46"/>
      <c r="I8" s="46"/>
      <c r="J8" s="46"/>
      <c r="K8" s="46"/>
      <c r="L8" s="46"/>
      <c r="M8" s="46"/>
    </row>
    <row r="9" spans="5:13" ht="26.4" x14ac:dyDescent="0.3">
      <c r="E9" s="46"/>
      <c r="F9" s="46"/>
      <c r="G9" s="46"/>
      <c r="H9" s="46"/>
      <c r="I9" s="46"/>
      <c r="J9" s="46"/>
      <c r="K9" s="46"/>
      <c r="L9" s="46"/>
      <c r="M9" s="46"/>
    </row>
    <row r="10" spans="5:13" ht="26.4" x14ac:dyDescent="0.3">
      <c r="E10" s="46"/>
      <c r="F10" s="46"/>
      <c r="G10" s="46"/>
      <c r="H10" s="46"/>
      <c r="I10" s="46"/>
      <c r="J10" s="46"/>
      <c r="K10" s="46"/>
      <c r="L10" s="46"/>
      <c r="M10" s="46"/>
    </row>
    <row r="11" spans="5:13" ht="26.4" x14ac:dyDescent="0.3">
      <c r="E11" s="46"/>
      <c r="F11" s="46"/>
      <c r="G11" s="46"/>
      <c r="H11" s="46"/>
      <c r="I11" s="46"/>
      <c r="J11" s="46"/>
      <c r="K11" s="46"/>
      <c r="L11" s="46"/>
      <c r="M11" s="46"/>
    </row>
    <row r="12" spans="5:13" ht="26.4" x14ac:dyDescent="0.3">
      <c r="E12" s="46"/>
      <c r="F12" s="46"/>
      <c r="G12" s="46"/>
      <c r="H12" s="46"/>
      <c r="I12" s="46"/>
      <c r="J12" s="46"/>
      <c r="K12" s="46"/>
      <c r="L12" s="46"/>
      <c r="M12" s="46"/>
    </row>
    <row r="13" spans="5:13" ht="41.4" x14ac:dyDescent="1.1000000000000001">
      <c r="E13" s="1021" t="s">
        <v>1349</v>
      </c>
      <c r="F13" s="1021"/>
      <c r="G13" s="1021"/>
      <c r="H13" s="1021"/>
      <c r="I13" s="1021"/>
      <c r="J13" s="186"/>
      <c r="K13" s="186"/>
      <c r="L13" s="186"/>
      <c r="M13" s="186"/>
    </row>
    <row r="14" spans="5:13" ht="26.4" x14ac:dyDescent="0.3">
      <c r="E14" s="46"/>
      <c r="F14" s="46"/>
      <c r="G14" s="46"/>
      <c r="H14" s="46"/>
      <c r="I14" s="46"/>
      <c r="J14" s="46"/>
      <c r="K14" s="46"/>
      <c r="L14" s="46"/>
      <c r="M14" s="46"/>
    </row>
    <row r="15" spans="5:13" ht="35.4" x14ac:dyDescent="0.95">
      <c r="E15" s="1021" t="s">
        <v>197</v>
      </c>
      <c r="F15" s="1021"/>
      <c r="G15" s="1021"/>
      <c r="H15" s="1021"/>
      <c r="I15" s="1021"/>
      <c r="J15" s="187"/>
      <c r="K15" s="187"/>
      <c r="L15" s="187"/>
      <c r="M15" s="187"/>
    </row>
    <row r="16" spans="5:13" ht="26.4" x14ac:dyDescent="0.3">
      <c r="E16" s="46"/>
      <c r="F16" s="46"/>
      <c r="G16" s="46"/>
      <c r="H16" s="46"/>
      <c r="I16" s="46"/>
      <c r="J16" s="46"/>
      <c r="K16" s="46"/>
      <c r="L16" s="46"/>
      <c r="M16" s="46"/>
    </row>
    <row r="17" spans="5:13" ht="26.4" x14ac:dyDescent="0.3">
      <c r="E17" s="46"/>
      <c r="F17" s="46"/>
      <c r="G17" s="46"/>
      <c r="H17" s="46"/>
      <c r="I17" s="46"/>
      <c r="J17" s="46"/>
      <c r="K17" s="46"/>
      <c r="L17" s="46"/>
      <c r="M17" s="46"/>
    </row>
    <row r="18" spans="5:13" ht="35.4" x14ac:dyDescent="0.95">
      <c r="E18" s="1021" t="s">
        <v>1350</v>
      </c>
      <c r="F18" s="1021"/>
      <c r="G18" s="1021"/>
      <c r="H18" s="1021"/>
      <c r="I18" s="1021"/>
      <c r="J18" s="187"/>
      <c r="K18" s="187"/>
      <c r="L18" s="187"/>
      <c r="M18" s="187"/>
    </row>
    <row r="19" spans="5:13" ht="26.4" x14ac:dyDescent="0.3">
      <c r="E19" s="46"/>
      <c r="F19" s="46"/>
      <c r="G19" s="46"/>
      <c r="H19" s="46"/>
      <c r="I19" s="46"/>
      <c r="J19" s="46"/>
      <c r="K19" s="46"/>
      <c r="L19" s="46"/>
      <c r="M19" s="46"/>
    </row>
    <row r="20" spans="5:13" ht="35.4" x14ac:dyDescent="0.95">
      <c r="E20" s="1021" t="s">
        <v>199</v>
      </c>
      <c r="F20" s="1021"/>
      <c r="G20" s="1021"/>
      <c r="H20" s="1021"/>
      <c r="I20" s="1021"/>
      <c r="J20" s="187"/>
      <c r="K20" s="187"/>
      <c r="L20" s="187"/>
      <c r="M20" s="187"/>
    </row>
  </sheetData>
  <mergeCells count="4">
    <mergeCell ref="E13:I13"/>
    <mergeCell ref="E15:I15"/>
    <mergeCell ref="E18:I18"/>
    <mergeCell ref="E20:I20"/>
  </mergeCell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7"/>
  <sheetViews>
    <sheetView workbookViewId="0">
      <selection activeCell="A7" sqref="A7:F7"/>
    </sheetView>
  </sheetViews>
  <sheetFormatPr baseColWidth="10" defaultRowHeight="16.8" x14ac:dyDescent="0.5"/>
  <cols>
    <col min="1" max="1" width="11.5546875" style="201"/>
    <col min="2" max="2" width="12.5546875" style="678" bestFit="1" customWidth="1"/>
    <col min="3" max="4" width="12.5546875" style="201" bestFit="1" customWidth="1"/>
    <col min="5" max="5" width="15.88671875" style="201" customWidth="1"/>
    <col min="6" max="6" width="22.77734375" style="201" customWidth="1"/>
    <col min="7" max="16384" width="11.5546875" style="201"/>
  </cols>
  <sheetData>
    <row r="1" spans="1:6" ht="31.35" customHeight="1" x14ac:dyDescent="0.5">
      <c r="B1" s="63"/>
      <c r="C1" s="63"/>
      <c r="D1" s="63"/>
      <c r="E1" s="63"/>
      <c r="F1" s="63" t="s">
        <v>483</v>
      </c>
    </row>
    <row r="2" spans="1:6" ht="52.8" customHeight="1" x14ac:dyDescent="0.5">
      <c r="A2" s="1022" t="s">
        <v>484</v>
      </c>
      <c r="B2" s="1022"/>
      <c r="C2" s="1022"/>
      <c r="D2" s="1022"/>
      <c r="E2" s="1022"/>
      <c r="F2" s="1022"/>
    </row>
    <row r="3" spans="1:6" ht="26.4" x14ac:dyDescent="0.7">
      <c r="A3" s="47"/>
      <c r="B3" s="21">
        <v>2013</v>
      </c>
      <c r="C3" s="21">
        <v>2014</v>
      </c>
      <c r="D3" s="21">
        <v>2017</v>
      </c>
      <c r="E3" s="21">
        <v>2019</v>
      </c>
      <c r="F3" s="3"/>
    </row>
    <row r="4" spans="1:6" ht="26.4" x14ac:dyDescent="0.7">
      <c r="A4" s="47" t="s">
        <v>114</v>
      </c>
      <c r="B4" s="50">
        <v>917099</v>
      </c>
      <c r="C4" s="50">
        <v>890890.5556514666</v>
      </c>
      <c r="D4" s="50">
        <v>850824</v>
      </c>
      <c r="E4" s="50">
        <v>1028962.9397148906</v>
      </c>
      <c r="F4" s="35" t="s">
        <v>3</v>
      </c>
    </row>
    <row r="5" spans="1:6" ht="26.4" x14ac:dyDescent="0.7">
      <c r="A5" s="47" t="s">
        <v>115</v>
      </c>
      <c r="B5" s="50">
        <v>992837</v>
      </c>
      <c r="C5" s="50">
        <v>1040207.620172928</v>
      </c>
      <c r="D5" s="50">
        <v>1153418</v>
      </c>
      <c r="E5" s="50">
        <v>1226068.7617006951</v>
      </c>
      <c r="F5" s="35" t="s">
        <v>5</v>
      </c>
    </row>
    <row r="6" spans="1:6" ht="52.8" x14ac:dyDescent="0.5">
      <c r="A6" s="47" t="s">
        <v>6</v>
      </c>
      <c r="B6" s="50">
        <v>1909936</v>
      </c>
      <c r="C6" s="50">
        <v>1931098.1758243944</v>
      </c>
      <c r="D6" s="50">
        <v>2004242</v>
      </c>
      <c r="E6" s="50">
        <v>2255031.7014155858</v>
      </c>
      <c r="F6" s="40" t="s">
        <v>7</v>
      </c>
    </row>
    <row r="7" spans="1:6" ht="21.6" x14ac:dyDescent="0.65">
      <c r="A7" s="680" t="s">
        <v>200</v>
      </c>
      <c r="B7" s="681"/>
      <c r="C7" s="682"/>
      <c r="D7" s="682"/>
      <c r="E7" s="682"/>
      <c r="F7" s="317" t="s">
        <v>1394</v>
      </c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7"/>
  <sheetViews>
    <sheetView workbookViewId="0">
      <selection activeCell="A7" sqref="A7:H7"/>
    </sheetView>
  </sheetViews>
  <sheetFormatPr baseColWidth="10" defaultRowHeight="16.8" x14ac:dyDescent="0.5"/>
  <cols>
    <col min="1" max="1" width="11.5546875" style="201"/>
    <col min="2" max="7" width="12.5546875" style="201" bestFit="1" customWidth="1"/>
    <col min="8" max="16384" width="11.5546875" style="201"/>
  </cols>
  <sheetData>
    <row r="1" spans="1:8" ht="26.4" x14ac:dyDescent="0.5">
      <c r="A1" s="1023" t="s">
        <v>485</v>
      </c>
      <c r="B1" s="1023"/>
      <c r="C1" s="1023"/>
      <c r="D1" s="1023"/>
      <c r="E1" s="1023"/>
      <c r="F1" s="1023"/>
      <c r="G1" s="1023"/>
      <c r="H1" s="1023"/>
    </row>
    <row r="2" spans="1:8" ht="47.55" customHeight="1" x14ac:dyDescent="0.5">
      <c r="A2" s="1024" t="s">
        <v>486</v>
      </c>
      <c r="B2" s="1024"/>
      <c r="C2" s="1024"/>
      <c r="D2" s="1024"/>
      <c r="E2" s="1024"/>
      <c r="F2" s="1024"/>
      <c r="G2" s="1024"/>
      <c r="H2" s="1024"/>
    </row>
    <row r="3" spans="1:8" ht="26.4" x14ac:dyDescent="0.7">
      <c r="A3" s="47"/>
      <c r="B3" s="21">
        <v>2013</v>
      </c>
      <c r="C3" s="21">
        <v>2014</v>
      </c>
      <c r="D3" s="21">
        <v>2017</v>
      </c>
      <c r="E3" s="21">
        <v>2019</v>
      </c>
      <c r="F3" s="21">
        <v>2020</v>
      </c>
      <c r="G3" s="21">
        <v>2021</v>
      </c>
      <c r="H3" s="3"/>
    </row>
    <row r="4" spans="1:8" ht="26.4" x14ac:dyDescent="0.7">
      <c r="A4" s="47" t="s">
        <v>201</v>
      </c>
      <c r="B4" s="53">
        <v>1010244</v>
      </c>
      <c r="C4" s="53">
        <v>1055622.7966573355</v>
      </c>
      <c r="D4" s="53">
        <v>1112653</v>
      </c>
      <c r="E4" s="53">
        <v>1251603.6696343792</v>
      </c>
      <c r="F4" s="53">
        <v>1310099</v>
      </c>
      <c r="G4" s="53">
        <v>1369217</v>
      </c>
      <c r="H4" s="35" t="s">
        <v>202</v>
      </c>
    </row>
    <row r="5" spans="1:8" ht="26.4" x14ac:dyDescent="0.7">
      <c r="A5" s="47" t="s">
        <v>203</v>
      </c>
      <c r="B5" s="51">
        <v>899692</v>
      </c>
      <c r="C5" s="51">
        <v>875475.37916707201</v>
      </c>
      <c r="D5" s="51">
        <v>891590</v>
      </c>
      <c r="E5" s="51">
        <v>1003428.0317812249</v>
      </c>
      <c r="F5" s="51">
        <v>988910</v>
      </c>
      <c r="G5" s="51">
        <v>1005089</v>
      </c>
      <c r="H5" s="35" t="s">
        <v>204</v>
      </c>
    </row>
    <row r="6" spans="1:8" ht="52.8" x14ac:dyDescent="0.7">
      <c r="A6" s="47" t="s">
        <v>6</v>
      </c>
      <c r="B6" s="51">
        <v>1909936</v>
      </c>
      <c r="C6" s="51">
        <v>1931098.1758244075</v>
      </c>
      <c r="D6" s="51">
        <v>2004243</v>
      </c>
      <c r="E6" s="51">
        <v>2255031.701415604</v>
      </c>
      <c r="F6" s="51">
        <v>2299009</v>
      </c>
      <c r="G6" s="51">
        <v>2374306</v>
      </c>
      <c r="H6" s="35" t="s">
        <v>7</v>
      </c>
    </row>
    <row r="7" spans="1:8" ht="30" customHeight="1" x14ac:dyDescent="0.65">
      <c r="A7" s="680" t="s">
        <v>200</v>
      </c>
      <c r="B7" s="317"/>
      <c r="C7" s="317"/>
      <c r="D7" s="317"/>
      <c r="E7" s="317"/>
      <c r="F7" s="317"/>
      <c r="G7" s="317"/>
      <c r="H7" s="317" t="s">
        <v>1394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17"/>
  <sheetViews>
    <sheetView topLeftCell="A15" workbookViewId="0">
      <selection activeCell="H17" sqref="A17:H17"/>
    </sheetView>
  </sheetViews>
  <sheetFormatPr baseColWidth="10" defaultRowHeight="16.8" x14ac:dyDescent="0.5"/>
  <cols>
    <col min="1" max="1" width="15.44140625" style="201" customWidth="1"/>
    <col min="2" max="16384" width="11.5546875" style="201"/>
  </cols>
  <sheetData>
    <row r="1" spans="1:8" ht="27" customHeight="1" x14ac:dyDescent="0.5">
      <c r="A1" s="1023" t="s">
        <v>487</v>
      </c>
      <c r="B1" s="1023"/>
      <c r="C1" s="1023"/>
      <c r="D1" s="1023"/>
      <c r="E1" s="1023"/>
      <c r="F1" s="1023"/>
      <c r="G1" s="1023"/>
      <c r="H1" s="1023"/>
    </row>
    <row r="2" spans="1:8" ht="47.55" customHeight="1" x14ac:dyDescent="0.5">
      <c r="A2" s="1024" t="s">
        <v>488</v>
      </c>
      <c r="B2" s="1024"/>
      <c r="C2" s="1024"/>
      <c r="D2" s="1024"/>
      <c r="E2" s="1024"/>
      <c r="F2" s="1024"/>
      <c r="G2" s="1024"/>
      <c r="H2" s="1024"/>
    </row>
    <row r="3" spans="1:8" ht="26.4" x14ac:dyDescent="0.7">
      <c r="A3" s="47"/>
      <c r="B3" s="21">
        <v>2013</v>
      </c>
      <c r="C3" s="21">
        <v>2014</v>
      </c>
      <c r="D3" s="21">
        <v>2017</v>
      </c>
      <c r="E3" s="21">
        <v>2019</v>
      </c>
      <c r="F3" s="21">
        <v>2020</v>
      </c>
      <c r="G3" s="21">
        <v>2021</v>
      </c>
      <c r="H3" s="3"/>
    </row>
    <row r="4" spans="1:8" ht="41.55" customHeight="1" x14ac:dyDescent="0.7">
      <c r="A4" s="5" t="s">
        <v>396</v>
      </c>
      <c r="B4" s="50">
        <v>219490</v>
      </c>
      <c r="C4" s="55">
        <v>218787.70876637715</v>
      </c>
      <c r="D4" s="50">
        <v>223032.97710603621</v>
      </c>
      <c r="E4" s="50">
        <v>240908.64452366091</v>
      </c>
      <c r="F4" s="50">
        <v>268954</v>
      </c>
      <c r="G4" s="50">
        <v>278295</v>
      </c>
      <c r="H4" s="3" t="s">
        <v>12</v>
      </c>
    </row>
    <row r="5" spans="1:8" ht="26.4" x14ac:dyDescent="0.7">
      <c r="A5" s="5" t="s">
        <v>397</v>
      </c>
      <c r="B5" s="57">
        <v>143500</v>
      </c>
      <c r="C5" s="58">
        <v>144675.90145003106</v>
      </c>
      <c r="D5" s="58">
        <v>147567.0246654333</v>
      </c>
      <c r="E5" s="59">
        <v>158502.99940864561</v>
      </c>
      <c r="F5" s="59">
        <v>165149</v>
      </c>
      <c r="G5" s="59">
        <v>169568</v>
      </c>
      <c r="H5" s="3" t="s">
        <v>14</v>
      </c>
    </row>
    <row r="6" spans="1:8" ht="26.4" x14ac:dyDescent="0.7">
      <c r="A6" s="5" t="s">
        <v>15</v>
      </c>
      <c r="B6" s="50">
        <v>161891</v>
      </c>
      <c r="C6" s="55">
        <v>172897.90265948468</v>
      </c>
      <c r="D6" s="50">
        <v>164040.72397354236</v>
      </c>
      <c r="E6" s="50">
        <v>177914.39088169712</v>
      </c>
      <c r="F6" s="50">
        <v>196561</v>
      </c>
      <c r="G6" s="50">
        <v>203252</v>
      </c>
      <c r="H6" s="3" t="s">
        <v>205</v>
      </c>
    </row>
    <row r="7" spans="1:8" ht="26.4" x14ac:dyDescent="0.7">
      <c r="A7" s="5" t="s">
        <v>17</v>
      </c>
      <c r="B7" s="57">
        <v>163161</v>
      </c>
      <c r="C7" s="58">
        <v>149971.00674083841</v>
      </c>
      <c r="D7" s="58">
        <v>167144.04712088834</v>
      </c>
      <c r="E7" s="59">
        <v>177368.87608041294</v>
      </c>
      <c r="F7" s="59">
        <v>186742</v>
      </c>
      <c r="G7" s="59">
        <v>191777</v>
      </c>
      <c r="H7" s="3" t="s">
        <v>18</v>
      </c>
    </row>
    <row r="8" spans="1:8" ht="26.4" x14ac:dyDescent="0.7">
      <c r="A8" s="5" t="s">
        <v>19</v>
      </c>
      <c r="B8" s="50">
        <v>156034</v>
      </c>
      <c r="C8" s="55">
        <v>148132.82078527773</v>
      </c>
      <c r="D8" s="50">
        <v>150800.77786041124</v>
      </c>
      <c r="E8" s="50">
        <v>184153.92915954659</v>
      </c>
      <c r="F8" s="50">
        <v>168068</v>
      </c>
      <c r="G8" s="50">
        <v>171217</v>
      </c>
      <c r="H8" s="3" t="s">
        <v>20</v>
      </c>
    </row>
    <row r="9" spans="1:8" ht="26.4" x14ac:dyDescent="0.7">
      <c r="A9" s="5" t="s">
        <v>21</v>
      </c>
      <c r="B9" s="57">
        <v>148267</v>
      </c>
      <c r="C9" s="58">
        <v>148410.90203154238</v>
      </c>
      <c r="D9" s="58">
        <v>141001.86248870174</v>
      </c>
      <c r="E9" s="59">
        <v>176859.82536900116</v>
      </c>
      <c r="F9" s="59">
        <v>169603</v>
      </c>
      <c r="G9" s="59">
        <v>173972</v>
      </c>
      <c r="H9" s="3" t="s">
        <v>22</v>
      </c>
    </row>
    <row r="10" spans="1:8" ht="26.4" x14ac:dyDescent="0.7">
      <c r="A10" s="5" t="s">
        <v>23</v>
      </c>
      <c r="B10" s="50">
        <v>35101</v>
      </c>
      <c r="C10" s="55">
        <v>32466.156412641394</v>
      </c>
      <c r="D10" s="50">
        <v>35427.472940856547</v>
      </c>
      <c r="E10" s="50">
        <v>44618.328614846898</v>
      </c>
      <c r="F10" s="50">
        <v>34830</v>
      </c>
      <c r="G10" s="50">
        <v>35081</v>
      </c>
      <c r="H10" s="3" t="s">
        <v>206</v>
      </c>
    </row>
    <row r="11" spans="1:8" ht="25.35" customHeight="1" x14ac:dyDescent="0.7">
      <c r="A11" s="5" t="s">
        <v>398</v>
      </c>
      <c r="B11" s="57">
        <v>79408</v>
      </c>
      <c r="C11" s="58">
        <v>80083.874742495798</v>
      </c>
      <c r="D11" s="58">
        <v>84975.084775796422</v>
      </c>
      <c r="E11" s="59">
        <v>78418.096285720181</v>
      </c>
      <c r="F11" s="59">
        <v>97618</v>
      </c>
      <c r="G11" s="59">
        <v>100897</v>
      </c>
      <c r="H11" s="3" t="s">
        <v>207</v>
      </c>
    </row>
    <row r="12" spans="1:8" ht="26.4" x14ac:dyDescent="0.7">
      <c r="A12" s="5" t="s">
        <v>27</v>
      </c>
      <c r="B12" s="50">
        <v>41727</v>
      </c>
      <c r="C12" s="55">
        <v>38314.518530826463</v>
      </c>
      <c r="D12" s="50">
        <v>40885.954216019782</v>
      </c>
      <c r="E12" s="50">
        <v>43899.100223139299</v>
      </c>
      <c r="F12" s="50">
        <v>44591</v>
      </c>
      <c r="G12" s="50">
        <v>45362</v>
      </c>
      <c r="H12" s="3" t="s">
        <v>28</v>
      </c>
    </row>
    <row r="13" spans="1:8" ht="25.8" customHeight="1" x14ac:dyDescent="0.7">
      <c r="A13" s="5" t="s">
        <v>29</v>
      </c>
      <c r="B13" s="61">
        <v>131399</v>
      </c>
      <c r="C13" s="53">
        <v>125969.64242849973</v>
      </c>
      <c r="D13" s="53">
        <v>143977.76379429916</v>
      </c>
      <c r="E13" s="50">
        <v>168051.27264696758</v>
      </c>
      <c r="F13" s="50">
        <v>158656</v>
      </c>
      <c r="G13" s="50">
        <v>164035</v>
      </c>
      <c r="H13" s="3" t="s">
        <v>208</v>
      </c>
    </row>
    <row r="14" spans="1:8" ht="24" customHeight="1" x14ac:dyDescent="0.7">
      <c r="A14" s="5" t="s">
        <v>209</v>
      </c>
      <c r="B14" s="50">
        <v>34252</v>
      </c>
      <c r="C14" s="55">
        <v>32158.958638304044</v>
      </c>
      <c r="D14" s="50">
        <v>35539.737837501845</v>
      </c>
      <c r="E14" s="50">
        <v>52130.036890263786</v>
      </c>
      <c r="F14" s="50">
        <v>37047</v>
      </c>
      <c r="G14" s="50">
        <v>37703</v>
      </c>
      <c r="H14" s="3" t="s">
        <v>32</v>
      </c>
    </row>
    <row r="15" spans="1:8" ht="26.4" x14ac:dyDescent="0.7">
      <c r="A15" s="5" t="s">
        <v>33</v>
      </c>
      <c r="B15" s="61">
        <v>13016</v>
      </c>
      <c r="C15" s="53">
        <v>12093.942719364213</v>
      </c>
      <c r="D15" s="53">
        <v>13167.386068599406</v>
      </c>
      <c r="E15" s="50">
        <v>25693.795778655367</v>
      </c>
      <c r="F15" s="50">
        <v>16888</v>
      </c>
      <c r="G15" s="50">
        <v>17579</v>
      </c>
      <c r="H15" s="3" t="s">
        <v>210</v>
      </c>
    </row>
    <row r="16" spans="1:8" ht="33.6" customHeight="1" x14ac:dyDescent="0.5">
      <c r="A16" s="6" t="s">
        <v>35</v>
      </c>
      <c r="B16" s="50">
        <v>582689</v>
      </c>
      <c r="C16" s="55">
        <v>627134.83991871506</v>
      </c>
      <c r="D16" s="50">
        <v>656681.22896745603</v>
      </c>
      <c r="E16" s="50">
        <v>726512.40555304056</v>
      </c>
      <c r="F16" s="50">
        <v>762094</v>
      </c>
      <c r="G16" s="50">
        <v>794568</v>
      </c>
      <c r="H16" s="316" t="s">
        <v>211</v>
      </c>
    </row>
    <row r="17" spans="1:8" ht="21.6" x14ac:dyDescent="0.65">
      <c r="A17" s="679" t="s">
        <v>200</v>
      </c>
      <c r="B17" s="679"/>
      <c r="C17" s="679"/>
      <c r="D17" s="679"/>
      <c r="E17" s="679"/>
      <c r="F17" s="679"/>
      <c r="G17" s="679"/>
      <c r="H17" s="317" t="s">
        <v>1394</v>
      </c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7"/>
  <sheetViews>
    <sheetView workbookViewId="0">
      <selection activeCell="A7" sqref="A7:F7"/>
    </sheetView>
  </sheetViews>
  <sheetFormatPr baseColWidth="10" defaultRowHeight="16.8" x14ac:dyDescent="0.5"/>
  <cols>
    <col min="1" max="5" width="11.5546875" style="201"/>
    <col min="6" max="6" width="24.21875" style="201" customWidth="1"/>
    <col min="7" max="16384" width="11.5546875" style="201"/>
  </cols>
  <sheetData>
    <row r="1" spans="1:6" ht="26.4" x14ac:dyDescent="0.5">
      <c r="A1" s="1023" t="s">
        <v>489</v>
      </c>
      <c r="B1" s="1023"/>
      <c r="C1" s="1023"/>
      <c r="D1" s="1023"/>
      <c r="E1" s="1023"/>
      <c r="F1" s="1023"/>
    </row>
    <row r="2" spans="1:6" ht="46.8" customHeight="1" x14ac:dyDescent="0.5">
      <c r="A2" s="1025" t="s">
        <v>490</v>
      </c>
      <c r="B2" s="1025"/>
      <c r="C2" s="1025"/>
      <c r="D2" s="1025"/>
      <c r="E2" s="1025"/>
      <c r="F2" s="1025"/>
    </row>
    <row r="3" spans="1:6" ht="26.4" x14ac:dyDescent="0.5">
      <c r="A3" s="47" t="s">
        <v>399</v>
      </c>
      <c r="B3" s="21">
        <v>2012</v>
      </c>
      <c r="C3" s="21">
        <v>2014</v>
      </c>
      <c r="D3" s="21" t="s">
        <v>592</v>
      </c>
      <c r="E3" s="21">
        <v>2019</v>
      </c>
      <c r="F3" s="122" t="s">
        <v>400</v>
      </c>
    </row>
    <row r="4" spans="1:6" ht="26.4" x14ac:dyDescent="0.7">
      <c r="A4" s="47" t="s">
        <v>203</v>
      </c>
      <c r="B4" s="12">
        <v>44.7</v>
      </c>
      <c r="C4" s="12">
        <v>49.72</v>
      </c>
      <c r="D4" s="12">
        <v>41.9</v>
      </c>
      <c r="E4" s="26">
        <v>47.024125602093633</v>
      </c>
      <c r="F4" s="4" t="s">
        <v>204</v>
      </c>
    </row>
    <row r="5" spans="1:6" ht="26.4" x14ac:dyDescent="0.7">
      <c r="A5" s="47" t="s">
        <v>201</v>
      </c>
      <c r="B5" s="12">
        <v>43.9</v>
      </c>
      <c r="C5" s="12">
        <v>42.93</v>
      </c>
      <c r="D5" s="12">
        <v>58.1</v>
      </c>
      <c r="E5" s="26">
        <v>44.340176204333197</v>
      </c>
      <c r="F5" s="4" t="s">
        <v>202</v>
      </c>
    </row>
    <row r="6" spans="1:6" ht="26.4" x14ac:dyDescent="0.7">
      <c r="A6" s="47" t="s">
        <v>113</v>
      </c>
      <c r="B6" s="21">
        <v>44.3</v>
      </c>
      <c r="C6" s="21">
        <v>46.63</v>
      </c>
      <c r="D6" s="21">
        <v>41.5</v>
      </c>
      <c r="E6" s="69">
        <v>45.829840812258674</v>
      </c>
      <c r="F6" s="4" t="s">
        <v>7</v>
      </c>
    </row>
    <row r="7" spans="1:6" ht="21.6" x14ac:dyDescent="0.5">
      <c r="A7" s="680" t="s">
        <v>214</v>
      </c>
      <c r="B7" s="682"/>
      <c r="C7" s="682"/>
      <c r="D7" s="682"/>
      <c r="E7" s="682"/>
      <c r="F7" s="683" t="s">
        <v>1394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7"/>
  <sheetViews>
    <sheetView workbookViewId="0">
      <selection activeCell="F7" sqref="F7"/>
    </sheetView>
  </sheetViews>
  <sheetFormatPr baseColWidth="10" defaultRowHeight="26.4" x14ac:dyDescent="0.7"/>
  <cols>
    <col min="1" max="1" width="13.5546875" style="1" customWidth="1"/>
    <col min="2" max="16384" width="11.5546875" style="1"/>
  </cols>
  <sheetData>
    <row r="1" spans="1:6" x14ac:dyDescent="0.7">
      <c r="B1" s="20"/>
      <c r="C1" s="20"/>
      <c r="D1" s="20"/>
      <c r="E1" s="20"/>
      <c r="F1" s="20" t="s">
        <v>491</v>
      </c>
    </row>
    <row r="2" spans="1:6" ht="31.8" customHeight="1" x14ac:dyDescent="0.7">
      <c r="A2" s="189" t="s">
        <v>492</v>
      </c>
      <c r="C2" s="188"/>
      <c r="D2" s="188"/>
      <c r="E2" s="188"/>
      <c r="F2" s="188"/>
    </row>
    <row r="3" spans="1:6" x14ac:dyDescent="0.7">
      <c r="A3" s="47"/>
      <c r="B3" s="21">
        <v>2012</v>
      </c>
      <c r="C3" s="21">
        <v>2014</v>
      </c>
      <c r="D3" s="21">
        <v>2017</v>
      </c>
      <c r="E3" s="21">
        <v>2019</v>
      </c>
      <c r="F3" s="64"/>
    </row>
    <row r="4" spans="1:6" x14ac:dyDescent="0.7">
      <c r="A4" s="47" t="s">
        <v>114</v>
      </c>
      <c r="B4" s="60">
        <v>63.9</v>
      </c>
      <c r="C4" s="49">
        <v>69</v>
      </c>
      <c r="D4" s="49">
        <v>59.6</v>
      </c>
      <c r="E4" s="68">
        <v>63.758137159204921</v>
      </c>
      <c r="F4" s="74" t="s">
        <v>3</v>
      </c>
    </row>
    <row r="5" spans="1:6" x14ac:dyDescent="0.7">
      <c r="A5" s="47" t="s">
        <v>115</v>
      </c>
      <c r="B5" s="54">
        <v>28.8</v>
      </c>
      <c r="C5" s="49">
        <v>27.47</v>
      </c>
      <c r="D5" s="49">
        <v>28.2</v>
      </c>
      <c r="E5" s="68">
        <v>30.783741368664977</v>
      </c>
      <c r="F5" s="74" t="s">
        <v>5</v>
      </c>
    </row>
    <row r="6" spans="1:6" x14ac:dyDescent="0.7">
      <c r="A6" s="47" t="s">
        <v>195</v>
      </c>
      <c r="B6" s="66">
        <v>44.3</v>
      </c>
      <c r="C6" s="21">
        <v>46.63</v>
      </c>
      <c r="D6" s="21">
        <v>41.5</v>
      </c>
      <c r="E6" s="69">
        <v>45.829840812258674</v>
      </c>
      <c r="F6" s="74" t="s">
        <v>196</v>
      </c>
    </row>
    <row r="7" spans="1:6" x14ac:dyDescent="0.7">
      <c r="A7" s="680" t="s">
        <v>214</v>
      </c>
      <c r="B7" s="52"/>
      <c r="C7" s="52"/>
      <c r="D7" s="52"/>
      <c r="E7" s="52"/>
      <c r="F7" s="680" t="s">
        <v>1394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17"/>
  <sheetViews>
    <sheetView topLeftCell="A16" workbookViewId="0">
      <selection activeCell="F17" sqref="A17:F17"/>
    </sheetView>
  </sheetViews>
  <sheetFormatPr baseColWidth="10" defaultRowHeight="16.8" x14ac:dyDescent="0.5"/>
  <cols>
    <col min="1" max="1" width="19.21875" style="201" customWidth="1"/>
    <col min="2" max="5" width="11.5546875" style="201"/>
    <col min="6" max="6" width="19.44140625" style="201" customWidth="1"/>
    <col min="7" max="16384" width="11.5546875" style="201"/>
  </cols>
  <sheetData>
    <row r="1" spans="1:6" ht="26.4" x14ac:dyDescent="0.7">
      <c r="A1" s="1027" t="s">
        <v>493</v>
      </c>
      <c r="B1" s="1027"/>
      <c r="C1" s="1027"/>
      <c r="D1" s="1027"/>
      <c r="E1" s="1027"/>
      <c r="F1" s="1027"/>
    </row>
    <row r="2" spans="1:6" ht="26.4" x14ac:dyDescent="0.5">
      <c r="A2" s="1026" t="s">
        <v>494</v>
      </c>
      <c r="B2" s="1026"/>
      <c r="C2" s="1026"/>
      <c r="D2" s="1026"/>
      <c r="E2" s="1026"/>
      <c r="F2" s="1026"/>
    </row>
    <row r="3" spans="1:6" ht="26.4" x14ac:dyDescent="0.5">
      <c r="A3" s="47" t="s">
        <v>410</v>
      </c>
      <c r="B3" s="21">
        <v>2012</v>
      </c>
      <c r="C3" s="21">
        <v>2014</v>
      </c>
      <c r="D3" s="21">
        <v>2017</v>
      </c>
      <c r="E3" s="21">
        <v>2019</v>
      </c>
      <c r="F3" s="40" t="s">
        <v>10</v>
      </c>
    </row>
    <row r="4" spans="1:6" ht="26.4" x14ac:dyDescent="0.5">
      <c r="A4" s="47" t="s">
        <v>11</v>
      </c>
      <c r="B4" s="54">
        <v>46.4</v>
      </c>
      <c r="C4" s="70">
        <v>44.72</v>
      </c>
      <c r="D4" s="71">
        <v>42.637432932556024</v>
      </c>
      <c r="E4" s="71">
        <v>46.180139707296362</v>
      </c>
      <c r="F4" s="175" t="s">
        <v>12</v>
      </c>
    </row>
    <row r="5" spans="1:6" ht="26.4" x14ac:dyDescent="0.5">
      <c r="A5" s="47" t="s">
        <v>13</v>
      </c>
      <c r="B5" s="56">
        <v>51.6</v>
      </c>
      <c r="C5" s="56">
        <v>44.1</v>
      </c>
      <c r="D5" s="72">
        <v>44.806481576817973</v>
      </c>
      <c r="E5" s="72">
        <v>51.647212100634739</v>
      </c>
      <c r="F5" s="175" t="s">
        <v>14</v>
      </c>
    </row>
    <row r="6" spans="1:6" ht="26.4" x14ac:dyDescent="0.5">
      <c r="A6" s="47" t="s">
        <v>15</v>
      </c>
      <c r="B6" s="54">
        <v>42.7</v>
      </c>
      <c r="C6" s="73">
        <v>1.815277777777778</v>
      </c>
      <c r="D6" s="71">
        <v>37.86410393865966</v>
      </c>
      <c r="E6" s="71">
        <v>49.018610799364886</v>
      </c>
      <c r="F6" s="175" t="s">
        <v>16</v>
      </c>
    </row>
    <row r="7" spans="1:6" ht="26.4" x14ac:dyDescent="0.5">
      <c r="A7" s="47" t="s">
        <v>17</v>
      </c>
      <c r="B7" s="56">
        <v>47.2</v>
      </c>
      <c r="C7" s="56">
        <v>59.28</v>
      </c>
      <c r="D7" s="72">
        <v>30.570014422067477</v>
      </c>
      <c r="E7" s="72">
        <v>50.206366435323631</v>
      </c>
      <c r="F7" s="175" t="s">
        <v>18</v>
      </c>
    </row>
    <row r="8" spans="1:6" ht="26.4" x14ac:dyDescent="0.5">
      <c r="A8" s="47" t="s">
        <v>19</v>
      </c>
      <c r="B8" s="54">
        <v>39.1</v>
      </c>
      <c r="C8" s="70">
        <v>40.96</v>
      </c>
      <c r="D8" s="71">
        <v>39.872936143957972</v>
      </c>
      <c r="E8" s="71">
        <v>41.243546728645001</v>
      </c>
      <c r="F8" s="175" t="s">
        <v>20</v>
      </c>
    </row>
    <row r="9" spans="1:6" ht="26.4" x14ac:dyDescent="0.5">
      <c r="A9" s="47" t="s">
        <v>21</v>
      </c>
      <c r="B9" s="56">
        <v>24.2</v>
      </c>
      <c r="C9" s="56">
        <v>29.42</v>
      </c>
      <c r="D9" s="72">
        <v>33.33326161375367</v>
      </c>
      <c r="E9" s="72">
        <v>27.765418129972051</v>
      </c>
      <c r="F9" s="175" t="s">
        <v>22</v>
      </c>
    </row>
    <row r="10" spans="1:6" ht="26.4" x14ac:dyDescent="0.5">
      <c r="A10" s="47" t="s">
        <v>23</v>
      </c>
      <c r="B10" s="54">
        <v>37.200000000000003</v>
      </c>
      <c r="C10" s="70">
        <v>42.52</v>
      </c>
      <c r="D10" s="71">
        <v>33.984963034198728</v>
      </c>
      <c r="E10" s="71">
        <v>40.597253982934035</v>
      </c>
      <c r="F10" s="175" t="s">
        <v>24</v>
      </c>
    </row>
    <row r="11" spans="1:6" ht="26.4" x14ac:dyDescent="0.5">
      <c r="A11" s="47" t="s">
        <v>415</v>
      </c>
      <c r="B11" s="56">
        <v>49.8</v>
      </c>
      <c r="C11" s="56">
        <v>46.6</v>
      </c>
      <c r="D11" s="72">
        <v>42.706941172508664</v>
      </c>
      <c r="E11" s="72">
        <v>45.038322275032606</v>
      </c>
      <c r="F11" s="175" t="s">
        <v>26</v>
      </c>
    </row>
    <row r="12" spans="1:6" ht="26.4" x14ac:dyDescent="0.5">
      <c r="A12" s="47" t="s">
        <v>27</v>
      </c>
      <c r="B12" s="54">
        <v>49.9</v>
      </c>
      <c r="C12" s="70">
        <v>36.39</v>
      </c>
      <c r="D12" s="71">
        <v>40.557621811029776</v>
      </c>
      <c r="E12" s="71">
        <v>27.130818262950182</v>
      </c>
      <c r="F12" s="175" t="s">
        <v>28</v>
      </c>
    </row>
    <row r="13" spans="1:6" ht="26.4" x14ac:dyDescent="0.5">
      <c r="A13" s="47" t="s">
        <v>29</v>
      </c>
      <c r="B13" s="60">
        <v>51.6</v>
      </c>
      <c r="C13" s="60">
        <v>47.17</v>
      </c>
      <c r="D13" s="65">
        <v>38.885150902578253</v>
      </c>
      <c r="E13" s="65">
        <v>42.613570035429319</v>
      </c>
      <c r="F13" s="175" t="s">
        <v>30</v>
      </c>
    </row>
    <row r="14" spans="1:6" ht="26.4" x14ac:dyDescent="0.5">
      <c r="A14" s="47" t="s">
        <v>31</v>
      </c>
      <c r="B14" s="54">
        <v>36</v>
      </c>
      <c r="C14" s="70">
        <v>41.47</v>
      </c>
      <c r="D14" s="71">
        <v>42.43951798348057</v>
      </c>
      <c r="E14" s="71">
        <v>51.282231417471543</v>
      </c>
      <c r="F14" s="175" t="s">
        <v>32</v>
      </c>
    </row>
    <row r="15" spans="1:6" ht="26.4" x14ac:dyDescent="0.5">
      <c r="A15" s="47" t="s">
        <v>33</v>
      </c>
      <c r="B15" s="60">
        <v>46.3</v>
      </c>
      <c r="C15" s="60">
        <v>47.2</v>
      </c>
      <c r="D15" s="65">
        <v>55.26532980732582</v>
      </c>
      <c r="E15" s="65">
        <v>59.499601357436504</v>
      </c>
      <c r="F15" s="175" t="s">
        <v>34</v>
      </c>
    </row>
    <row r="16" spans="1:6" ht="26.4" x14ac:dyDescent="0.5">
      <c r="A16" s="47" t="s">
        <v>35</v>
      </c>
      <c r="B16" s="54">
        <v>45.9</v>
      </c>
      <c r="C16" s="70">
        <v>52.22</v>
      </c>
      <c r="D16" s="71">
        <v>46.876143847008642</v>
      </c>
      <c r="E16" s="71">
        <v>49.56116366908757</v>
      </c>
      <c r="F16" s="175" t="s">
        <v>36</v>
      </c>
    </row>
    <row r="17" spans="1:6" ht="21.6" x14ac:dyDescent="0.5">
      <c r="A17" s="680" t="s">
        <v>200</v>
      </c>
      <c r="B17" s="682"/>
      <c r="C17" s="682"/>
      <c r="D17" s="682"/>
      <c r="E17" s="682"/>
      <c r="F17" s="680" t="s">
        <v>1394</v>
      </c>
    </row>
  </sheetData>
  <mergeCells count="2">
    <mergeCell ref="A2:F2"/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"/>
  <sheetViews>
    <sheetView zoomScale="70" zoomScaleNormal="70" workbookViewId="0">
      <selection activeCell="D1" sqref="D1"/>
    </sheetView>
  </sheetViews>
  <sheetFormatPr baseColWidth="10" defaultColWidth="11.44140625" defaultRowHeight="26.4" x14ac:dyDescent="0.7"/>
  <cols>
    <col min="1" max="1" width="23.5546875" style="1" customWidth="1"/>
    <col min="2" max="3" width="11.44140625" style="138"/>
    <col min="4" max="5" width="11.44140625" style="1"/>
    <col min="6" max="6" width="21.33203125" style="1" customWidth="1"/>
    <col min="7" max="7" width="19.44140625" style="1" customWidth="1"/>
    <col min="8" max="16384" width="11.44140625" style="1"/>
  </cols>
  <sheetData>
    <row r="1" spans="1:7" ht="26.4" customHeight="1" x14ac:dyDescent="0.7">
      <c r="C1" s="63"/>
      <c r="D1" s="63"/>
      <c r="E1" s="63"/>
      <c r="F1" s="63"/>
      <c r="G1" s="63" t="s">
        <v>1243</v>
      </c>
    </row>
    <row r="2" spans="1:7" ht="28.8" customHeight="1" x14ac:dyDescent="0.7">
      <c r="A2" s="33" t="s">
        <v>1244</v>
      </c>
      <c r="B2" s="33"/>
      <c r="C2" s="33"/>
      <c r="D2" s="33"/>
      <c r="E2" s="33"/>
      <c r="F2" s="33"/>
      <c r="G2" s="33"/>
    </row>
    <row r="3" spans="1:7" ht="27" x14ac:dyDescent="0.7">
      <c r="A3" s="6" t="s">
        <v>9</v>
      </c>
      <c r="B3" s="21">
        <v>2000</v>
      </c>
      <c r="C3" s="21">
        <v>2013</v>
      </c>
      <c r="D3" s="21">
        <v>2015</v>
      </c>
      <c r="E3" s="21">
        <v>2019</v>
      </c>
      <c r="F3" s="21">
        <v>2023</v>
      </c>
      <c r="G3" s="22" t="s">
        <v>10</v>
      </c>
    </row>
    <row r="4" spans="1:7" ht="27" x14ac:dyDescent="0.75">
      <c r="A4" s="23" t="s">
        <v>11</v>
      </c>
      <c r="B4" s="12">
        <v>5.0999999999999996</v>
      </c>
      <c r="C4" s="12">
        <v>4.8</v>
      </c>
      <c r="D4" s="12">
        <v>5.5</v>
      </c>
      <c r="E4" s="12">
        <v>6.3</v>
      </c>
      <c r="F4" s="12">
        <v>6.1</v>
      </c>
      <c r="G4" s="24" t="s">
        <v>12</v>
      </c>
    </row>
    <row r="5" spans="1:7" ht="27" x14ac:dyDescent="0.7">
      <c r="A5" s="23" t="s">
        <v>13</v>
      </c>
      <c r="B5" s="12">
        <v>4.7</v>
      </c>
      <c r="C5" s="12">
        <v>4.2</v>
      </c>
      <c r="D5" s="12">
        <v>5.7</v>
      </c>
      <c r="E5" s="12">
        <v>6.1</v>
      </c>
      <c r="F5" s="12">
        <v>6.1</v>
      </c>
      <c r="G5" s="25" t="s">
        <v>14</v>
      </c>
    </row>
    <row r="6" spans="1:7" ht="27" x14ac:dyDescent="0.7">
      <c r="A6" s="23" t="s">
        <v>15</v>
      </c>
      <c r="B6" s="12">
        <v>4.9000000000000004</v>
      </c>
      <c r="C6" s="12">
        <v>4.3</v>
      </c>
      <c r="D6" s="12">
        <v>5.7</v>
      </c>
      <c r="E6" s="12">
        <v>5.7</v>
      </c>
      <c r="F6" s="12">
        <v>5.3</v>
      </c>
      <c r="G6" s="25" t="s">
        <v>16</v>
      </c>
    </row>
    <row r="7" spans="1:7" ht="27" x14ac:dyDescent="0.7">
      <c r="A7" s="23" t="s">
        <v>17</v>
      </c>
      <c r="B7" s="12">
        <v>5.6</v>
      </c>
      <c r="C7" s="12">
        <v>5</v>
      </c>
      <c r="D7" s="12">
        <v>6.4</v>
      </c>
      <c r="E7" s="26">
        <v>6</v>
      </c>
      <c r="F7" s="26">
        <v>6.7</v>
      </c>
      <c r="G7" s="25" t="s">
        <v>18</v>
      </c>
    </row>
    <row r="8" spans="1:7" ht="27" x14ac:dyDescent="0.7">
      <c r="A8" s="23" t="s">
        <v>19</v>
      </c>
      <c r="B8" s="12">
        <v>4.8</v>
      </c>
      <c r="C8" s="12">
        <v>4.5999999999999996</v>
      </c>
      <c r="D8" s="12">
        <v>5.7</v>
      </c>
      <c r="E8" s="26">
        <v>6</v>
      </c>
      <c r="F8" s="26">
        <v>6.1</v>
      </c>
      <c r="G8" s="25" t="s">
        <v>20</v>
      </c>
    </row>
    <row r="9" spans="1:7" ht="27" x14ac:dyDescent="0.7">
      <c r="A9" s="23" t="s">
        <v>21</v>
      </c>
      <c r="B9" s="12">
        <v>4.7</v>
      </c>
      <c r="C9" s="12">
        <v>4.5999999999999996</v>
      </c>
      <c r="D9" s="12">
        <v>4.4000000000000004</v>
      </c>
      <c r="E9" s="12">
        <v>4.5999999999999996</v>
      </c>
      <c r="F9" s="12">
        <v>5.2</v>
      </c>
      <c r="G9" s="25" t="s">
        <v>22</v>
      </c>
    </row>
    <row r="10" spans="1:7" ht="27" x14ac:dyDescent="0.7">
      <c r="A10" s="23" t="s">
        <v>23</v>
      </c>
      <c r="B10" s="12">
        <v>4.3</v>
      </c>
      <c r="C10" s="12">
        <v>3.8</v>
      </c>
      <c r="D10" s="12" t="s">
        <v>81</v>
      </c>
      <c r="E10" s="12">
        <v>4.2</v>
      </c>
      <c r="F10" s="12">
        <v>4.2</v>
      </c>
      <c r="G10" s="25" t="s">
        <v>24</v>
      </c>
    </row>
    <row r="11" spans="1:7" ht="27" x14ac:dyDescent="0.7">
      <c r="A11" s="23" t="s">
        <v>25</v>
      </c>
      <c r="B11" s="12">
        <v>5</v>
      </c>
      <c r="C11" s="12">
        <v>3.9</v>
      </c>
      <c r="D11" s="12" t="s">
        <v>81</v>
      </c>
      <c r="E11" s="12">
        <v>4.5999999999999996</v>
      </c>
      <c r="F11" s="12">
        <v>4.5</v>
      </c>
      <c r="G11" s="25" t="s">
        <v>26</v>
      </c>
    </row>
    <row r="12" spans="1:7" ht="27" x14ac:dyDescent="0.7">
      <c r="A12" s="23" t="s">
        <v>27</v>
      </c>
      <c r="B12" s="12">
        <v>4.2</v>
      </c>
      <c r="C12" s="12">
        <v>3.9</v>
      </c>
      <c r="D12" s="12" t="s">
        <v>81</v>
      </c>
      <c r="E12" s="26">
        <v>6</v>
      </c>
      <c r="F12" s="26">
        <v>5.4</v>
      </c>
      <c r="G12" s="25" t="s">
        <v>28</v>
      </c>
    </row>
    <row r="13" spans="1:7" ht="27" x14ac:dyDescent="0.7">
      <c r="A13" s="23" t="s">
        <v>29</v>
      </c>
      <c r="B13" s="12">
        <v>6.5</v>
      </c>
      <c r="C13" s="12">
        <v>5.9</v>
      </c>
      <c r="D13" s="12">
        <v>6.6</v>
      </c>
      <c r="E13" s="12">
        <v>6.5</v>
      </c>
      <c r="F13" s="12">
        <v>6.8</v>
      </c>
      <c r="G13" s="25" t="s">
        <v>30</v>
      </c>
    </row>
    <row r="14" spans="1:7" ht="27" x14ac:dyDescent="0.7">
      <c r="A14" s="23" t="s">
        <v>31</v>
      </c>
      <c r="B14" s="12">
        <v>4.3</v>
      </c>
      <c r="C14" s="12">
        <v>4.0999999999999996</v>
      </c>
      <c r="D14" s="12" t="s">
        <v>81</v>
      </c>
      <c r="E14" s="12">
        <v>4.4000000000000004</v>
      </c>
      <c r="F14" s="12">
        <v>4.3</v>
      </c>
      <c r="G14" s="25" t="s">
        <v>32</v>
      </c>
    </row>
    <row r="15" spans="1:7" ht="27" x14ac:dyDescent="0.7">
      <c r="A15" s="23" t="s">
        <v>33</v>
      </c>
      <c r="B15" s="12">
        <v>3.7</v>
      </c>
      <c r="C15" s="12">
        <v>4.4000000000000004</v>
      </c>
      <c r="D15" s="12" t="s">
        <v>81</v>
      </c>
      <c r="E15" s="12">
        <v>4.4000000000000004</v>
      </c>
      <c r="F15" s="12">
        <v>5.4</v>
      </c>
      <c r="G15" s="25" t="s">
        <v>34</v>
      </c>
    </row>
    <row r="16" spans="1:7" ht="27" x14ac:dyDescent="0.7">
      <c r="A16" s="23" t="s">
        <v>35</v>
      </c>
      <c r="B16" s="12">
        <v>4.8</v>
      </c>
      <c r="C16" s="12">
        <v>4.4000000000000004</v>
      </c>
      <c r="D16" s="12">
        <v>4.0999999999999996</v>
      </c>
      <c r="E16" s="12">
        <v>3.9</v>
      </c>
      <c r="F16" s="12">
        <v>4.5999999999999996</v>
      </c>
      <c r="G16" s="25" t="s">
        <v>36</v>
      </c>
    </row>
    <row r="17" spans="1:7" ht="27" x14ac:dyDescent="0.7">
      <c r="A17" s="5" t="s">
        <v>113</v>
      </c>
      <c r="B17" s="12">
        <v>5</v>
      </c>
      <c r="C17" s="12">
        <v>4.3</v>
      </c>
      <c r="D17" s="12">
        <v>5.0999999999999996</v>
      </c>
      <c r="E17" s="12">
        <v>5.2</v>
      </c>
      <c r="F17" s="12">
        <v>5.5</v>
      </c>
      <c r="G17" s="27" t="s">
        <v>7</v>
      </c>
    </row>
    <row r="18" spans="1:7" x14ac:dyDescent="0.7">
      <c r="A18" s="18" t="s">
        <v>112</v>
      </c>
      <c r="G18" s="19" t="s">
        <v>1240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35E9-F88D-453D-B90A-105A867A5C22}">
  <dimension ref="A1:F14"/>
  <sheetViews>
    <sheetView workbookViewId="0">
      <selection activeCell="A14" sqref="A14:F14"/>
    </sheetView>
  </sheetViews>
  <sheetFormatPr baseColWidth="10" defaultRowHeight="16.8" x14ac:dyDescent="0.5"/>
  <cols>
    <col min="1" max="1" width="27.5546875" style="201" customWidth="1"/>
    <col min="2" max="4" width="11.6640625" style="201" bestFit="1" customWidth="1"/>
    <col min="5" max="5" width="13.6640625" style="201" bestFit="1" customWidth="1"/>
    <col min="6" max="6" width="39.6640625" style="201" customWidth="1"/>
    <col min="7" max="16384" width="11.5546875" style="201"/>
  </cols>
  <sheetData>
    <row r="1" spans="1:6" ht="26.4" x14ac:dyDescent="0.7">
      <c r="A1" s="1027" t="s">
        <v>495</v>
      </c>
      <c r="B1" s="1027"/>
      <c r="C1" s="1027"/>
      <c r="D1" s="1027"/>
      <c r="E1" s="1027"/>
      <c r="F1" s="1027"/>
    </row>
    <row r="2" spans="1:6" ht="26.4" x14ac:dyDescent="0.5">
      <c r="A2" s="927" t="s">
        <v>496</v>
      </c>
      <c r="B2" s="927"/>
      <c r="C2" s="927"/>
      <c r="D2" s="927"/>
      <c r="E2" s="927"/>
      <c r="F2" s="927"/>
    </row>
    <row r="3" spans="1:6" ht="26.4" x14ac:dyDescent="0.5">
      <c r="A3" s="47" t="s">
        <v>215</v>
      </c>
      <c r="B3" s="21">
        <v>2012</v>
      </c>
      <c r="C3" s="21">
        <v>2014</v>
      </c>
      <c r="D3" s="21">
        <v>2017</v>
      </c>
      <c r="E3" s="21">
        <v>2019</v>
      </c>
      <c r="F3" s="74" t="s">
        <v>216</v>
      </c>
    </row>
    <row r="4" spans="1:6" ht="26.4" x14ac:dyDescent="0.7">
      <c r="A4" s="47" t="s">
        <v>217</v>
      </c>
      <c r="B4" s="166">
        <f>'[1]T.5.7 '!B5*'[1]T.5.1 '!B6/100</f>
        <v>846101.64799999993</v>
      </c>
      <c r="C4" s="166">
        <f>'[1]T.5.7 '!C5*'[1]T.5.1 '!C6/100</f>
        <v>900471.07938691508</v>
      </c>
      <c r="D4" s="166">
        <f>'[1]T.5.7 '!D5*'[1]T.5.1 '!D6/100</f>
        <v>832638</v>
      </c>
      <c r="E4" s="166">
        <f>'[1]T.5.7 '!E5*'[1]T.5.1 '!E6/100</f>
        <v>1033477.4390247314</v>
      </c>
      <c r="F4" s="4" t="s">
        <v>218</v>
      </c>
    </row>
    <row r="5" spans="1:6" ht="28.8" customHeight="1" x14ac:dyDescent="0.7">
      <c r="A5" s="47" t="s">
        <v>219</v>
      </c>
      <c r="B5" s="76">
        <v>44.3</v>
      </c>
      <c r="C5" s="76">
        <v>46.63</v>
      </c>
      <c r="D5" s="76">
        <v>41.543785630677334</v>
      </c>
      <c r="E5" s="76">
        <v>45.829840812258674</v>
      </c>
      <c r="F5" s="4" t="s">
        <v>220</v>
      </c>
    </row>
    <row r="6" spans="1:6" ht="26.4" x14ac:dyDescent="0.7">
      <c r="A6" s="48" t="s">
        <v>127</v>
      </c>
      <c r="B6" s="76">
        <v>63.9</v>
      </c>
      <c r="C6" s="76">
        <v>69</v>
      </c>
      <c r="D6" s="76">
        <v>59.6</v>
      </c>
      <c r="E6" s="76">
        <v>63.758137159204921</v>
      </c>
      <c r="F6" s="64" t="s">
        <v>3</v>
      </c>
    </row>
    <row r="7" spans="1:6" ht="26.4" x14ac:dyDescent="0.7">
      <c r="A7" s="48" t="s">
        <v>128</v>
      </c>
      <c r="B7" s="76">
        <v>28.8</v>
      </c>
      <c r="C7" s="76">
        <v>27.47</v>
      </c>
      <c r="D7" s="76">
        <v>28.2</v>
      </c>
      <c r="E7" s="76">
        <v>30.783741368664977</v>
      </c>
      <c r="F7" s="64" t="s">
        <v>5</v>
      </c>
    </row>
    <row r="8" spans="1:6" ht="22.2" customHeight="1" x14ac:dyDescent="0.7">
      <c r="A8" s="47" t="s">
        <v>221</v>
      </c>
      <c r="B8" s="75">
        <v>39</v>
      </c>
      <c r="C8" s="75">
        <v>40.619999999999997</v>
      </c>
      <c r="D8" s="75">
        <v>36.6</v>
      </c>
      <c r="E8" s="75">
        <v>40.232745418056759</v>
      </c>
      <c r="F8" s="4" t="s">
        <v>222</v>
      </c>
    </row>
    <row r="9" spans="1:6" ht="26.4" x14ac:dyDescent="0.7">
      <c r="A9" s="48" t="s">
        <v>127</v>
      </c>
      <c r="B9" s="75">
        <v>58</v>
      </c>
      <c r="C9" s="75">
        <v>62.133563426041874</v>
      </c>
      <c r="D9" s="75">
        <v>53.1</v>
      </c>
      <c r="E9" s="75">
        <v>57.839008125976363</v>
      </c>
      <c r="F9" s="64" t="s">
        <v>3</v>
      </c>
    </row>
    <row r="10" spans="1:6" ht="26.4" x14ac:dyDescent="0.7">
      <c r="A10" s="48" t="s">
        <v>128</v>
      </c>
      <c r="B10" s="75">
        <v>25</v>
      </c>
      <c r="C10" s="75">
        <v>22.223455461666354</v>
      </c>
      <c r="D10" s="75">
        <v>24.5</v>
      </c>
      <c r="E10" s="75">
        <v>25.456908695649709</v>
      </c>
      <c r="F10" s="64" t="s">
        <v>5</v>
      </c>
    </row>
    <row r="11" spans="1:6" ht="26.4" x14ac:dyDescent="0.7">
      <c r="A11" s="47" t="s">
        <v>223</v>
      </c>
      <c r="B11" s="75">
        <v>10.1</v>
      </c>
      <c r="C11" s="75">
        <v>12.85</v>
      </c>
      <c r="D11" s="75">
        <v>11.8</v>
      </c>
      <c r="E11" s="75">
        <v>12.212775115520843</v>
      </c>
      <c r="F11" s="4" t="s">
        <v>224</v>
      </c>
    </row>
    <row r="12" spans="1:6" ht="26.4" x14ac:dyDescent="0.7">
      <c r="A12" s="48" t="s">
        <v>127</v>
      </c>
      <c r="B12" s="75">
        <v>8.6</v>
      </c>
      <c r="C12" s="75">
        <v>9.92</v>
      </c>
      <c r="D12" s="75">
        <v>10.9</v>
      </c>
      <c r="E12" s="75">
        <v>9.2837232970727275</v>
      </c>
      <c r="F12" s="64" t="s">
        <v>3</v>
      </c>
    </row>
    <row r="13" spans="1:6" ht="26.4" x14ac:dyDescent="0.7">
      <c r="A13" s="48" t="s">
        <v>128</v>
      </c>
      <c r="B13" s="75">
        <v>12.6</v>
      </c>
      <c r="C13" s="75">
        <v>19.28</v>
      </c>
      <c r="D13" s="75">
        <v>13.3</v>
      </c>
      <c r="E13" s="75">
        <v>17.304045694840863</v>
      </c>
      <c r="F13" s="64" t="s">
        <v>5</v>
      </c>
    </row>
    <row r="14" spans="1:6" ht="21.6" x14ac:dyDescent="0.5">
      <c r="A14" s="686" t="s">
        <v>214</v>
      </c>
      <c r="B14" s="687"/>
      <c r="C14" s="687"/>
      <c r="D14" s="687"/>
      <c r="E14" s="687"/>
      <c r="F14" s="680" t="s">
        <v>1394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20"/>
  <sheetViews>
    <sheetView workbookViewId="0">
      <selection activeCell="A20" sqref="A20:N20"/>
    </sheetView>
  </sheetViews>
  <sheetFormatPr baseColWidth="10" defaultColWidth="18.5546875" defaultRowHeight="16.8" x14ac:dyDescent="0.5"/>
  <cols>
    <col min="1" max="16384" width="18.5546875" style="201"/>
  </cols>
  <sheetData>
    <row r="1" spans="1:14" ht="26.4" x14ac:dyDescent="0.7">
      <c r="A1" s="1027" t="s">
        <v>497</v>
      </c>
      <c r="B1" s="1027"/>
      <c r="C1" s="1027"/>
      <c r="D1" s="1027"/>
      <c r="E1" s="1027"/>
      <c r="F1" s="1027"/>
      <c r="G1" s="1027"/>
      <c r="H1" s="1027"/>
      <c r="I1" s="1027"/>
      <c r="J1" s="1027"/>
      <c r="K1" s="1027"/>
      <c r="L1" s="1027"/>
      <c r="M1" s="1027"/>
      <c r="N1" s="1027"/>
    </row>
    <row r="2" spans="1:14" ht="27" thickBot="1" x14ac:dyDescent="0.75">
      <c r="A2" s="920" t="s">
        <v>498</v>
      </c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</row>
    <row r="3" spans="1:14" ht="49.8" customHeight="1" x14ac:dyDescent="0.5">
      <c r="A3" s="1028" t="s">
        <v>410</v>
      </c>
      <c r="B3" s="924">
        <v>2012</v>
      </c>
      <c r="C3" s="924"/>
      <c r="D3" s="925"/>
      <c r="E3" s="923">
        <v>2014</v>
      </c>
      <c r="F3" s="924"/>
      <c r="G3" s="925"/>
      <c r="H3" s="923">
        <v>2017</v>
      </c>
      <c r="I3" s="924"/>
      <c r="J3" s="925"/>
      <c r="K3" s="923">
        <v>2019</v>
      </c>
      <c r="L3" s="924"/>
      <c r="M3" s="924"/>
      <c r="N3" s="1031" t="s">
        <v>10</v>
      </c>
    </row>
    <row r="4" spans="1:14" ht="26.4" x14ac:dyDescent="0.5">
      <c r="A4" s="1029"/>
      <c r="B4" s="128" t="s">
        <v>202</v>
      </c>
      <c r="C4" s="77" t="s">
        <v>204</v>
      </c>
      <c r="D4" s="77" t="s">
        <v>7</v>
      </c>
      <c r="E4" s="77" t="s">
        <v>202</v>
      </c>
      <c r="F4" s="77" t="s">
        <v>204</v>
      </c>
      <c r="G4" s="77" t="s">
        <v>7</v>
      </c>
      <c r="H4" s="77" t="s">
        <v>202</v>
      </c>
      <c r="I4" s="77" t="s">
        <v>204</v>
      </c>
      <c r="J4" s="77" t="s">
        <v>7</v>
      </c>
      <c r="K4" s="77" t="s">
        <v>202</v>
      </c>
      <c r="L4" s="77" t="s">
        <v>204</v>
      </c>
      <c r="M4" s="134" t="s">
        <v>7</v>
      </c>
      <c r="N4" s="1032"/>
    </row>
    <row r="5" spans="1:14" ht="27" thickBot="1" x14ac:dyDescent="0.55000000000000004">
      <c r="A5" s="1030"/>
      <c r="B5" s="133" t="s">
        <v>201</v>
      </c>
      <c r="C5" s="21" t="s">
        <v>203</v>
      </c>
      <c r="D5" s="21" t="s">
        <v>113</v>
      </c>
      <c r="E5" s="21" t="s">
        <v>201</v>
      </c>
      <c r="F5" s="21" t="s">
        <v>203</v>
      </c>
      <c r="G5" s="21" t="s">
        <v>113</v>
      </c>
      <c r="H5" s="21" t="s">
        <v>201</v>
      </c>
      <c r="I5" s="21" t="s">
        <v>203</v>
      </c>
      <c r="J5" s="21" t="s">
        <v>113</v>
      </c>
      <c r="K5" s="21" t="s">
        <v>201</v>
      </c>
      <c r="L5" s="21" t="s">
        <v>203</v>
      </c>
      <c r="M5" s="135" t="s">
        <v>113</v>
      </c>
      <c r="N5" s="1033"/>
    </row>
    <row r="6" spans="1:14" ht="26.4" x14ac:dyDescent="0.5">
      <c r="A6" s="129" t="s">
        <v>11</v>
      </c>
      <c r="B6" s="49">
        <v>8.1</v>
      </c>
      <c r="C6" s="49">
        <v>2.8</v>
      </c>
      <c r="D6" s="49">
        <v>3.6</v>
      </c>
      <c r="E6" s="49">
        <v>14.3</v>
      </c>
      <c r="F6" s="49">
        <v>10.06</v>
      </c>
      <c r="G6" s="49">
        <v>11.04</v>
      </c>
      <c r="H6" s="49">
        <v>15.2</v>
      </c>
      <c r="I6" s="49">
        <v>11.4</v>
      </c>
      <c r="J6" s="49">
        <v>12.1</v>
      </c>
      <c r="K6" s="68">
        <v>11.761465758834914</v>
      </c>
      <c r="L6" s="68">
        <v>7.4125676659700783</v>
      </c>
      <c r="M6" s="68">
        <v>8.2718602024728582</v>
      </c>
      <c r="N6" s="688" t="s">
        <v>12</v>
      </c>
    </row>
    <row r="7" spans="1:14" ht="26.4" x14ac:dyDescent="0.5">
      <c r="A7" s="48" t="s">
        <v>13</v>
      </c>
      <c r="B7" s="118">
        <v>12.2</v>
      </c>
      <c r="C7" s="118">
        <v>3.6</v>
      </c>
      <c r="D7" s="118">
        <v>4.3</v>
      </c>
      <c r="E7" s="118">
        <v>13.94</v>
      </c>
      <c r="F7" s="118">
        <v>3.64</v>
      </c>
      <c r="G7" s="118">
        <v>6.03</v>
      </c>
      <c r="H7" s="118">
        <v>10.8</v>
      </c>
      <c r="I7" s="49">
        <v>4.5</v>
      </c>
      <c r="J7" s="49">
        <v>5.4</v>
      </c>
      <c r="K7" s="68">
        <v>10.932647879125252</v>
      </c>
      <c r="L7" s="68">
        <v>8.5256609307212763</v>
      </c>
      <c r="M7" s="68">
        <v>8.9755099328938588</v>
      </c>
      <c r="N7" s="689" t="s">
        <v>14</v>
      </c>
    </row>
    <row r="8" spans="1:14" ht="26.4" x14ac:dyDescent="0.7">
      <c r="A8" s="48" t="s">
        <v>15</v>
      </c>
      <c r="B8" s="49">
        <v>7.6</v>
      </c>
      <c r="C8" s="118">
        <v>5.3</v>
      </c>
      <c r="D8" s="119">
        <v>5.6</v>
      </c>
      <c r="E8" s="147">
        <v>10.53</v>
      </c>
      <c r="F8" s="147">
        <v>7.66</v>
      </c>
      <c r="G8" s="119">
        <v>8.52</v>
      </c>
      <c r="H8" s="49">
        <v>9.1</v>
      </c>
      <c r="I8" s="49">
        <v>5.3</v>
      </c>
      <c r="J8" s="49">
        <v>6.6</v>
      </c>
      <c r="K8" s="68">
        <v>8.4064276033591625</v>
      </c>
      <c r="L8" s="68">
        <v>3.2728341935786078</v>
      </c>
      <c r="M8" s="68">
        <v>4.4878327785208851</v>
      </c>
      <c r="N8" s="689" t="s">
        <v>16</v>
      </c>
    </row>
    <row r="9" spans="1:14" ht="26.4" x14ac:dyDescent="0.7">
      <c r="A9" s="48" t="s">
        <v>17</v>
      </c>
      <c r="B9" s="118">
        <v>11.1</v>
      </c>
      <c r="C9" s="118">
        <v>2</v>
      </c>
      <c r="D9" s="118">
        <v>2.7</v>
      </c>
      <c r="E9" s="147">
        <v>5.04</v>
      </c>
      <c r="F9" s="147">
        <v>4.51</v>
      </c>
      <c r="G9" s="118">
        <v>4.68</v>
      </c>
      <c r="H9" s="118">
        <v>8.4</v>
      </c>
      <c r="I9" s="49">
        <v>8.3000000000000007</v>
      </c>
      <c r="J9" s="49">
        <v>8.4</v>
      </c>
      <c r="K9" s="68">
        <v>28.440006991458574</v>
      </c>
      <c r="L9" s="68">
        <v>3.6847187320254302</v>
      </c>
      <c r="M9" s="68">
        <v>12.034685118277586</v>
      </c>
      <c r="N9" s="689" t="s">
        <v>18</v>
      </c>
    </row>
    <row r="10" spans="1:14" ht="26.4" x14ac:dyDescent="0.7">
      <c r="A10" s="48" t="s">
        <v>19</v>
      </c>
      <c r="B10" s="49">
        <v>17.399999999999999</v>
      </c>
      <c r="C10" s="49">
        <v>9.6999999999999993</v>
      </c>
      <c r="D10" s="49">
        <v>11</v>
      </c>
      <c r="E10" s="147">
        <v>7.97</v>
      </c>
      <c r="F10" s="147">
        <v>6.82</v>
      </c>
      <c r="G10" s="49">
        <v>7.06</v>
      </c>
      <c r="H10" s="49">
        <v>18.3</v>
      </c>
      <c r="I10" s="49">
        <v>7.5</v>
      </c>
      <c r="J10" s="49">
        <v>10.3</v>
      </c>
      <c r="K10" s="68">
        <v>13.209887704572676</v>
      </c>
      <c r="L10" s="68">
        <v>14.095106592109353</v>
      </c>
      <c r="M10" s="68">
        <v>13.913039035778635</v>
      </c>
      <c r="N10" s="689" t="s">
        <v>20</v>
      </c>
    </row>
    <row r="11" spans="1:14" ht="26.4" x14ac:dyDescent="0.7">
      <c r="A11" s="48" t="s">
        <v>21</v>
      </c>
      <c r="B11" s="118">
        <v>8.6999999999999993</v>
      </c>
      <c r="C11" s="118">
        <v>4.4000000000000004</v>
      </c>
      <c r="D11" s="118">
        <v>5.5</v>
      </c>
      <c r="E11" s="147">
        <v>5.5</v>
      </c>
      <c r="F11" s="147">
        <v>9.01</v>
      </c>
      <c r="G11" s="118">
        <v>7.7</v>
      </c>
      <c r="H11" s="118">
        <v>7.3</v>
      </c>
      <c r="I11" s="49">
        <v>5.0999999999999996</v>
      </c>
      <c r="J11" s="49">
        <v>5.9</v>
      </c>
      <c r="K11" s="68">
        <v>17.942784798731992</v>
      </c>
      <c r="L11" s="68">
        <v>18.427828300546782</v>
      </c>
      <c r="M11" s="68">
        <v>18.205324718813376</v>
      </c>
      <c r="N11" s="689" t="s">
        <v>22</v>
      </c>
    </row>
    <row r="12" spans="1:14" ht="26.4" x14ac:dyDescent="0.7">
      <c r="A12" s="48" t="s">
        <v>23</v>
      </c>
      <c r="B12" s="49">
        <v>12.7</v>
      </c>
      <c r="C12" s="49">
        <v>15.8</v>
      </c>
      <c r="D12" s="49">
        <v>13.6</v>
      </c>
      <c r="E12" s="147">
        <v>21.34</v>
      </c>
      <c r="F12" s="147">
        <v>2.2400000000000002</v>
      </c>
      <c r="G12" s="49">
        <v>12.68</v>
      </c>
      <c r="H12" s="49">
        <v>9.9</v>
      </c>
      <c r="I12" s="49">
        <v>6.6</v>
      </c>
      <c r="J12" s="49" t="s">
        <v>225</v>
      </c>
      <c r="K12" s="68">
        <v>10.106462560530231</v>
      </c>
      <c r="L12" s="68">
        <v>11.897116672016507</v>
      </c>
      <c r="M12" s="68">
        <v>10.982225744809254</v>
      </c>
      <c r="N12" s="689" t="s">
        <v>24</v>
      </c>
    </row>
    <row r="13" spans="1:14" ht="52.8" x14ac:dyDescent="0.7">
      <c r="A13" s="48" t="s">
        <v>25</v>
      </c>
      <c r="B13" s="118">
        <v>22.3</v>
      </c>
      <c r="C13" s="118">
        <v>33.299999999999997</v>
      </c>
      <c r="D13" s="118">
        <v>22.6</v>
      </c>
      <c r="E13" s="147">
        <v>20.010000000000002</v>
      </c>
      <c r="F13" s="147">
        <v>14.89</v>
      </c>
      <c r="G13" s="118">
        <v>19.850000000000001</v>
      </c>
      <c r="H13" s="118">
        <v>17.100000000000001</v>
      </c>
      <c r="I13" s="49">
        <v>12.2</v>
      </c>
      <c r="J13" s="49">
        <v>16.7</v>
      </c>
      <c r="K13" s="68">
        <v>7.8276179914640096</v>
      </c>
      <c r="L13" s="68">
        <v>9.505829519089259</v>
      </c>
      <c r="M13" s="68">
        <v>7.9800586608563142</v>
      </c>
      <c r="N13" s="689" t="s">
        <v>26</v>
      </c>
    </row>
    <row r="14" spans="1:14" ht="26.4" x14ac:dyDescent="0.7">
      <c r="A14" s="48" t="s">
        <v>27</v>
      </c>
      <c r="B14" s="49">
        <v>49.3</v>
      </c>
      <c r="C14" s="49">
        <v>10.1</v>
      </c>
      <c r="D14" s="49">
        <v>9.1</v>
      </c>
      <c r="E14" s="147">
        <v>13.22</v>
      </c>
      <c r="F14" s="147">
        <v>10.53</v>
      </c>
      <c r="G14" s="49">
        <v>11.19</v>
      </c>
      <c r="H14" s="49">
        <v>19.3</v>
      </c>
      <c r="I14" s="49">
        <v>11.7</v>
      </c>
      <c r="J14" s="49">
        <v>12.7</v>
      </c>
      <c r="K14" s="68">
        <v>5.1625084420091332</v>
      </c>
      <c r="L14" s="68">
        <v>3.463782861099812</v>
      </c>
      <c r="M14" s="68">
        <v>3.848005324436186</v>
      </c>
      <c r="N14" s="689" t="s">
        <v>28</v>
      </c>
    </row>
    <row r="15" spans="1:14" ht="26.4" x14ac:dyDescent="0.7">
      <c r="A15" s="48" t="s">
        <v>29</v>
      </c>
      <c r="B15" s="12">
        <v>8.6</v>
      </c>
      <c r="C15" s="12">
        <v>0.7</v>
      </c>
      <c r="D15" s="12">
        <v>1.6</v>
      </c>
      <c r="E15" s="147">
        <v>8.19</v>
      </c>
      <c r="F15" s="147">
        <v>5.3</v>
      </c>
      <c r="G15" s="12">
        <v>6.08</v>
      </c>
      <c r="H15" s="12">
        <v>6.9</v>
      </c>
      <c r="I15" s="49">
        <v>5.4</v>
      </c>
      <c r="J15" s="49">
        <v>5.7</v>
      </c>
      <c r="K15" s="68">
        <v>8.510667858543183</v>
      </c>
      <c r="L15" s="68">
        <v>3.6839538481592413</v>
      </c>
      <c r="M15" s="68">
        <v>4.8822456732685335</v>
      </c>
      <c r="N15" s="689" t="s">
        <v>30</v>
      </c>
    </row>
    <row r="16" spans="1:14" ht="26.4" x14ac:dyDescent="0.7">
      <c r="A16" s="48" t="s">
        <v>31</v>
      </c>
      <c r="B16" s="49">
        <v>10.8</v>
      </c>
      <c r="C16" s="49">
        <v>22.8</v>
      </c>
      <c r="D16" s="49">
        <v>11.6</v>
      </c>
      <c r="E16" s="147">
        <v>8.98</v>
      </c>
      <c r="F16" s="147">
        <v>14.16</v>
      </c>
      <c r="G16" s="49">
        <v>9.2100000000000009</v>
      </c>
      <c r="H16" s="49">
        <v>19.3</v>
      </c>
      <c r="I16" s="49">
        <v>0</v>
      </c>
      <c r="J16" s="49">
        <v>18.899999999999999</v>
      </c>
      <c r="K16" s="68">
        <v>14.099634409263846</v>
      </c>
      <c r="L16" s="68">
        <v>13.70114847811095</v>
      </c>
      <c r="M16" s="68">
        <v>14.096902722085911</v>
      </c>
      <c r="N16" s="689" t="s">
        <v>32</v>
      </c>
    </row>
    <row r="17" spans="1:14" ht="26.4" x14ac:dyDescent="0.7">
      <c r="A17" s="48" t="s">
        <v>33</v>
      </c>
      <c r="B17" s="12">
        <v>26.4</v>
      </c>
      <c r="C17" s="12" t="s">
        <v>226</v>
      </c>
      <c r="D17" s="12">
        <v>28.8</v>
      </c>
      <c r="E17" s="147">
        <v>16.149999999999999</v>
      </c>
      <c r="F17" s="147">
        <v>27.8</v>
      </c>
      <c r="G17" s="12">
        <v>17.940000000000001</v>
      </c>
      <c r="H17" s="12">
        <v>25.4</v>
      </c>
      <c r="I17" s="49">
        <v>22.9</v>
      </c>
      <c r="J17" s="49">
        <v>24.2</v>
      </c>
      <c r="K17" s="68">
        <v>24.253802233975907</v>
      </c>
      <c r="L17" s="68">
        <v>11.450392664049073</v>
      </c>
      <c r="M17" s="68">
        <v>23.169655594418881</v>
      </c>
      <c r="N17" s="689" t="s">
        <v>34</v>
      </c>
    </row>
    <row r="18" spans="1:14" ht="26.4" x14ac:dyDescent="0.7">
      <c r="A18" s="48" t="s">
        <v>35</v>
      </c>
      <c r="B18" s="49">
        <v>16.7</v>
      </c>
      <c r="C18" s="147" t="s">
        <v>81</v>
      </c>
      <c r="D18" s="49">
        <v>16.7</v>
      </c>
      <c r="E18" s="147">
        <v>20.48</v>
      </c>
      <c r="F18" s="147" t="s">
        <v>81</v>
      </c>
      <c r="G18" s="49">
        <v>20.48</v>
      </c>
      <c r="H18" s="49">
        <v>15.9</v>
      </c>
      <c r="I18" s="49"/>
      <c r="J18" s="49">
        <v>15.9</v>
      </c>
      <c r="K18" s="68">
        <v>16.512211252315861</v>
      </c>
      <c r="L18" s="68"/>
      <c r="M18" s="68">
        <v>16.512211252315861</v>
      </c>
      <c r="N18" s="689" t="s">
        <v>36</v>
      </c>
    </row>
    <row r="19" spans="1:14" ht="26.4" x14ac:dyDescent="0.7">
      <c r="A19" s="47" t="s">
        <v>227</v>
      </c>
      <c r="B19" s="119">
        <v>16.600000000000001</v>
      </c>
      <c r="C19" s="119">
        <v>4.4000000000000004</v>
      </c>
      <c r="D19" s="119">
        <v>10.1</v>
      </c>
      <c r="E19" s="147">
        <v>17.22</v>
      </c>
      <c r="F19" s="147">
        <v>6.9</v>
      </c>
      <c r="G19" s="147">
        <v>12.85</v>
      </c>
      <c r="H19" s="2">
        <v>14.9</v>
      </c>
      <c r="I19" s="123">
        <v>7.6</v>
      </c>
      <c r="J19" s="123">
        <v>11.8</v>
      </c>
      <c r="K19" s="124">
        <v>15.688332716210493</v>
      </c>
      <c r="L19" s="124">
        <v>7.6152045564820723</v>
      </c>
      <c r="M19" s="124">
        <v>12.212775115520843</v>
      </c>
      <c r="N19" s="79" t="s">
        <v>228</v>
      </c>
    </row>
    <row r="20" spans="1:14" ht="21.6" x14ac:dyDescent="0.65">
      <c r="A20" s="686" t="s">
        <v>200</v>
      </c>
      <c r="B20" s="687"/>
      <c r="C20" s="687"/>
      <c r="D20" s="687"/>
      <c r="E20" s="687"/>
      <c r="F20" s="687"/>
      <c r="G20" s="687"/>
      <c r="H20" s="687"/>
      <c r="I20" s="687"/>
      <c r="J20" s="687"/>
      <c r="K20" s="687"/>
      <c r="L20" s="687"/>
      <c r="M20" s="687"/>
      <c r="N20" s="317" t="s">
        <v>1394</v>
      </c>
    </row>
  </sheetData>
  <mergeCells count="8">
    <mergeCell ref="B3:D3"/>
    <mergeCell ref="E3:G3"/>
    <mergeCell ref="H3:J3"/>
    <mergeCell ref="K3:M3"/>
    <mergeCell ref="A1:N1"/>
    <mergeCell ref="A2:N2"/>
    <mergeCell ref="A3:A5"/>
    <mergeCell ref="N3:N5"/>
  </mergeCell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16"/>
  <sheetViews>
    <sheetView workbookViewId="0">
      <selection activeCell="B14" sqref="B14"/>
    </sheetView>
  </sheetViews>
  <sheetFormatPr baseColWidth="10" defaultRowHeight="14.4" x14ac:dyDescent="0.3"/>
  <cols>
    <col min="10" max="10" width="12.88671875" customWidth="1"/>
    <col min="14" max="14" width="14.44140625" customWidth="1"/>
  </cols>
  <sheetData>
    <row r="1" spans="1:14" ht="27.6" customHeight="1" thickBot="1" x14ac:dyDescent="0.8">
      <c r="A1" s="63" t="s">
        <v>1426</v>
      </c>
      <c r="B1" s="63"/>
      <c r="C1" s="63"/>
      <c r="D1" s="63"/>
      <c r="E1" s="63"/>
      <c r="F1" s="63"/>
      <c r="G1" s="1"/>
      <c r="H1" s="1"/>
      <c r="I1" s="1"/>
      <c r="J1" s="1" t="s">
        <v>1351</v>
      </c>
      <c r="K1" s="1"/>
      <c r="L1" s="1"/>
      <c r="M1" s="1"/>
      <c r="N1" s="39" t="s">
        <v>1425</v>
      </c>
    </row>
    <row r="2" spans="1:14" ht="60" customHeight="1" x14ac:dyDescent="0.3">
      <c r="A2" s="1034" t="s">
        <v>413</v>
      </c>
      <c r="B2" s="924">
        <v>2012</v>
      </c>
      <c r="C2" s="924"/>
      <c r="D2" s="925"/>
      <c r="E2" s="923">
        <v>2014</v>
      </c>
      <c r="F2" s="924"/>
      <c r="G2" s="925"/>
      <c r="H2" s="923">
        <v>2017</v>
      </c>
      <c r="I2" s="924"/>
      <c r="J2" s="925"/>
      <c r="K2" s="923">
        <v>2019</v>
      </c>
      <c r="L2" s="924"/>
      <c r="M2" s="924"/>
      <c r="N2" s="835" t="s">
        <v>412</v>
      </c>
    </row>
    <row r="3" spans="1:14" ht="27.6" customHeight="1" x14ac:dyDescent="0.3">
      <c r="A3" s="1035"/>
      <c r="B3" s="126" t="s">
        <v>369</v>
      </c>
      <c r="C3" s="126" t="s">
        <v>370</v>
      </c>
      <c r="D3" s="127" t="s">
        <v>7</v>
      </c>
      <c r="E3" s="125" t="s">
        <v>369</v>
      </c>
      <c r="F3" s="126" t="s">
        <v>370</v>
      </c>
      <c r="G3" s="127" t="s">
        <v>7</v>
      </c>
      <c r="H3" s="125" t="s">
        <v>369</v>
      </c>
      <c r="I3" s="126" t="s">
        <v>370</v>
      </c>
      <c r="J3" s="127" t="s">
        <v>7</v>
      </c>
      <c r="K3" s="125" t="s">
        <v>369</v>
      </c>
      <c r="L3" s="126" t="s">
        <v>370</v>
      </c>
      <c r="M3" s="126" t="s">
        <v>7</v>
      </c>
      <c r="N3" s="836"/>
    </row>
    <row r="4" spans="1:14" ht="27" thickBot="1" x14ac:dyDescent="0.35">
      <c r="A4" s="1036"/>
      <c r="B4" s="127" t="s">
        <v>127</v>
      </c>
      <c r="C4" s="2" t="s">
        <v>128</v>
      </c>
      <c r="D4" s="2" t="s">
        <v>113</v>
      </c>
      <c r="E4" s="2" t="s">
        <v>127</v>
      </c>
      <c r="F4" s="2" t="s">
        <v>128</v>
      </c>
      <c r="G4" s="2" t="s">
        <v>113</v>
      </c>
      <c r="H4" s="2" t="s">
        <v>127</v>
      </c>
      <c r="I4" s="2" t="s">
        <v>128</v>
      </c>
      <c r="J4" s="2" t="s">
        <v>113</v>
      </c>
      <c r="K4" s="2" t="s">
        <v>127</v>
      </c>
      <c r="L4" s="2" t="s">
        <v>128</v>
      </c>
      <c r="M4" s="125" t="s">
        <v>113</v>
      </c>
      <c r="N4" s="837"/>
    </row>
    <row r="5" spans="1:14" ht="26.4" x14ac:dyDescent="0.3">
      <c r="A5" s="131" t="s">
        <v>229</v>
      </c>
      <c r="B5" s="70">
        <v>9.6999999999999993</v>
      </c>
      <c r="C5" s="54">
        <v>11</v>
      </c>
      <c r="D5" s="54">
        <v>10.199999999999999</v>
      </c>
      <c r="E5" s="80">
        <v>25.124209219591716</v>
      </c>
      <c r="F5" s="81">
        <v>35.770016789727535</v>
      </c>
      <c r="G5" s="81">
        <v>29.075742513471464</v>
      </c>
      <c r="H5" s="54">
        <v>18.8</v>
      </c>
      <c r="I5" s="54">
        <v>24.1</v>
      </c>
      <c r="J5" s="54">
        <v>20.9</v>
      </c>
      <c r="K5" s="81">
        <v>18.947574270619455</v>
      </c>
      <c r="L5" s="81">
        <v>26.292593864765088</v>
      </c>
      <c r="M5" s="81">
        <v>21.393682108196174</v>
      </c>
      <c r="N5" s="130" t="s">
        <v>229</v>
      </c>
    </row>
    <row r="6" spans="1:14" ht="26.4" x14ac:dyDescent="0.3">
      <c r="A6" s="47" t="s">
        <v>230</v>
      </c>
      <c r="B6" s="60">
        <v>16.3</v>
      </c>
      <c r="C6" s="78">
        <v>21.3</v>
      </c>
      <c r="D6" s="60">
        <v>18.100000000000001</v>
      </c>
      <c r="E6" s="80">
        <v>27.333340435621935</v>
      </c>
      <c r="F6" s="81">
        <v>34.630672591885734</v>
      </c>
      <c r="G6" s="81">
        <v>29.813530130027811</v>
      </c>
      <c r="H6" s="78">
        <v>21</v>
      </c>
      <c r="I6" s="78">
        <v>29.1</v>
      </c>
      <c r="J6" s="78">
        <v>24.1</v>
      </c>
      <c r="K6" s="83">
        <v>22.644652164117396</v>
      </c>
      <c r="L6" s="83">
        <v>37.331714970322111</v>
      </c>
      <c r="M6" s="83">
        <v>28.040419895150048</v>
      </c>
      <c r="N6" s="82" t="s">
        <v>230</v>
      </c>
    </row>
    <row r="7" spans="1:14" ht="26.4" x14ac:dyDescent="0.3">
      <c r="A7" s="47" t="s">
        <v>231</v>
      </c>
      <c r="B7" s="70">
        <v>13.4</v>
      </c>
      <c r="C7" s="54">
        <v>21.3</v>
      </c>
      <c r="D7" s="54">
        <v>16.399999999999999</v>
      </c>
      <c r="E7" s="80">
        <v>16.572216162467033</v>
      </c>
      <c r="F7" s="81">
        <v>27.716799062372299</v>
      </c>
      <c r="G7" s="81">
        <v>20.582709446674695</v>
      </c>
      <c r="H7" s="54">
        <v>16.600000000000001</v>
      </c>
      <c r="I7" s="54">
        <v>23.6</v>
      </c>
      <c r="J7" s="54">
        <v>19.3</v>
      </c>
      <c r="K7" s="81">
        <v>13.803152179717735</v>
      </c>
      <c r="L7" s="81">
        <v>24.273801375638349</v>
      </c>
      <c r="M7" s="81">
        <v>17.704272323851995</v>
      </c>
      <c r="N7" s="82" t="s">
        <v>231</v>
      </c>
    </row>
    <row r="8" spans="1:14" ht="26.4" x14ac:dyDescent="0.3">
      <c r="A8" s="47" t="s">
        <v>232</v>
      </c>
      <c r="B8" s="70">
        <v>8.6</v>
      </c>
      <c r="C8" s="54">
        <v>17.399999999999999</v>
      </c>
      <c r="D8" s="54">
        <v>12.1</v>
      </c>
      <c r="E8" s="80">
        <v>8.2725173166513581</v>
      </c>
      <c r="F8" s="81">
        <v>22.215310987869469</v>
      </c>
      <c r="G8" s="81">
        <v>12.763228674595982</v>
      </c>
      <c r="H8" s="54">
        <v>11.2</v>
      </c>
      <c r="I8" s="54">
        <v>14.4</v>
      </c>
      <c r="J8" s="54">
        <v>12.5</v>
      </c>
      <c r="K8" s="81">
        <v>8.3125026396765307</v>
      </c>
      <c r="L8" s="81">
        <v>20.38038090036471</v>
      </c>
      <c r="M8" s="81">
        <v>12.668287627439371</v>
      </c>
      <c r="N8" s="82" t="s">
        <v>232</v>
      </c>
    </row>
    <row r="9" spans="1:14" ht="26.4" x14ac:dyDescent="0.3">
      <c r="A9" s="47" t="s">
        <v>233</v>
      </c>
      <c r="B9" s="67">
        <v>6.5</v>
      </c>
      <c r="C9" s="66">
        <v>9.1999999999999993</v>
      </c>
      <c r="D9" s="66">
        <v>7.5</v>
      </c>
      <c r="E9" s="80">
        <v>3.6807759622200025</v>
      </c>
      <c r="F9" s="84">
        <v>12.992278951248984</v>
      </c>
      <c r="G9" s="84">
        <v>6.7007663787680114</v>
      </c>
      <c r="H9" s="66">
        <v>5.9</v>
      </c>
      <c r="I9" s="66">
        <v>7.8</v>
      </c>
      <c r="J9" s="66">
        <v>6.7</v>
      </c>
      <c r="K9" s="81">
        <v>4.8495284325018018</v>
      </c>
      <c r="L9" s="81">
        <v>11.556116775968221</v>
      </c>
      <c r="M9" s="81">
        <v>7.4376724848608617</v>
      </c>
      <c r="N9" s="82" t="s">
        <v>233</v>
      </c>
    </row>
    <row r="10" spans="1:14" ht="26.4" x14ac:dyDescent="0.3">
      <c r="A10" s="47" t="s">
        <v>234</v>
      </c>
      <c r="B10" s="60">
        <v>5.5</v>
      </c>
      <c r="C10" s="78">
        <v>6.5</v>
      </c>
      <c r="D10" s="60">
        <v>5.9</v>
      </c>
      <c r="E10" s="80">
        <v>2.7185613509360818</v>
      </c>
      <c r="F10" s="81">
        <v>7.6283953811078744</v>
      </c>
      <c r="G10" s="81">
        <v>4.3043355670228927</v>
      </c>
      <c r="H10" s="78">
        <v>8.5</v>
      </c>
      <c r="I10" s="78">
        <v>4.9000000000000004</v>
      </c>
      <c r="J10" s="78">
        <v>7.1</v>
      </c>
      <c r="K10" s="83">
        <v>3.3216180960883652</v>
      </c>
      <c r="L10" s="83">
        <v>10.237195450688898</v>
      </c>
      <c r="M10" s="83">
        <v>5.9238451719128502</v>
      </c>
      <c r="N10" s="82" t="s">
        <v>234</v>
      </c>
    </row>
    <row r="11" spans="1:14" ht="26.4" x14ac:dyDescent="0.3">
      <c r="A11" s="47" t="s">
        <v>235</v>
      </c>
      <c r="B11" s="70">
        <v>2.7</v>
      </c>
      <c r="C11" s="54">
        <v>8.6999999999999993</v>
      </c>
      <c r="D11" s="54">
        <v>5</v>
      </c>
      <c r="E11" s="80">
        <v>1.5963441757807779</v>
      </c>
      <c r="F11" s="81">
        <v>3.7697789444692424</v>
      </c>
      <c r="G11" s="81">
        <v>2.2477028228101803</v>
      </c>
      <c r="H11" s="54">
        <v>6.8</v>
      </c>
      <c r="I11" s="54">
        <v>7.3</v>
      </c>
      <c r="J11" s="54">
        <v>7</v>
      </c>
      <c r="K11" s="81">
        <v>3.1261677739864844</v>
      </c>
      <c r="L11" s="81">
        <v>7.9095429713224767</v>
      </c>
      <c r="M11" s="81">
        <v>5.0156402197054817</v>
      </c>
      <c r="N11" s="82" t="s">
        <v>235</v>
      </c>
    </row>
    <row r="12" spans="1:14" ht="26.4" x14ac:dyDescent="0.3">
      <c r="A12" s="47" t="s">
        <v>236</v>
      </c>
      <c r="B12" s="60">
        <v>6.5</v>
      </c>
      <c r="C12" s="78">
        <v>2.5</v>
      </c>
      <c r="D12" s="60">
        <v>5.4</v>
      </c>
      <c r="E12" s="80">
        <v>0.57789281847503648</v>
      </c>
      <c r="F12" s="81">
        <v>3.3663092306870519</v>
      </c>
      <c r="G12" s="81">
        <v>1.4078848617471127</v>
      </c>
      <c r="H12" s="78">
        <v>3.6</v>
      </c>
      <c r="I12" s="78">
        <v>2</v>
      </c>
      <c r="J12" s="78">
        <v>3</v>
      </c>
      <c r="K12" s="83">
        <v>1.9526853638095134</v>
      </c>
      <c r="L12" s="83">
        <v>5.1994635967846259</v>
      </c>
      <c r="M12" s="83">
        <v>3.1493749960241648</v>
      </c>
      <c r="N12" s="82" t="s">
        <v>236</v>
      </c>
    </row>
    <row r="13" spans="1:14" ht="26.4" x14ac:dyDescent="0.3">
      <c r="A13" s="47" t="s">
        <v>237</v>
      </c>
      <c r="B13" s="70">
        <v>4</v>
      </c>
      <c r="C13" s="54">
        <v>2.8</v>
      </c>
      <c r="D13" s="54">
        <v>3.7</v>
      </c>
      <c r="E13" s="80">
        <v>2.6443684282348756</v>
      </c>
      <c r="F13" s="81">
        <v>3.5324709408563151</v>
      </c>
      <c r="G13" s="81">
        <v>2.8426084005256853</v>
      </c>
      <c r="H13" s="54">
        <v>5.5</v>
      </c>
      <c r="I13" s="54">
        <v>5</v>
      </c>
      <c r="J13" s="54">
        <v>5.3</v>
      </c>
      <c r="K13" s="81">
        <v>3.2661654699933069</v>
      </c>
      <c r="L13" s="81">
        <v>6.618912205820819</v>
      </c>
      <c r="M13" s="81">
        <v>4.4027778521517744</v>
      </c>
      <c r="N13" s="82" t="s">
        <v>237</v>
      </c>
    </row>
    <row r="14" spans="1:14" ht="26.4" x14ac:dyDescent="0.3">
      <c r="A14" s="47" t="s">
        <v>238</v>
      </c>
      <c r="B14" s="67">
        <v>7.5</v>
      </c>
      <c r="C14" s="66">
        <v>2.1</v>
      </c>
      <c r="D14" s="66">
        <v>6.3</v>
      </c>
      <c r="E14" s="80">
        <v>1.1896696206682136</v>
      </c>
      <c r="F14" s="84">
        <v>3.5598068558945477</v>
      </c>
      <c r="G14" s="84">
        <v>1.5871388387739807</v>
      </c>
      <c r="H14" s="66">
        <v>5.9</v>
      </c>
      <c r="I14" s="66">
        <v>3.8</v>
      </c>
      <c r="J14" s="66">
        <v>5.4</v>
      </c>
      <c r="K14" s="81">
        <v>4.1284565798871782</v>
      </c>
      <c r="L14" s="81">
        <v>3.8307175859703149</v>
      </c>
      <c r="M14" s="81">
        <v>4.0460614546701681</v>
      </c>
      <c r="N14" s="82" t="s">
        <v>238</v>
      </c>
    </row>
    <row r="15" spans="1:14" ht="26.4" x14ac:dyDescent="0.7">
      <c r="A15" s="47" t="s">
        <v>113</v>
      </c>
      <c r="B15" s="167">
        <v>8.6</v>
      </c>
      <c r="C15" s="7">
        <v>12.6</v>
      </c>
      <c r="D15" s="167">
        <v>10.1</v>
      </c>
      <c r="E15" s="168">
        <v>9.9038568041931114</v>
      </c>
      <c r="F15" s="84">
        <v>19.191735033296755</v>
      </c>
      <c r="G15" s="84">
        <v>12.8545673941542</v>
      </c>
      <c r="H15" s="7">
        <v>10.9</v>
      </c>
      <c r="I15" s="7">
        <v>13.3</v>
      </c>
      <c r="J15" s="7">
        <v>11.8</v>
      </c>
      <c r="K15" s="169">
        <v>9.2837232970727275</v>
      </c>
      <c r="L15" s="169">
        <v>17.304045694840863</v>
      </c>
      <c r="M15" s="169">
        <v>12.212775115520843</v>
      </c>
      <c r="N15" s="35" t="s">
        <v>7</v>
      </c>
    </row>
    <row r="16" spans="1:14" ht="21.6" x14ac:dyDescent="0.65">
      <c r="A16" s="685" t="s">
        <v>200</v>
      </c>
      <c r="B16" s="298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158" t="s">
        <v>1395</v>
      </c>
    </row>
  </sheetData>
  <mergeCells count="6">
    <mergeCell ref="A2:A4"/>
    <mergeCell ref="N2:N4"/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E5:J13"/>
  <sheetViews>
    <sheetView workbookViewId="0">
      <selection activeCell="E13" sqref="E13:J13"/>
    </sheetView>
  </sheetViews>
  <sheetFormatPr baseColWidth="10" defaultRowHeight="14.4" x14ac:dyDescent="0.3"/>
  <cols>
    <col min="4" max="4" width="5.77734375" customWidth="1"/>
    <col min="10" max="10" width="23.5546875" customWidth="1"/>
  </cols>
  <sheetData>
    <row r="5" spans="5:10" ht="30" x14ac:dyDescent="0.85">
      <c r="E5" s="1021" t="s">
        <v>248</v>
      </c>
      <c r="F5" s="1021"/>
      <c r="G5" s="1037"/>
      <c r="H5" s="1037"/>
      <c r="I5" s="1037"/>
      <c r="J5" s="1037"/>
    </row>
    <row r="6" spans="5:10" ht="27" x14ac:dyDescent="0.3">
      <c r="E6" s="85"/>
      <c r="F6" s="85"/>
      <c r="G6" s="85"/>
      <c r="H6" s="85"/>
      <c r="I6" s="85"/>
      <c r="J6" s="85"/>
    </row>
    <row r="7" spans="5:10" ht="30" x14ac:dyDescent="0.85">
      <c r="E7" s="1021" t="s">
        <v>621</v>
      </c>
      <c r="F7" s="1021"/>
      <c r="G7" s="1037"/>
      <c r="H7" s="1037"/>
      <c r="I7" s="1037"/>
      <c r="J7" s="1037"/>
    </row>
    <row r="8" spans="5:10" ht="26.4" x14ac:dyDescent="0.3">
      <c r="E8" s="37"/>
      <c r="F8" s="37"/>
      <c r="G8" s="37"/>
      <c r="H8" s="37"/>
      <c r="I8" s="37"/>
      <c r="J8" s="37"/>
    </row>
    <row r="9" spans="5:10" ht="26.4" x14ac:dyDescent="0.3">
      <c r="E9" s="37"/>
      <c r="F9" s="37"/>
      <c r="G9" s="37"/>
      <c r="H9" s="37"/>
      <c r="I9" s="37"/>
      <c r="J9" s="37"/>
    </row>
    <row r="10" spans="5:10" ht="30" x14ac:dyDescent="0.85">
      <c r="E10" s="1021" t="s">
        <v>1352</v>
      </c>
      <c r="F10" s="1021"/>
      <c r="G10" s="1037"/>
      <c r="H10" s="1037"/>
      <c r="I10" s="1037"/>
      <c r="J10" s="1037"/>
    </row>
    <row r="11" spans="5:10" ht="26.4" x14ac:dyDescent="0.3">
      <c r="E11" s="37"/>
      <c r="F11" s="37"/>
      <c r="G11" s="37"/>
      <c r="H11" s="37"/>
      <c r="I11" s="37"/>
      <c r="J11" s="37"/>
    </row>
    <row r="12" spans="5:10" ht="30" x14ac:dyDescent="0.85">
      <c r="E12" s="1021" t="s">
        <v>240</v>
      </c>
      <c r="F12" s="1021"/>
      <c r="G12" s="1037"/>
      <c r="H12" s="1037"/>
      <c r="I12" s="1037"/>
      <c r="J12" s="1037"/>
    </row>
    <row r="13" spans="5:10" ht="30" x14ac:dyDescent="0.85">
      <c r="E13" s="1021" t="s">
        <v>420</v>
      </c>
      <c r="F13" s="1021"/>
      <c r="G13" s="1037"/>
      <c r="H13" s="1037"/>
      <c r="I13" s="1037"/>
      <c r="J13" s="1037"/>
    </row>
  </sheetData>
  <mergeCells count="5">
    <mergeCell ref="E13:J13"/>
    <mergeCell ref="E5:J5"/>
    <mergeCell ref="E7:J7"/>
    <mergeCell ref="E10:J10"/>
    <mergeCell ref="E12:J12"/>
  </mergeCells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8"/>
  <sheetViews>
    <sheetView zoomScale="120" zoomScaleNormal="120" workbookViewId="0">
      <selection activeCell="A8" sqref="A8"/>
    </sheetView>
  </sheetViews>
  <sheetFormatPr baseColWidth="10" defaultRowHeight="26.4" x14ac:dyDescent="0.7"/>
  <cols>
    <col min="1" max="1" width="15.21875" style="1" bestFit="1" customWidth="1"/>
    <col min="2" max="2" width="14.5546875" style="1" customWidth="1"/>
    <col min="3" max="3" width="17.33203125" style="1" customWidth="1"/>
    <col min="4" max="4" width="19.109375" style="1" customWidth="1"/>
    <col min="5" max="5" width="20" style="1" customWidth="1"/>
    <col min="6" max="16384" width="11.5546875" style="1"/>
  </cols>
  <sheetData>
    <row r="1" spans="1:5" ht="37.799999999999997" customHeight="1" x14ac:dyDescent="0.7">
      <c r="B1" s="190"/>
      <c r="C1" s="190"/>
      <c r="D1" s="190"/>
      <c r="E1" s="20" t="s">
        <v>499</v>
      </c>
    </row>
    <row r="2" spans="1:5" ht="28.2" customHeight="1" x14ac:dyDescent="0.7">
      <c r="A2" s="189" t="s">
        <v>500</v>
      </c>
      <c r="C2" s="188"/>
      <c r="D2" s="188"/>
      <c r="E2" s="188"/>
    </row>
    <row r="3" spans="1:5" x14ac:dyDescent="0.7">
      <c r="A3" s="5"/>
      <c r="B3" s="21">
        <v>2008</v>
      </c>
      <c r="C3" s="21">
        <v>2014</v>
      </c>
      <c r="D3" s="21">
        <v>2019</v>
      </c>
      <c r="E3" s="64"/>
    </row>
    <row r="4" spans="1:5" x14ac:dyDescent="0.7">
      <c r="A4" s="48" t="s">
        <v>201</v>
      </c>
      <c r="B4" s="86">
        <v>264519.43082273006</v>
      </c>
      <c r="C4" s="86">
        <v>270924.47306792205</v>
      </c>
      <c r="D4" s="86">
        <v>284410.60767831036</v>
      </c>
      <c r="E4" s="64" t="s">
        <v>202</v>
      </c>
    </row>
    <row r="5" spans="1:5" x14ac:dyDescent="0.7">
      <c r="A5" s="48" t="s">
        <v>203</v>
      </c>
      <c r="B5" s="87">
        <v>923551.85014379025</v>
      </c>
      <c r="C5" s="87">
        <v>771512.38789928891</v>
      </c>
      <c r="D5" s="87">
        <v>866332.68003890163</v>
      </c>
      <c r="E5" s="64" t="s">
        <v>204</v>
      </c>
    </row>
    <row r="6" spans="1:5" x14ac:dyDescent="0.7">
      <c r="A6" s="47" t="s">
        <v>195</v>
      </c>
      <c r="B6" s="88">
        <v>1188071.2809665203</v>
      </c>
      <c r="C6" s="88">
        <f>SUM(C4:C5)</f>
        <v>1042436.860967211</v>
      </c>
      <c r="D6" s="88">
        <v>1150743.2877172097</v>
      </c>
      <c r="E6" s="4" t="s">
        <v>196</v>
      </c>
    </row>
    <row r="7" spans="1:5" x14ac:dyDescent="0.7">
      <c r="B7" s="89"/>
      <c r="C7" s="89"/>
      <c r="D7" s="89"/>
      <c r="E7" s="176" t="s">
        <v>1396</v>
      </c>
    </row>
    <row r="8" spans="1:5" x14ac:dyDescent="0.7">
      <c r="A8" s="690" t="s">
        <v>241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E7"/>
  <sheetViews>
    <sheetView workbookViewId="0">
      <selection activeCell="E7" sqref="E7"/>
    </sheetView>
  </sheetViews>
  <sheetFormatPr baseColWidth="10" defaultRowHeight="26.4" x14ac:dyDescent="0.7"/>
  <cols>
    <col min="1" max="1" width="13.44140625" style="1" customWidth="1"/>
    <col min="2" max="2" width="17.21875" style="1" customWidth="1"/>
    <col min="3" max="3" width="18.88671875" style="1" customWidth="1"/>
    <col min="4" max="4" width="29.109375" style="1" customWidth="1"/>
    <col min="5" max="5" width="34.6640625" style="1" customWidth="1"/>
    <col min="6" max="16384" width="11.5546875" style="1"/>
  </cols>
  <sheetData>
    <row r="1" spans="1:5" ht="28.8" customHeight="1" x14ac:dyDescent="0.7">
      <c r="B1" s="190"/>
      <c r="C1" s="190"/>
      <c r="D1" s="190"/>
      <c r="E1" s="20" t="s">
        <v>1424</v>
      </c>
    </row>
    <row r="2" spans="1:5" ht="34.799999999999997" customHeight="1" x14ac:dyDescent="0.7">
      <c r="A2" s="33" t="s">
        <v>1423</v>
      </c>
      <c r="B2" s="33"/>
      <c r="C2" s="33"/>
      <c r="D2" s="33"/>
      <c r="E2" s="33"/>
    </row>
    <row r="3" spans="1:5" x14ac:dyDescent="0.7">
      <c r="A3" s="5"/>
      <c r="B3" s="21">
        <v>2008</v>
      </c>
      <c r="C3" s="21">
        <v>2014</v>
      </c>
      <c r="D3" s="21">
        <v>2019</v>
      </c>
      <c r="E3" s="64"/>
    </row>
    <row r="4" spans="1:5" x14ac:dyDescent="0.7">
      <c r="A4" s="5" t="s">
        <v>201</v>
      </c>
      <c r="B4" s="90">
        <v>0.20834164182274201</v>
      </c>
      <c r="C4" s="90">
        <v>0.16682887450043102</v>
      </c>
      <c r="D4" s="90">
        <v>0.1442939271964406</v>
      </c>
      <c r="E4" s="64" t="s">
        <v>202</v>
      </c>
    </row>
    <row r="5" spans="1:5" x14ac:dyDescent="0.7">
      <c r="A5" s="5" t="s">
        <v>203</v>
      </c>
      <c r="B5" s="91">
        <v>0.59498699834867752</v>
      </c>
      <c r="C5" s="91">
        <v>0.44403550380442186</v>
      </c>
      <c r="D5" s="91">
        <v>0.41184677096799638</v>
      </c>
      <c r="E5" s="64" t="s">
        <v>204</v>
      </c>
    </row>
    <row r="6" spans="1:5" x14ac:dyDescent="0.7">
      <c r="A6" s="6" t="s">
        <v>195</v>
      </c>
      <c r="B6" s="92">
        <v>0.42102349918881288</v>
      </c>
      <c r="C6" s="92">
        <v>0.3101135853903122</v>
      </c>
      <c r="D6" s="92">
        <v>0.28241996113768997</v>
      </c>
      <c r="E6" s="4" t="s">
        <v>196</v>
      </c>
    </row>
    <row r="7" spans="1:5" x14ac:dyDescent="0.7">
      <c r="A7" s="691" t="s">
        <v>241</v>
      </c>
      <c r="B7" s="89"/>
      <c r="C7" s="89"/>
      <c r="D7" s="89"/>
      <c r="E7" s="707" t="s">
        <v>433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F17"/>
  <sheetViews>
    <sheetView topLeftCell="A16" workbookViewId="0">
      <selection activeCell="E17" sqref="E17"/>
    </sheetView>
  </sheetViews>
  <sheetFormatPr baseColWidth="10" defaultRowHeight="16.8" x14ac:dyDescent="0.5"/>
  <cols>
    <col min="1" max="1" width="23.21875" style="201" bestFit="1" customWidth="1"/>
    <col min="2" max="2" width="13.88671875" style="201" customWidth="1"/>
    <col min="3" max="3" width="18.5546875" style="201" customWidth="1"/>
    <col min="4" max="4" width="19.33203125" style="201" customWidth="1"/>
    <col min="5" max="5" width="25.6640625" style="201" customWidth="1"/>
    <col min="6" max="6" width="0.21875" style="201" hidden="1" customWidth="1"/>
    <col min="7" max="16384" width="11.5546875" style="201"/>
  </cols>
  <sheetData>
    <row r="1" spans="1:6" ht="26.4" customHeight="1" x14ac:dyDescent="0.7">
      <c r="B1" s="190"/>
      <c r="C1" s="190"/>
      <c r="D1" s="190"/>
      <c r="E1" s="20" t="s">
        <v>1421</v>
      </c>
      <c r="F1" s="190"/>
    </row>
    <row r="2" spans="1:6" ht="25.8" customHeight="1" x14ac:dyDescent="0.7">
      <c r="A2" s="33" t="s">
        <v>1422</v>
      </c>
      <c r="B2" s="33"/>
      <c r="C2" s="33"/>
      <c r="D2" s="33"/>
      <c r="E2" s="33"/>
      <c r="F2" s="1"/>
    </row>
    <row r="3" spans="1:6" ht="26.4" x14ac:dyDescent="0.7">
      <c r="A3" s="6" t="s">
        <v>410</v>
      </c>
      <c r="B3" s="93">
        <v>2008</v>
      </c>
      <c r="C3" s="93">
        <v>2014</v>
      </c>
      <c r="D3" s="93">
        <v>2019</v>
      </c>
      <c r="E3" s="35" t="s">
        <v>10</v>
      </c>
      <c r="F3" s="1"/>
    </row>
    <row r="4" spans="1:6" ht="26.4" x14ac:dyDescent="0.7">
      <c r="A4" s="3" t="s">
        <v>11</v>
      </c>
      <c r="B4" s="91">
        <v>0.57931358640454211</v>
      </c>
      <c r="C4" s="94">
        <v>0.28329516921294307</v>
      </c>
      <c r="D4" s="91">
        <v>0.24506340448681133</v>
      </c>
      <c r="E4" s="3" t="s">
        <v>12</v>
      </c>
      <c r="F4" s="95"/>
    </row>
    <row r="5" spans="1:6" ht="26.4" x14ac:dyDescent="0.7">
      <c r="A5" s="3" t="s">
        <v>13</v>
      </c>
      <c r="B5" s="90">
        <v>0.45679405232222708</v>
      </c>
      <c r="C5" s="96">
        <v>0.39248876603975319</v>
      </c>
      <c r="D5" s="90">
        <v>0.34239621820216476</v>
      </c>
      <c r="E5" s="218" t="s">
        <v>14</v>
      </c>
      <c r="F5" s="95"/>
    </row>
    <row r="6" spans="1:6" ht="26.4" x14ac:dyDescent="0.7">
      <c r="A6" s="3" t="s">
        <v>15</v>
      </c>
      <c r="B6" s="91">
        <v>0.56399740932733111</v>
      </c>
      <c r="C6" s="94">
        <v>0.43778930489417972</v>
      </c>
      <c r="D6" s="91">
        <v>0.3936064102448199</v>
      </c>
      <c r="E6" s="218" t="s">
        <v>16</v>
      </c>
      <c r="F6" s="95"/>
    </row>
    <row r="7" spans="1:6" ht="26.4" x14ac:dyDescent="0.7">
      <c r="A7" s="3" t="s">
        <v>17</v>
      </c>
      <c r="B7" s="90">
        <v>0.66570107036457049</v>
      </c>
      <c r="C7" s="96">
        <v>0.38175615649356992</v>
      </c>
      <c r="D7" s="90">
        <v>0.34252872117011107</v>
      </c>
      <c r="E7" s="218" t="s">
        <v>18</v>
      </c>
      <c r="F7" s="95"/>
    </row>
    <row r="8" spans="1:6" ht="26.4" x14ac:dyDescent="0.7">
      <c r="A8" s="3" t="s">
        <v>19</v>
      </c>
      <c r="B8" s="91">
        <v>0.63981943200022118</v>
      </c>
      <c r="C8" s="94">
        <v>0.4329100605609883</v>
      </c>
      <c r="D8" s="91">
        <v>0.41118539726197384</v>
      </c>
      <c r="E8" s="218" t="s">
        <v>20</v>
      </c>
      <c r="F8" s="95"/>
    </row>
    <row r="9" spans="1:6" ht="26.4" x14ac:dyDescent="0.7">
      <c r="A9" s="3" t="s">
        <v>21</v>
      </c>
      <c r="B9" s="90">
        <v>0.37364614244577654</v>
      </c>
      <c r="C9" s="96">
        <v>0.321541437414603</v>
      </c>
      <c r="D9" s="90">
        <v>0.24842055582283146</v>
      </c>
      <c r="E9" s="218" t="s">
        <v>22</v>
      </c>
      <c r="F9" s="95"/>
    </row>
    <row r="10" spans="1:6" ht="26.4" x14ac:dyDescent="0.7">
      <c r="A10" s="3" t="s">
        <v>23</v>
      </c>
      <c r="B10" s="91">
        <v>0.57160899623711103</v>
      </c>
      <c r="C10" s="94">
        <v>0.36921121269870461</v>
      </c>
      <c r="D10" s="91">
        <v>0.34923512361003778</v>
      </c>
      <c r="E10" s="218" t="s">
        <v>24</v>
      </c>
      <c r="F10" s="95"/>
    </row>
    <row r="11" spans="1:6" ht="26.4" x14ac:dyDescent="0.7">
      <c r="A11" s="3" t="s">
        <v>25</v>
      </c>
      <c r="B11" s="90">
        <v>0.1852064631190046</v>
      </c>
      <c r="C11" s="96">
        <v>0.14846137965942466</v>
      </c>
      <c r="D11" s="90">
        <v>0.10912810422606867</v>
      </c>
      <c r="E11" s="218" t="s">
        <v>26</v>
      </c>
      <c r="F11" s="95"/>
    </row>
    <row r="12" spans="1:6" ht="26.4" x14ac:dyDescent="0.7">
      <c r="A12" s="3" t="s">
        <v>27</v>
      </c>
      <c r="B12" s="91">
        <v>0.67697357577645045</v>
      </c>
      <c r="C12" s="94">
        <v>0.4897205830413528</v>
      </c>
      <c r="D12" s="91">
        <v>0.44951930193346018</v>
      </c>
      <c r="E12" s="218" t="s">
        <v>28</v>
      </c>
      <c r="F12" s="95"/>
    </row>
    <row r="13" spans="1:6" ht="26.4" x14ac:dyDescent="0.7">
      <c r="A13" s="3" t="s">
        <v>29</v>
      </c>
      <c r="B13" s="90">
        <v>0.56586915003813187</v>
      </c>
      <c r="C13" s="96">
        <v>0.49134965247492601</v>
      </c>
      <c r="D13" s="90">
        <v>0.48590361853720387</v>
      </c>
      <c r="E13" s="218" t="s">
        <v>30</v>
      </c>
      <c r="F13" s="95"/>
    </row>
    <row r="14" spans="1:6" ht="26.4" x14ac:dyDescent="0.7">
      <c r="A14" s="97" t="s">
        <v>31</v>
      </c>
      <c r="B14" s="91">
        <v>0.19279541415346743</v>
      </c>
      <c r="C14" s="94">
        <v>0.18921469242857547</v>
      </c>
      <c r="D14" s="91">
        <v>0.15610404320283292</v>
      </c>
      <c r="E14" s="218" t="s">
        <v>32</v>
      </c>
      <c r="F14" s="95"/>
    </row>
    <row r="15" spans="1:6" ht="26.4" x14ac:dyDescent="0.7">
      <c r="A15" s="98" t="s">
        <v>33</v>
      </c>
      <c r="B15" s="90">
        <v>0.31760359727052173</v>
      </c>
      <c r="C15" s="96">
        <v>0.23672778639481129</v>
      </c>
      <c r="D15" s="90">
        <v>0.15477893506806875</v>
      </c>
      <c r="E15" s="218" t="s">
        <v>34</v>
      </c>
      <c r="F15" s="95"/>
    </row>
    <row r="16" spans="1:6" ht="26.4" x14ac:dyDescent="0.7">
      <c r="A16" s="98" t="s">
        <v>35</v>
      </c>
      <c r="B16" s="91">
        <v>0.15549233407072516</v>
      </c>
      <c r="C16" s="94">
        <v>0.14395799263895534</v>
      </c>
      <c r="D16" s="91">
        <v>0.14263577600717725</v>
      </c>
      <c r="E16" s="218" t="s">
        <v>36</v>
      </c>
      <c r="F16" s="95"/>
    </row>
    <row r="17" spans="1:6" ht="26.4" x14ac:dyDescent="0.7">
      <c r="A17" s="691" t="s">
        <v>241</v>
      </c>
      <c r="B17" s="99"/>
      <c r="C17" s="89"/>
      <c r="D17" s="89"/>
      <c r="E17" s="707" t="s">
        <v>433</v>
      </c>
      <c r="F17" s="20"/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30"/>
  <sheetViews>
    <sheetView topLeftCell="A24" workbookViewId="0">
      <selection activeCell="G30" sqref="G30"/>
    </sheetView>
  </sheetViews>
  <sheetFormatPr baseColWidth="10" defaultRowHeight="26.4" x14ac:dyDescent="0.7"/>
  <cols>
    <col min="1" max="1" width="11.5546875" style="1"/>
    <col min="2" max="2" width="16" style="1" customWidth="1"/>
    <col min="3" max="16384" width="11.5546875" style="1"/>
  </cols>
  <sheetData>
    <row r="1" spans="1:7" ht="26.55" customHeight="1" x14ac:dyDescent="0.7">
      <c r="B1" s="63"/>
      <c r="C1" s="63"/>
      <c r="D1" s="63"/>
      <c r="E1" s="63"/>
      <c r="F1" s="63"/>
      <c r="G1" s="63" t="s">
        <v>1420</v>
      </c>
    </row>
    <row r="2" spans="1:7" ht="19.8" customHeight="1" x14ac:dyDescent="0.7">
      <c r="A2" s="191" t="s">
        <v>1419</v>
      </c>
      <c r="B2" s="191"/>
      <c r="C2" s="191"/>
      <c r="D2" s="191"/>
      <c r="E2" s="191"/>
      <c r="F2" s="191"/>
      <c r="G2" s="191"/>
    </row>
    <row r="3" spans="1:7" ht="52.8" x14ac:dyDescent="0.7">
      <c r="A3" s="6" t="s">
        <v>242</v>
      </c>
      <c r="B3" s="21" t="s">
        <v>9</v>
      </c>
      <c r="C3" s="21">
        <v>2008</v>
      </c>
      <c r="D3" s="21">
        <v>2014</v>
      </c>
      <c r="E3" s="21">
        <v>2019</v>
      </c>
      <c r="F3" s="21" t="s">
        <v>10</v>
      </c>
      <c r="G3" s="21" t="s">
        <v>243</v>
      </c>
    </row>
    <row r="4" spans="1:7" x14ac:dyDescent="0.7">
      <c r="A4" s="1038" t="s">
        <v>244</v>
      </c>
      <c r="B4" s="3" t="s">
        <v>11</v>
      </c>
      <c r="C4" s="100">
        <v>2.2386579003821835E-2</v>
      </c>
      <c r="D4" s="101">
        <v>2.0499777314486173E-2</v>
      </c>
      <c r="E4" s="100">
        <v>0.16385128686180508</v>
      </c>
      <c r="F4" s="3" t="s">
        <v>12</v>
      </c>
      <c r="G4" s="1041" t="s">
        <v>245</v>
      </c>
    </row>
    <row r="5" spans="1:7" x14ac:dyDescent="0.7">
      <c r="A5" s="1039"/>
      <c r="B5" s="3" t="s">
        <v>13</v>
      </c>
      <c r="C5" s="102">
        <v>2.0696754037070962E-2</v>
      </c>
      <c r="D5" s="103">
        <v>5.0257542483216275E-2</v>
      </c>
      <c r="E5" s="102">
        <v>7.1514360110705916E-2</v>
      </c>
      <c r="F5" s="218" t="s">
        <v>14</v>
      </c>
      <c r="G5" s="1041"/>
    </row>
    <row r="6" spans="1:7" x14ac:dyDescent="0.7">
      <c r="A6" s="1039"/>
      <c r="B6" s="3" t="s">
        <v>15</v>
      </c>
      <c r="C6" s="100">
        <v>1.7886805950309511E-3</v>
      </c>
      <c r="D6" s="101">
        <v>2.0640732617252786E-2</v>
      </c>
      <c r="E6" s="100">
        <v>0.18217160603855456</v>
      </c>
      <c r="F6" s="218" t="s">
        <v>16</v>
      </c>
      <c r="G6" s="1041"/>
    </row>
    <row r="7" spans="1:7" x14ac:dyDescent="0.7">
      <c r="A7" s="1039"/>
      <c r="B7" s="3" t="s">
        <v>17</v>
      </c>
      <c r="C7" s="102">
        <v>1.3188814978337038E-2</v>
      </c>
      <c r="D7" s="103">
        <v>7.6008865663433872E-2</v>
      </c>
      <c r="E7" s="102">
        <v>0.25746210555288995</v>
      </c>
      <c r="F7" s="218" t="s">
        <v>18</v>
      </c>
      <c r="G7" s="1041"/>
    </row>
    <row r="8" spans="1:7" x14ac:dyDescent="0.7">
      <c r="A8" s="1039"/>
      <c r="B8" s="3" t="s">
        <v>19</v>
      </c>
      <c r="C8" s="100">
        <v>5.0429166345513669E-3</v>
      </c>
      <c r="D8" s="101">
        <v>7.5219214943821541E-2</v>
      </c>
      <c r="E8" s="100">
        <v>0.42698245859644846</v>
      </c>
      <c r="F8" s="218" t="s">
        <v>20</v>
      </c>
      <c r="G8" s="1041"/>
    </row>
    <row r="9" spans="1:7" x14ac:dyDescent="0.7">
      <c r="A9" s="1039"/>
      <c r="B9" s="3" t="s">
        <v>21</v>
      </c>
      <c r="C9" s="102">
        <v>6.0414049341688661E-2</v>
      </c>
      <c r="D9" s="103">
        <v>0.20658124935189315</v>
      </c>
      <c r="E9" s="102">
        <v>0.58247952933282032</v>
      </c>
      <c r="F9" s="218" t="s">
        <v>22</v>
      </c>
      <c r="G9" s="1041"/>
    </row>
    <row r="10" spans="1:7" x14ac:dyDescent="0.7">
      <c r="A10" s="1039"/>
      <c r="B10" s="3" t="s">
        <v>23</v>
      </c>
      <c r="C10" s="100">
        <v>7.4413388592507013E-2</v>
      </c>
      <c r="D10" s="101">
        <v>9.4656266297902705E-2</v>
      </c>
      <c r="E10" s="100">
        <v>0.3786936108420802</v>
      </c>
      <c r="F10" s="218" t="s">
        <v>24</v>
      </c>
      <c r="G10" s="1041"/>
    </row>
    <row r="11" spans="1:7" x14ac:dyDescent="0.7">
      <c r="A11" s="1039"/>
      <c r="B11" s="3" t="s">
        <v>25</v>
      </c>
      <c r="C11" s="102">
        <v>0.36554414798195078</v>
      </c>
      <c r="D11" s="103">
        <v>0.47171825671469703</v>
      </c>
      <c r="E11" s="102">
        <v>0.57301154179994029</v>
      </c>
      <c r="F11" s="218" t="s">
        <v>26</v>
      </c>
      <c r="G11" s="1041"/>
    </row>
    <row r="12" spans="1:7" x14ac:dyDescent="0.7">
      <c r="A12" s="1039"/>
      <c r="B12" s="3" t="s">
        <v>27</v>
      </c>
      <c r="C12" s="100">
        <v>1.5634297040344265E-2</v>
      </c>
      <c r="D12" s="101">
        <v>4.0253209832161525E-2</v>
      </c>
      <c r="E12" s="100">
        <v>0</v>
      </c>
      <c r="F12" s="218" t="s">
        <v>28</v>
      </c>
      <c r="G12" s="1041"/>
    </row>
    <row r="13" spans="1:7" x14ac:dyDescent="0.7">
      <c r="A13" s="1039"/>
      <c r="B13" s="3" t="s">
        <v>29</v>
      </c>
      <c r="C13" s="102">
        <v>1.0606625587200023E-3</v>
      </c>
      <c r="D13" s="103">
        <v>2.4292470596622217E-2</v>
      </c>
      <c r="E13" s="102">
        <v>0.4808336485142729</v>
      </c>
      <c r="F13" s="218" t="s">
        <v>30</v>
      </c>
      <c r="G13" s="1041"/>
    </row>
    <row r="14" spans="1:7" x14ac:dyDescent="0.7">
      <c r="A14" s="1039"/>
      <c r="B14" s="3" t="s">
        <v>31</v>
      </c>
      <c r="C14" s="100">
        <v>0.16221791114338818</v>
      </c>
      <c r="D14" s="101">
        <v>2.3790832414719135E-2</v>
      </c>
      <c r="E14" s="100">
        <v>0.97959847222332574</v>
      </c>
      <c r="F14" s="218" t="s">
        <v>32</v>
      </c>
      <c r="G14" s="1041"/>
    </row>
    <row r="15" spans="1:7" x14ac:dyDescent="0.7">
      <c r="A15" s="1039"/>
      <c r="B15" s="3" t="s">
        <v>33</v>
      </c>
      <c r="C15" s="102">
        <v>0.12658876096646413</v>
      </c>
      <c r="D15" s="103">
        <v>5.8507758281975082E-2</v>
      </c>
      <c r="E15" s="100">
        <v>0.25538761486148109</v>
      </c>
      <c r="F15" s="218" t="s">
        <v>34</v>
      </c>
      <c r="G15" s="1041"/>
    </row>
    <row r="16" spans="1:7" x14ac:dyDescent="0.7">
      <c r="A16" s="1040"/>
      <c r="B16" s="3" t="s">
        <v>35</v>
      </c>
      <c r="C16" s="100">
        <v>0.13210112854105946</v>
      </c>
      <c r="D16" s="101">
        <v>0.3519779519562618</v>
      </c>
      <c r="E16" s="102">
        <v>0.52806449187933846</v>
      </c>
      <c r="F16" s="218" t="s">
        <v>36</v>
      </c>
      <c r="G16" s="1041"/>
    </row>
    <row r="17" spans="1:11" x14ac:dyDescent="0.7">
      <c r="A17" s="1038" t="s">
        <v>246</v>
      </c>
      <c r="B17" s="3" t="s">
        <v>11</v>
      </c>
      <c r="C17" s="100">
        <v>0.97761342099617843</v>
      </c>
      <c r="D17" s="101">
        <v>0.97950022268551151</v>
      </c>
      <c r="E17" s="100">
        <v>0.97950022268551151</v>
      </c>
      <c r="F17" s="3" t="s">
        <v>12</v>
      </c>
      <c r="G17" s="1041" t="s">
        <v>247</v>
      </c>
    </row>
    <row r="18" spans="1:11" x14ac:dyDescent="0.7">
      <c r="A18" s="1039"/>
      <c r="B18" s="3" t="s">
        <v>13</v>
      </c>
      <c r="C18" s="102">
        <v>0.97930324596292906</v>
      </c>
      <c r="D18" s="103">
        <v>0.94974245751678432</v>
      </c>
      <c r="E18" s="102">
        <v>0.94974245751678432</v>
      </c>
      <c r="F18" s="218" t="s">
        <v>14</v>
      </c>
      <c r="G18" s="1041"/>
    </row>
    <row r="19" spans="1:11" x14ac:dyDescent="0.7">
      <c r="A19" s="1039"/>
      <c r="B19" s="3" t="s">
        <v>15</v>
      </c>
      <c r="C19" s="100">
        <v>0.99821131940496899</v>
      </c>
      <c r="D19" s="101">
        <v>0.97935926738274814</v>
      </c>
      <c r="E19" s="100">
        <v>0.97935926738274814</v>
      </c>
      <c r="F19" s="218" t="s">
        <v>16</v>
      </c>
      <c r="G19" s="1041"/>
    </row>
    <row r="20" spans="1:11" x14ac:dyDescent="0.7">
      <c r="A20" s="1039"/>
      <c r="B20" s="3" t="s">
        <v>17</v>
      </c>
      <c r="C20" s="102">
        <v>0.98681118502166298</v>
      </c>
      <c r="D20" s="103">
        <v>0.92399113433656543</v>
      </c>
      <c r="E20" s="102">
        <v>0.92399113433656543</v>
      </c>
      <c r="F20" s="218" t="s">
        <v>18</v>
      </c>
      <c r="G20" s="1041"/>
    </row>
    <row r="21" spans="1:11" x14ac:dyDescent="0.7">
      <c r="A21" s="1039"/>
      <c r="B21" s="3" t="s">
        <v>19</v>
      </c>
      <c r="C21" s="100">
        <v>0.99495708336544852</v>
      </c>
      <c r="D21" s="101">
        <v>0.92478078505617733</v>
      </c>
      <c r="E21" s="100">
        <v>0.92478078505617733</v>
      </c>
      <c r="F21" s="218" t="s">
        <v>20</v>
      </c>
      <c r="G21" s="1041"/>
    </row>
    <row r="22" spans="1:11" x14ac:dyDescent="0.7">
      <c r="A22" s="1039"/>
      <c r="B22" s="3" t="s">
        <v>21</v>
      </c>
      <c r="C22" s="102">
        <v>0.93958595065831141</v>
      </c>
      <c r="D22" s="103">
        <v>0.79341875064810929</v>
      </c>
      <c r="E22" s="102">
        <v>0.79341875064810929</v>
      </c>
      <c r="F22" s="218" t="s">
        <v>22</v>
      </c>
      <c r="G22" s="1041"/>
    </row>
    <row r="23" spans="1:11" x14ac:dyDescent="0.7">
      <c r="A23" s="1039"/>
      <c r="B23" s="3" t="s">
        <v>23</v>
      </c>
      <c r="C23" s="100">
        <v>0.92558661140749288</v>
      </c>
      <c r="D23" s="101">
        <v>0.90534373370209686</v>
      </c>
      <c r="E23" s="100">
        <v>0.90534373370209686</v>
      </c>
      <c r="F23" s="218" t="s">
        <v>24</v>
      </c>
      <c r="G23" s="1041"/>
    </row>
    <row r="24" spans="1:11" x14ac:dyDescent="0.7">
      <c r="A24" s="1039"/>
      <c r="B24" s="3" t="s">
        <v>411</v>
      </c>
      <c r="C24" s="103">
        <v>0.63445585201804933</v>
      </c>
      <c r="D24" s="103">
        <v>0.52828174328530331</v>
      </c>
      <c r="E24" s="102">
        <v>0.52828174328530331</v>
      </c>
      <c r="F24" s="218" t="s">
        <v>26</v>
      </c>
      <c r="G24" s="1041"/>
    </row>
    <row r="25" spans="1:11" x14ac:dyDescent="0.7">
      <c r="A25" s="1039"/>
      <c r="B25" s="3" t="s">
        <v>27</v>
      </c>
      <c r="C25" s="100">
        <v>0.98436570295965597</v>
      </c>
      <c r="D25" s="101">
        <v>0.95974679016783893</v>
      </c>
      <c r="E25" s="101">
        <v>0.95974679016783893</v>
      </c>
      <c r="F25" s="218" t="s">
        <v>28</v>
      </c>
      <c r="G25" s="1041"/>
    </row>
    <row r="26" spans="1:11" x14ac:dyDescent="0.7">
      <c r="A26" s="1039"/>
      <c r="B26" s="3" t="s">
        <v>29</v>
      </c>
      <c r="C26" s="102">
        <v>0.99893933744128005</v>
      </c>
      <c r="D26" s="103">
        <v>0.97570752940337746</v>
      </c>
      <c r="E26" s="103">
        <v>0.97570752940337746</v>
      </c>
      <c r="F26" s="218" t="s">
        <v>30</v>
      </c>
      <c r="G26" s="1041"/>
    </row>
    <row r="27" spans="1:11" x14ac:dyDescent="0.7">
      <c r="A27" s="1039"/>
      <c r="B27" s="3" t="s">
        <v>31</v>
      </c>
      <c r="C27" s="100">
        <v>0.83778208885661176</v>
      </c>
      <c r="D27" s="101">
        <v>0.9762091675852812</v>
      </c>
      <c r="E27" s="101">
        <v>0.9762091675852812</v>
      </c>
      <c r="F27" s="218" t="s">
        <v>32</v>
      </c>
      <c r="G27" s="1041"/>
    </row>
    <row r="28" spans="1:11" x14ac:dyDescent="0.7">
      <c r="A28" s="1039"/>
      <c r="B28" s="3" t="s">
        <v>33</v>
      </c>
      <c r="C28" s="102">
        <v>0.8734112390335359</v>
      </c>
      <c r="D28" s="103">
        <v>0.94149224171802515</v>
      </c>
      <c r="E28" s="103">
        <v>0.94149224171802515</v>
      </c>
      <c r="F28" s="218" t="s">
        <v>34</v>
      </c>
      <c r="G28" s="1041"/>
    </row>
    <row r="29" spans="1:11" x14ac:dyDescent="0.7">
      <c r="A29" s="1040"/>
      <c r="B29" s="3" t="s">
        <v>35</v>
      </c>
      <c r="C29" s="100">
        <v>0.8678988714589404</v>
      </c>
      <c r="D29" s="101">
        <v>0.64802204804373909</v>
      </c>
      <c r="E29" s="101">
        <v>0.64802204804373909</v>
      </c>
      <c r="F29" s="218" t="s">
        <v>36</v>
      </c>
      <c r="G29" s="1041"/>
    </row>
    <row r="30" spans="1:11" x14ac:dyDescent="0.7">
      <c r="A30" s="691" t="s">
        <v>241</v>
      </c>
      <c r="B30" s="89"/>
      <c r="C30" s="89"/>
      <c r="D30" s="89"/>
      <c r="E30" s="89"/>
      <c r="G30" s="707" t="s">
        <v>433</v>
      </c>
      <c r="H30" s="707"/>
      <c r="I30" s="707"/>
      <c r="J30" s="707"/>
      <c r="K30" s="707"/>
    </row>
  </sheetData>
  <mergeCells count="4">
    <mergeCell ref="A4:A16"/>
    <mergeCell ref="G4:G16"/>
    <mergeCell ref="A17:A29"/>
    <mergeCell ref="G17:G29"/>
  </mergeCell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57F7-1D25-4F61-83A5-6DC0BE4868FF}">
  <dimension ref="A1:L10"/>
  <sheetViews>
    <sheetView workbookViewId="0">
      <selection activeCell="H10" sqref="H10:L10"/>
    </sheetView>
  </sheetViews>
  <sheetFormatPr baseColWidth="10" defaultRowHeight="16.8" x14ac:dyDescent="0.5"/>
  <cols>
    <col min="1" max="1" width="16.77734375" style="201" customWidth="1"/>
    <col min="2" max="2" width="15.44140625" style="201" customWidth="1"/>
    <col min="3" max="11" width="11.5546875" style="201"/>
    <col min="12" max="12" width="18.6640625" style="201" customWidth="1"/>
    <col min="13" max="16384" width="11.5546875" style="201"/>
  </cols>
  <sheetData>
    <row r="1" spans="1:12" ht="26.4" x14ac:dyDescent="0.5">
      <c r="A1" s="1023" t="s">
        <v>1417</v>
      </c>
      <c r="B1" s="1023"/>
      <c r="C1" s="1023"/>
      <c r="D1" s="1023"/>
      <c r="E1" s="1023"/>
      <c r="F1" s="1023"/>
      <c r="G1" s="1023"/>
      <c r="H1" s="1023"/>
      <c r="I1" s="1023"/>
      <c r="J1" s="1023"/>
      <c r="K1" s="1023"/>
    </row>
    <row r="2" spans="1:12" ht="40.35" customHeight="1" x14ac:dyDescent="0.5">
      <c r="A2" s="931" t="s">
        <v>1418</v>
      </c>
      <c r="B2" s="931"/>
      <c r="C2" s="931"/>
      <c r="D2" s="931"/>
      <c r="E2" s="931"/>
      <c r="F2" s="931"/>
      <c r="G2" s="931"/>
      <c r="H2" s="931"/>
      <c r="I2" s="931"/>
      <c r="J2" s="931"/>
      <c r="K2" s="931"/>
    </row>
    <row r="3" spans="1:12" ht="14.55" customHeight="1" x14ac:dyDescent="0.5">
      <c r="A3" s="1048" t="s">
        <v>423</v>
      </c>
      <c r="B3" s="1044" t="s">
        <v>421</v>
      </c>
      <c r="C3" s="1052" t="s">
        <v>422</v>
      </c>
      <c r="D3" s="1052"/>
      <c r="E3" s="1052"/>
      <c r="F3" s="1053" t="s">
        <v>425</v>
      </c>
      <c r="G3" s="1053"/>
      <c r="H3" s="1053"/>
      <c r="I3" s="1054" t="s">
        <v>426</v>
      </c>
      <c r="J3" s="1054"/>
      <c r="K3" s="1054"/>
      <c r="L3" s="1048" t="s">
        <v>400</v>
      </c>
    </row>
    <row r="4" spans="1:12" ht="38.549999999999997" customHeight="1" x14ac:dyDescent="0.5">
      <c r="A4" s="1049"/>
      <c r="B4" s="1051"/>
      <c r="C4" s="1052"/>
      <c r="D4" s="1052"/>
      <c r="E4" s="1052"/>
      <c r="F4" s="1053"/>
      <c r="G4" s="1053"/>
      <c r="H4" s="1053"/>
      <c r="I4" s="1054"/>
      <c r="J4" s="1054"/>
      <c r="K4" s="1054"/>
      <c r="L4" s="1049"/>
    </row>
    <row r="5" spans="1:12" ht="14.55" customHeight="1" x14ac:dyDescent="0.5">
      <c r="A5" s="1049"/>
      <c r="B5" s="1051"/>
      <c r="C5" s="1044" t="s">
        <v>424</v>
      </c>
      <c r="D5" s="1046" t="s">
        <v>427</v>
      </c>
      <c r="E5" s="1046"/>
      <c r="F5" s="1044" t="s">
        <v>424</v>
      </c>
      <c r="G5" s="1046" t="s">
        <v>427</v>
      </c>
      <c r="H5" s="1046"/>
      <c r="I5" s="1044" t="s">
        <v>424</v>
      </c>
      <c r="J5" s="1047" t="s">
        <v>427</v>
      </c>
      <c r="K5" s="1047"/>
      <c r="L5" s="1049"/>
    </row>
    <row r="6" spans="1:12" ht="68.55" customHeight="1" x14ac:dyDescent="0.5">
      <c r="A6" s="1050"/>
      <c r="B6" s="1045"/>
      <c r="C6" s="1045"/>
      <c r="D6" s="1046"/>
      <c r="E6" s="1046"/>
      <c r="F6" s="1045"/>
      <c r="G6" s="1046"/>
      <c r="H6" s="1046"/>
      <c r="I6" s="1045"/>
      <c r="J6" s="1047"/>
      <c r="K6" s="1047"/>
      <c r="L6" s="1050"/>
    </row>
    <row r="7" spans="1:12" ht="26.4" x14ac:dyDescent="0.5">
      <c r="A7" s="760" t="s">
        <v>201</v>
      </c>
      <c r="B7" s="692">
        <v>0.48413220000000001</v>
      </c>
      <c r="C7" s="693">
        <v>0.17930470000000001</v>
      </c>
      <c r="D7" s="693">
        <v>0.15311079999999999</v>
      </c>
      <c r="E7" s="693">
        <v>0.20549870000000001</v>
      </c>
      <c r="F7" s="694">
        <v>0.35444200000000003</v>
      </c>
      <c r="G7" s="694">
        <v>0.3096353</v>
      </c>
      <c r="H7" s="695">
        <v>0.39924880000000001</v>
      </c>
      <c r="I7" s="695">
        <v>0.50587879999999996</v>
      </c>
      <c r="J7" s="695">
        <v>0.49059659999999999</v>
      </c>
      <c r="K7" s="695">
        <v>0.52116110000000004</v>
      </c>
      <c r="L7" s="192" t="s">
        <v>428</v>
      </c>
    </row>
    <row r="8" spans="1:12" ht="26.4" x14ac:dyDescent="0.5">
      <c r="A8" s="760" t="s">
        <v>203</v>
      </c>
      <c r="B8" s="692">
        <v>0.51586779999999999</v>
      </c>
      <c r="C8" s="693">
        <v>0.4527929</v>
      </c>
      <c r="D8" s="693">
        <v>0.42957479999999998</v>
      </c>
      <c r="E8" s="693">
        <v>0.47601090000000001</v>
      </c>
      <c r="F8" s="694">
        <v>0.77066429999999997</v>
      </c>
      <c r="G8" s="694">
        <v>0.74175869999999999</v>
      </c>
      <c r="H8" s="695">
        <v>0.79956990000000006</v>
      </c>
      <c r="I8" s="695">
        <v>0.58753579999999994</v>
      </c>
      <c r="J8" s="695">
        <v>0.5755593</v>
      </c>
      <c r="K8" s="695">
        <v>0.59951219999999994</v>
      </c>
      <c r="L8" s="192" t="s">
        <v>429</v>
      </c>
    </row>
    <row r="9" spans="1:12" ht="26.4" x14ac:dyDescent="0.5">
      <c r="A9" s="760" t="s">
        <v>227</v>
      </c>
      <c r="B9" s="696">
        <v>1</v>
      </c>
      <c r="C9" s="693">
        <v>0.32038840000000002</v>
      </c>
      <c r="D9" s="693">
        <v>0.2989618</v>
      </c>
      <c r="E9" s="693">
        <v>0.34181509999999998</v>
      </c>
      <c r="F9" s="695">
        <v>0.56915769999999999</v>
      </c>
      <c r="G9" s="695">
        <v>0.53610480000000005</v>
      </c>
      <c r="H9" s="695">
        <v>0.60221049999999998</v>
      </c>
      <c r="I9" s="695">
        <v>0.56291679999999999</v>
      </c>
      <c r="J9" s="695">
        <v>0.55350509999999997</v>
      </c>
      <c r="K9" s="695">
        <v>0.57232850000000002</v>
      </c>
      <c r="L9" s="192" t="s">
        <v>228</v>
      </c>
    </row>
    <row r="10" spans="1:12" ht="21.6" x14ac:dyDescent="0.65">
      <c r="A10" s="1042" t="s">
        <v>434</v>
      </c>
      <c r="B10" s="1042"/>
      <c r="C10" s="697"/>
      <c r="D10" s="697"/>
      <c r="E10" s="697"/>
      <c r="H10" s="1043" t="s">
        <v>433</v>
      </c>
      <c r="I10" s="1043"/>
      <c r="J10" s="1043"/>
      <c r="K10" s="1043"/>
      <c r="L10" s="1043"/>
    </row>
  </sheetData>
  <mergeCells count="16">
    <mergeCell ref="A1:K1"/>
    <mergeCell ref="A2:K2"/>
    <mergeCell ref="A3:A6"/>
    <mergeCell ref="B3:B6"/>
    <mergeCell ref="C3:E4"/>
    <mergeCell ref="F3:H4"/>
    <mergeCell ref="I3:K4"/>
    <mergeCell ref="A10:B10"/>
    <mergeCell ref="H10:L10"/>
    <mergeCell ref="C5:C6"/>
    <mergeCell ref="D5:E6"/>
    <mergeCell ref="F5:F6"/>
    <mergeCell ref="G5:H6"/>
    <mergeCell ref="I5:I6"/>
    <mergeCell ref="J5:K6"/>
    <mergeCell ref="L3:L6"/>
  </mergeCells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1D21-0F37-424D-835F-A287C8C1DD3A}">
  <dimension ref="A1:L20"/>
  <sheetViews>
    <sheetView workbookViewId="0">
      <selection activeCell="I7" sqref="I7"/>
    </sheetView>
  </sheetViews>
  <sheetFormatPr baseColWidth="10" defaultColWidth="10.88671875" defaultRowHeight="26.4" x14ac:dyDescent="0.7"/>
  <cols>
    <col min="1" max="1" width="15" style="1" bestFit="1" customWidth="1"/>
    <col min="2" max="2" width="21.77734375" style="89" customWidth="1"/>
    <col min="3" max="3" width="9.21875" style="1" bestFit="1" customWidth="1"/>
    <col min="4" max="5" width="6.88671875" style="1" bestFit="1" customWidth="1"/>
    <col min="6" max="6" width="9.21875" style="1" bestFit="1" customWidth="1"/>
    <col min="7" max="8" width="7.5546875" style="1" bestFit="1" customWidth="1"/>
    <col min="9" max="9" width="9.21875" style="1" bestFit="1" customWidth="1"/>
    <col min="10" max="11" width="7.5546875" style="1" bestFit="1" customWidth="1"/>
    <col min="12" max="12" width="20.33203125" style="1" customWidth="1"/>
    <col min="13" max="16384" width="10.88671875" style="1"/>
  </cols>
  <sheetData>
    <row r="1" spans="1:12" ht="26.4" customHeight="1" x14ac:dyDescent="0.7">
      <c r="A1" s="1023" t="s">
        <v>1416</v>
      </c>
      <c r="B1" s="1023"/>
      <c r="C1" s="1023"/>
      <c r="D1" s="1023"/>
      <c r="E1" s="1023"/>
      <c r="F1" s="1023"/>
      <c r="G1" s="1023"/>
      <c r="H1" s="1023"/>
      <c r="I1" s="1023"/>
      <c r="J1" s="1023"/>
      <c r="K1" s="1023"/>
    </row>
    <row r="2" spans="1:12" ht="27" customHeight="1" thickBot="1" x14ac:dyDescent="0.75">
      <c r="A2" s="931" t="s">
        <v>1415</v>
      </c>
      <c r="B2" s="931"/>
      <c r="C2" s="931"/>
      <c r="D2" s="931"/>
      <c r="E2" s="931"/>
      <c r="F2" s="931"/>
      <c r="G2" s="931"/>
      <c r="H2" s="931"/>
      <c r="I2" s="931"/>
      <c r="J2" s="931"/>
      <c r="K2" s="931"/>
    </row>
    <row r="3" spans="1:12" ht="72.599999999999994" customHeight="1" thickBot="1" x14ac:dyDescent="0.75">
      <c r="A3" s="1062" t="s">
        <v>9</v>
      </c>
      <c r="B3" s="1057" t="s">
        <v>421</v>
      </c>
      <c r="C3" s="1065" t="s">
        <v>430</v>
      </c>
      <c r="D3" s="1066"/>
      <c r="E3" s="1067"/>
      <c r="F3" s="1065" t="s">
        <v>431</v>
      </c>
      <c r="G3" s="1066"/>
      <c r="H3" s="1067"/>
      <c r="I3" s="1065" t="s">
        <v>432</v>
      </c>
      <c r="J3" s="1066"/>
      <c r="K3" s="1066"/>
      <c r="L3" s="1059" t="s">
        <v>10</v>
      </c>
    </row>
    <row r="4" spans="1:12" ht="16.350000000000001" customHeight="1" x14ac:dyDescent="0.7">
      <c r="A4" s="1063"/>
      <c r="B4" s="1058"/>
      <c r="C4" s="1044" t="s">
        <v>424</v>
      </c>
      <c r="D4" s="1046" t="s">
        <v>427</v>
      </c>
      <c r="E4" s="1046"/>
      <c r="F4" s="1044" t="s">
        <v>424</v>
      </c>
      <c r="G4" s="1046" t="s">
        <v>427</v>
      </c>
      <c r="H4" s="1046"/>
      <c r="I4" s="1044" t="s">
        <v>424</v>
      </c>
      <c r="J4" s="1046" t="s">
        <v>427</v>
      </c>
      <c r="K4" s="1046"/>
      <c r="L4" s="1060"/>
    </row>
    <row r="5" spans="1:12" ht="50.55" customHeight="1" thickBot="1" x14ac:dyDescent="0.75">
      <c r="A5" s="1064"/>
      <c r="B5" s="1058"/>
      <c r="C5" s="1045"/>
      <c r="D5" s="1046"/>
      <c r="E5" s="1046"/>
      <c r="F5" s="1045"/>
      <c r="G5" s="1046"/>
      <c r="H5" s="1046"/>
      <c r="I5" s="1045"/>
      <c r="J5" s="1046"/>
      <c r="K5" s="1046"/>
      <c r="L5" s="1061"/>
    </row>
    <row r="6" spans="1:12" ht="48" customHeight="1" x14ac:dyDescent="0.7">
      <c r="A6" s="759" t="s">
        <v>29</v>
      </c>
      <c r="B6" s="703">
        <v>2.005627</v>
      </c>
      <c r="C6" s="704">
        <v>0.57655000000000001</v>
      </c>
      <c r="D6" s="704">
        <v>0.5264605</v>
      </c>
      <c r="E6" s="704">
        <v>0.62663939999999996</v>
      </c>
      <c r="F6" s="200">
        <v>0.90215380000000001</v>
      </c>
      <c r="G6" s="200">
        <v>0.85827059999999999</v>
      </c>
      <c r="H6" s="705">
        <v>0.94603700000000002</v>
      </c>
      <c r="I6" s="705">
        <v>0.63908169999999997</v>
      </c>
      <c r="J6" s="705">
        <v>0.60736710000000005</v>
      </c>
      <c r="K6" s="705">
        <v>0.6707962999999999</v>
      </c>
      <c r="L6" s="758" t="s">
        <v>30</v>
      </c>
    </row>
    <row r="7" spans="1:12" x14ac:dyDescent="0.7">
      <c r="A7" s="759" t="s">
        <v>17</v>
      </c>
      <c r="B7" s="703">
        <v>9.1814940000000007</v>
      </c>
      <c r="C7" s="704">
        <v>0.46001829999999999</v>
      </c>
      <c r="D7" s="704">
        <v>0.41188960000000002</v>
      </c>
      <c r="E7" s="704">
        <v>0.50814700000000002</v>
      </c>
      <c r="F7" s="200">
        <v>0.79675619999999991</v>
      </c>
      <c r="G7" s="200">
        <v>0.73694739999999992</v>
      </c>
      <c r="H7" s="705">
        <v>0.85656490000000007</v>
      </c>
      <c r="I7" s="705">
        <v>0.57736399999999999</v>
      </c>
      <c r="J7" s="705">
        <v>0.55250480000000002</v>
      </c>
      <c r="K7" s="705">
        <v>0.60222320000000007</v>
      </c>
      <c r="L7" s="758" t="s">
        <v>18</v>
      </c>
    </row>
    <row r="8" spans="1:12" ht="38.4" customHeight="1" x14ac:dyDescent="0.7">
      <c r="A8" s="759" t="s">
        <v>401</v>
      </c>
      <c r="B8" s="703">
        <v>9.1605129999999999</v>
      </c>
      <c r="C8" s="704">
        <v>0.45112780000000002</v>
      </c>
      <c r="D8" s="704">
        <v>0.4169447</v>
      </c>
      <c r="E8" s="704">
        <v>0.48531089999999999</v>
      </c>
      <c r="F8" s="200">
        <v>0.77812899999999996</v>
      </c>
      <c r="G8" s="200">
        <v>0.73535689999999998</v>
      </c>
      <c r="H8" s="705">
        <v>0.8209012</v>
      </c>
      <c r="I8" s="705">
        <v>0.57975960000000004</v>
      </c>
      <c r="J8" s="705">
        <v>0.56252740000000001</v>
      </c>
      <c r="K8" s="705">
        <v>0.59699179999999996</v>
      </c>
      <c r="L8" s="758" t="s">
        <v>12</v>
      </c>
    </row>
    <row r="9" spans="1:12" ht="22.8" customHeight="1" x14ac:dyDescent="0.7">
      <c r="A9" s="759" t="s">
        <v>416</v>
      </c>
      <c r="B9" s="703">
        <v>2.987889</v>
      </c>
      <c r="C9" s="704">
        <v>0.43616100000000002</v>
      </c>
      <c r="D9" s="704">
        <v>0.36748199999999998</v>
      </c>
      <c r="E9" s="704">
        <v>0.50483979999999995</v>
      </c>
      <c r="F9" s="200">
        <v>0.74322429999999995</v>
      </c>
      <c r="G9" s="200">
        <v>0.6507331999999999</v>
      </c>
      <c r="H9" s="705">
        <v>0.8357154</v>
      </c>
      <c r="I9" s="705">
        <v>0.58684970000000003</v>
      </c>
      <c r="J9" s="705">
        <v>0.554176</v>
      </c>
      <c r="K9" s="705">
        <v>0.61952339999999995</v>
      </c>
      <c r="L9" s="758" t="s">
        <v>14</v>
      </c>
    </row>
    <row r="10" spans="1:12" x14ac:dyDescent="0.7">
      <c r="A10" s="759" t="s">
        <v>15</v>
      </c>
      <c r="B10" s="703">
        <v>9.0456979999999998</v>
      </c>
      <c r="C10" s="704">
        <v>0.38666889999999998</v>
      </c>
      <c r="D10" s="704">
        <v>0.31609120000000002</v>
      </c>
      <c r="E10" s="704">
        <v>0.4572466</v>
      </c>
      <c r="F10" s="200">
        <v>0.67289150000000009</v>
      </c>
      <c r="G10" s="200">
        <v>0.58416519999999994</v>
      </c>
      <c r="H10" s="705">
        <v>0.76161789999999996</v>
      </c>
      <c r="I10" s="705">
        <v>0.57463779999999998</v>
      </c>
      <c r="J10" s="705">
        <v>0.53900389999999998</v>
      </c>
      <c r="K10" s="705">
        <v>0.61027160000000003</v>
      </c>
      <c r="L10" s="758" t="s">
        <v>16</v>
      </c>
    </row>
    <row r="11" spans="1:12" x14ac:dyDescent="0.7">
      <c r="A11" s="759" t="s">
        <v>27</v>
      </c>
      <c r="B11" s="703">
        <v>8.0745550000000001</v>
      </c>
      <c r="C11" s="704">
        <v>0.37284460000000003</v>
      </c>
      <c r="D11" s="704">
        <v>0.25719560000000002</v>
      </c>
      <c r="E11" s="704">
        <v>0.48849369999999998</v>
      </c>
      <c r="F11" s="200">
        <v>0.6444217000000001</v>
      </c>
      <c r="G11" s="200">
        <v>0.48358269999999998</v>
      </c>
      <c r="H11" s="705">
        <v>0.80526070000000005</v>
      </c>
      <c r="I11" s="705">
        <v>0.57857250000000005</v>
      </c>
      <c r="J11" s="705">
        <v>0.53126430000000002</v>
      </c>
      <c r="K11" s="705">
        <v>0.62588060000000001</v>
      </c>
      <c r="L11" s="758" t="s">
        <v>28</v>
      </c>
    </row>
    <row r="12" spans="1:12" x14ac:dyDescent="0.7">
      <c r="A12" s="759" t="s">
        <v>19</v>
      </c>
      <c r="B12" s="703">
        <v>12.180870000000001</v>
      </c>
      <c r="C12" s="704">
        <v>0.34024359999999998</v>
      </c>
      <c r="D12" s="704">
        <v>0.29728789999999999</v>
      </c>
      <c r="E12" s="704">
        <v>0.38319920000000002</v>
      </c>
      <c r="F12" s="200">
        <v>0.62085920000000006</v>
      </c>
      <c r="G12" s="200">
        <v>0.56066000000000005</v>
      </c>
      <c r="H12" s="705">
        <v>0.68105850000000001</v>
      </c>
      <c r="I12" s="705">
        <v>0.54802050000000002</v>
      </c>
      <c r="J12" s="705">
        <v>0.52424689999999996</v>
      </c>
      <c r="K12" s="705">
        <v>0.57179409999999997</v>
      </c>
      <c r="L12" s="758" t="s">
        <v>403</v>
      </c>
    </row>
    <row r="13" spans="1:12" x14ac:dyDescent="0.7">
      <c r="A13" s="759" t="s">
        <v>23</v>
      </c>
      <c r="B13" s="703">
        <v>8.1142959999999995</v>
      </c>
      <c r="C13" s="704">
        <v>0.22870689999999999</v>
      </c>
      <c r="D13" s="704">
        <v>0.17101540000000001</v>
      </c>
      <c r="E13" s="704">
        <v>0.2863984</v>
      </c>
      <c r="F13" s="200">
        <v>0.44408200000000003</v>
      </c>
      <c r="G13" s="200">
        <v>0.35511310000000001</v>
      </c>
      <c r="H13" s="705">
        <v>0.53305100000000005</v>
      </c>
      <c r="I13" s="705">
        <v>0.51501059999999999</v>
      </c>
      <c r="J13" s="705">
        <v>0.47505799999999998</v>
      </c>
      <c r="K13" s="705">
        <v>0.55496310000000004</v>
      </c>
      <c r="L13" s="758" t="s">
        <v>24</v>
      </c>
    </row>
    <row r="14" spans="1:12" x14ac:dyDescent="0.7">
      <c r="A14" s="759" t="s">
        <v>21</v>
      </c>
      <c r="B14" s="703">
        <v>0.98600410000000005</v>
      </c>
      <c r="C14" s="704">
        <v>0.20221710000000001</v>
      </c>
      <c r="D14" s="704">
        <v>0.1588696</v>
      </c>
      <c r="E14" s="704">
        <v>0.2455647</v>
      </c>
      <c r="F14" s="200">
        <v>0.39948040000000001</v>
      </c>
      <c r="G14" s="200">
        <v>0.32374530000000001</v>
      </c>
      <c r="H14" s="705">
        <v>0.47521560000000002</v>
      </c>
      <c r="I14" s="705">
        <v>0.50620039999999999</v>
      </c>
      <c r="J14" s="705">
        <v>0.4829061</v>
      </c>
      <c r="K14" s="705">
        <v>0.52949460000000004</v>
      </c>
      <c r="L14" s="758" t="s">
        <v>404</v>
      </c>
    </row>
    <row r="15" spans="1:12" ht="25.8" customHeight="1" x14ac:dyDescent="0.7">
      <c r="A15" s="759" t="s">
        <v>35</v>
      </c>
      <c r="B15" s="703">
        <v>26.15738</v>
      </c>
      <c r="C15" s="704">
        <v>0.14937349999999999</v>
      </c>
      <c r="D15" s="704">
        <v>0.1234789</v>
      </c>
      <c r="E15" s="704">
        <v>0.17526810000000001</v>
      </c>
      <c r="F15" s="200">
        <v>0.30702449999999998</v>
      </c>
      <c r="G15" s="200">
        <v>0.25401830000000003</v>
      </c>
      <c r="H15" s="705">
        <v>0.36003070000000004</v>
      </c>
      <c r="I15" s="705">
        <v>0.4865197</v>
      </c>
      <c r="J15" s="705">
        <v>0.4766534</v>
      </c>
      <c r="K15" s="705">
        <v>0.49638599999999999</v>
      </c>
      <c r="L15" s="758" t="s">
        <v>211</v>
      </c>
    </row>
    <row r="16" spans="1:12" x14ac:dyDescent="0.7">
      <c r="A16" s="759" t="s">
        <v>417</v>
      </c>
      <c r="B16" s="703">
        <v>2.0386980000000001</v>
      </c>
      <c r="C16" s="704">
        <v>0.1363819</v>
      </c>
      <c r="D16" s="704">
        <v>1.5197799999999999E-2</v>
      </c>
      <c r="E16" s="704">
        <v>0.25756610000000002</v>
      </c>
      <c r="F16" s="200">
        <v>0.28498410000000002</v>
      </c>
      <c r="G16" s="200">
        <v>4.6518329999999997E-2</v>
      </c>
      <c r="H16" s="705">
        <v>0.52344999999999997</v>
      </c>
      <c r="I16" s="705">
        <v>0.47855980000000004</v>
      </c>
      <c r="J16" s="705">
        <v>0.44594540000000005</v>
      </c>
      <c r="K16" s="705">
        <v>0.51117409999999996</v>
      </c>
      <c r="L16" s="758" t="s">
        <v>34</v>
      </c>
    </row>
    <row r="17" spans="1:12" x14ac:dyDescent="0.7">
      <c r="A17" s="759" t="s">
        <v>418</v>
      </c>
      <c r="B17" s="703">
        <v>1.883464</v>
      </c>
      <c r="C17" s="704">
        <v>0.12572369999999999</v>
      </c>
      <c r="D17" s="704">
        <v>9.3139E-2</v>
      </c>
      <c r="E17" s="704">
        <v>0.15830839999999999</v>
      </c>
      <c r="F17" s="200">
        <v>0.26445170000000001</v>
      </c>
      <c r="G17" s="200">
        <v>0.19410799999999998</v>
      </c>
      <c r="H17" s="705">
        <v>0.33479540000000002</v>
      </c>
      <c r="I17" s="705">
        <v>0.47541260000000002</v>
      </c>
      <c r="J17" s="705">
        <v>0.45009179999999999</v>
      </c>
      <c r="K17" s="705">
        <v>0.50073329999999994</v>
      </c>
      <c r="L17" s="758" t="s">
        <v>207</v>
      </c>
    </row>
    <row r="18" spans="1:12" ht="43.2" customHeight="1" x14ac:dyDescent="0.7">
      <c r="A18" s="759" t="s">
        <v>419</v>
      </c>
      <c r="B18" s="703">
        <v>8.1835039999999992</v>
      </c>
      <c r="C18" s="704">
        <v>0.1221117</v>
      </c>
      <c r="D18" s="704">
        <v>8.6271399999999998E-2</v>
      </c>
      <c r="E18" s="704">
        <v>0.15795200000000001</v>
      </c>
      <c r="F18" s="200">
        <v>0.25155159999999999</v>
      </c>
      <c r="G18" s="200">
        <v>0.1804036</v>
      </c>
      <c r="H18" s="705">
        <v>0.32269970000000003</v>
      </c>
      <c r="I18" s="705">
        <v>0.48543410000000004</v>
      </c>
      <c r="J18" s="705">
        <v>0.47118119999999997</v>
      </c>
      <c r="K18" s="705">
        <v>0.49968699999999999</v>
      </c>
      <c r="L18" s="758" t="s">
        <v>405</v>
      </c>
    </row>
    <row r="19" spans="1:12" x14ac:dyDescent="0.7">
      <c r="A19" s="1055" t="s">
        <v>434</v>
      </c>
      <c r="B19" s="1055"/>
      <c r="C19" s="1055"/>
      <c r="I19" s="706"/>
      <c r="J19" s="706"/>
      <c r="K19" s="706"/>
      <c r="L19" s="707" t="s">
        <v>433</v>
      </c>
    </row>
    <row r="20" spans="1:12" x14ac:dyDescent="0.7">
      <c r="A20" s="1056"/>
      <c r="B20" s="1056"/>
      <c r="C20" s="1056"/>
    </row>
  </sheetData>
  <mergeCells count="16">
    <mergeCell ref="A1:K1"/>
    <mergeCell ref="A2:K2"/>
    <mergeCell ref="A3:A5"/>
    <mergeCell ref="C3:E3"/>
    <mergeCell ref="F3:H3"/>
    <mergeCell ref="I3:K3"/>
    <mergeCell ref="A19:C19"/>
    <mergeCell ref="A20:C20"/>
    <mergeCell ref="B3:B5"/>
    <mergeCell ref="L3:L5"/>
    <mergeCell ref="C4:C5"/>
    <mergeCell ref="D4:E5"/>
    <mergeCell ref="F4:F5"/>
    <mergeCell ref="G4:H5"/>
    <mergeCell ref="I4:I5"/>
    <mergeCell ref="J4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114</vt:i4>
      </vt:variant>
    </vt:vector>
  </HeadingPairs>
  <TitlesOfParts>
    <vt:vector size="114" baseType="lpstr">
      <vt:lpstr>1. Démographie</vt:lpstr>
      <vt:lpstr>Principaux Indicateurs</vt:lpstr>
      <vt:lpstr>T1.1</vt:lpstr>
      <vt:lpstr>T1.2</vt:lpstr>
      <vt:lpstr>T1.3 </vt:lpstr>
      <vt:lpstr>T1.4 </vt:lpstr>
      <vt:lpstr>T1.5</vt:lpstr>
      <vt:lpstr>T1.6</vt:lpstr>
      <vt:lpstr>T1.7 </vt:lpstr>
      <vt:lpstr>2. Education</vt:lpstr>
      <vt:lpstr>T2.1</vt:lpstr>
      <vt:lpstr>T2.2 </vt:lpstr>
      <vt:lpstr>T2.3</vt:lpstr>
      <vt:lpstr>T2.4</vt:lpstr>
      <vt:lpstr>T2.5</vt:lpstr>
      <vt:lpstr>T2.6</vt:lpstr>
      <vt:lpstr>T2.7</vt:lpstr>
      <vt:lpstr>T2.8</vt:lpstr>
      <vt:lpstr>T2.9</vt:lpstr>
      <vt:lpstr>T2.10</vt:lpstr>
      <vt:lpstr>T2.11</vt:lpstr>
      <vt:lpstr>T2.12</vt:lpstr>
      <vt:lpstr>T2.13</vt:lpstr>
      <vt:lpstr>T2.14</vt:lpstr>
      <vt:lpstr>T2.15</vt:lpstr>
      <vt:lpstr>T2.16</vt:lpstr>
      <vt:lpstr>T2.17</vt:lpstr>
      <vt:lpstr>T218</vt:lpstr>
      <vt:lpstr>T2.19</vt:lpstr>
      <vt:lpstr>T2.20</vt:lpstr>
      <vt:lpstr>T2.21</vt:lpstr>
      <vt:lpstr>T2.22</vt:lpstr>
      <vt:lpstr>T2.23</vt:lpstr>
      <vt:lpstr>T2.24</vt:lpstr>
      <vt:lpstr>T2.25</vt:lpstr>
      <vt:lpstr>3. Santé</vt:lpstr>
      <vt:lpstr>T3.1</vt:lpstr>
      <vt:lpstr>T3.2</vt:lpstr>
      <vt:lpstr>T3.3 </vt:lpstr>
      <vt:lpstr>T3.4 </vt:lpstr>
      <vt:lpstr>T3.5</vt:lpstr>
      <vt:lpstr>T3.6</vt:lpstr>
      <vt:lpstr>T3.8</vt:lpstr>
      <vt:lpstr>T3.7 </vt:lpstr>
      <vt:lpstr>T3.9</vt:lpstr>
      <vt:lpstr>T3.10</vt:lpstr>
      <vt:lpstr>T3.11</vt:lpstr>
      <vt:lpstr>T3.12</vt:lpstr>
      <vt:lpstr>T3.13</vt:lpstr>
      <vt:lpstr>T3.14</vt:lpstr>
      <vt:lpstr>T3.15</vt:lpstr>
      <vt:lpstr>4. Gouvernance</vt:lpstr>
      <vt:lpstr>T4.1</vt:lpstr>
      <vt:lpstr>T4.2</vt:lpstr>
      <vt:lpstr>T4.3</vt:lpstr>
      <vt:lpstr>T4.4</vt:lpstr>
      <vt:lpstr>T4.5</vt:lpstr>
      <vt:lpstr>T4.6</vt:lpstr>
      <vt:lpstr>T4.7</vt:lpstr>
      <vt:lpstr>T4.8</vt:lpstr>
      <vt:lpstr>T4.9</vt:lpstr>
      <vt:lpstr>T4.10</vt:lpstr>
      <vt:lpstr>T4.11</vt:lpstr>
      <vt:lpstr>T4.12</vt:lpstr>
      <vt:lpstr>T4.13</vt:lpstr>
      <vt:lpstr>T4.14</vt:lpstr>
      <vt:lpstr>T4.15</vt:lpstr>
      <vt:lpstr>T4.15.1</vt:lpstr>
      <vt:lpstr>T4.16</vt:lpstr>
      <vt:lpstr>T4.17</vt:lpstr>
      <vt:lpstr>T4.18</vt:lpstr>
      <vt:lpstr>T4.19</vt:lpstr>
      <vt:lpstr>T4.20</vt:lpstr>
      <vt:lpstr>T4.21</vt:lpstr>
      <vt:lpstr>T4.22 </vt:lpstr>
      <vt:lpstr>T4.23</vt:lpstr>
      <vt:lpstr>T4.24</vt:lpstr>
      <vt:lpstr>T4.25</vt:lpstr>
      <vt:lpstr>T4.26</vt:lpstr>
      <vt:lpstr>T4.27</vt:lpstr>
      <vt:lpstr>T4.28</vt:lpstr>
      <vt:lpstr>T4.29</vt:lpstr>
      <vt:lpstr>5. Emploi</vt:lpstr>
      <vt:lpstr>T.5.1 </vt:lpstr>
      <vt:lpstr>T.5.2  </vt:lpstr>
      <vt:lpstr>T.5.3 </vt:lpstr>
      <vt:lpstr>T5.4 </vt:lpstr>
      <vt:lpstr>T.5.5  </vt:lpstr>
      <vt:lpstr>T.5.6  </vt:lpstr>
      <vt:lpstr>T.5.7 </vt:lpstr>
      <vt:lpstr>T.5.8  </vt:lpstr>
      <vt:lpstr>T.5.9  </vt:lpstr>
      <vt:lpstr>6. Pauvreté et Con. de vie</vt:lpstr>
      <vt:lpstr>T.6.1 </vt:lpstr>
      <vt:lpstr>T.6.2 </vt:lpstr>
      <vt:lpstr>T.6.3 </vt:lpstr>
      <vt:lpstr>T6.4  </vt:lpstr>
      <vt:lpstr>T.6.5  </vt:lpstr>
      <vt:lpstr>T.6.6  </vt:lpstr>
      <vt:lpstr>T.6.7  </vt:lpstr>
      <vt:lpstr>T.6.8  </vt:lpstr>
      <vt:lpstr>T6.9 </vt:lpstr>
      <vt:lpstr>T6.10</vt:lpstr>
      <vt:lpstr>7. Justice</vt:lpstr>
      <vt:lpstr>T.7.1</vt:lpstr>
      <vt:lpstr>T.7.2 </vt:lpstr>
      <vt:lpstr>8. Etat Civil</vt:lpstr>
      <vt:lpstr>T8.1</vt:lpstr>
      <vt:lpstr>T8.2</vt:lpstr>
      <vt:lpstr>T8.3</vt:lpstr>
      <vt:lpstr>T8.4</vt:lpstr>
      <vt:lpstr>T8.5</vt:lpstr>
      <vt:lpstr>T8.6</vt:lpstr>
      <vt:lpstr>T8.7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2025-02-04T13:14:13Z</dcterms:modified>
</cp:coreProperties>
</file>