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FINANCES PUBLIQUES\"/>
    </mc:Choice>
  </mc:AlternateContent>
  <xr:revisionPtr revIDLastSave="0" documentId="8_{2C137E59-A94A-42BE-8C07-50C45DA16EA5}" xr6:coauthVersionLast="47" xr6:coauthVersionMax="47" xr10:uidLastSave="{00000000-0000-0000-0000-000000000000}"/>
  <bookViews>
    <workbookView xWindow="-108" yWindow="-108" windowWidth="23256" windowHeight="12576" xr2:uid="{1E6AADB7-71B4-4B16-A67F-C14484E3CE8E}"/>
  </bookViews>
  <sheets>
    <sheet name="recette budjetaire" sheetId="1" r:id="rId1"/>
    <sheet name="Depense" sheetId="2" r:id="rId2"/>
    <sheet name="TOF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H5" i="3"/>
  <c r="B6" i="3"/>
  <c r="B5" i="3" s="1"/>
  <c r="C6" i="3"/>
  <c r="C5" i="3" s="1"/>
  <c r="D6" i="3"/>
  <c r="D5" i="3" s="1"/>
  <c r="D37" i="3" s="1"/>
  <c r="E6" i="3"/>
  <c r="F6" i="3"/>
  <c r="F36" i="3" s="1"/>
  <c r="G6" i="3"/>
  <c r="G5" i="3" s="1"/>
  <c r="G37" i="3" s="1"/>
  <c r="H6" i="3"/>
  <c r="I6" i="3"/>
  <c r="I5" i="3" s="1"/>
  <c r="J6" i="3"/>
  <c r="K6" i="3"/>
  <c r="K5" i="3" s="1"/>
  <c r="L6" i="3"/>
  <c r="L5" i="3" s="1"/>
  <c r="L37" i="3" s="1"/>
  <c r="B13" i="3"/>
  <c r="C13" i="3"/>
  <c r="D13" i="3"/>
  <c r="E13" i="3"/>
  <c r="F13" i="3"/>
  <c r="G13" i="3"/>
  <c r="H13" i="3"/>
  <c r="I13" i="3"/>
  <c r="J13" i="3"/>
  <c r="K13" i="3"/>
  <c r="L13" i="3"/>
  <c r="D17" i="3"/>
  <c r="L17" i="3"/>
  <c r="D18" i="3"/>
  <c r="E18" i="3"/>
  <c r="E17" i="3" s="1"/>
  <c r="I18" i="3"/>
  <c r="I17" i="3" s="1"/>
  <c r="L18" i="3"/>
  <c r="B19" i="3"/>
  <c r="B18" i="3" s="1"/>
  <c r="B17" i="3" s="1"/>
  <c r="C19" i="3"/>
  <c r="C18" i="3" s="1"/>
  <c r="C17" i="3" s="1"/>
  <c r="C36" i="3" s="1"/>
  <c r="D19" i="3"/>
  <c r="E19" i="3"/>
  <c r="F19" i="3"/>
  <c r="F18" i="3" s="1"/>
  <c r="F17" i="3" s="1"/>
  <c r="G19" i="3"/>
  <c r="G18" i="3" s="1"/>
  <c r="G17" i="3" s="1"/>
  <c r="G36" i="3" s="1"/>
  <c r="H19" i="3"/>
  <c r="I19" i="3"/>
  <c r="J19" i="3"/>
  <c r="J18" i="3" s="1"/>
  <c r="J17" i="3" s="1"/>
  <c r="K19" i="3"/>
  <c r="K18" i="3" s="1"/>
  <c r="K17" i="3" s="1"/>
  <c r="K36" i="3" s="1"/>
  <c r="L19" i="3"/>
  <c r="B25" i="3"/>
  <c r="C25" i="3"/>
  <c r="D25" i="3"/>
  <c r="E25" i="3"/>
  <c r="F25" i="3"/>
  <c r="G25" i="3"/>
  <c r="H25" i="3"/>
  <c r="H18" i="3" s="1"/>
  <c r="H17" i="3" s="1"/>
  <c r="I25" i="3"/>
  <c r="J25" i="3"/>
  <c r="K25" i="3"/>
  <c r="L25" i="3"/>
  <c r="C29" i="3"/>
  <c r="D29" i="3"/>
  <c r="H29" i="3"/>
  <c r="K29" i="3"/>
  <c r="L29" i="3"/>
  <c r="B30" i="3"/>
  <c r="B29" i="3" s="1"/>
  <c r="C30" i="3"/>
  <c r="D30" i="3"/>
  <c r="E30" i="3"/>
  <c r="E29" i="3" s="1"/>
  <c r="F30" i="3"/>
  <c r="F29" i="3" s="1"/>
  <c r="G30" i="3"/>
  <c r="H30" i="3"/>
  <c r="I30" i="3"/>
  <c r="I29" i="3" s="1"/>
  <c r="J30" i="3"/>
  <c r="J29" i="3" s="1"/>
  <c r="K30" i="3"/>
  <c r="L30" i="3"/>
  <c r="B33" i="3"/>
  <c r="C33" i="3"/>
  <c r="D33" i="3"/>
  <c r="E33" i="3"/>
  <c r="F33" i="3"/>
  <c r="G33" i="3"/>
  <c r="G29" i="3" s="1"/>
  <c r="H33" i="3"/>
  <c r="I33" i="3"/>
  <c r="J33" i="3"/>
  <c r="K33" i="3"/>
  <c r="L33" i="3"/>
  <c r="D36" i="3"/>
  <c r="L36" i="3"/>
  <c r="I38" i="3"/>
  <c r="B39" i="3"/>
  <c r="B38" i="3" s="1"/>
  <c r="E39" i="3"/>
  <c r="F39" i="3"/>
  <c r="F38" i="3" s="1"/>
  <c r="I39" i="3"/>
  <c r="J39" i="3"/>
  <c r="J38" i="3" s="1"/>
  <c r="B44" i="3"/>
  <c r="C44" i="3"/>
  <c r="C39" i="3" s="1"/>
  <c r="C38" i="3" s="1"/>
  <c r="D44" i="3"/>
  <c r="D39" i="3" s="1"/>
  <c r="D38" i="3" s="1"/>
  <c r="E44" i="3"/>
  <c r="F44" i="3"/>
  <c r="G44" i="3"/>
  <c r="G39" i="3" s="1"/>
  <c r="G38" i="3" s="1"/>
  <c r="H44" i="3"/>
  <c r="H39" i="3" s="1"/>
  <c r="H38" i="3" s="1"/>
  <c r="I44" i="3"/>
  <c r="J44" i="3"/>
  <c r="K44" i="3"/>
  <c r="K39" i="3" s="1"/>
  <c r="K38" i="3" s="1"/>
  <c r="L44" i="3"/>
  <c r="L39" i="3" s="1"/>
  <c r="L38" i="3" s="1"/>
  <c r="B48" i="3"/>
  <c r="C48" i="3"/>
  <c r="D48" i="3"/>
  <c r="E48" i="3"/>
  <c r="E38" i="3" s="1"/>
  <c r="F48" i="3"/>
  <c r="G48" i="3"/>
  <c r="H48" i="3"/>
  <c r="I48" i="3"/>
  <c r="J48" i="3"/>
  <c r="K48" i="3"/>
  <c r="L48" i="3"/>
  <c r="H36" i="3" l="1"/>
  <c r="H37" i="3"/>
  <c r="E36" i="3"/>
  <c r="C37" i="3"/>
  <c r="J36" i="3"/>
  <c r="I37" i="3"/>
  <c r="K37" i="3"/>
  <c r="B37" i="3"/>
  <c r="E37" i="3"/>
  <c r="J5" i="3"/>
  <c r="J37" i="3" s="1"/>
  <c r="I36" i="3"/>
  <c r="B36" i="3"/>
  <c r="F5" i="3"/>
  <c r="F37" i="3" s="1"/>
</calcChain>
</file>

<file path=xl/sharedStrings.xml><?xml version="1.0" encoding="utf-8"?>
<sst xmlns="http://schemas.openxmlformats.org/spreadsheetml/2006/main" count="428" uniqueCount="295">
  <si>
    <t>* : معطيات بمليار أوقية</t>
  </si>
  <si>
    <t>* : données en milliards d'ouguiya</t>
  </si>
  <si>
    <t>المصدر : الخزينة العامة</t>
  </si>
  <si>
    <t>Sources : Trésor</t>
  </si>
  <si>
    <t>المجموع العام</t>
  </si>
  <si>
    <t>TOTAL GENERAL</t>
  </si>
  <si>
    <t>هبات</t>
  </si>
  <si>
    <t>Dons</t>
  </si>
  <si>
    <t>إيرادات الميزانية لا تحوي الهبات</t>
  </si>
  <si>
    <t>Recettes fiscales hors dons</t>
  </si>
  <si>
    <t>إيرادات نفطية غير ضريبية</t>
  </si>
  <si>
    <t>...</t>
  </si>
  <si>
    <t>Recettes pétrolières non fiscales</t>
  </si>
  <si>
    <t>إيرادات نفطية ضريبية</t>
  </si>
  <si>
    <t>…</t>
  </si>
  <si>
    <t>Recettes pétrolières fiscales</t>
  </si>
  <si>
    <t>إيرادات نفطية</t>
  </si>
  <si>
    <t>RECETTES PETROLIERES</t>
  </si>
  <si>
    <t>إيرادات غيرمبرمجة</t>
  </si>
  <si>
    <t>RECETTES NON BUDGETISEES</t>
  </si>
  <si>
    <t xml:space="preserve">إيرادات غير مبوبة </t>
  </si>
  <si>
    <t>RECETTES NON VENTILEES</t>
  </si>
  <si>
    <t>الحسابات الخاصة</t>
  </si>
  <si>
    <t>Comptes spéciaux</t>
  </si>
  <si>
    <t>إيرادات أخرى على رأس المال</t>
  </si>
  <si>
    <t>Autres recettes en capital</t>
  </si>
  <si>
    <t>إيرادات بيع الأراضي</t>
  </si>
  <si>
    <t>Vente de terrains</t>
  </si>
  <si>
    <t>إيرادات رأس المال</t>
  </si>
  <si>
    <t>Recettes en Capital</t>
  </si>
  <si>
    <t>إيرادات أخرى غير ضريبية  على أسنيم وسونمكس</t>
  </si>
  <si>
    <t xml:space="preserve">      ...</t>
  </si>
  <si>
    <t>Aut.Rec.non fisc.(SNIM,SONIMEX)</t>
  </si>
  <si>
    <t>علاوات المزايدة أو المناقصة</t>
  </si>
  <si>
    <t>Primes d'adjudication</t>
  </si>
  <si>
    <t>إتاوات على الشركة الوطنية للصناعة والمعادن</t>
  </si>
  <si>
    <t>Redevance SNIM</t>
  </si>
  <si>
    <t>إيرادات غير ضريبية أخرى</t>
  </si>
  <si>
    <t>Autres</t>
  </si>
  <si>
    <t>تحصيل الديون المصرفية</t>
  </si>
  <si>
    <t>Recouvrement des créances bancaires</t>
  </si>
  <si>
    <t>ديون محولة</t>
  </si>
  <si>
    <t>Dette rétrocédée</t>
  </si>
  <si>
    <t>تحويلات المؤسسات العمومية</t>
  </si>
  <si>
    <t>Transferts des entreprises publiques</t>
  </si>
  <si>
    <t>إيتاوات وغرامات على الصيد</t>
  </si>
  <si>
    <t>Redevances et amendes de pêche</t>
  </si>
  <si>
    <t>إيرادات غير ضريبية غير مدونة في الميزانية</t>
  </si>
  <si>
    <t>recettes non fiscales non budgétisés</t>
  </si>
  <si>
    <t>إيرادات غير ضريبية</t>
  </si>
  <si>
    <t>RECETTES NON FISCALES</t>
  </si>
  <si>
    <t xml:space="preserve">حقوق أخرى </t>
  </si>
  <si>
    <t>Autres droits</t>
  </si>
  <si>
    <t>حقوق على صيد السمك</t>
  </si>
  <si>
    <t>Taxes statistique</t>
  </si>
  <si>
    <t>الحقوق الجمركية على الواردات</t>
  </si>
  <si>
    <t>Importations</t>
  </si>
  <si>
    <t>رسوم على التجارة الدولية</t>
  </si>
  <si>
    <t>Taxes sur commerce international</t>
  </si>
  <si>
    <t>القيمة المضافة على الإستيراد</t>
  </si>
  <si>
    <t xml:space="preserve">TVA sur les importations </t>
  </si>
  <si>
    <t>القيمة المضافة الداخلية</t>
  </si>
  <si>
    <t>TVA intérieure</t>
  </si>
  <si>
    <t>رسوم على القيمة المضافة</t>
  </si>
  <si>
    <t>Taxe sur la valeur ajoutée</t>
  </si>
  <si>
    <t>رسوم أخرى ( السينما, التأمين, السيارات)</t>
  </si>
  <si>
    <t>Autres taxes (cinéma,assurance,véhicules)</t>
  </si>
  <si>
    <t>رسوم أخرى على إستهلاكية</t>
  </si>
  <si>
    <t>Autres taxes de consommation</t>
  </si>
  <si>
    <t>رسوم على المواد البترولية</t>
  </si>
  <si>
    <t>Taxes sur produits pétroliers</t>
  </si>
  <si>
    <t>رسوم على رقم الأعمال واسداء الخدمات</t>
  </si>
  <si>
    <t>TCA TPS</t>
  </si>
  <si>
    <t>رسوم على االسلع والخدمات</t>
  </si>
  <si>
    <t>Taxe sur biens et services</t>
  </si>
  <si>
    <t>ضريبة أخرى عامة على الدخل</t>
  </si>
  <si>
    <t>الضريبة العامة على الدخل</t>
  </si>
  <si>
    <t>IGR</t>
  </si>
  <si>
    <t>الضريبة على المرتبات والأجور</t>
  </si>
  <si>
    <t>ITS</t>
  </si>
  <si>
    <t>ربح صناعي تجاري،ربح غير تجاري،ضريبة جزافية دنيا</t>
  </si>
  <si>
    <t>BIC-IMF-BNC</t>
  </si>
  <si>
    <t>الضرائب على المداخيل والأرباح</t>
  </si>
  <si>
    <t>Impôts sur les revenus et bénéfices</t>
  </si>
  <si>
    <t>إيرادات ضريبية</t>
  </si>
  <si>
    <t>RECETTES FISCALES</t>
  </si>
  <si>
    <r>
      <t xml:space="preserve">الوحدة: </t>
    </r>
    <r>
      <rPr>
        <b/>
        <i/>
        <sz val="18"/>
        <rFont val="Arabic Typesetting"/>
        <family val="4"/>
      </rPr>
      <t>مليون أوقية</t>
    </r>
  </si>
  <si>
    <t>2008*</t>
  </si>
  <si>
    <t>Unité : millions UM</t>
  </si>
  <si>
    <t xml:space="preserve"> الجدول 3.14 : تطور إيرادات الميزانية   </t>
  </si>
  <si>
    <t>TABLEAU 14.3: EVOLUTION DES RECETTES BUDGETAIRES</t>
  </si>
  <si>
    <t>Total général des dépenses</t>
  </si>
  <si>
    <t>ديون صافية</t>
  </si>
  <si>
    <t>Prêts nets</t>
  </si>
  <si>
    <t>نفقات إعادة  هيكلة</t>
  </si>
  <si>
    <t>-</t>
  </si>
  <si>
    <t>Dépenses de restructuration</t>
  </si>
  <si>
    <t xml:space="preserve">إعادة هيكلة و قروض صافية </t>
  </si>
  <si>
    <t>Restructuration et prêts nets</t>
  </si>
  <si>
    <t>استثمار ممول من الداخل</t>
  </si>
  <si>
    <t>Investissement financés par intérieur</t>
  </si>
  <si>
    <t>استثمار ممول من الخارج</t>
  </si>
  <si>
    <t>Investissement financés par extérieur***</t>
  </si>
  <si>
    <t xml:space="preserve">نفقات التجهيز و ديون صافية </t>
  </si>
  <si>
    <t>Dépenses d'équipement et prêts nets</t>
  </si>
  <si>
    <t xml:space="preserve">نفقات أخرى </t>
  </si>
  <si>
    <t>Autres dépenses</t>
  </si>
  <si>
    <t>داخلية</t>
  </si>
  <si>
    <t>Intérieurs</t>
  </si>
  <si>
    <t>خارجية</t>
  </si>
  <si>
    <t>Extérieurs</t>
  </si>
  <si>
    <t>فوائد على الديون</t>
  </si>
  <si>
    <t>Intérêts de la dette</t>
  </si>
  <si>
    <t xml:space="preserve">حسابات خاصة </t>
  </si>
  <si>
    <t>إعانات وتحويلات</t>
  </si>
  <si>
    <t>Subventions et transferts</t>
  </si>
  <si>
    <t>النفقات العسكرية</t>
  </si>
  <si>
    <t>Dépenses militaires</t>
  </si>
  <si>
    <t>معدات و خدمات</t>
  </si>
  <si>
    <t>Biens et services</t>
  </si>
  <si>
    <t>الأجوروالرواتب</t>
  </si>
  <si>
    <t>Traitements et salaires</t>
  </si>
  <si>
    <t>نفقات جارية</t>
  </si>
  <si>
    <t>Dépenses courantes</t>
  </si>
  <si>
    <t>نفقات و ديون صافية</t>
  </si>
  <si>
    <t>Dépenses et prêts net</t>
  </si>
  <si>
    <r>
      <t xml:space="preserve">الوحدة : </t>
    </r>
    <r>
      <rPr>
        <b/>
        <i/>
        <sz val="18"/>
        <color theme="0"/>
        <rFont val="Arabic Typesetting"/>
        <family val="4"/>
      </rPr>
      <t>مليون أوقية</t>
    </r>
  </si>
  <si>
    <r>
      <t xml:space="preserve">Unité : </t>
    </r>
    <r>
      <rPr>
        <b/>
        <i/>
        <sz val="12"/>
        <color rgb="FFFFFFFF"/>
        <rFont val="Sakkal Majalla"/>
      </rPr>
      <t>millions UM</t>
    </r>
  </si>
  <si>
    <t xml:space="preserve">الجدول 4.14 : تطور نفقات الميزانية </t>
  </si>
  <si>
    <t>TABLEAU 6.4 : EVOLUTION DES DEPENSES BUDGETAIRES</t>
  </si>
  <si>
    <t>الخطأ والنسيان (الحاجة للتمويل)</t>
  </si>
  <si>
    <t>Erreurs et omissions (besoin de financement)</t>
  </si>
  <si>
    <t xml:space="preserve">خارجي غير عادي </t>
  </si>
  <si>
    <t>10,62</t>
  </si>
  <si>
    <t>Financement extérieur exceptionnel</t>
  </si>
  <si>
    <t xml:space="preserve">المصدر : إدارة الميزانية والحسبات </t>
  </si>
  <si>
    <r>
      <t xml:space="preserve">Source : </t>
    </r>
    <r>
      <rPr>
        <b/>
        <i/>
        <sz val="10"/>
        <rFont val="Times New Roman"/>
        <family val="1"/>
      </rPr>
      <t>Direction du Budget et des Comptes.</t>
    </r>
  </si>
  <si>
    <t>قروض (صافية)</t>
  </si>
  <si>
    <t>16,30</t>
  </si>
  <si>
    <t>Emprunts extérieurs (net)</t>
  </si>
  <si>
    <t>أخرى (صافية)</t>
  </si>
  <si>
    <t>26,92</t>
  </si>
  <si>
    <t>Autres (net)</t>
  </si>
  <si>
    <t xml:space="preserve">خارجي استثنائي </t>
  </si>
  <si>
    <t xml:space="preserve">   Extérieurs exceptionnels</t>
  </si>
  <si>
    <t>مساهمة حساب النفط</t>
  </si>
  <si>
    <t>Contribution du compte pétrolier</t>
  </si>
  <si>
    <t>الخطأ والنسيان</t>
  </si>
  <si>
    <t xml:space="preserve">   Erreurs et omissions</t>
  </si>
  <si>
    <t>إيرادات نفطية (صافية)</t>
  </si>
  <si>
    <t>Recettes pétrolières (net)</t>
  </si>
  <si>
    <t xml:space="preserve">نفقات قيد التسديد على ادارة الميزانية والحسابات </t>
  </si>
  <si>
    <t xml:space="preserve">   Instances de paiement (DBC)</t>
  </si>
  <si>
    <t>حساب النفط (صافي)</t>
  </si>
  <si>
    <t>Compte pétrolier (net)</t>
  </si>
  <si>
    <t>نفقات قيد التسديد</t>
  </si>
  <si>
    <t xml:space="preserve">   Dépenses ordonnancées et non règlées</t>
  </si>
  <si>
    <t>تمويل خارجي</t>
  </si>
  <si>
    <t>Financement extérieur</t>
  </si>
  <si>
    <t xml:space="preserve">اخرى </t>
  </si>
  <si>
    <t xml:space="preserve">      Autres</t>
  </si>
  <si>
    <t>أخرى</t>
  </si>
  <si>
    <t xml:space="preserve">النظام المصرفي </t>
  </si>
  <si>
    <t xml:space="preserve">      Système bancaire</t>
  </si>
  <si>
    <t>نفقات قيد التسديد للخزينة العامة</t>
  </si>
  <si>
    <t>Instances au Trésor</t>
  </si>
  <si>
    <t xml:space="preserve">داخلي </t>
  </si>
  <si>
    <t xml:space="preserve">   Intérieur</t>
  </si>
  <si>
    <t>Variation des arriérés intérieurs</t>
  </si>
  <si>
    <t xml:space="preserve">إهتلاك </t>
  </si>
  <si>
    <t xml:space="preserve">         Amortissement</t>
  </si>
  <si>
    <t>Privatisations et autres</t>
  </si>
  <si>
    <t xml:space="preserve">سحب البرامج </t>
  </si>
  <si>
    <t xml:space="preserve">         Tirages programme</t>
  </si>
  <si>
    <t>تمويل غير مصرفي</t>
  </si>
  <si>
    <t>Financement non bancaire</t>
  </si>
  <si>
    <t>سحب المشاريع</t>
  </si>
  <si>
    <t xml:space="preserve">         Tirages Projets</t>
  </si>
  <si>
    <t>البنوك التجارية</t>
  </si>
  <si>
    <t>Banques commerciales</t>
  </si>
  <si>
    <t xml:space="preserve">     Emprunts (nets)</t>
  </si>
  <si>
    <t>Dont:IADM</t>
  </si>
  <si>
    <t xml:space="preserve">         Dons PPTE</t>
  </si>
  <si>
    <t xml:space="preserve">خارج الحسابات المتفرقة ، حساب التحويل الخاص </t>
  </si>
  <si>
    <t>Hors IRDM</t>
  </si>
  <si>
    <t xml:space="preserve">         Dons Programme</t>
  </si>
  <si>
    <t>البنك المركزي</t>
  </si>
  <si>
    <t>0,73</t>
  </si>
  <si>
    <t>BCM</t>
  </si>
  <si>
    <t xml:space="preserve">         Dons Projets</t>
  </si>
  <si>
    <t>10,00</t>
  </si>
  <si>
    <t>Système bancaire</t>
  </si>
  <si>
    <t xml:space="preserve">هبات </t>
  </si>
  <si>
    <t xml:space="preserve">     Dons</t>
  </si>
  <si>
    <t>122,35</t>
  </si>
  <si>
    <t>Financement intérieur</t>
  </si>
  <si>
    <t>خارجي(صافي)</t>
  </si>
  <si>
    <t xml:space="preserve">   Extérieur (net)</t>
  </si>
  <si>
    <t xml:space="preserve">تمويل </t>
  </si>
  <si>
    <t>Financement</t>
  </si>
  <si>
    <t xml:space="preserve">رصيد يشمل الهبات </t>
  </si>
  <si>
    <t>Solde global; dons compris (déficit-)</t>
  </si>
  <si>
    <t>Solde y compris dons</t>
  </si>
  <si>
    <t xml:space="preserve">رصيد لايشمل الهبات </t>
  </si>
  <si>
    <t>Solde global; dons non compris (déficit-)</t>
  </si>
  <si>
    <t>Solde hors dons</t>
  </si>
  <si>
    <t xml:space="preserve">رصيد أساسي لايشمل النفط </t>
  </si>
  <si>
    <t>Solde de base hors pétrole; définition du programme</t>
  </si>
  <si>
    <t>نفقات إعادة هيكلة</t>
  </si>
  <si>
    <t>رصيد يشمل الهبات ولايشمل النفط</t>
  </si>
  <si>
    <t>Solde hors pétrole;dons compris (déficit -)</t>
  </si>
  <si>
    <t xml:space="preserve">اعادة هيكلة وديون  صافية </t>
  </si>
  <si>
    <t xml:space="preserve">رصيد لايشمل الهبات والنفط </t>
  </si>
  <si>
    <t>Solde hors pétrole;dons non compris (déficit -)</t>
  </si>
  <si>
    <t>نفقات غير مبرمجة</t>
  </si>
  <si>
    <t>Hors budget</t>
  </si>
  <si>
    <t>سلف (نفقات مدفوعة قبل الأمر بالصرف)</t>
  </si>
  <si>
    <t>Avances (dépenses payées avant ordonnancement)</t>
  </si>
  <si>
    <t>نفقات مبرمجة</t>
  </si>
  <si>
    <t>Budgétaires</t>
  </si>
  <si>
    <t>احتياطي مشترك</t>
  </si>
  <si>
    <t>Réserves communes</t>
  </si>
  <si>
    <t>نفقات الإستثمار</t>
  </si>
  <si>
    <t>Dépenses d'Investissement</t>
  </si>
  <si>
    <t xml:space="preserve">إعادة هيكلة وديون  صافية </t>
  </si>
  <si>
    <t>Restructurations et prêts nets</t>
  </si>
  <si>
    <t xml:space="preserve">نفقات استثمار وديون صافية </t>
  </si>
  <si>
    <t>Dépenses d'invest. Et prêts nets</t>
  </si>
  <si>
    <t>استثمار ممول بمصادر داخلية</t>
  </si>
  <si>
    <t>Investissement financés sur ressources intérieures</t>
  </si>
  <si>
    <t xml:space="preserve">نفقات اخرى </t>
  </si>
  <si>
    <t>Investissement financés par l'extérieur</t>
  </si>
  <si>
    <t>الداخلية</t>
  </si>
  <si>
    <t>الخاارجية</t>
  </si>
  <si>
    <t>الفوائد على الدين</t>
  </si>
  <si>
    <t>نفقات عامة</t>
  </si>
  <si>
    <t>الخارجية</t>
  </si>
  <si>
    <t>Intérêts sur la dette publique</t>
  </si>
  <si>
    <t>تحويلات جارية</t>
  </si>
  <si>
    <t>Transferts courants</t>
  </si>
  <si>
    <t>معدات وصيانة ولوازم</t>
  </si>
  <si>
    <t xml:space="preserve">Matériel entretien et fournit. </t>
  </si>
  <si>
    <t xml:space="preserve">  السلع والخدمات</t>
  </si>
  <si>
    <t>الأجور المدفوعة</t>
  </si>
  <si>
    <t>103,,82</t>
  </si>
  <si>
    <t>Salaires et traitements</t>
  </si>
  <si>
    <t>نفقات تسيير بدون فائدة</t>
  </si>
  <si>
    <t>Dép.de fonctionnement hors intérêt</t>
  </si>
  <si>
    <t>نفقات التسيير</t>
  </si>
  <si>
    <t>Dépenses de fonctionnement</t>
  </si>
  <si>
    <t xml:space="preserve">مجموع النفقات </t>
  </si>
  <si>
    <t>Dépenses et prêts nets</t>
  </si>
  <si>
    <t>Total des dépenses</t>
  </si>
  <si>
    <t>هبات في إطار المشاريع والبرامج</t>
  </si>
  <si>
    <t>Dont:projets</t>
  </si>
  <si>
    <t>هبات في اطار المشاريع والبرامج</t>
  </si>
  <si>
    <t>Dons projets et programmes</t>
  </si>
  <si>
    <t>منها ديون على الدولة</t>
  </si>
  <si>
    <t>dont Dette Etat</t>
  </si>
  <si>
    <t>يشمل أرباح المؤسسات العمومية</t>
  </si>
  <si>
    <t>Dont:Dividendes des entreprises publiques</t>
  </si>
  <si>
    <t>الدول الفقيرة المثقلة بالديون</t>
  </si>
  <si>
    <t>PPTE</t>
  </si>
  <si>
    <t>إيرادات قطاع الصيد</t>
  </si>
  <si>
    <t>Dont:Recettes du secteur pêche</t>
  </si>
  <si>
    <t>Recettes non fiscales</t>
  </si>
  <si>
    <t>Autres recettes fiscales</t>
  </si>
  <si>
    <t xml:space="preserve">ايرادات غير مبوبة </t>
  </si>
  <si>
    <t>Recettes non budgétisées</t>
  </si>
  <si>
    <t>Taxes sur le commerce international</t>
  </si>
  <si>
    <t xml:space="preserve">ايرادات غير متوقعة </t>
  </si>
  <si>
    <t>Recettes non ventilées</t>
  </si>
  <si>
    <t>Taxes sur les biens et services</t>
  </si>
  <si>
    <t>Recettes en capital</t>
  </si>
  <si>
    <t>Taxes sur les revenus et les profits</t>
  </si>
  <si>
    <t xml:space="preserve">ايرادات غير ضريبية </t>
  </si>
  <si>
    <t>Recettes Non Fiscales</t>
  </si>
  <si>
    <t>43,9,9</t>
  </si>
  <si>
    <t>Recettes fiscales</t>
  </si>
  <si>
    <t>ايرادات ضريبية</t>
  </si>
  <si>
    <t>Recettes Fiscales</t>
  </si>
  <si>
    <t xml:space="preserve">مجموع الإيرادات بدون الهبات </t>
  </si>
  <si>
    <t>781,1 </t>
  </si>
  <si>
    <t>Recettes totales hors dons</t>
  </si>
  <si>
    <t>Total des recettes hors dons</t>
  </si>
  <si>
    <t xml:space="preserve">مجموع الإيرادات بمافيها الهبات </t>
  </si>
  <si>
    <t>Recettes totales et dons</t>
  </si>
  <si>
    <t xml:space="preserve">مجموع الايرادات بمافيها الهبات </t>
  </si>
  <si>
    <t>Total des recettes y/c dons</t>
  </si>
  <si>
    <t>الوحدة : مليار أوقية</t>
  </si>
  <si>
    <t>Unité : milliards d'Ouguiya</t>
  </si>
  <si>
    <r>
      <t xml:space="preserve">الوحدة : </t>
    </r>
    <r>
      <rPr>
        <b/>
        <i/>
        <sz val="11"/>
        <color indexed="57"/>
        <rFont val="Times New Roman"/>
        <family val="1"/>
      </rPr>
      <t>مليون أوقية</t>
    </r>
  </si>
  <si>
    <r>
      <t xml:space="preserve">Unité : </t>
    </r>
    <r>
      <rPr>
        <b/>
        <i/>
        <sz val="11"/>
        <color indexed="57"/>
        <rFont val="Times New Roman"/>
        <family val="1"/>
      </rPr>
      <t>millions UM</t>
    </r>
  </si>
  <si>
    <t xml:space="preserve">الجدول 5.14 :  جدول العمليات المالية للدولة </t>
  </si>
  <si>
    <t>TABLEAU 14.5 : TABLEAU DES OPERATIONS FINANCIERES DE L'ETAT (TOFE)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</si>
</sst>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,##0.0"/>
  </numFmts>
  <fonts count="26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0"/>
      <name val="Arabic Typesetting"/>
      <family val="4"/>
    </font>
    <font>
      <b/>
      <sz val="18"/>
      <name val="Sakkal Majalla"/>
    </font>
    <font>
      <sz val="18"/>
      <color theme="1"/>
      <name val="Sakkal Majalla"/>
    </font>
    <font>
      <sz val="18"/>
      <name val="Sakkal Majalla"/>
    </font>
    <font>
      <b/>
      <sz val="20"/>
      <color rgb="FFFFFFFF"/>
      <name val="Sakkal Majalla"/>
    </font>
    <font>
      <b/>
      <i/>
      <sz val="18"/>
      <name val="Arabic Typesetting"/>
      <family val="4"/>
    </font>
    <font>
      <b/>
      <sz val="12"/>
      <color theme="1"/>
      <name val="Sakkal Majalla"/>
    </font>
    <font>
      <sz val="12"/>
      <color theme="1"/>
      <name val="Sakkal Majalla"/>
    </font>
    <font>
      <b/>
      <sz val="12"/>
      <color rgb="FFFFFFFF"/>
      <name val="Sakkal Majalla"/>
    </font>
    <font>
      <b/>
      <i/>
      <sz val="18"/>
      <color theme="0"/>
      <name val="Arabic Typesetting"/>
      <family val="4"/>
    </font>
    <font>
      <b/>
      <i/>
      <sz val="12"/>
      <color rgb="FFFFFFFF"/>
      <name val="Sakkal Majalla"/>
    </font>
    <font>
      <b/>
      <sz val="18"/>
      <name val="Arabic Typesetting"/>
      <family val="4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b/>
      <sz val="11"/>
      <color indexed="53"/>
      <name val="Times New Roman"/>
      <family val="1"/>
    </font>
    <font>
      <b/>
      <sz val="11"/>
      <color indexed="48"/>
      <name val="Times New Roman"/>
      <family val="1"/>
    </font>
    <font>
      <sz val="11"/>
      <color indexed="48"/>
      <name val="Times New Roman"/>
      <family val="1"/>
    </font>
    <font>
      <b/>
      <sz val="11"/>
      <color indexed="57"/>
      <name val="Times New Roman"/>
      <family val="1"/>
    </font>
    <font>
      <b/>
      <i/>
      <sz val="11"/>
      <color indexed="57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0" xfId="1" applyFont="1" applyAlignment="1">
      <alignment horizontal="right"/>
    </xf>
    <xf numFmtId="0" fontId="3" fillId="0" borderId="1" xfId="1" applyFont="1" applyBorder="1"/>
    <xf numFmtId="0" fontId="4" fillId="0" borderId="1" xfId="0" applyFont="1" applyBorder="1"/>
    <xf numFmtId="0" fontId="5" fillId="0" borderId="1" xfId="1" applyFont="1" applyBorder="1"/>
    <xf numFmtId="0" fontId="5" fillId="0" borderId="1" xfId="1" applyFont="1" applyBorder="1" applyAlignment="1">
      <alignment horizontal="right" indent="2"/>
    </xf>
    <xf numFmtId="0" fontId="3" fillId="0" borderId="1" xfId="0" applyFont="1" applyBorder="1"/>
    <xf numFmtId="0" fontId="3" fillId="0" borderId="1" xfId="1" applyFont="1" applyBorder="1" applyAlignment="1">
      <alignment horizontal="right" indent="1"/>
    </xf>
    <xf numFmtId="0" fontId="5" fillId="0" borderId="1" xfId="1" applyFont="1" applyBorder="1" applyAlignment="1">
      <alignment horizontal="right" indent="1"/>
    </xf>
    <xf numFmtId="0" fontId="6" fillId="2" borderId="2" xfId="0" applyFont="1" applyFill="1" applyBorder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left" vertical="center" indent="3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left" vertical="center" indent="2"/>
    </xf>
    <xf numFmtId="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left" vertical="center" indent="1"/>
    </xf>
    <xf numFmtId="164" fontId="3" fillId="0" borderId="4" xfId="1" applyNumberFormat="1" applyFont="1" applyBorder="1" applyAlignment="1">
      <alignment horizontal="left" vertical="center" indent="1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0" borderId="12" xfId="0" applyBorder="1"/>
    <xf numFmtId="0" fontId="0" fillId="0" borderId="7" xfId="0" applyBorder="1"/>
    <xf numFmtId="0" fontId="0" fillId="0" borderId="1" xfId="0" applyBorder="1"/>
    <xf numFmtId="0" fontId="0" fillId="3" borderId="13" xfId="0" applyFill="1" applyBorder="1"/>
    <xf numFmtId="0" fontId="0" fillId="3" borderId="14" xfId="0" applyFill="1" applyBorder="1"/>
    <xf numFmtId="0" fontId="14" fillId="0" borderId="0" xfId="1" applyFont="1"/>
    <xf numFmtId="1" fontId="15" fillId="0" borderId="0" xfId="1" applyNumberFormat="1" applyFont="1" applyAlignment="1">
      <alignment horizontal="right"/>
    </xf>
    <xf numFmtId="1" fontId="15" fillId="0" borderId="0" xfId="1" applyNumberFormat="1" applyFont="1" applyAlignment="1">
      <alignment horizontal="right"/>
    </xf>
    <xf numFmtId="0" fontId="15" fillId="0" borderId="0" xfId="1" applyFont="1"/>
    <xf numFmtId="164" fontId="14" fillId="0" borderId="0" xfId="1" applyNumberFormat="1" applyFont="1" applyAlignment="1">
      <alignment horizontal="left"/>
    </xf>
    <xf numFmtId="165" fontId="14" fillId="0" borderId="0" xfId="1" applyNumberFormat="1" applyFont="1"/>
    <xf numFmtId="0" fontId="17" fillId="0" borderId="6" xfId="1" applyFont="1" applyBorder="1" applyAlignment="1">
      <alignment horizontal="right" indent="1"/>
    </xf>
    <xf numFmtId="3" fontId="17" fillId="0" borderId="9" xfId="1" applyNumberFormat="1" applyFont="1" applyBorder="1"/>
    <xf numFmtId="3" fontId="17" fillId="0" borderId="9" xfId="1" applyNumberFormat="1" applyFont="1" applyBorder="1" applyAlignment="1">
      <alignment horizontal="right"/>
    </xf>
    <xf numFmtId="164" fontId="17" fillId="0" borderId="11" xfId="1" applyNumberFormat="1" applyFont="1" applyBorder="1" applyAlignment="1">
      <alignment horizontal="left"/>
    </xf>
    <xf numFmtId="0" fontId="17" fillId="0" borderId="12" xfId="1" applyFont="1" applyBorder="1" applyAlignment="1">
      <alignment horizontal="right" indent="1"/>
    </xf>
    <xf numFmtId="3" fontId="17" fillId="0" borderId="1" xfId="1" applyNumberFormat="1" applyFont="1" applyBorder="1"/>
    <xf numFmtId="3" fontId="17" fillId="0" borderId="1" xfId="1" applyNumberFormat="1" applyFont="1" applyBorder="1" applyAlignment="1">
      <alignment horizontal="right"/>
    </xf>
    <xf numFmtId="164" fontId="17" fillId="0" borderId="14" xfId="1" applyNumberFormat="1" applyFont="1" applyBorder="1" applyAlignment="1">
      <alignment horizontal="left"/>
    </xf>
    <xf numFmtId="0" fontId="18" fillId="0" borderId="12" xfId="1" applyFont="1" applyBorder="1" applyAlignment="1">
      <alignment horizontal="right" indent="1"/>
    </xf>
    <xf numFmtId="164" fontId="19" fillId="0" borderId="14" xfId="1" applyNumberFormat="1" applyFont="1" applyBorder="1" applyAlignment="1">
      <alignment horizontal="left"/>
    </xf>
    <xf numFmtId="0" fontId="19" fillId="0" borderId="12" xfId="1" applyFont="1" applyBorder="1" applyAlignment="1">
      <alignment horizontal="right" indent="2"/>
    </xf>
    <xf numFmtId="3" fontId="19" fillId="0" borderId="1" xfId="1" applyNumberFormat="1" applyFont="1" applyBorder="1" applyAlignment="1">
      <alignment horizontal="right"/>
    </xf>
    <xf numFmtId="0" fontId="20" fillId="0" borderId="12" xfId="1" applyFont="1" applyBorder="1" applyAlignment="1">
      <alignment horizontal="right" indent="1"/>
    </xf>
    <xf numFmtId="3" fontId="20" fillId="0" borderId="1" xfId="1" applyNumberFormat="1" applyFont="1" applyBorder="1" applyAlignment="1">
      <alignment horizontal="right"/>
    </xf>
    <xf numFmtId="164" fontId="20" fillId="0" borderId="14" xfId="1" applyNumberFormat="1" applyFont="1" applyBorder="1" applyAlignment="1">
      <alignment horizontal="left"/>
    </xf>
    <xf numFmtId="0" fontId="19" fillId="0" borderId="12" xfId="1" applyFont="1" applyBorder="1" applyAlignment="1">
      <alignment horizontal="right" indent="3"/>
    </xf>
    <xf numFmtId="0" fontId="21" fillId="0" borderId="12" xfId="1" applyFont="1" applyBorder="1" applyAlignment="1">
      <alignment horizontal="right"/>
    </xf>
    <xf numFmtId="3" fontId="21" fillId="0" borderId="1" xfId="1" applyNumberFormat="1" applyFont="1" applyBorder="1" applyAlignment="1">
      <alignment horizontal="right"/>
    </xf>
    <xf numFmtId="164" fontId="21" fillId="0" borderId="14" xfId="1" applyNumberFormat="1" applyFont="1" applyBorder="1" applyAlignment="1">
      <alignment horizontal="left"/>
    </xf>
    <xf numFmtId="0" fontId="20" fillId="0" borderId="12" xfId="1" applyFont="1" applyBorder="1" applyAlignment="1">
      <alignment horizontal="right"/>
    </xf>
    <xf numFmtId="3" fontId="19" fillId="0" borderId="1" xfId="1" applyNumberFormat="1" applyFont="1" applyBorder="1" applyAlignment="1">
      <alignment horizontal="center"/>
    </xf>
    <xf numFmtId="164" fontId="19" fillId="0" borderId="14" xfId="1" applyNumberFormat="1" applyFont="1" applyBorder="1" applyAlignment="1">
      <alignment horizontal="left" indent="3"/>
    </xf>
    <xf numFmtId="3" fontId="19" fillId="0" borderId="1" xfId="1" applyNumberFormat="1" applyFont="1" applyBorder="1"/>
    <xf numFmtId="164" fontId="19" fillId="0" borderId="14" xfId="1" applyNumberFormat="1" applyFont="1" applyBorder="1" applyAlignment="1">
      <alignment horizontal="left" indent="2"/>
    </xf>
    <xf numFmtId="3" fontId="20" fillId="0" borderId="1" xfId="1" applyNumberFormat="1" applyFont="1" applyBorder="1"/>
    <xf numFmtId="164" fontId="20" fillId="0" borderId="14" xfId="1" applyNumberFormat="1" applyFont="1" applyBorder="1" applyAlignment="1">
      <alignment horizontal="left" indent="1"/>
    </xf>
    <xf numFmtId="0" fontId="19" fillId="0" borderId="12" xfId="1" applyFont="1" applyBorder="1" applyAlignment="1">
      <alignment horizontal="right" indent="1"/>
    </xf>
    <xf numFmtId="164" fontId="19" fillId="0" borderId="14" xfId="1" applyNumberFormat="1" applyFont="1" applyBorder="1" applyAlignment="1">
      <alignment horizontal="left" indent="1"/>
    </xf>
    <xf numFmtId="0" fontId="17" fillId="0" borderId="12" xfId="1" applyFont="1" applyBorder="1" applyAlignment="1">
      <alignment horizontal="right" indent="2"/>
    </xf>
    <xf numFmtId="164" fontId="17" fillId="0" borderId="14" xfId="1" applyNumberFormat="1" applyFont="1" applyBorder="1" applyAlignment="1">
      <alignment horizontal="left" indent="2"/>
    </xf>
    <xf numFmtId="0" fontId="22" fillId="0" borderId="12" xfId="1" applyFont="1" applyBorder="1"/>
    <xf numFmtId="3" fontId="21" fillId="0" borderId="1" xfId="1" applyNumberFormat="1" applyFont="1" applyBorder="1"/>
    <xf numFmtId="0" fontId="19" fillId="0" borderId="14" xfId="1" applyFont="1" applyBorder="1" applyAlignment="1">
      <alignment horizontal="left" indent="1"/>
    </xf>
    <xf numFmtId="0" fontId="20" fillId="0" borderId="12" xfId="1" applyFont="1" applyBorder="1"/>
    <xf numFmtId="0" fontId="21" fillId="0" borderId="12" xfId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23" fillId="0" borderId="15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164" fontId="23" fillId="0" borderId="19" xfId="1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2">
    <cellStyle name="Normal" xfId="0" builtinId="0"/>
    <cellStyle name="Normal_Annuaire Bilingue 2003 ONS" xfId="1" xr:uid="{FAE3F3C8-9D24-4DAE-A411-D8FF675FB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nv%201995-2023.xlsx" TargetMode="External"/><Relationship Id="rId1" Type="http://schemas.openxmlformats.org/officeDocument/2006/relationships/externalLinkPath" Target="/Users/HP/Desktop/Base%20de%20donnee/Annuaire%20statistique%20nv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PG (2)"/>
      <sheetName val="PG (3)"/>
      <sheetName val="PG (4)"/>
      <sheetName val="PG (5)"/>
      <sheetName val="PG( 6)"/>
      <sheetName val="PG(7)"/>
      <sheetName val="Emplos du PIB courant "/>
      <sheetName val="PIB Courant (2)"/>
      <sheetName val="PG(8)"/>
      <sheetName val="Monnaie "/>
      <sheetName val="répart crédits "/>
      <sheetName val="PG(9)"/>
      <sheetName val="Electricité Eau"/>
      <sheetName val="Energie 2"/>
      <sheetName val="PG(10)"/>
      <sheetName val="Trasports_aerien"/>
      <sheetName val="Télécoms"/>
      <sheetName val="PG(11)"/>
      <sheetName val="temperature"/>
      <sheetName val="Humidité"/>
      <sheetName val="Plu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E527-0029-4810-8BFA-C58F2A3BFB31}">
  <sheetPr>
    <tabColor theme="6"/>
  </sheetPr>
  <dimension ref="A2:AE49"/>
  <sheetViews>
    <sheetView tabSelected="1" topLeftCell="J1" zoomScale="68" workbookViewId="0">
      <selection activeCell="V44" sqref="V44"/>
    </sheetView>
  </sheetViews>
  <sheetFormatPr baseColWidth="10" defaultRowHeight="14.4" x14ac:dyDescent="0.3"/>
  <cols>
    <col min="1" max="1" width="41.33203125" customWidth="1"/>
    <col min="31" max="31" width="50.109375" customWidth="1"/>
  </cols>
  <sheetData>
    <row r="2" spans="1:31" x14ac:dyDescent="0.3">
      <c r="A2" t="s">
        <v>90</v>
      </c>
    </row>
    <row r="3" spans="1:31" x14ac:dyDescent="0.3">
      <c r="AE3" t="s">
        <v>89</v>
      </c>
    </row>
    <row r="4" spans="1:31" ht="15" thickBot="1" x14ac:dyDescent="0.35"/>
    <row r="5" spans="1:31" ht="30.6" thickBot="1" x14ac:dyDescent="0.35">
      <c r="A5" s="9" t="s">
        <v>88</v>
      </c>
      <c r="B5" s="9">
        <v>1995</v>
      </c>
      <c r="C5" s="9">
        <v>1996</v>
      </c>
      <c r="D5" s="9">
        <v>1997</v>
      </c>
      <c r="E5" s="9">
        <v>1998</v>
      </c>
      <c r="F5" s="9">
        <v>1999</v>
      </c>
      <c r="G5" s="9">
        <v>2000</v>
      </c>
      <c r="H5" s="9">
        <v>2001</v>
      </c>
      <c r="I5" s="9">
        <v>2002</v>
      </c>
      <c r="J5" s="9">
        <v>2003</v>
      </c>
      <c r="K5" s="9">
        <v>2004</v>
      </c>
      <c r="L5" s="9">
        <v>2005</v>
      </c>
      <c r="M5" s="9">
        <v>2006</v>
      </c>
      <c r="N5" s="9">
        <v>2007</v>
      </c>
      <c r="O5" s="9" t="s">
        <v>87</v>
      </c>
      <c r="P5" s="9">
        <v>2009</v>
      </c>
      <c r="Q5" s="9">
        <v>2010</v>
      </c>
      <c r="R5" s="9">
        <v>2011</v>
      </c>
      <c r="S5" s="9">
        <v>2012</v>
      </c>
      <c r="T5" s="9">
        <v>2013</v>
      </c>
      <c r="U5" s="9">
        <v>2014</v>
      </c>
      <c r="V5" s="9">
        <v>2015</v>
      </c>
      <c r="W5" s="9">
        <v>2016</v>
      </c>
      <c r="X5" s="9">
        <v>2017</v>
      </c>
      <c r="Y5" s="9">
        <v>2018</v>
      </c>
      <c r="Z5" s="9">
        <v>2019</v>
      </c>
      <c r="AA5" s="9">
        <v>2020</v>
      </c>
      <c r="AB5" s="9">
        <v>2021</v>
      </c>
      <c r="AC5" s="9">
        <v>2022</v>
      </c>
      <c r="AD5" s="9">
        <v>2023</v>
      </c>
      <c r="AE5" s="9" t="s">
        <v>86</v>
      </c>
    </row>
    <row r="6" spans="1:31" ht="26.4" x14ac:dyDescent="0.7">
      <c r="A6" s="3" t="s">
        <v>85</v>
      </c>
      <c r="B6" s="3">
        <v>21776.767</v>
      </c>
      <c r="C6" s="3">
        <v>25309.900000000005</v>
      </c>
      <c r="D6" s="3">
        <v>26421.26</v>
      </c>
      <c r="E6" s="3">
        <v>29048.04</v>
      </c>
      <c r="F6" s="3">
        <v>34434.409999999996</v>
      </c>
      <c r="G6" s="3">
        <v>35273.880000000005</v>
      </c>
      <c r="H6" s="3">
        <v>35829.649999999994</v>
      </c>
      <c r="I6" s="3">
        <v>41549.39</v>
      </c>
      <c r="J6" s="3">
        <v>44886.7</v>
      </c>
      <c r="K6" s="3">
        <v>59177.64</v>
      </c>
      <c r="L6" s="3">
        <v>74876.639999999999</v>
      </c>
      <c r="M6" s="3">
        <v>97108.669155159994</v>
      </c>
      <c r="N6" s="3">
        <v>106880.63600000001</v>
      </c>
      <c r="O6" s="3">
        <v>115039.99999999999</v>
      </c>
      <c r="P6" s="3">
        <v>106610</v>
      </c>
      <c r="Q6" s="3">
        <v>155594.29999999999</v>
      </c>
      <c r="R6" s="3">
        <v>183696.1</v>
      </c>
      <c r="S6" s="3">
        <v>250500</v>
      </c>
      <c r="T6" s="3">
        <v>253950</v>
      </c>
      <c r="U6" s="3">
        <v>280290</v>
      </c>
      <c r="V6" s="3">
        <v>269600</v>
      </c>
      <c r="W6" s="3"/>
      <c r="X6" s="3">
        <v>318729.95729519823</v>
      </c>
      <c r="Y6" s="3">
        <v>352844.39506499993</v>
      </c>
      <c r="Z6" s="3">
        <v>379294.68516743771</v>
      </c>
      <c r="AA6" s="3">
        <v>336540</v>
      </c>
      <c r="AB6" s="3">
        <v>439900</v>
      </c>
      <c r="AC6" s="3">
        <v>475240</v>
      </c>
      <c r="AD6" s="3">
        <v>518700</v>
      </c>
      <c r="AE6" s="2" t="s">
        <v>84</v>
      </c>
    </row>
    <row r="7" spans="1:31" ht="26.4" x14ac:dyDescent="0.7">
      <c r="A7" s="3" t="s">
        <v>83</v>
      </c>
      <c r="B7" s="3">
        <v>8160</v>
      </c>
      <c r="C7" s="3">
        <v>7375.06</v>
      </c>
      <c r="D7" s="3">
        <v>8147.23</v>
      </c>
      <c r="E7" s="3">
        <v>9340.4399999999987</v>
      </c>
      <c r="F7" s="3">
        <v>10590.989999999998</v>
      </c>
      <c r="G7" s="3">
        <v>11184.039999999999</v>
      </c>
      <c r="H7" s="3">
        <v>11202.4</v>
      </c>
      <c r="I7" s="3">
        <v>12822.56</v>
      </c>
      <c r="J7" s="3">
        <v>12047.86</v>
      </c>
      <c r="K7" s="3">
        <v>16290.210000000001</v>
      </c>
      <c r="L7" s="3">
        <v>26595.859999999997</v>
      </c>
      <c r="M7" s="3">
        <v>26749.568154329998</v>
      </c>
      <c r="N7" s="3">
        <v>32915.889000000003</v>
      </c>
      <c r="O7" s="3">
        <v>34880</v>
      </c>
      <c r="P7" s="3">
        <v>34600</v>
      </c>
      <c r="Q7" s="3">
        <v>43439.5</v>
      </c>
      <c r="R7" s="3">
        <v>54947.4</v>
      </c>
      <c r="S7" s="3">
        <v>80490</v>
      </c>
      <c r="T7" s="3">
        <v>85670</v>
      </c>
      <c r="U7" s="3">
        <v>97940</v>
      </c>
      <c r="V7" s="3">
        <v>95230</v>
      </c>
      <c r="W7" s="3"/>
      <c r="X7" s="3">
        <v>97629.957295198255</v>
      </c>
      <c r="Y7" s="3">
        <v>105474.48364600001</v>
      </c>
      <c r="Z7" s="3">
        <v>118505.3054884232</v>
      </c>
      <c r="AA7" s="3">
        <v>113150</v>
      </c>
      <c r="AB7" s="3">
        <v>137780</v>
      </c>
      <c r="AC7" s="3">
        <v>156910</v>
      </c>
      <c r="AD7" s="3">
        <v>167760</v>
      </c>
      <c r="AE7" s="2" t="s">
        <v>82</v>
      </c>
    </row>
    <row r="8" spans="1:31" ht="26.4" x14ac:dyDescent="0.7">
      <c r="A8" s="3" t="s">
        <v>81</v>
      </c>
      <c r="B8" s="3">
        <v>3870</v>
      </c>
      <c r="C8" s="3">
        <v>3367.6</v>
      </c>
      <c r="D8" s="3">
        <v>3725.11</v>
      </c>
      <c r="E8" s="3">
        <v>4416.8999999999996</v>
      </c>
      <c r="F8" s="3">
        <v>4512.28</v>
      </c>
      <c r="G8" s="3">
        <v>5312.04</v>
      </c>
      <c r="H8" s="3">
        <v>5256.61</v>
      </c>
      <c r="I8" s="3">
        <v>6219.41</v>
      </c>
      <c r="J8" s="3">
        <v>6627.24</v>
      </c>
      <c r="K8" s="3">
        <v>9284.9</v>
      </c>
      <c r="L8" s="3">
        <v>15658.65</v>
      </c>
      <c r="M8" s="3">
        <v>15867.472623325</v>
      </c>
      <c r="N8" s="3">
        <v>17834.531999999999</v>
      </c>
      <c r="O8" s="3">
        <v>19800</v>
      </c>
      <c r="P8" s="3">
        <v>16850</v>
      </c>
      <c r="Q8" s="3">
        <v>21367.5</v>
      </c>
      <c r="R8" s="3">
        <v>27353.1</v>
      </c>
      <c r="S8" s="3">
        <v>41840</v>
      </c>
      <c r="T8" s="3">
        <v>41340</v>
      </c>
      <c r="U8" s="3">
        <v>49100</v>
      </c>
      <c r="V8" s="3">
        <v>49100</v>
      </c>
      <c r="W8" s="3"/>
      <c r="X8" s="3">
        <v>50924.566575444944</v>
      </c>
      <c r="Y8" s="3">
        <v>54474.483646000001</v>
      </c>
      <c r="Z8" s="3">
        <v>52267.075075475557</v>
      </c>
      <c r="AA8" s="3">
        <v>38810</v>
      </c>
      <c r="AB8" s="3">
        <v>48810</v>
      </c>
      <c r="AC8" s="3">
        <v>55040</v>
      </c>
      <c r="AD8" s="3">
        <v>41500</v>
      </c>
      <c r="AE8" s="8" t="s">
        <v>80</v>
      </c>
    </row>
    <row r="9" spans="1:31" ht="26.4" x14ac:dyDescent="0.7">
      <c r="A9" s="3" t="s">
        <v>79</v>
      </c>
      <c r="B9" s="3">
        <v>3910</v>
      </c>
      <c r="C9" s="3">
        <v>3717.18</v>
      </c>
      <c r="D9" s="3">
        <v>4036.95</v>
      </c>
      <c r="E9" s="3">
        <v>4580.66</v>
      </c>
      <c r="F9" s="3">
        <v>5056.93</v>
      </c>
      <c r="G9" s="3">
        <v>5326.95</v>
      </c>
      <c r="H9" s="3">
        <v>5447.07</v>
      </c>
      <c r="I9" s="3">
        <v>6125.36</v>
      </c>
      <c r="J9" s="3">
        <v>4838.6000000000004</v>
      </c>
      <c r="K9" s="3">
        <v>6284.1</v>
      </c>
      <c r="L9" s="3">
        <v>9899.67</v>
      </c>
      <c r="M9" s="3">
        <v>8054.531821005</v>
      </c>
      <c r="N9" s="3">
        <v>12375.327000000001</v>
      </c>
      <c r="O9" s="3">
        <v>11930</v>
      </c>
      <c r="P9" s="3">
        <v>14390</v>
      </c>
      <c r="Q9" s="3">
        <v>18391.8</v>
      </c>
      <c r="R9" s="3">
        <v>19675.400000000001</v>
      </c>
      <c r="S9" s="3">
        <v>30980</v>
      </c>
      <c r="T9" s="3">
        <v>33560</v>
      </c>
      <c r="U9" s="3">
        <v>38830</v>
      </c>
      <c r="V9" s="3">
        <v>38830</v>
      </c>
      <c r="W9" s="3"/>
      <c r="X9" s="3">
        <v>36845.68208466861</v>
      </c>
      <c r="Y9" s="3">
        <v>38000</v>
      </c>
      <c r="Z9" s="3">
        <v>43262.615737002248</v>
      </c>
      <c r="AA9" s="3">
        <v>50240</v>
      </c>
      <c r="AB9" s="3">
        <v>48140</v>
      </c>
      <c r="AC9" s="3">
        <v>56470</v>
      </c>
      <c r="AD9" s="3">
        <v>69900</v>
      </c>
      <c r="AE9" s="8" t="s">
        <v>78</v>
      </c>
    </row>
    <row r="10" spans="1:31" ht="26.4" x14ac:dyDescent="0.7">
      <c r="A10" s="3" t="s">
        <v>77</v>
      </c>
      <c r="B10" s="3">
        <v>230</v>
      </c>
      <c r="C10" s="3">
        <v>169.18</v>
      </c>
      <c r="D10" s="3">
        <v>170.96</v>
      </c>
      <c r="E10" s="3">
        <v>212.24</v>
      </c>
      <c r="F10" s="3">
        <v>203.96</v>
      </c>
      <c r="G10" s="3">
        <v>105.65</v>
      </c>
      <c r="H10" s="3">
        <v>121.49</v>
      </c>
      <c r="I10" s="3">
        <v>313.83</v>
      </c>
      <c r="J10" s="3">
        <v>290.58</v>
      </c>
      <c r="K10" s="3">
        <v>353.79</v>
      </c>
      <c r="L10" s="3">
        <v>396.78</v>
      </c>
      <c r="M10" s="3">
        <v>305.01551699999999</v>
      </c>
      <c r="N10" s="3">
        <v>325.06099999999998</v>
      </c>
      <c r="O10" s="3">
        <v>400</v>
      </c>
      <c r="P10" s="3">
        <v>400</v>
      </c>
      <c r="Q10" s="3">
        <v>503.4</v>
      </c>
      <c r="R10" s="3">
        <v>415.7</v>
      </c>
      <c r="S10" s="3">
        <v>140</v>
      </c>
      <c r="T10" s="3">
        <v>270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8" t="s">
        <v>76</v>
      </c>
    </row>
    <row r="11" spans="1:31" ht="26.4" x14ac:dyDescent="0.7">
      <c r="A11" s="3" t="s">
        <v>38</v>
      </c>
      <c r="B11" s="3">
        <v>413.61599999999999</v>
      </c>
      <c r="C11" s="3">
        <v>451.27</v>
      </c>
      <c r="D11" s="3">
        <v>449.94000000000005</v>
      </c>
      <c r="E11" s="3">
        <v>513.01</v>
      </c>
      <c r="F11" s="3">
        <v>554.29</v>
      </c>
      <c r="G11" s="3">
        <v>580.04999999999995</v>
      </c>
      <c r="H11" s="3">
        <v>966.09</v>
      </c>
      <c r="I11" s="3">
        <v>745.14</v>
      </c>
      <c r="J11" s="3">
        <v>770.5</v>
      </c>
      <c r="K11" s="3">
        <v>866.81</v>
      </c>
      <c r="L11" s="3">
        <v>1042.3900000000001</v>
      </c>
      <c r="M11" s="3">
        <v>2522.5481930000001</v>
      </c>
      <c r="N11" s="3">
        <v>2380.9690000000001</v>
      </c>
      <c r="O11" s="3">
        <v>2750</v>
      </c>
      <c r="P11" s="3">
        <v>2960</v>
      </c>
      <c r="Q11" s="3">
        <v>3176.9</v>
      </c>
      <c r="R11" s="3">
        <v>7503.2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8" t="s">
        <v>75</v>
      </c>
    </row>
    <row r="12" spans="1:31" ht="26.4" x14ac:dyDescent="0.7">
      <c r="A12" s="3" t="s">
        <v>74</v>
      </c>
      <c r="B12" s="3">
        <v>7891.5309999999999</v>
      </c>
      <c r="C12" s="3">
        <v>10564.79</v>
      </c>
      <c r="D12" s="3">
        <v>12509.39</v>
      </c>
      <c r="E12" s="3">
        <v>13529.23</v>
      </c>
      <c r="F12" s="3">
        <v>17545.29</v>
      </c>
      <c r="G12" s="3">
        <v>17071.550000000003</v>
      </c>
      <c r="H12" s="3">
        <v>17348.07</v>
      </c>
      <c r="I12" s="3">
        <v>21637.010000000002</v>
      </c>
      <c r="J12" s="3">
        <v>24661.06</v>
      </c>
      <c r="K12" s="3">
        <v>30771.05</v>
      </c>
      <c r="L12" s="3">
        <v>36239.08</v>
      </c>
      <c r="M12" s="3">
        <v>141.16152500000001</v>
      </c>
      <c r="N12" s="3" t="s">
        <v>14</v>
      </c>
      <c r="O12" s="3">
        <v>1420</v>
      </c>
      <c r="P12" s="3" t="s">
        <v>14</v>
      </c>
      <c r="Q12" s="3">
        <v>79258.8</v>
      </c>
      <c r="R12" s="3">
        <v>100489.60000000001</v>
      </c>
      <c r="S12" s="3">
        <v>133530</v>
      </c>
      <c r="T12" s="3">
        <v>128100</v>
      </c>
      <c r="U12" s="3">
        <v>138210</v>
      </c>
      <c r="V12" s="3">
        <v>130850</v>
      </c>
      <c r="W12" s="3"/>
      <c r="X12" s="3">
        <v>157100</v>
      </c>
      <c r="Y12" s="3">
        <v>172939.82683900002</v>
      </c>
      <c r="Z12" s="3">
        <v>181162.32503224764</v>
      </c>
      <c r="AA12" s="3">
        <v>164560</v>
      </c>
      <c r="AB12" s="3">
        <v>225500</v>
      </c>
      <c r="AC12" s="3">
        <v>233280</v>
      </c>
      <c r="AD12" s="3">
        <v>227740</v>
      </c>
      <c r="AE12" s="2" t="s">
        <v>73</v>
      </c>
    </row>
    <row r="13" spans="1:31" ht="26.4" x14ac:dyDescent="0.7">
      <c r="A13" s="3" t="s">
        <v>72</v>
      </c>
      <c r="B13" s="3">
        <v>851.69</v>
      </c>
      <c r="C13" s="3">
        <v>3455.16</v>
      </c>
      <c r="D13" s="3">
        <v>4342.6899999999996</v>
      </c>
      <c r="E13" s="3">
        <v>3126.7</v>
      </c>
      <c r="F13" s="3">
        <v>5248.78</v>
      </c>
      <c r="G13" s="3">
        <v>3965.24</v>
      </c>
      <c r="H13" s="3">
        <v>3491.01</v>
      </c>
      <c r="I13" s="3">
        <v>4280.68</v>
      </c>
      <c r="J13" s="3">
        <v>3297.92</v>
      </c>
      <c r="K13" s="3">
        <v>2683.87</v>
      </c>
      <c r="L13" s="3">
        <v>2824.01</v>
      </c>
      <c r="M13" s="3">
        <v>662.79735300000004</v>
      </c>
      <c r="N13" s="3" t="s">
        <v>14</v>
      </c>
      <c r="O13" s="3" t="s">
        <v>14</v>
      </c>
      <c r="P13" s="3" t="s">
        <v>14</v>
      </c>
      <c r="Q13" s="3">
        <v>21803</v>
      </c>
      <c r="R13" s="3">
        <v>30036.400000000001</v>
      </c>
      <c r="S13" s="3">
        <v>23700</v>
      </c>
      <c r="T13" s="3">
        <v>23240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8" t="s">
        <v>71</v>
      </c>
    </row>
    <row r="14" spans="1:31" ht="26.4" x14ac:dyDescent="0.7">
      <c r="A14" s="3" t="s">
        <v>70</v>
      </c>
      <c r="B14" s="3">
        <v>1468.538</v>
      </c>
      <c r="C14" s="3">
        <v>1352.85</v>
      </c>
      <c r="D14" s="3">
        <v>1846.94</v>
      </c>
      <c r="E14" s="3">
        <v>2257.3000000000002</v>
      </c>
      <c r="F14" s="3">
        <v>2565.1</v>
      </c>
      <c r="G14" s="3">
        <v>2435.62</v>
      </c>
      <c r="H14" s="3">
        <v>2219.9899999999998</v>
      </c>
      <c r="I14" s="3">
        <v>2682.49</v>
      </c>
      <c r="J14" s="3">
        <v>2441.69</v>
      </c>
      <c r="K14" s="3">
        <v>2791.89</v>
      </c>
      <c r="L14" s="3">
        <v>2528.92</v>
      </c>
      <c r="M14" s="3">
        <v>44956.488143580005</v>
      </c>
      <c r="N14" s="3">
        <v>52721.851000000002</v>
      </c>
      <c r="O14" s="3">
        <v>59760</v>
      </c>
      <c r="P14" s="3">
        <v>53750</v>
      </c>
      <c r="Q14" s="3">
        <v>2151.6999999999998</v>
      </c>
      <c r="R14" s="3">
        <v>2436.4</v>
      </c>
      <c r="S14" s="3">
        <v>2950</v>
      </c>
      <c r="T14" s="3">
        <v>3400</v>
      </c>
      <c r="U14" s="3"/>
      <c r="V14" s="3"/>
      <c r="W14" s="3"/>
      <c r="X14" s="3">
        <v>14650</v>
      </c>
      <c r="Y14" s="3">
        <v>15096.923299</v>
      </c>
      <c r="Z14" s="3">
        <v>16707.304979182882</v>
      </c>
      <c r="AA14" s="3">
        <v>23060</v>
      </c>
      <c r="AB14" s="3">
        <v>17300</v>
      </c>
      <c r="AC14" s="3">
        <v>19850</v>
      </c>
      <c r="AD14" s="3">
        <v>19800</v>
      </c>
      <c r="AE14" s="8" t="s">
        <v>69</v>
      </c>
    </row>
    <row r="15" spans="1:31" ht="26.4" x14ac:dyDescent="0.7">
      <c r="A15" s="3" t="s">
        <v>68</v>
      </c>
      <c r="B15" s="3">
        <v>871.303</v>
      </c>
      <c r="C15" s="3">
        <v>835.39</v>
      </c>
      <c r="D15" s="3">
        <v>1057.6099999999999</v>
      </c>
      <c r="E15" s="3">
        <v>1543.54</v>
      </c>
      <c r="F15" s="3">
        <v>1921.19</v>
      </c>
      <c r="G15" s="3">
        <v>1631.38</v>
      </c>
      <c r="H15" s="3">
        <v>1491.87</v>
      </c>
      <c r="I15" s="3">
        <v>1764.11</v>
      </c>
      <c r="J15" s="3">
        <v>1567.43</v>
      </c>
      <c r="K15" s="3">
        <v>2660.4</v>
      </c>
      <c r="L15" s="3">
        <v>3281.15</v>
      </c>
      <c r="M15" s="3">
        <v>6735.8826109999991</v>
      </c>
      <c r="N15" s="3">
        <v>7290.0439999999999</v>
      </c>
      <c r="O15" s="3">
        <v>13760</v>
      </c>
      <c r="P15" s="3">
        <v>7720</v>
      </c>
      <c r="Q15" s="3">
        <v>3987.4</v>
      </c>
      <c r="R15" s="3">
        <v>1392.9</v>
      </c>
      <c r="S15" s="3">
        <v>4440</v>
      </c>
      <c r="T15" s="3">
        <v>5700</v>
      </c>
      <c r="U15" s="3"/>
      <c r="V15" s="3"/>
      <c r="W15" s="3"/>
      <c r="X15" s="3">
        <v>3000</v>
      </c>
      <c r="Y15" s="3">
        <v>16114.999999999998</v>
      </c>
      <c r="Z15" s="3">
        <v>18192.813753712893</v>
      </c>
      <c r="AA15" s="3"/>
      <c r="AB15" s="3">
        <v>19870</v>
      </c>
      <c r="AC15" s="3">
        <v>17450</v>
      </c>
      <c r="AD15" s="3"/>
      <c r="AE15" s="8" t="s">
        <v>67</v>
      </c>
    </row>
    <row r="16" spans="1:31" ht="26.4" x14ac:dyDescent="0.7">
      <c r="A16" s="3" t="s">
        <v>66</v>
      </c>
      <c r="B16" s="3">
        <v>200</v>
      </c>
      <c r="C16" s="3">
        <v>200.66</v>
      </c>
      <c r="D16" s="3">
        <v>233.19</v>
      </c>
      <c r="E16" s="3">
        <v>269.87</v>
      </c>
      <c r="F16" s="3">
        <v>341.33</v>
      </c>
      <c r="G16" s="3">
        <v>442.04</v>
      </c>
      <c r="H16" s="3">
        <v>494</v>
      </c>
      <c r="I16" s="3">
        <v>592.74</v>
      </c>
      <c r="J16" s="3">
        <v>750.3</v>
      </c>
      <c r="K16" s="3">
        <v>870.54</v>
      </c>
      <c r="L16" s="3">
        <v>895.19</v>
      </c>
      <c r="M16" s="3">
        <v>2176.6592540000001</v>
      </c>
      <c r="N16" s="3">
        <v>2889.7219999999998</v>
      </c>
      <c r="O16" s="3">
        <v>3880</v>
      </c>
      <c r="P16" s="3">
        <v>4510</v>
      </c>
      <c r="Q16" s="3">
        <v>1874.5</v>
      </c>
      <c r="R16" s="3">
        <v>1861.5</v>
      </c>
      <c r="S16" s="3">
        <v>1200</v>
      </c>
      <c r="T16" s="3">
        <v>1790</v>
      </c>
      <c r="U16" s="3">
        <v>4200</v>
      </c>
      <c r="V16" s="3">
        <v>4201</v>
      </c>
      <c r="W16" s="3"/>
      <c r="X16" s="3">
        <v>0</v>
      </c>
      <c r="Y16" s="3">
        <v>3150</v>
      </c>
      <c r="Z16" s="3">
        <v>3507.6920867387475</v>
      </c>
      <c r="AA16" s="3">
        <v>5970</v>
      </c>
      <c r="AB16" s="3">
        <v>3010</v>
      </c>
      <c r="AC16" s="3"/>
      <c r="AD16" s="3"/>
      <c r="AE16" s="8" t="s">
        <v>65</v>
      </c>
    </row>
    <row r="17" spans="1:31" ht="26.4" x14ac:dyDescent="0.7">
      <c r="A17" s="3" t="s">
        <v>64</v>
      </c>
      <c r="B17" s="3">
        <v>4500</v>
      </c>
      <c r="C17" s="3">
        <v>4720.7299999999996</v>
      </c>
      <c r="D17" s="3">
        <v>5028.96</v>
      </c>
      <c r="E17" s="3">
        <v>6331.82</v>
      </c>
      <c r="F17" s="3">
        <v>7468.89</v>
      </c>
      <c r="G17" s="3">
        <v>8597.27</v>
      </c>
      <c r="H17" s="3">
        <v>9651.2000000000007</v>
      </c>
      <c r="I17" s="3">
        <v>12316.99</v>
      </c>
      <c r="J17" s="3">
        <v>16603.72</v>
      </c>
      <c r="K17" s="3">
        <v>21764.35</v>
      </c>
      <c r="L17" s="3">
        <v>26709.81</v>
      </c>
      <c r="M17" s="3">
        <v>1243.1662980000001</v>
      </c>
      <c r="N17" s="3">
        <v>1068.0299999999997</v>
      </c>
      <c r="O17" s="3">
        <v>1300</v>
      </c>
      <c r="P17" s="3">
        <v>1730</v>
      </c>
      <c r="Q17" s="3">
        <v>49442.1</v>
      </c>
      <c r="R17" s="3">
        <v>64762.3</v>
      </c>
      <c r="S17" s="3">
        <v>101250</v>
      </c>
      <c r="T17" s="3">
        <v>102270</v>
      </c>
      <c r="U17" s="3">
        <v>98230</v>
      </c>
      <c r="V17" s="3">
        <v>98230</v>
      </c>
      <c r="W17" s="3"/>
      <c r="X17" s="3">
        <v>107950</v>
      </c>
      <c r="Y17" s="3">
        <v>119677.90354</v>
      </c>
      <c r="Z17" s="3">
        <v>131468.08280594193</v>
      </c>
      <c r="AA17" s="3">
        <v>100740</v>
      </c>
      <c r="AB17" s="3">
        <v>131150</v>
      </c>
      <c r="AC17" s="3"/>
      <c r="AD17" s="3">
        <v>157700</v>
      </c>
      <c r="AE17" s="8" t="s">
        <v>63</v>
      </c>
    </row>
    <row r="18" spans="1:31" ht="26.4" x14ac:dyDescent="0.7">
      <c r="A18" s="3" t="s">
        <v>62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1153.7118309999998</v>
      </c>
      <c r="N18" s="3">
        <v>2207.297</v>
      </c>
      <c r="O18" s="3">
        <v>1330</v>
      </c>
      <c r="P18" s="3">
        <v>1120</v>
      </c>
      <c r="Q18" s="3">
        <v>12885</v>
      </c>
      <c r="R18" s="3">
        <v>17806.400000000001</v>
      </c>
      <c r="S18" s="3">
        <v>44710</v>
      </c>
      <c r="T18" s="3">
        <v>43490</v>
      </c>
      <c r="U18" s="3">
        <v>37080</v>
      </c>
      <c r="V18" s="3">
        <v>37080</v>
      </c>
      <c r="W18" s="3"/>
      <c r="X18" s="3">
        <v>43850</v>
      </c>
      <c r="Y18" s="3">
        <v>45000</v>
      </c>
      <c r="Z18" s="3">
        <v>53186.702574029507</v>
      </c>
      <c r="AA18" s="3">
        <v>33430</v>
      </c>
      <c r="AB18" s="3">
        <v>41270</v>
      </c>
      <c r="AC18" s="3">
        <v>42500</v>
      </c>
      <c r="AD18" s="3"/>
      <c r="AE18" s="8" t="s">
        <v>61</v>
      </c>
    </row>
    <row r="19" spans="1:31" ht="26.4" x14ac:dyDescent="0.7">
      <c r="A19" s="3" t="s">
        <v>60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33647.068149580002</v>
      </c>
      <c r="N19" s="3">
        <v>39266.758000000002</v>
      </c>
      <c r="O19" s="3">
        <v>39489.999999999993</v>
      </c>
      <c r="P19" s="3">
        <v>38670</v>
      </c>
      <c r="Q19" s="3">
        <v>36557.1</v>
      </c>
      <c r="R19" s="3">
        <v>46955.9</v>
      </c>
      <c r="S19" s="3">
        <v>56540</v>
      </c>
      <c r="T19" s="3">
        <v>58780</v>
      </c>
      <c r="U19" s="3">
        <v>61150</v>
      </c>
      <c r="V19" s="3">
        <v>61150</v>
      </c>
      <c r="W19" s="3"/>
      <c r="X19" s="3">
        <v>64099.999999999993</v>
      </c>
      <c r="Y19" s="3">
        <v>74677.903539999999</v>
      </c>
      <c r="Z19" s="3">
        <v>78281.380231912408</v>
      </c>
      <c r="AA19" s="3">
        <v>67310</v>
      </c>
      <c r="AB19" s="3">
        <v>89880</v>
      </c>
      <c r="AC19" s="3">
        <v>113360</v>
      </c>
      <c r="AD19" s="3"/>
      <c r="AE19" s="8" t="s">
        <v>59</v>
      </c>
    </row>
    <row r="20" spans="1:31" ht="26.4" x14ac:dyDescent="0.7">
      <c r="A20" s="3" t="s">
        <v>58</v>
      </c>
      <c r="B20" s="3">
        <v>5346.4320000000007</v>
      </c>
      <c r="C20" s="3">
        <v>6903.95</v>
      </c>
      <c r="D20" s="3">
        <v>5311</v>
      </c>
      <c r="E20" s="3">
        <v>5640.93</v>
      </c>
      <c r="F20" s="3">
        <v>5725.57</v>
      </c>
      <c r="G20" s="3">
        <v>5944.37</v>
      </c>
      <c r="H20" s="3">
        <v>6019.31</v>
      </c>
      <c r="I20" s="3">
        <v>6270.85</v>
      </c>
      <c r="J20" s="3">
        <v>7342.04</v>
      </c>
      <c r="K20" s="3">
        <v>11069.02</v>
      </c>
      <c r="L20" s="3">
        <v>10786.31</v>
      </c>
      <c r="M20" s="3">
        <v>14798.707629</v>
      </c>
      <c r="N20" s="3">
        <v>19125.973999999998</v>
      </c>
      <c r="O20" s="3">
        <v>17400</v>
      </c>
      <c r="P20" s="3">
        <v>14180</v>
      </c>
      <c r="Q20" s="3">
        <v>17601.900000000001</v>
      </c>
      <c r="R20" s="3">
        <v>22342</v>
      </c>
      <c r="S20" s="3">
        <v>29090</v>
      </c>
      <c r="T20" s="3">
        <v>30180</v>
      </c>
      <c r="U20" s="3">
        <v>32040</v>
      </c>
      <c r="V20" s="3">
        <v>38840</v>
      </c>
      <c r="W20" s="3"/>
      <c r="X20" s="3">
        <v>50000</v>
      </c>
      <c r="Y20" s="3">
        <v>59491.834580000002</v>
      </c>
      <c r="Z20" s="3">
        <v>64113.65599990866</v>
      </c>
      <c r="AA20" s="3">
        <v>50260</v>
      </c>
      <c r="AB20" s="3">
        <v>76890</v>
      </c>
      <c r="AC20" s="3">
        <v>86510</v>
      </c>
      <c r="AD20" s="3">
        <v>88100</v>
      </c>
      <c r="AE20" s="2" t="s">
        <v>57</v>
      </c>
    </row>
    <row r="21" spans="1:31" ht="26.4" x14ac:dyDescent="0.7">
      <c r="A21" s="3" t="s">
        <v>56</v>
      </c>
      <c r="B21" s="3">
        <v>5346.4320000000007</v>
      </c>
      <c r="C21" s="3">
        <v>6903.95</v>
      </c>
      <c r="D21" s="3">
        <v>5311</v>
      </c>
      <c r="E21" s="3">
        <v>5640.93</v>
      </c>
      <c r="F21" s="3">
        <v>5725.57</v>
      </c>
      <c r="G21" s="3">
        <v>5944.37</v>
      </c>
      <c r="H21" s="3">
        <v>6019.31</v>
      </c>
      <c r="I21" s="3">
        <v>6270.85</v>
      </c>
      <c r="J21" s="3">
        <v>7342.04</v>
      </c>
      <c r="K21" s="3">
        <v>11069.02</v>
      </c>
      <c r="L21" s="3">
        <v>10786.31</v>
      </c>
      <c r="M21" s="3">
        <v>10240.506622999997</v>
      </c>
      <c r="N21" s="3">
        <v>16084.835999999999</v>
      </c>
      <c r="O21" s="3">
        <v>14440</v>
      </c>
      <c r="P21" s="3">
        <v>11720</v>
      </c>
      <c r="Q21" s="3">
        <v>14532.1</v>
      </c>
      <c r="R21" s="3">
        <v>18239.900000000001</v>
      </c>
      <c r="S21" s="3">
        <v>23570</v>
      </c>
      <c r="T21" s="3">
        <v>27100</v>
      </c>
      <c r="U21" s="3">
        <v>27940</v>
      </c>
      <c r="V21" s="3">
        <v>27940</v>
      </c>
      <c r="W21" s="3"/>
      <c r="X21" s="3">
        <v>44000</v>
      </c>
      <c r="Y21" s="3">
        <v>51678.17858</v>
      </c>
      <c r="Z21" s="3">
        <v>56300</v>
      </c>
      <c r="AA21" s="3">
        <v>39720</v>
      </c>
      <c r="AB21" s="3">
        <v>67560</v>
      </c>
      <c r="AC21" s="3">
        <v>86510</v>
      </c>
      <c r="AD21" s="3">
        <v>88100</v>
      </c>
      <c r="AE21" s="8" t="s">
        <v>55</v>
      </c>
    </row>
    <row r="22" spans="1:31" ht="26.4" x14ac:dyDescent="0.7">
      <c r="A22" s="3" t="s">
        <v>54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0</v>
      </c>
      <c r="P22" s="3"/>
      <c r="Q22" s="3">
        <v>3069.8</v>
      </c>
      <c r="R22" s="3">
        <v>4102.1000000000004</v>
      </c>
      <c r="S22" s="3">
        <v>5520</v>
      </c>
      <c r="T22" s="3">
        <v>4870</v>
      </c>
      <c r="U22" s="3">
        <v>4100</v>
      </c>
      <c r="V22" s="3">
        <v>4100</v>
      </c>
      <c r="W22" s="3"/>
      <c r="X22" s="3">
        <v>6000</v>
      </c>
      <c r="Y22" s="3">
        <v>7813.6559999999999</v>
      </c>
      <c r="Z22" s="3">
        <v>7813.6559999086594</v>
      </c>
      <c r="AA22" s="3">
        <v>10540</v>
      </c>
      <c r="AB22" s="3">
        <v>9330</v>
      </c>
      <c r="AC22" s="3"/>
      <c r="AD22" s="3"/>
      <c r="AE22" s="4" t="s">
        <v>53</v>
      </c>
    </row>
    <row r="23" spans="1:31" ht="26.4" x14ac:dyDescent="0.7">
      <c r="A23" s="3" t="s">
        <v>52</v>
      </c>
      <c r="B23" s="3">
        <v>115.188</v>
      </c>
      <c r="C23" s="3">
        <v>164.83</v>
      </c>
      <c r="D23" s="3">
        <v>153.69999999999999</v>
      </c>
      <c r="E23" s="3">
        <v>174.43</v>
      </c>
      <c r="F23" s="3">
        <v>168.27</v>
      </c>
      <c r="G23" s="3">
        <v>643.87</v>
      </c>
      <c r="H23" s="3">
        <v>443.78</v>
      </c>
      <c r="I23" s="3">
        <v>223.83</v>
      </c>
      <c r="J23" s="3">
        <v>215.24</v>
      </c>
      <c r="K23" s="3">
        <v>330.55</v>
      </c>
      <c r="L23" s="3">
        <v>363</v>
      </c>
      <c r="M23" s="3">
        <v>9799.9463502500021</v>
      </c>
      <c r="N23" s="3">
        <v>2116.922</v>
      </c>
      <c r="O23" s="3">
        <v>3000</v>
      </c>
      <c r="P23" s="3">
        <v>4070</v>
      </c>
      <c r="Q23" s="3">
        <v>15354.6</v>
      </c>
      <c r="R23" s="3">
        <v>7240.5</v>
      </c>
      <c r="S23" s="3">
        <v>4980</v>
      </c>
      <c r="T23" s="3">
        <v>10000</v>
      </c>
      <c r="U23" s="3">
        <v>12100</v>
      </c>
      <c r="V23" s="3">
        <v>12100</v>
      </c>
      <c r="W23" s="3"/>
      <c r="X23" s="3">
        <v>14000</v>
      </c>
      <c r="Y23" s="3">
        <v>14938.25</v>
      </c>
      <c r="Z23" s="3">
        <v>15513.39864685821</v>
      </c>
      <c r="AA23" s="3">
        <v>8570</v>
      </c>
      <c r="AB23" s="3">
        <v>22530</v>
      </c>
      <c r="AC23" s="3">
        <v>38910</v>
      </c>
      <c r="AD23" s="3"/>
      <c r="AE23" s="2" t="s">
        <v>51</v>
      </c>
    </row>
    <row r="24" spans="1:31" ht="26.4" x14ac:dyDescent="0.7">
      <c r="A24" s="3" t="s">
        <v>50</v>
      </c>
      <c r="B24" s="3">
        <v>4087.5599999999995</v>
      </c>
      <c r="C24" s="3">
        <v>7642.36</v>
      </c>
      <c r="D24" s="3">
        <v>9831.67</v>
      </c>
      <c r="E24" s="3">
        <v>7219.04</v>
      </c>
      <c r="F24" s="3">
        <v>5847.98</v>
      </c>
      <c r="G24" s="3">
        <v>11582.18</v>
      </c>
      <c r="H24" s="3">
        <v>12553.359999999999</v>
      </c>
      <c r="I24" s="3">
        <v>30419.96</v>
      </c>
      <c r="J24" s="3">
        <v>25163.75</v>
      </c>
      <c r="K24" s="3">
        <v>47177.04</v>
      </c>
      <c r="L24" s="3">
        <v>41976.03</v>
      </c>
      <c r="M24" s="3">
        <v>55424.826836010012</v>
      </c>
      <c r="N24" s="3">
        <v>66360.567999999999</v>
      </c>
      <c r="O24" s="3">
        <v>67090</v>
      </c>
      <c r="P24" s="3">
        <v>75780</v>
      </c>
      <c r="Q24" s="3">
        <v>83095.7</v>
      </c>
      <c r="R24" s="3">
        <v>109767.8</v>
      </c>
      <c r="S24" s="3">
        <v>99060</v>
      </c>
      <c r="T24" s="3">
        <v>200970</v>
      </c>
      <c r="U24" s="3">
        <v>116990</v>
      </c>
      <c r="V24" s="3">
        <v>149100</v>
      </c>
      <c r="W24" s="3"/>
      <c r="X24" s="3">
        <v>138946.21800000002</v>
      </c>
      <c r="Y24" s="3">
        <v>145270.99239999999</v>
      </c>
      <c r="Z24" s="3">
        <v>126150.00000000001</v>
      </c>
      <c r="AA24" s="3">
        <v>155580</v>
      </c>
      <c r="AB24" s="3">
        <v>215470</v>
      </c>
      <c r="AC24" s="3">
        <v>312610</v>
      </c>
      <c r="AD24" s="3">
        <v>263910</v>
      </c>
      <c r="AE24" s="2" t="s">
        <v>49</v>
      </c>
    </row>
    <row r="25" spans="1:31" ht="26.4" x14ac:dyDescent="0.7">
      <c r="A25" s="3" t="s">
        <v>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247060</v>
      </c>
      <c r="AB25" s="3"/>
      <c r="AC25" s="3"/>
      <c r="AD25" s="3"/>
      <c r="AE25" s="4" t="s">
        <v>47</v>
      </c>
    </row>
    <row r="26" spans="1:31" ht="26.4" x14ac:dyDescent="0.7">
      <c r="A26" s="3" t="s">
        <v>46</v>
      </c>
      <c r="B26" s="3">
        <v>1070.1099999999999</v>
      </c>
      <c r="C26" s="3">
        <v>4401.58</v>
      </c>
      <c r="D26" s="3">
        <v>7012.06</v>
      </c>
      <c r="E26" s="3">
        <v>3971.3</v>
      </c>
      <c r="F26" s="3">
        <v>5847.98</v>
      </c>
      <c r="G26" s="3">
        <v>6479.14</v>
      </c>
      <c r="H26" s="3">
        <v>7824.03</v>
      </c>
      <c r="I26" s="3">
        <v>24063</v>
      </c>
      <c r="J26" s="3">
        <v>22573.81</v>
      </c>
      <c r="K26" s="3">
        <v>24931.93</v>
      </c>
      <c r="L26" s="3">
        <v>35348.29</v>
      </c>
      <c r="M26" s="3">
        <v>39407.810664000004</v>
      </c>
      <c r="N26" s="3">
        <v>41444.31900000001</v>
      </c>
      <c r="O26" s="3">
        <v>38700</v>
      </c>
      <c r="P26" s="3">
        <v>41040</v>
      </c>
      <c r="Q26" s="3">
        <v>42276.3</v>
      </c>
      <c r="R26" s="3">
        <v>36938.5</v>
      </c>
      <c r="S26" s="3">
        <v>8710</v>
      </c>
      <c r="T26" s="3">
        <v>60880</v>
      </c>
      <c r="U26" s="3">
        <v>32690</v>
      </c>
      <c r="V26" s="3">
        <v>32690</v>
      </c>
      <c r="W26" s="3"/>
      <c r="X26" s="3">
        <v>62850.000000000007</v>
      </c>
      <c r="Y26" s="3">
        <v>70100</v>
      </c>
      <c r="Z26" s="3">
        <v>89040.000000000015</v>
      </c>
      <c r="AA26" s="3">
        <v>82350</v>
      </c>
      <c r="AB26" s="3">
        <v>57020</v>
      </c>
      <c r="AC26" s="3">
        <v>67040</v>
      </c>
      <c r="AD26" s="3">
        <v>61900</v>
      </c>
      <c r="AE26" s="8" t="s">
        <v>45</v>
      </c>
    </row>
    <row r="27" spans="1:31" ht="26.4" x14ac:dyDescent="0.7">
      <c r="A27" s="3" t="s">
        <v>44</v>
      </c>
      <c r="B27" s="3">
        <v>533.39</v>
      </c>
      <c r="C27" s="3">
        <v>436</v>
      </c>
      <c r="D27" s="3">
        <v>568.70000000000005</v>
      </c>
      <c r="E27" s="3">
        <v>610.35</v>
      </c>
      <c r="F27" s="3">
        <v>0</v>
      </c>
      <c r="G27" s="3">
        <v>3134.28</v>
      </c>
      <c r="H27" s="3">
        <v>2754.28</v>
      </c>
      <c r="I27" s="3">
        <v>4180.38</v>
      </c>
      <c r="J27" s="3">
        <v>2053</v>
      </c>
      <c r="K27" s="3">
        <v>4159.09</v>
      </c>
      <c r="L27" s="3">
        <v>630.52</v>
      </c>
      <c r="M27" s="3">
        <v>8971.8270000000011</v>
      </c>
      <c r="N27" s="3">
        <v>9113.8989999999994</v>
      </c>
      <c r="O27" s="3">
        <v>16180</v>
      </c>
      <c r="P27" s="3">
        <v>18400</v>
      </c>
      <c r="Q27" s="3">
        <v>13292.7</v>
      </c>
      <c r="R27" s="3">
        <v>32734.1</v>
      </c>
      <c r="S27" s="3">
        <v>61970</v>
      </c>
      <c r="T27" s="3">
        <v>49780</v>
      </c>
      <c r="U27" s="3">
        <v>54500</v>
      </c>
      <c r="V27" s="3">
        <v>54500</v>
      </c>
      <c r="W27" s="3"/>
      <c r="X27" s="3">
        <v>11041.218000000001</v>
      </c>
      <c r="Y27" s="3">
        <v>12538.1245</v>
      </c>
      <c r="Z27" s="3">
        <v>13000</v>
      </c>
      <c r="AA27" s="3">
        <v>20000</v>
      </c>
      <c r="AB27" s="3">
        <v>66280</v>
      </c>
      <c r="AC27" s="3">
        <v>139760</v>
      </c>
      <c r="AD27" s="3">
        <v>81100</v>
      </c>
      <c r="AE27" s="8" t="s">
        <v>43</v>
      </c>
    </row>
    <row r="28" spans="1:31" ht="26.4" x14ac:dyDescent="0.7">
      <c r="A28" s="3" t="s">
        <v>42</v>
      </c>
      <c r="B28" s="3">
        <v>1298.32</v>
      </c>
      <c r="C28" s="3">
        <v>1524.87</v>
      </c>
      <c r="D28" s="3">
        <v>1289.02</v>
      </c>
      <c r="E28" s="3">
        <v>1377.94</v>
      </c>
      <c r="F28" s="3">
        <v>0</v>
      </c>
      <c r="G28" s="3">
        <v>1968.76</v>
      </c>
      <c r="H28" s="3">
        <v>1975.05</v>
      </c>
      <c r="I28" s="3">
        <v>2176.58</v>
      </c>
      <c r="J28" s="3">
        <v>536.94000000000005</v>
      </c>
      <c r="K28" s="3">
        <v>2923.52</v>
      </c>
      <c r="L28" s="3">
        <v>1179.67</v>
      </c>
      <c r="M28" s="3">
        <v>1183.5389009999999</v>
      </c>
      <c r="N28" s="3">
        <v>2010.0159999999998</v>
      </c>
      <c r="O28" s="3">
        <v>330</v>
      </c>
      <c r="P28" s="3">
        <v>0</v>
      </c>
      <c r="Q28" s="3">
        <v>2450.3000000000002</v>
      </c>
      <c r="R28" s="3">
        <v>1103.5999999999999</v>
      </c>
      <c r="S28" s="3">
        <v>1210</v>
      </c>
      <c r="T28" s="3" t="s">
        <v>11</v>
      </c>
      <c r="U28" s="3" t="s">
        <v>11</v>
      </c>
      <c r="V28" s="3" t="s">
        <v>11</v>
      </c>
      <c r="W28" s="3"/>
      <c r="X28" s="3"/>
      <c r="Y28" s="3"/>
      <c r="Z28" s="3"/>
      <c r="AA28" s="3"/>
      <c r="AB28" s="3"/>
      <c r="AC28" s="3"/>
      <c r="AD28" s="3">
        <v>1900</v>
      </c>
      <c r="AE28" s="8" t="s">
        <v>41</v>
      </c>
    </row>
    <row r="29" spans="1:31" ht="26.4" x14ac:dyDescent="0.7">
      <c r="A29" s="3" t="s">
        <v>40</v>
      </c>
      <c r="B29" s="3">
        <v>243.6</v>
      </c>
      <c r="C29" s="3">
        <v>406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0.1</v>
      </c>
      <c r="O29" s="3">
        <v>0</v>
      </c>
      <c r="P29" s="3">
        <v>0</v>
      </c>
      <c r="Q29" s="3" t="s">
        <v>11</v>
      </c>
      <c r="R29" s="3" t="s">
        <v>11</v>
      </c>
      <c r="S29" s="3" t="s">
        <v>11</v>
      </c>
      <c r="T29" s="3" t="s">
        <v>11</v>
      </c>
      <c r="U29" s="3" t="s">
        <v>11</v>
      </c>
      <c r="V29" s="3" t="s">
        <v>11</v>
      </c>
      <c r="W29" s="3"/>
      <c r="X29" s="3"/>
      <c r="Y29" s="3"/>
      <c r="Z29" s="3"/>
      <c r="AA29" s="3"/>
      <c r="AB29" s="3"/>
      <c r="AC29" s="3"/>
      <c r="AD29" s="3"/>
      <c r="AE29" s="8" t="s">
        <v>39</v>
      </c>
    </row>
    <row r="30" spans="1:31" ht="26.4" x14ac:dyDescent="0.7">
      <c r="A30" s="3" t="s">
        <v>38</v>
      </c>
      <c r="B30" s="3">
        <v>942.14</v>
      </c>
      <c r="C30" s="3">
        <v>873.91</v>
      </c>
      <c r="D30" s="3">
        <v>961.89</v>
      </c>
      <c r="E30" s="3">
        <v>1259.45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3298.6995120100019</v>
      </c>
      <c r="N30" s="3">
        <v>9113.8989999999994</v>
      </c>
      <c r="O30" s="3">
        <v>3750</v>
      </c>
      <c r="P30" s="3">
        <v>4840</v>
      </c>
      <c r="Q30" s="3">
        <v>11927.3</v>
      </c>
      <c r="R30" s="3">
        <v>9718.7000000000007</v>
      </c>
      <c r="S30" s="3">
        <v>8340</v>
      </c>
      <c r="T30" s="3" t="s">
        <v>11</v>
      </c>
      <c r="U30" s="3" t="s">
        <v>11</v>
      </c>
      <c r="V30" s="3" t="s">
        <v>11</v>
      </c>
      <c r="W30" s="3"/>
      <c r="X30" s="3"/>
      <c r="Y30" s="3"/>
      <c r="Z30" s="3"/>
      <c r="AA30" s="3"/>
      <c r="AB30" s="3"/>
      <c r="AC30" s="3">
        <v>26300</v>
      </c>
      <c r="AD30" s="3">
        <v>12400</v>
      </c>
      <c r="AE30" s="8" t="s">
        <v>37</v>
      </c>
    </row>
    <row r="31" spans="1:31" ht="26.4" x14ac:dyDescent="0.7">
      <c r="A31" s="3" t="s">
        <v>36</v>
      </c>
      <c r="B31" s="3">
        <v>951</v>
      </c>
      <c r="C31" s="3" t="s">
        <v>31</v>
      </c>
      <c r="D31" s="3" t="s">
        <v>31</v>
      </c>
      <c r="E31" s="3" t="s">
        <v>31</v>
      </c>
      <c r="F31" s="3"/>
      <c r="G31" s="3"/>
      <c r="H31" s="3"/>
      <c r="I31" s="3"/>
      <c r="J31" s="3"/>
      <c r="K31" s="3">
        <v>25.31</v>
      </c>
      <c r="L31" s="3">
        <v>2442.52</v>
      </c>
      <c r="M31" s="3"/>
      <c r="N31" s="3"/>
      <c r="O31" s="3">
        <v>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-208130</v>
      </c>
      <c r="AB31" s="3">
        <v>-45100</v>
      </c>
      <c r="AC31" s="3"/>
      <c r="AD31" s="3"/>
      <c r="AE31" s="4" t="s">
        <v>35</v>
      </c>
    </row>
    <row r="32" spans="1:31" ht="26.4" x14ac:dyDescent="0.7">
      <c r="A32" s="3" t="s">
        <v>34</v>
      </c>
      <c r="B32" s="3">
        <v>62</v>
      </c>
      <c r="C32" s="3" t="s">
        <v>31</v>
      </c>
      <c r="D32" s="3" t="s">
        <v>31</v>
      </c>
      <c r="E32" s="3" t="s">
        <v>31</v>
      </c>
      <c r="F32" s="3"/>
      <c r="G32" s="3"/>
      <c r="H32" s="3"/>
      <c r="I32" s="3"/>
      <c r="J32" s="3"/>
      <c r="K32" s="3"/>
      <c r="L32" s="3"/>
      <c r="M32" s="3"/>
      <c r="N32" s="3"/>
      <c r="O32" s="3">
        <v>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v>-160000</v>
      </c>
      <c r="AB32" s="3"/>
      <c r="AC32" s="3"/>
      <c r="AD32" s="3"/>
      <c r="AE32" s="4" t="s">
        <v>33</v>
      </c>
    </row>
    <row r="33" spans="1:31" ht="26.4" x14ac:dyDescent="0.7">
      <c r="A33" s="3" t="s">
        <v>32</v>
      </c>
      <c r="B33" s="3" t="s">
        <v>31</v>
      </c>
      <c r="C33" s="3" t="s">
        <v>31</v>
      </c>
      <c r="D33" s="3">
        <v>2832</v>
      </c>
      <c r="E33" s="3" t="s">
        <v>31</v>
      </c>
      <c r="F33" s="3">
        <v>4181.6900000000005</v>
      </c>
      <c r="G33" s="3">
        <v>3399.0600000000004</v>
      </c>
      <c r="H33" s="3">
        <v>2968.07</v>
      </c>
      <c r="I33" s="3">
        <v>4406.2</v>
      </c>
      <c r="J33" s="3">
        <v>2291.89</v>
      </c>
      <c r="K33" s="3">
        <v>1206.6100000000001</v>
      </c>
      <c r="L33" s="3">
        <v>4154.74</v>
      </c>
      <c r="M33" s="3"/>
      <c r="N33" s="3"/>
      <c r="O33" s="3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-129699.99999999999</v>
      </c>
      <c r="AB33" s="3"/>
      <c r="AC33" s="3"/>
      <c r="AD33" s="3"/>
      <c r="AE33" s="4" t="s">
        <v>30</v>
      </c>
    </row>
    <row r="34" spans="1:31" ht="26.4" x14ac:dyDescent="0.7">
      <c r="A34" s="3" t="s">
        <v>29</v>
      </c>
      <c r="B34" s="3">
        <v>1200.45</v>
      </c>
      <c r="C34" s="3">
        <v>844.62</v>
      </c>
      <c r="D34" s="3">
        <v>845.31000000000006</v>
      </c>
      <c r="E34" s="3">
        <v>1068.96</v>
      </c>
      <c r="F34" s="3">
        <v>336</v>
      </c>
      <c r="G34" s="3">
        <v>588.86</v>
      </c>
      <c r="H34" s="3">
        <v>7329.64</v>
      </c>
      <c r="I34" s="3">
        <v>3645.0899999999997</v>
      </c>
      <c r="J34" s="3">
        <v>16094.300000000001</v>
      </c>
      <c r="K34" s="3">
        <v>11344.5</v>
      </c>
      <c r="L34" s="3">
        <v>2402.5500000000002</v>
      </c>
      <c r="M34" s="3">
        <v>243.11556399999998</v>
      </c>
      <c r="N34" s="3">
        <v>2187.2739999999999</v>
      </c>
      <c r="O34" s="3">
        <v>1540</v>
      </c>
      <c r="P34" s="3">
        <v>730</v>
      </c>
      <c r="Q34" s="3">
        <v>736.7</v>
      </c>
      <c r="R34" s="3">
        <v>6027.2</v>
      </c>
      <c r="S34" s="3">
        <v>4780</v>
      </c>
      <c r="T34" s="3">
        <v>2100</v>
      </c>
      <c r="U34" s="3">
        <v>2500</v>
      </c>
      <c r="V34" s="3">
        <v>2500</v>
      </c>
      <c r="W34" s="3"/>
      <c r="X34" s="3">
        <v>6000</v>
      </c>
      <c r="Y34" s="3">
        <v>6550</v>
      </c>
      <c r="Z34" s="3">
        <v>3000</v>
      </c>
      <c r="AA34" s="3">
        <v>3000</v>
      </c>
      <c r="AB34" s="3">
        <v>1170</v>
      </c>
      <c r="AC34" s="3">
        <v>530</v>
      </c>
      <c r="AD34" s="3">
        <v>12500</v>
      </c>
      <c r="AE34" s="7" t="s">
        <v>28</v>
      </c>
    </row>
    <row r="35" spans="1:31" ht="26.4" x14ac:dyDescent="0.7">
      <c r="A35" s="3" t="s">
        <v>27</v>
      </c>
      <c r="B35" s="3">
        <v>370.74</v>
      </c>
      <c r="C35" s="3">
        <v>603.62</v>
      </c>
      <c r="D35" s="3">
        <v>657.6</v>
      </c>
      <c r="E35" s="3">
        <v>766.25</v>
      </c>
      <c r="F35" s="3">
        <v>336</v>
      </c>
      <c r="G35" s="3">
        <v>588.86</v>
      </c>
      <c r="H35" s="3">
        <v>1299.08</v>
      </c>
      <c r="I35" s="3">
        <v>1256.8499999999999</v>
      </c>
      <c r="J35" s="3">
        <v>791.1</v>
      </c>
      <c r="K35" s="3">
        <v>873.69</v>
      </c>
      <c r="L35" s="3">
        <v>235.3</v>
      </c>
      <c r="M35" s="3">
        <v>103.21647099999998</v>
      </c>
      <c r="N35" s="3">
        <v>1862.7769999999998</v>
      </c>
      <c r="O35" s="3">
        <v>1280</v>
      </c>
      <c r="P35" s="3">
        <v>410</v>
      </c>
      <c r="Q35" s="3">
        <v>350.5</v>
      </c>
      <c r="R35" s="3">
        <v>5657</v>
      </c>
      <c r="S35" s="3">
        <v>4300</v>
      </c>
      <c r="T35" s="3" t="s">
        <v>11</v>
      </c>
      <c r="U35" s="3">
        <v>2000</v>
      </c>
      <c r="V35" s="3">
        <v>2000</v>
      </c>
      <c r="W35" s="3"/>
      <c r="X35" s="3">
        <v>5500</v>
      </c>
      <c r="Y35" s="3">
        <v>6000</v>
      </c>
      <c r="Z35" s="3">
        <v>2000</v>
      </c>
      <c r="AA35" s="3">
        <v>1000</v>
      </c>
      <c r="AB35" s="3">
        <v>410</v>
      </c>
      <c r="AC35" s="3"/>
      <c r="AD35" s="3"/>
      <c r="AE35" s="5" t="s">
        <v>26</v>
      </c>
    </row>
    <row r="36" spans="1:31" ht="26.4" x14ac:dyDescent="0.7">
      <c r="A36" s="3" t="s">
        <v>25</v>
      </c>
      <c r="B36" s="3">
        <v>829.71</v>
      </c>
      <c r="C36" s="3">
        <v>241</v>
      </c>
      <c r="D36" s="3">
        <v>187.71</v>
      </c>
      <c r="E36" s="3">
        <v>302.70999999999998</v>
      </c>
      <c r="F36" s="3">
        <v>0</v>
      </c>
      <c r="G36" s="3">
        <v>0</v>
      </c>
      <c r="H36" s="3">
        <v>6030.56</v>
      </c>
      <c r="I36" s="3">
        <v>2388.2399999999998</v>
      </c>
      <c r="J36" s="3">
        <v>15303.2</v>
      </c>
      <c r="K36" s="3">
        <v>2415</v>
      </c>
      <c r="L36" s="3">
        <v>2167.25</v>
      </c>
      <c r="M36" s="3">
        <v>139.89909299999999</v>
      </c>
      <c r="N36" s="3">
        <v>324.49700000000001</v>
      </c>
      <c r="O36" s="3">
        <v>260</v>
      </c>
      <c r="P36" s="3">
        <v>330</v>
      </c>
      <c r="Q36" s="3">
        <v>386.2</v>
      </c>
      <c r="R36" s="3">
        <v>370.2</v>
      </c>
      <c r="S36" s="3">
        <v>490</v>
      </c>
      <c r="T36" s="3" t="s">
        <v>11</v>
      </c>
      <c r="U36" s="3" t="s">
        <v>11</v>
      </c>
      <c r="V36" s="3" t="s">
        <v>11</v>
      </c>
      <c r="W36" s="3"/>
      <c r="X36" s="3"/>
      <c r="Y36" s="3"/>
      <c r="Z36" s="3"/>
      <c r="AA36" s="3"/>
      <c r="AB36" s="3">
        <v>760</v>
      </c>
      <c r="AC36" s="3"/>
      <c r="AD36" s="3"/>
      <c r="AE36" s="5" t="s">
        <v>24</v>
      </c>
    </row>
    <row r="37" spans="1:31" ht="26.4" x14ac:dyDescent="0.7">
      <c r="A37" s="3" t="s">
        <v>23</v>
      </c>
      <c r="B37" s="3">
        <v>1430</v>
      </c>
      <c r="C37" s="3">
        <v>1127</v>
      </c>
      <c r="D37" s="3">
        <v>793</v>
      </c>
      <c r="E37" s="3">
        <v>851</v>
      </c>
      <c r="F37" s="3">
        <v>1801</v>
      </c>
      <c r="G37" s="3">
        <v>847</v>
      </c>
      <c r="H37" s="3">
        <v>1112</v>
      </c>
      <c r="I37" s="3">
        <v>681</v>
      </c>
      <c r="J37" s="3">
        <v>7221</v>
      </c>
      <c r="K37" s="3">
        <v>3818</v>
      </c>
      <c r="L37" s="3">
        <v>2415</v>
      </c>
      <c r="M37" s="3">
        <v>2319.8351950000001</v>
      </c>
      <c r="N37" s="3">
        <v>2491.0610000000001</v>
      </c>
      <c r="O37" s="3">
        <v>6590</v>
      </c>
      <c r="P37" s="3">
        <v>9000</v>
      </c>
      <c r="Q37" s="3">
        <v>9992.4</v>
      </c>
      <c r="R37" s="3">
        <v>16801.5</v>
      </c>
      <c r="S37" s="3">
        <v>3970</v>
      </c>
      <c r="T37" s="3">
        <v>65300</v>
      </c>
      <c r="U37" s="3">
        <v>9100</v>
      </c>
      <c r="V37" s="3">
        <v>9101</v>
      </c>
      <c r="W37" s="3"/>
      <c r="X37" s="3">
        <v>29546</v>
      </c>
      <c r="Y37" s="3">
        <v>10900.000000000002</v>
      </c>
      <c r="Z37" s="3">
        <v>7000</v>
      </c>
      <c r="AA37" s="3">
        <v>32200.000000000004</v>
      </c>
      <c r="AB37" s="3">
        <v>39440</v>
      </c>
      <c r="AC37" s="3"/>
      <c r="AD37" s="3"/>
      <c r="AE37" s="7" t="s">
        <v>22</v>
      </c>
    </row>
    <row r="38" spans="1:31" ht="26.4" x14ac:dyDescent="0.7">
      <c r="A38" s="3" t="s">
        <v>21</v>
      </c>
      <c r="B38" s="3">
        <v>2642.2</v>
      </c>
      <c r="C38" s="3">
        <v>2200.1</v>
      </c>
      <c r="D38" s="3">
        <v>952.7</v>
      </c>
      <c r="E38" s="3">
        <v>-438</v>
      </c>
      <c r="F38" s="3">
        <v>805.6</v>
      </c>
      <c r="G38" s="3">
        <v>2694.1</v>
      </c>
      <c r="H38" s="3">
        <v>2430.3000000000002</v>
      </c>
      <c r="I38" s="3">
        <v>1299.5999999999999</v>
      </c>
      <c r="J38" s="3">
        <v>511.3</v>
      </c>
      <c r="K38" s="3">
        <v>-129.6</v>
      </c>
      <c r="L38" s="3">
        <v>3406</v>
      </c>
      <c r="M38" s="3">
        <v>2099.7006240000001</v>
      </c>
      <c r="N38" s="3">
        <v>0</v>
      </c>
      <c r="O38" s="3">
        <v>600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 t="s">
        <v>20</v>
      </c>
    </row>
    <row r="39" spans="1:31" ht="26.4" x14ac:dyDescent="0.7">
      <c r="A39" s="3" t="s">
        <v>19</v>
      </c>
      <c r="B39" s="3">
        <v>9.9999999983992893E-3</v>
      </c>
      <c r="C39" s="3">
        <v>7210</v>
      </c>
      <c r="D39" s="3">
        <v>4590</v>
      </c>
      <c r="E39" s="3">
        <v>6620</v>
      </c>
      <c r="F39" s="3">
        <v>5520</v>
      </c>
      <c r="G39" s="3">
        <v>5306</v>
      </c>
      <c r="H39" s="3">
        <v>0</v>
      </c>
      <c r="I39" s="3">
        <v>17440</v>
      </c>
      <c r="J39" s="3">
        <v>10050</v>
      </c>
      <c r="K39" s="3">
        <v>11700</v>
      </c>
      <c r="L39" s="3">
        <v>741</v>
      </c>
      <c r="M39" s="3">
        <v>0</v>
      </c>
      <c r="N39" s="3">
        <v>0</v>
      </c>
      <c r="O39" s="3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2" t="s">
        <v>18</v>
      </c>
    </row>
    <row r="40" spans="1:31" ht="26.4" x14ac:dyDescent="0.7">
      <c r="A40" s="3" t="s">
        <v>17</v>
      </c>
      <c r="B40" s="3"/>
      <c r="C40" s="3"/>
      <c r="D40" s="3"/>
      <c r="E40" s="3"/>
      <c r="F40" s="3"/>
      <c r="G40" s="3"/>
      <c r="H40" s="3"/>
      <c r="I40" s="3"/>
      <c r="J40" s="3"/>
      <c r="K40" s="3">
        <v>0</v>
      </c>
      <c r="L40" s="3">
        <v>0</v>
      </c>
      <c r="M40" s="3">
        <v>60500</v>
      </c>
      <c r="N40" s="3">
        <v>19887.566861173334</v>
      </c>
      <c r="O40" s="3">
        <v>17430</v>
      </c>
      <c r="P40" s="3">
        <v>13700</v>
      </c>
      <c r="Q40" s="3">
        <v>13452</v>
      </c>
      <c r="R40" s="3">
        <v>22895.200000000001</v>
      </c>
      <c r="S40" s="3">
        <v>21480</v>
      </c>
      <c r="T40" s="3">
        <v>20000</v>
      </c>
      <c r="U40" s="3">
        <v>25000</v>
      </c>
      <c r="V40" s="3">
        <v>25001</v>
      </c>
      <c r="W40" s="3"/>
      <c r="X40" s="3">
        <v>20000</v>
      </c>
      <c r="Y40" s="3">
        <v>31200</v>
      </c>
      <c r="Z40" s="3">
        <v>30000</v>
      </c>
      <c r="AA40" s="3">
        <v>10000</v>
      </c>
      <c r="AB40" s="3">
        <v>13670</v>
      </c>
      <c r="AC40" s="3">
        <v>22440</v>
      </c>
      <c r="AD40" s="3">
        <v>23600</v>
      </c>
      <c r="AE40" s="2" t="s">
        <v>16</v>
      </c>
    </row>
    <row r="41" spans="1:31" ht="26.4" x14ac:dyDescent="0.7">
      <c r="A41" s="3" t="s">
        <v>15</v>
      </c>
      <c r="B41" s="3"/>
      <c r="C41" s="3"/>
      <c r="D41" s="3"/>
      <c r="E41" s="3"/>
      <c r="F41" s="3"/>
      <c r="G41" s="3"/>
      <c r="H41" s="3"/>
      <c r="I41" s="3"/>
      <c r="J41" s="3"/>
      <c r="K41" s="3">
        <v>0</v>
      </c>
      <c r="L41" s="3">
        <v>0</v>
      </c>
      <c r="M41" s="3">
        <v>7400</v>
      </c>
      <c r="N41" s="3" t="s">
        <v>14</v>
      </c>
      <c r="O41" s="3">
        <v>9370</v>
      </c>
      <c r="P41" s="3">
        <v>3440</v>
      </c>
      <c r="Q41" s="3">
        <v>2417.8000000000002</v>
      </c>
      <c r="R41" s="3">
        <v>3368.5</v>
      </c>
      <c r="S41" s="3">
        <v>1170</v>
      </c>
      <c r="T41" s="3">
        <v>7830</v>
      </c>
      <c r="U41" s="3" t="s">
        <v>11</v>
      </c>
      <c r="V41" s="3" t="s">
        <v>11</v>
      </c>
      <c r="W41" s="3"/>
      <c r="X41" s="3"/>
      <c r="Y41" s="3"/>
      <c r="Z41" s="3"/>
      <c r="AA41" s="3"/>
      <c r="AB41" s="3"/>
      <c r="AC41" s="3">
        <v>1960</v>
      </c>
      <c r="AD41" s="3">
        <v>1500</v>
      </c>
      <c r="AE41" s="5" t="s">
        <v>13</v>
      </c>
    </row>
    <row r="42" spans="1:31" ht="26.4" x14ac:dyDescent="0.7">
      <c r="A42" s="3" t="s">
        <v>12</v>
      </c>
      <c r="B42" s="3"/>
      <c r="C42" s="3"/>
      <c r="D42" s="3"/>
      <c r="E42" s="3"/>
      <c r="F42" s="3"/>
      <c r="G42" s="3"/>
      <c r="H42" s="3"/>
      <c r="I42" s="3"/>
      <c r="J42" s="3"/>
      <c r="K42" s="3">
        <v>0</v>
      </c>
      <c r="L42" s="3">
        <v>0</v>
      </c>
      <c r="M42" s="3">
        <v>53100</v>
      </c>
      <c r="N42" s="3">
        <v>19887.566861173334</v>
      </c>
      <c r="O42" s="3">
        <v>8050.0000000000009</v>
      </c>
      <c r="P42" s="3">
        <v>10260</v>
      </c>
      <c r="Q42" s="3">
        <v>11034.2</v>
      </c>
      <c r="R42" s="3">
        <v>19526.8</v>
      </c>
      <c r="S42" s="3">
        <v>20310</v>
      </c>
      <c r="T42" s="3">
        <v>12170</v>
      </c>
      <c r="U42" s="3" t="s">
        <v>11</v>
      </c>
      <c r="V42" s="3" t="s">
        <v>11</v>
      </c>
      <c r="W42" s="3"/>
      <c r="X42" s="3"/>
      <c r="Y42" s="3"/>
      <c r="Z42" s="3"/>
      <c r="AA42" s="3"/>
      <c r="AB42" s="3"/>
      <c r="AC42" s="3">
        <v>20480</v>
      </c>
      <c r="AD42" s="3">
        <v>22100</v>
      </c>
      <c r="AE42" s="5" t="s">
        <v>10</v>
      </c>
    </row>
    <row r="43" spans="1:31" ht="26.4" x14ac:dyDescent="0.7">
      <c r="A43" s="3" t="s">
        <v>9</v>
      </c>
      <c r="B43" s="3">
        <v>29706.986999999997</v>
      </c>
      <c r="C43" s="3">
        <v>43206.98000000001</v>
      </c>
      <c r="D43" s="3">
        <v>42640.94</v>
      </c>
      <c r="E43" s="3">
        <v>43518.04</v>
      </c>
      <c r="F43" s="3">
        <v>46943.99</v>
      </c>
      <c r="G43" s="3">
        <v>55445.020000000004</v>
      </c>
      <c r="H43" s="3">
        <v>58142.95</v>
      </c>
      <c r="I43" s="3">
        <v>94354.04</v>
      </c>
      <c r="J43" s="3">
        <v>96706.049999999988</v>
      </c>
      <c r="K43" s="3">
        <v>117925.08</v>
      </c>
      <c r="L43" s="3">
        <v>120999.67</v>
      </c>
      <c r="M43" s="3">
        <v>215133.19661516999</v>
      </c>
      <c r="N43" s="3">
        <v>193128.77086117337</v>
      </c>
      <c r="O43" s="3">
        <v>200160</v>
      </c>
      <c r="P43" s="3">
        <v>196080</v>
      </c>
      <c r="Q43" s="3">
        <v>238690.1</v>
      </c>
      <c r="R43" s="3">
        <v>293463.8</v>
      </c>
      <c r="S43" s="3">
        <v>349560</v>
      </c>
      <c r="T43" s="3">
        <v>454920</v>
      </c>
      <c r="U43" s="3">
        <v>410280</v>
      </c>
      <c r="V43" s="3">
        <v>418700</v>
      </c>
      <c r="W43" s="3"/>
      <c r="X43" s="3">
        <v>469336.17529519828</v>
      </c>
      <c r="Y43" s="3">
        <v>512115.38746499992</v>
      </c>
      <c r="Z43" s="3">
        <v>534171.18107534933</v>
      </c>
      <c r="AA43" s="3">
        <v>10000</v>
      </c>
      <c r="AB43" s="3">
        <v>679810</v>
      </c>
      <c r="AC43" s="3">
        <v>787280</v>
      </c>
      <c r="AD43" s="3">
        <v>781100</v>
      </c>
      <c r="AE43" s="2" t="s">
        <v>8</v>
      </c>
    </row>
    <row r="44" spans="1:31" ht="26.4" x14ac:dyDescent="0.7">
      <c r="A44" s="3" t="s">
        <v>7</v>
      </c>
      <c r="B44" s="3">
        <v>4156</v>
      </c>
      <c r="C44" s="3">
        <v>3381</v>
      </c>
      <c r="D44" s="3">
        <v>1126</v>
      </c>
      <c r="E44" s="3">
        <v>3040</v>
      </c>
      <c r="F44" s="3">
        <v>5834</v>
      </c>
      <c r="G44" s="3">
        <v>7511.8510000000006</v>
      </c>
      <c r="H44" s="3">
        <v>11484.116</v>
      </c>
      <c r="I44" s="3">
        <v>13536.445</v>
      </c>
      <c r="J44" s="3">
        <v>15747.955</v>
      </c>
      <c r="K44" s="3">
        <v>12488.933000000001</v>
      </c>
      <c r="L44" s="3">
        <v>10300</v>
      </c>
      <c r="M44" s="3">
        <v>252521</v>
      </c>
      <c r="N44" s="3">
        <v>16291.157591858098</v>
      </c>
      <c r="O44" s="3">
        <v>3200</v>
      </c>
      <c r="P44" s="3">
        <v>2350</v>
      </c>
      <c r="Q44" s="3">
        <v>9861.2000000000007</v>
      </c>
      <c r="R44" s="3">
        <v>7705.1</v>
      </c>
      <c r="S44" s="3">
        <v>7370</v>
      </c>
      <c r="T44" s="3">
        <v>23800</v>
      </c>
      <c r="U44" s="3">
        <v>13000</v>
      </c>
      <c r="V44" s="3">
        <v>28300</v>
      </c>
      <c r="W44" s="3"/>
      <c r="X44" s="3">
        <v>11660</v>
      </c>
      <c r="Y44" s="3">
        <v>14000</v>
      </c>
      <c r="Z44" s="3">
        <v>28726.49590791154</v>
      </c>
      <c r="AA44" s="3">
        <v>48130</v>
      </c>
      <c r="AB44" s="3">
        <v>75700</v>
      </c>
      <c r="AC44" s="3">
        <v>63520</v>
      </c>
      <c r="AD44" s="3">
        <v>54730</v>
      </c>
      <c r="AE44" s="4" t="s">
        <v>6</v>
      </c>
    </row>
    <row r="45" spans="1:31" ht="26.4" x14ac:dyDescent="0.7">
      <c r="A45" s="3" t="s">
        <v>5</v>
      </c>
      <c r="B45" s="3">
        <v>35292.986999999994</v>
      </c>
      <c r="C45" s="3">
        <v>47714.98000000001</v>
      </c>
      <c r="D45" s="3">
        <v>44559.94</v>
      </c>
      <c r="E45" s="3">
        <v>47409.04</v>
      </c>
      <c r="F45" s="3">
        <v>54578.99</v>
      </c>
      <c r="G45" s="3">
        <v>63803.871000000006</v>
      </c>
      <c r="H45" s="3">
        <v>70739.065999999992</v>
      </c>
      <c r="I45" s="3">
        <v>108571.48499999999</v>
      </c>
      <c r="J45" s="3">
        <v>119675.00499999999</v>
      </c>
      <c r="K45" s="3">
        <v>130414.01300000001</v>
      </c>
      <c r="L45" s="3">
        <v>131299.66999999998</v>
      </c>
      <c r="M45" s="3">
        <v>467654.19661516999</v>
      </c>
      <c r="N45" s="3">
        <v>209419.92845303146</v>
      </c>
      <c r="O45" s="3">
        <v>203359.99999999997</v>
      </c>
      <c r="P45" s="3">
        <v>198430</v>
      </c>
      <c r="Q45" s="3">
        <v>262003.3</v>
      </c>
      <c r="R45" s="3">
        <v>324064.09999999998</v>
      </c>
      <c r="S45" s="3">
        <v>378400</v>
      </c>
      <c r="T45" s="3">
        <v>498720</v>
      </c>
      <c r="U45" s="3">
        <v>435280</v>
      </c>
      <c r="V45" s="3">
        <v>460210</v>
      </c>
      <c r="W45" s="3"/>
      <c r="X45" s="3">
        <v>489336.17529519828</v>
      </c>
      <c r="Y45" s="3">
        <v>543315.38746499992</v>
      </c>
      <c r="Z45" s="3">
        <v>564171.18107534933</v>
      </c>
      <c r="AA45" s="3">
        <v>550250</v>
      </c>
      <c r="AB45" s="3">
        <v>769170</v>
      </c>
      <c r="AC45" s="3"/>
      <c r="AD45" s="3"/>
      <c r="AE45" s="2" t="s">
        <v>4</v>
      </c>
    </row>
    <row r="46" spans="1:31" ht="16.2" x14ac:dyDescent="0.45">
      <c r="AE46" s="1"/>
    </row>
    <row r="47" spans="1:31" x14ac:dyDescent="0.3">
      <c r="A47" t="s">
        <v>3</v>
      </c>
      <c r="AE47" t="s">
        <v>2</v>
      </c>
    </row>
    <row r="48" spans="1:31" x14ac:dyDescent="0.3">
      <c r="A48" t="s">
        <v>1</v>
      </c>
    </row>
    <row r="49" spans="31:31" x14ac:dyDescent="0.3">
      <c r="AE4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6BD9-CD66-4C3C-B4D1-C1721DA64A1C}">
  <sheetPr>
    <tabColor theme="6"/>
  </sheetPr>
  <dimension ref="A2:AE23"/>
  <sheetViews>
    <sheetView topLeftCell="N1" zoomScale="80" workbookViewId="0">
      <selection activeCell="V44" sqref="V44"/>
    </sheetView>
  </sheetViews>
  <sheetFormatPr baseColWidth="10" defaultRowHeight="14.4" x14ac:dyDescent="0.3"/>
  <cols>
    <col min="1" max="1" width="37" customWidth="1"/>
    <col min="31" max="31" width="29.33203125" customWidth="1"/>
  </cols>
  <sheetData>
    <row r="2" spans="1:31" ht="27" x14ac:dyDescent="0.3">
      <c r="A2" s="22" t="s">
        <v>129</v>
      </c>
    </row>
    <row r="3" spans="1:31" ht="27" x14ac:dyDescent="0.3">
      <c r="AE3" s="22" t="s">
        <v>128</v>
      </c>
    </row>
    <row r="4" spans="1:31" ht="15" thickBot="1" x14ac:dyDescent="0.35"/>
    <row r="5" spans="1:31" ht="27.6" thickBot="1" x14ac:dyDescent="0.35">
      <c r="A5" s="21" t="s">
        <v>127</v>
      </c>
      <c r="B5" s="21">
        <v>1995</v>
      </c>
      <c r="C5" s="21">
        <v>1996</v>
      </c>
      <c r="D5" s="21">
        <v>1997</v>
      </c>
      <c r="E5" s="21">
        <v>1998</v>
      </c>
      <c r="F5" s="21">
        <v>1999</v>
      </c>
      <c r="G5" s="21">
        <v>2000</v>
      </c>
      <c r="H5" s="21">
        <v>2001</v>
      </c>
      <c r="I5" s="21">
        <v>2002</v>
      </c>
      <c r="J5" s="21">
        <v>2003</v>
      </c>
      <c r="K5" s="21">
        <v>2004</v>
      </c>
      <c r="L5" s="21">
        <v>2005</v>
      </c>
      <c r="M5" s="21">
        <v>2006</v>
      </c>
      <c r="N5" s="21">
        <v>2007</v>
      </c>
      <c r="O5" s="21" t="s">
        <v>87</v>
      </c>
      <c r="P5" s="21">
        <v>2009</v>
      </c>
      <c r="Q5" s="21">
        <v>2010</v>
      </c>
      <c r="R5" s="21">
        <v>2011</v>
      </c>
      <c r="S5" s="21">
        <v>2012</v>
      </c>
      <c r="T5" s="21">
        <v>2013</v>
      </c>
      <c r="U5" s="21">
        <v>2014</v>
      </c>
      <c r="V5" s="21">
        <v>2015</v>
      </c>
      <c r="W5" s="21">
        <v>2016</v>
      </c>
      <c r="X5" s="20">
        <v>2017</v>
      </c>
      <c r="Y5" s="20">
        <v>2018</v>
      </c>
      <c r="Z5" s="20">
        <v>2019</v>
      </c>
      <c r="AA5" s="20">
        <v>2020</v>
      </c>
      <c r="AB5" s="20">
        <v>2021</v>
      </c>
      <c r="AC5" s="20">
        <v>2022</v>
      </c>
      <c r="AD5" s="20">
        <v>2023</v>
      </c>
      <c r="AE5" s="20" t="s">
        <v>126</v>
      </c>
    </row>
    <row r="6" spans="1:31" ht="27" thickBot="1" x14ac:dyDescent="0.35">
      <c r="A6" s="19" t="s">
        <v>125</v>
      </c>
      <c r="B6" s="10">
        <v>32050.216499999999</v>
      </c>
      <c r="C6" s="10">
        <v>35508.747100000001</v>
      </c>
      <c r="D6" s="10">
        <v>37655.358300000007</v>
      </c>
      <c r="E6" s="10">
        <v>40352.484400000001</v>
      </c>
      <c r="F6" s="10">
        <v>45542.245800000004</v>
      </c>
      <c r="G6" s="10">
        <v>54883.699028399991</v>
      </c>
      <c r="H6" s="10">
        <v>64749.749132000004</v>
      </c>
      <c r="I6" s="10">
        <v>72404.865700000009</v>
      </c>
      <c r="J6" s="10">
        <v>109577.739</v>
      </c>
      <c r="K6" s="10">
        <v>101889.041505</v>
      </c>
      <c r="L6" s="10">
        <v>126600</v>
      </c>
      <c r="M6" s="10">
        <v>157875.79999999999</v>
      </c>
      <c r="N6" s="10">
        <v>158864.69899999999</v>
      </c>
      <c r="O6" s="10">
        <v>191100.00000000003</v>
      </c>
      <c r="P6" s="10">
        <v>170100</v>
      </c>
      <c r="Q6" s="10">
        <v>196750</v>
      </c>
      <c r="R6" s="10">
        <v>323971.92269923544</v>
      </c>
      <c r="S6" s="10">
        <v>429960</v>
      </c>
      <c r="T6" s="10">
        <v>444910</v>
      </c>
      <c r="U6" s="10">
        <v>460020</v>
      </c>
      <c r="V6" s="10">
        <v>513690.00000000006</v>
      </c>
      <c r="W6" s="10">
        <v>494400</v>
      </c>
      <c r="X6" s="10">
        <v>491864.5</v>
      </c>
      <c r="Y6" s="10">
        <v>547586.6</v>
      </c>
      <c r="Z6" s="10">
        <v>565134.9</v>
      </c>
      <c r="AA6" s="10">
        <v>700260</v>
      </c>
      <c r="AB6" s="10">
        <v>691130</v>
      </c>
      <c r="AC6" s="10">
        <v>1007940</v>
      </c>
      <c r="AD6" s="10">
        <v>954080</v>
      </c>
      <c r="AE6" s="10" t="s">
        <v>124</v>
      </c>
    </row>
    <row r="7" spans="1:31" ht="27" thickBot="1" x14ac:dyDescent="0.35">
      <c r="A7" s="15" t="s">
        <v>123</v>
      </c>
      <c r="B7" s="10">
        <v>28173.216500000002</v>
      </c>
      <c r="C7" s="10">
        <v>31172.747100000001</v>
      </c>
      <c r="D7" s="10">
        <v>33139.358300000007</v>
      </c>
      <c r="E7" s="10">
        <v>34597.484400000001</v>
      </c>
      <c r="F7" s="10">
        <v>39152.245800000004</v>
      </c>
      <c r="G7" s="10">
        <v>47107.723199999993</v>
      </c>
      <c r="H7" s="10">
        <v>57088.743700000006</v>
      </c>
      <c r="I7" s="10">
        <v>64729.898100000006</v>
      </c>
      <c r="J7" s="10">
        <v>100306.72200000001</v>
      </c>
      <c r="K7" s="10">
        <v>89961.397500000006</v>
      </c>
      <c r="L7" s="10">
        <v>110500</v>
      </c>
      <c r="M7" s="10">
        <v>144337.69999999998</v>
      </c>
      <c r="N7" s="10">
        <v>145384.304</v>
      </c>
      <c r="O7" s="10">
        <v>174640.00000000003</v>
      </c>
      <c r="P7" s="10">
        <v>153900</v>
      </c>
      <c r="Q7" s="10">
        <v>181190</v>
      </c>
      <c r="R7" s="10">
        <v>238940.54802810913</v>
      </c>
      <c r="S7" s="10">
        <v>293006.85096612503</v>
      </c>
      <c r="T7" s="10">
        <v>272710</v>
      </c>
      <c r="U7" s="10">
        <v>284820</v>
      </c>
      <c r="V7" s="10">
        <v>290880</v>
      </c>
      <c r="W7" s="10">
        <v>278320</v>
      </c>
      <c r="X7" s="10">
        <v>290604.5</v>
      </c>
      <c r="Y7" s="10">
        <v>312815.59999999998</v>
      </c>
      <c r="Z7" s="10">
        <v>330514.8</v>
      </c>
      <c r="AA7" s="10">
        <v>453200</v>
      </c>
      <c r="AB7" s="10">
        <v>433060</v>
      </c>
      <c r="AC7" s="10">
        <v>602490</v>
      </c>
      <c r="AD7" s="10">
        <v>695650</v>
      </c>
      <c r="AE7" s="10" t="s">
        <v>122</v>
      </c>
    </row>
    <row r="8" spans="1:31" ht="27" thickBot="1" x14ac:dyDescent="0.35">
      <c r="A8" s="11" t="s">
        <v>121</v>
      </c>
      <c r="B8" s="10">
        <v>8408.9439999999995</v>
      </c>
      <c r="C8" s="10">
        <v>8772.1649999999991</v>
      </c>
      <c r="D8" s="10">
        <v>10357.36</v>
      </c>
      <c r="E8" s="10">
        <v>10036.56</v>
      </c>
      <c r="F8" s="10">
        <v>10442.662</v>
      </c>
      <c r="G8" s="10">
        <v>11812.448</v>
      </c>
      <c r="H8" s="10">
        <v>12810.361000000001</v>
      </c>
      <c r="I8" s="10">
        <v>16069.534</v>
      </c>
      <c r="J8" s="10">
        <v>16041.957</v>
      </c>
      <c r="K8" s="10">
        <v>17150.489000000001</v>
      </c>
      <c r="L8" s="10">
        <v>22400</v>
      </c>
      <c r="M8" s="10">
        <v>52842.400000000001</v>
      </c>
      <c r="N8" s="10">
        <v>64581.784999999996</v>
      </c>
      <c r="O8" s="10">
        <v>71110</v>
      </c>
      <c r="P8" s="10">
        <v>76970</v>
      </c>
      <c r="Q8" s="10">
        <v>83680</v>
      </c>
      <c r="R8" s="10">
        <v>89142.829999999987</v>
      </c>
      <c r="S8" s="10">
        <v>94670.943999999989</v>
      </c>
      <c r="T8" s="10">
        <v>103820</v>
      </c>
      <c r="U8" s="10">
        <v>106850</v>
      </c>
      <c r="V8" s="10">
        <v>119350</v>
      </c>
      <c r="W8" s="10">
        <v>123100</v>
      </c>
      <c r="X8" s="10">
        <v>131000</v>
      </c>
      <c r="Y8" s="10">
        <v>145100</v>
      </c>
      <c r="Z8" s="10">
        <v>156000</v>
      </c>
      <c r="AA8" s="10">
        <v>167400</v>
      </c>
      <c r="AB8" s="10">
        <v>189190</v>
      </c>
      <c r="AC8" s="10">
        <v>210730</v>
      </c>
      <c r="AD8" s="10">
        <v>249410</v>
      </c>
      <c r="AE8" s="10" t="s">
        <v>120</v>
      </c>
    </row>
    <row r="9" spans="1:31" ht="27" thickBot="1" x14ac:dyDescent="0.35">
      <c r="A9" s="11" t="s">
        <v>119</v>
      </c>
      <c r="B9" s="10">
        <v>9632.1389999999992</v>
      </c>
      <c r="C9" s="10">
        <v>10812.446400000001</v>
      </c>
      <c r="D9" s="10">
        <v>11285.6042</v>
      </c>
      <c r="E9" s="10">
        <v>13768.872600000001</v>
      </c>
      <c r="F9" s="10">
        <v>15103.992200000001</v>
      </c>
      <c r="G9" s="10">
        <v>18731.996799999997</v>
      </c>
      <c r="H9" s="10">
        <v>22257.907200000001</v>
      </c>
      <c r="I9" s="10">
        <v>28920.026600000005</v>
      </c>
      <c r="J9" s="10">
        <v>37249.565000000002</v>
      </c>
      <c r="K9" s="10">
        <v>39148.233999999997</v>
      </c>
      <c r="L9" s="10">
        <v>60600</v>
      </c>
      <c r="M9" s="10">
        <v>71565.5</v>
      </c>
      <c r="N9" s="10">
        <v>63814.806999999993</v>
      </c>
      <c r="O9" s="10">
        <v>53940</v>
      </c>
      <c r="P9" s="10">
        <v>51660</v>
      </c>
      <c r="Q9" s="10">
        <v>59830</v>
      </c>
      <c r="R9" s="10">
        <v>51277.253000000004</v>
      </c>
      <c r="S9" s="10">
        <v>54573.153000000006</v>
      </c>
      <c r="T9" s="10">
        <v>61500</v>
      </c>
      <c r="U9" s="10">
        <v>65209.999999999993</v>
      </c>
      <c r="V9" s="10">
        <v>62350</v>
      </c>
      <c r="W9" s="10">
        <v>61930</v>
      </c>
      <c r="X9" s="10">
        <v>66263.7</v>
      </c>
      <c r="Y9" s="10">
        <v>67439.8</v>
      </c>
      <c r="Z9" s="10">
        <v>69207.7</v>
      </c>
      <c r="AA9" s="10">
        <v>88900</v>
      </c>
      <c r="AB9" s="10">
        <v>92720</v>
      </c>
      <c r="AC9" s="10">
        <v>121520</v>
      </c>
      <c r="AD9" s="10">
        <v>130360</v>
      </c>
      <c r="AE9" s="12" t="s">
        <v>118</v>
      </c>
    </row>
    <row r="10" spans="1:31" ht="27" thickBot="1" x14ac:dyDescent="0.35">
      <c r="A10" s="11" t="s">
        <v>117</v>
      </c>
      <c r="B10" s="10">
        <v>4151.4740000000002</v>
      </c>
      <c r="C10" s="10">
        <v>5198.7880000000005</v>
      </c>
      <c r="D10" s="10">
        <v>6317.0240000000003</v>
      </c>
      <c r="E10" s="10">
        <v>4826.875</v>
      </c>
      <c r="F10" s="10">
        <v>6696.348</v>
      </c>
      <c r="G10" s="10">
        <v>9049.6389999999992</v>
      </c>
      <c r="H10" s="10">
        <v>13255.257000000001</v>
      </c>
      <c r="I10" s="10">
        <v>9859.2983999999997</v>
      </c>
      <c r="J10" s="10">
        <v>16425.591</v>
      </c>
      <c r="K10" s="10">
        <v>18648.3145</v>
      </c>
      <c r="L10" s="10">
        <v>17700</v>
      </c>
      <c r="M10" s="10" t="s">
        <v>14</v>
      </c>
      <c r="N10" s="10" t="s">
        <v>14</v>
      </c>
      <c r="O10" s="10" t="s">
        <v>14</v>
      </c>
      <c r="P10" s="10" t="s">
        <v>14</v>
      </c>
      <c r="Q10" s="10" t="s">
        <v>14</v>
      </c>
      <c r="R10" s="10" t="s">
        <v>14</v>
      </c>
      <c r="S10" s="10" t="s">
        <v>14</v>
      </c>
      <c r="T10" s="10" t="s">
        <v>14</v>
      </c>
      <c r="U10" s="10" t="s">
        <v>14</v>
      </c>
      <c r="V10" s="10" t="s">
        <v>14</v>
      </c>
      <c r="W10" s="10"/>
      <c r="X10" s="17"/>
      <c r="Y10" s="17"/>
      <c r="Z10" s="17"/>
      <c r="AA10" s="14"/>
      <c r="AB10" s="14"/>
      <c r="AC10" s="10"/>
      <c r="AD10" s="10"/>
      <c r="AE10" s="10" t="s">
        <v>116</v>
      </c>
    </row>
    <row r="11" spans="1:31" ht="27" thickBot="1" x14ac:dyDescent="0.35">
      <c r="A11" s="11" t="s">
        <v>115</v>
      </c>
      <c r="B11" s="10">
        <v>4270.6594999999998</v>
      </c>
      <c r="C11" s="10">
        <v>5057.3477000000003</v>
      </c>
      <c r="D11" s="10">
        <v>4329.3701000000001</v>
      </c>
      <c r="E11" s="10">
        <v>5225.1767999999993</v>
      </c>
      <c r="F11" s="10">
        <v>6339.2435999999998</v>
      </c>
      <c r="G11" s="10">
        <v>7075.6393999999991</v>
      </c>
      <c r="H11" s="10">
        <v>8633.2185000000009</v>
      </c>
      <c r="I11" s="10">
        <v>9285.0391</v>
      </c>
      <c r="J11" s="10">
        <v>28927.609000000004</v>
      </c>
      <c r="K11" s="10">
        <v>12566.36</v>
      </c>
      <c r="L11" s="10">
        <v>8700</v>
      </c>
      <c r="M11" s="10">
        <v>15112.4</v>
      </c>
      <c r="N11" s="10">
        <v>15224.034</v>
      </c>
      <c r="O11" s="10">
        <v>42760</v>
      </c>
      <c r="P11" s="10">
        <v>20320</v>
      </c>
      <c r="Q11" s="10">
        <v>27940</v>
      </c>
      <c r="R11" s="10">
        <v>60200.757000000005</v>
      </c>
      <c r="S11" s="10">
        <v>105699.12699999999</v>
      </c>
      <c r="T11" s="10">
        <v>70460</v>
      </c>
      <c r="U11" s="10" t="s">
        <v>14</v>
      </c>
      <c r="V11" s="10" t="s">
        <v>14</v>
      </c>
      <c r="W11" s="10"/>
      <c r="X11" s="17"/>
      <c r="Y11" s="17"/>
      <c r="Z11" s="17"/>
      <c r="AA11" s="14"/>
      <c r="AB11" s="14"/>
      <c r="AC11" s="10"/>
      <c r="AD11" s="10"/>
      <c r="AE11" s="10" t="s">
        <v>114</v>
      </c>
    </row>
    <row r="12" spans="1:31" ht="27" thickBot="1" x14ac:dyDescent="0.35">
      <c r="A12" s="11" t="s">
        <v>23</v>
      </c>
      <c r="B12" s="10">
        <v>1710</v>
      </c>
      <c r="C12" s="10">
        <v>1332</v>
      </c>
      <c r="D12" s="10">
        <v>850</v>
      </c>
      <c r="E12" s="10">
        <v>740</v>
      </c>
      <c r="F12" s="10">
        <v>570</v>
      </c>
      <c r="G12" s="10">
        <v>438</v>
      </c>
      <c r="H12" s="10">
        <v>132</v>
      </c>
      <c r="I12" s="10">
        <v>596</v>
      </c>
      <c r="J12" s="10">
        <v>1662</v>
      </c>
      <c r="K12" s="10">
        <v>2448</v>
      </c>
      <c r="L12" s="10">
        <v>1100</v>
      </c>
      <c r="M12" s="10">
        <v>4817.3999999999996</v>
      </c>
      <c r="N12" s="10">
        <v>1763.6780000000001</v>
      </c>
      <c r="O12" s="10">
        <v>6830</v>
      </c>
      <c r="P12" s="10">
        <v>4950</v>
      </c>
      <c r="Q12" s="10">
        <v>9740</v>
      </c>
      <c r="R12" s="10">
        <v>10958.248</v>
      </c>
      <c r="S12" s="10">
        <v>9977.0820000000003</v>
      </c>
      <c r="T12" s="10">
        <v>8000</v>
      </c>
      <c r="U12" s="10">
        <v>12000</v>
      </c>
      <c r="V12" s="10">
        <v>3190</v>
      </c>
      <c r="W12" s="10">
        <v>2000</v>
      </c>
      <c r="X12" s="16">
        <v>7000</v>
      </c>
      <c r="Y12" s="17">
        <v>100</v>
      </c>
      <c r="Z12" s="16">
        <v>2000</v>
      </c>
      <c r="AA12" s="16">
        <v>32290</v>
      </c>
      <c r="AB12" s="16">
        <v>13860</v>
      </c>
      <c r="AC12" s="10">
        <v>19310</v>
      </c>
      <c r="AD12" s="10">
        <v>61380</v>
      </c>
      <c r="AE12" s="10" t="s">
        <v>113</v>
      </c>
    </row>
    <row r="13" spans="1:31" ht="27" thickBot="1" x14ac:dyDescent="0.35">
      <c r="A13" s="15" t="s">
        <v>112</v>
      </c>
      <c r="B13" s="10">
        <v>3877</v>
      </c>
      <c r="C13" s="10">
        <v>4336</v>
      </c>
      <c r="D13" s="10">
        <v>4516</v>
      </c>
      <c r="E13" s="10">
        <v>5755</v>
      </c>
      <c r="F13" s="10">
        <v>6390</v>
      </c>
      <c r="G13" s="10">
        <v>7775.9758284</v>
      </c>
      <c r="H13" s="10">
        <v>7661.005431999999</v>
      </c>
      <c r="I13" s="10">
        <v>7674.9675999999981</v>
      </c>
      <c r="J13" s="10">
        <v>9271.0169999999998</v>
      </c>
      <c r="K13" s="10">
        <v>11927.644005</v>
      </c>
      <c r="L13" s="10">
        <v>16100</v>
      </c>
      <c r="M13" s="10">
        <v>13538.1</v>
      </c>
      <c r="N13" s="10">
        <v>13480.395</v>
      </c>
      <c r="O13" s="10">
        <v>16460</v>
      </c>
      <c r="P13" s="10">
        <v>16200</v>
      </c>
      <c r="Q13" s="10">
        <v>15040</v>
      </c>
      <c r="R13" s="10">
        <v>15041</v>
      </c>
      <c r="S13" s="10">
        <v>12615.665966125005</v>
      </c>
      <c r="T13" s="10">
        <v>17130</v>
      </c>
      <c r="U13" s="10">
        <v>15750</v>
      </c>
      <c r="V13" s="10">
        <v>17800</v>
      </c>
      <c r="W13" s="10">
        <v>17200</v>
      </c>
      <c r="X13" s="16">
        <v>18000</v>
      </c>
      <c r="Y13" s="16">
        <v>26521.4</v>
      </c>
      <c r="Z13" s="16">
        <v>30763</v>
      </c>
      <c r="AA13" s="16">
        <v>23000</v>
      </c>
      <c r="AB13" s="16">
        <v>27990</v>
      </c>
      <c r="AC13" s="10">
        <v>29800</v>
      </c>
      <c r="AD13" s="10">
        <v>37040</v>
      </c>
      <c r="AE13" s="12" t="s">
        <v>111</v>
      </c>
    </row>
    <row r="14" spans="1:31" ht="27" thickBot="1" x14ac:dyDescent="0.35">
      <c r="A14" s="11" t="s">
        <v>110</v>
      </c>
      <c r="B14" s="10">
        <v>3190</v>
      </c>
      <c r="C14" s="10">
        <v>3640</v>
      </c>
      <c r="D14" s="10">
        <v>3840</v>
      </c>
      <c r="E14" s="10">
        <v>4390</v>
      </c>
      <c r="F14" s="10">
        <v>4780</v>
      </c>
      <c r="G14" s="10">
        <v>5669.9758284</v>
      </c>
      <c r="H14" s="10">
        <v>5460.005431999999</v>
      </c>
      <c r="I14" s="10">
        <v>5949.9675999999981</v>
      </c>
      <c r="J14" s="10">
        <v>6630.0170000000007</v>
      </c>
      <c r="K14" s="10">
        <v>7269.6440050000001</v>
      </c>
      <c r="L14" s="10">
        <v>8300</v>
      </c>
      <c r="M14" s="10">
        <v>5048.1000000000004</v>
      </c>
      <c r="N14" s="10">
        <v>4354.5</v>
      </c>
      <c r="O14" s="10">
        <v>5780</v>
      </c>
      <c r="P14" s="10">
        <v>5100</v>
      </c>
      <c r="Q14" s="10">
        <v>7540</v>
      </c>
      <c r="R14" s="10">
        <v>8366.4540281091358</v>
      </c>
      <c r="S14" s="10">
        <v>9885.585966125007</v>
      </c>
      <c r="T14" s="10">
        <v>10630</v>
      </c>
      <c r="U14" s="10">
        <v>10950</v>
      </c>
      <c r="V14" s="10">
        <v>12660</v>
      </c>
      <c r="W14" s="10">
        <v>13200</v>
      </c>
      <c r="X14" s="16">
        <v>14000</v>
      </c>
      <c r="Y14" s="16">
        <v>20000</v>
      </c>
      <c r="Z14" s="16">
        <v>20463</v>
      </c>
      <c r="AA14" s="16">
        <v>13000</v>
      </c>
      <c r="AB14" s="16">
        <v>20600</v>
      </c>
      <c r="AC14" s="10">
        <v>22910</v>
      </c>
      <c r="AD14" s="10">
        <v>28440</v>
      </c>
      <c r="AE14" s="10" t="s">
        <v>109</v>
      </c>
    </row>
    <row r="15" spans="1:31" ht="27" thickBot="1" x14ac:dyDescent="0.35">
      <c r="A15" s="11" t="s">
        <v>108</v>
      </c>
      <c r="B15" s="10">
        <v>687</v>
      </c>
      <c r="C15" s="10">
        <v>696</v>
      </c>
      <c r="D15" s="10">
        <v>676</v>
      </c>
      <c r="E15" s="10">
        <v>1365</v>
      </c>
      <c r="F15" s="10">
        <v>1610</v>
      </c>
      <c r="G15" s="10">
        <v>2106</v>
      </c>
      <c r="H15" s="10">
        <v>2201</v>
      </c>
      <c r="I15" s="10">
        <v>1725</v>
      </c>
      <c r="J15" s="10">
        <v>2641</v>
      </c>
      <c r="K15" s="10">
        <v>4658</v>
      </c>
      <c r="L15" s="10">
        <v>7800</v>
      </c>
      <c r="M15" s="10">
        <v>8490</v>
      </c>
      <c r="N15" s="10">
        <v>9125.8950000000004</v>
      </c>
      <c r="O15" s="10">
        <v>10680</v>
      </c>
      <c r="P15" s="10">
        <v>11100</v>
      </c>
      <c r="Q15" s="10">
        <v>7500</v>
      </c>
      <c r="R15" s="10">
        <v>6406.302999999999</v>
      </c>
      <c r="S15" s="10">
        <v>2730.08</v>
      </c>
      <c r="T15" s="10">
        <v>6500</v>
      </c>
      <c r="U15" s="10">
        <v>4800</v>
      </c>
      <c r="V15" s="10">
        <v>5130</v>
      </c>
      <c r="W15" s="10">
        <v>4000</v>
      </c>
      <c r="X15" s="16">
        <v>4000</v>
      </c>
      <c r="Y15" s="16">
        <v>6521.4</v>
      </c>
      <c r="Z15" s="16">
        <v>10300</v>
      </c>
      <c r="AA15" s="16">
        <v>10000</v>
      </c>
      <c r="AB15" s="16">
        <v>7400</v>
      </c>
      <c r="AC15" s="10">
        <v>6890</v>
      </c>
      <c r="AD15" s="10">
        <v>8600</v>
      </c>
      <c r="AE15" s="10" t="s">
        <v>107</v>
      </c>
    </row>
    <row r="16" spans="1:31" ht="27" thickBot="1" x14ac:dyDescent="0.35">
      <c r="A16" s="18" t="s">
        <v>106</v>
      </c>
      <c r="B16" s="10">
        <v>227</v>
      </c>
      <c r="C16" s="10">
        <v>1750</v>
      </c>
      <c r="D16" s="10">
        <v>380</v>
      </c>
      <c r="E16" s="10">
        <v>270</v>
      </c>
      <c r="F16" s="10">
        <v>506</v>
      </c>
      <c r="G16" s="10">
        <v>1140</v>
      </c>
      <c r="H16" s="10">
        <v>1479</v>
      </c>
      <c r="I16" s="10">
        <v>1547</v>
      </c>
      <c r="J16" s="10">
        <v>980</v>
      </c>
      <c r="K16" s="10">
        <v>402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520</v>
      </c>
      <c r="R16" s="10">
        <v>0</v>
      </c>
      <c r="S16" s="10" t="s">
        <v>14</v>
      </c>
      <c r="T16" s="10" t="s">
        <v>14</v>
      </c>
      <c r="U16" s="10" t="s">
        <v>14</v>
      </c>
      <c r="V16" s="10" t="s">
        <v>14</v>
      </c>
      <c r="W16" s="10"/>
      <c r="X16" s="17"/>
      <c r="Y16" s="17"/>
      <c r="Z16" s="17"/>
      <c r="AA16" s="14"/>
      <c r="AB16" s="14"/>
      <c r="AC16" s="10"/>
      <c r="AD16" s="10"/>
      <c r="AE16" s="10" t="s">
        <v>105</v>
      </c>
    </row>
    <row r="17" spans="1:31" ht="27" thickBot="1" x14ac:dyDescent="0.35">
      <c r="A17" s="15" t="s">
        <v>104</v>
      </c>
      <c r="B17" s="10">
        <v>12232.094499999999</v>
      </c>
      <c r="C17" s="10">
        <v>11394.4509</v>
      </c>
      <c r="D17" s="10">
        <v>10836.539700000001</v>
      </c>
      <c r="E17" s="10">
        <v>14472.1296</v>
      </c>
      <c r="F17" s="10">
        <v>16859.868200000001</v>
      </c>
      <c r="G17" s="10">
        <v>23313.199799999999</v>
      </c>
      <c r="H17" s="10">
        <v>34114.144099999998</v>
      </c>
      <c r="I17" s="10">
        <v>43628.726499999997</v>
      </c>
      <c r="J17" s="10">
        <v>48922.792000000009</v>
      </c>
      <c r="K17" s="10">
        <v>47278.387999999999</v>
      </c>
      <c r="L17" s="10">
        <v>39500</v>
      </c>
      <c r="M17" s="10">
        <v>48448</v>
      </c>
      <c r="N17" s="10">
        <v>58455.750370705864</v>
      </c>
      <c r="O17" s="10">
        <v>70670</v>
      </c>
      <c r="P17" s="10">
        <v>57880</v>
      </c>
      <c r="Q17" s="10">
        <v>72980</v>
      </c>
      <c r="R17" s="10">
        <v>85031.374671126308</v>
      </c>
      <c r="S17" s="10">
        <v>136949.51154994345</v>
      </c>
      <c r="T17" s="10">
        <v>172100</v>
      </c>
      <c r="U17" s="10">
        <v>175100</v>
      </c>
      <c r="V17" s="10">
        <v>219880</v>
      </c>
      <c r="W17" s="10">
        <v>210250</v>
      </c>
      <c r="X17" s="10">
        <v>198260</v>
      </c>
      <c r="Y17" s="10">
        <v>227771</v>
      </c>
      <c r="Z17" s="10">
        <v>226920.1</v>
      </c>
      <c r="AA17" s="10">
        <v>247060</v>
      </c>
      <c r="AB17" s="10">
        <v>260020</v>
      </c>
      <c r="AC17" s="10">
        <v>407360</v>
      </c>
      <c r="AD17" s="10">
        <v>260220</v>
      </c>
      <c r="AE17" s="12" t="s">
        <v>103</v>
      </c>
    </row>
    <row r="18" spans="1:31" ht="27" thickBot="1" x14ac:dyDescent="0.35">
      <c r="A18" s="11" t="s">
        <v>102</v>
      </c>
      <c r="B18" s="10">
        <v>12232.094499999999</v>
      </c>
      <c r="C18" s="10">
        <v>11394.4509</v>
      </c>
      <c r="D18" s="10">
        <v>10836.539700000001</v>
      </c>
      <c r="E18" s="10">
        <v>14472.1296</v>
      </c>
      <c r="F18" s="10">
        <v>16459.868200000001</v>
      </c>
      <c r="G18" s="10">
        <v>21983.199799999999</v>
      </c>
      <c r="H18" s="10">
        <v>33580.944100000001</v>
      </c>
      <c r="I18" s="10">
        <v>43231.751499999998</v>
      </c>
      <c r="J18" s="10">
        <v>47572.081000000006</v>
      </c>
      <c r="K18" s="10">
        <v>47096.561999999998</v>
      </c>
      <c r="L18" s="10">
        <v>36600</v>
      </c>
      <c r="M18" s="10">
        <v>44648</v>
      </c>
      <c r="N18" s="10">
        <v>58455.750370705864</v>
      </c>
      <c r="O18" s="10">
        <v>55600</v>
      </c>
      <c r="P18" s="10">
        <v>36900</v>
      </c>
      <c r="Q18" s="10">
        <v>56420</v>
      </c>
      <c r="R18" s="10">
        <v>30405.585671126304</v>
      </c>
      <c r="S18" s="10">
        <v>50828.22954994344</v>
      </c>
      <c r="T18" s="10">
        <v>62100</v>
      </c>
      <c r="U18" s="10">
        <v>55100</v>
      </c>
      <c r="V18" s="10">
        <v>78170</v>
      </c>
      <c r="W18" s="10">
        <v>68000</v>
      </c>
      <c r="X18" s="16">
        <v>51560</v>
      </c>
      <c r="Y18" s="16">
        <v>74100</v>
      </c>
      <c r="Z18" s="16">
        <v>75225.899999999994</v>
      </c>
      <c r="AA18" s="16">
        <v>65430</v>
      </c>
      <c r="AB18" s="16">
        <v>51610</v>
      </c>
      <c r="AC18" s="10">
        <v>99490</v>
      </c>
      <c r="AD18" s="10">
        <v>68140</v>
      </c>
      <c r="AE18" s="10" t="s">
        <v>101</v>
      </c>
    </row>
    <row r="19" spans="1:31" ht="27" thickBot="1" x14ac:dyDescent="0.35">
      <c r="A19" s="11" t="s">
        <v>100</v>
      </c>
      <c r="B19" s="10">
        <v>3952.7945</v>
      </c>
      <c r="C19" s="10">
        <v>5279.3509000000004</v>
      </c>
      <c r="D19" s="10">
        <v>5177.7397000000001</v>
      </c>
      <c r="E19" s="10">
        <v>6437.6795999999995</v>
      </c>
      <c r="F19" s="10">
        <v>6558.5482000000002</v>
      </c>
      <c r="G19" s="10">
        <v>10963.149799999999</v>
      </c>
      <c r="H19" s="10">
        <v>22036.624100000001</v>
      </c>
      <c r="I19" s="10">
        <v>26410.8115</v>
      </c>
      <c r="J19" s="10">
        <v>28950.041000000001</v>
      </c>
      <c r="K19" s="10">
        <v>28620.721999999998</v>
      </c>
      <c r="L19" s="10">
        <v>21400</v>
      </c>
      <c r="M19" s="10">
        <v>23910.7</v>
      </c>
      <c r="N19" s="10">
        <v>29862.727999999999</v>
      </c>
      <c r="O19" s="10">
        <v>43600</v>
      </c>
      <c r="P19" s="10" t="s">
        <v>14</v>
      </c>
      <c r="Q19" s="10" t="s">
        <v>14</v>
      </c>
      <c r="R19" s="10">
        <v>54625.788999999997</v>
      </c>
      <c r="S19" s="10">
        <v>86121.282000000007</v>
      </c>
      <c r="T19" s="10">
        <v>110000</v>
      </c>
      <c r="U19" s="10">
        <v>120000</v>
      </c>
      <c r="V19" s="10">
        <v>141700</v>
      </c>
      <c r="W19" s="10">
        <v>142250</v>
      </c>
      <c r="X19" s="16">
        <v>146700</v>
      </c>
      <c r="Y19" s="16">
        <v>153671</v>
      </c>
      <c r="Z19" s="16">
        <v>151694.20000000001</v>
      </c>
      <c r="AA19" s="16">
        <v>181630</v>
      </c>
      <c r="AB19" s="16">
        <v>208420</v>
      </c>
      <c r="AC19" s="10">
        <v>307870</v>
      </c>
      <c r="AD19" s="10">
        <v>192080</v>
      </c>
      <c r="AE19" s="10" t="s">
        <v>99</v>
      </c>
    </row>
    <row r="20" spans="1:31" ht="27" thickBot="1" x14ac:dyDescent="0.35">
      <c r="A20" s="15" t="s">
        <v>98</v>
      </c>
      <c r="B20" s="10">
        <v>0</v>
      </c>
      <c r="C20" s="10">
        <v>0</v>
      </c>
      <c r="D20" s="10">
        <v>0</v>
      </c>
      <c r="E20" s="10">
        <v>0</v>
      </c>
      <c r="F20" s="10">
        <v>400</v>
      </c>
      <c r="G20" s="10">
        <v>1330</v>
      </c>
      <c r="H20" s="10">
        <v>533.20000000000005</v>
      </c>
      <c r="I20" s="10">
        <v>396.97500000000002</v>
      </c>
      <c r="J20" s="10">
        <v>1350.711</v>
      </c>
      <c r="K20" s="10">
        <v>181.82599999999999</v>
      </c>
      <c r="L20" s="10">
        <v>2900</v>
      </c>
      <c r="M20" s="10">
        <v>20737.3</v>
      </c>
      <c r="N20" s="10">
        <v>28593.022370705861</v>
      </c>
      <c r="O20" s="10">
        <v>12000</v>
      </c>
      <c r="P20" s="10" t="s">
        <v>14</v>
      </c>
      <c r="Q20" s="10" t="s">
        <v>14</v>
      </c>
      <c r="R20" s="10">
        <v>0</v>
      </c>
      <c r="S20" s="10">
        <v>0</v>
      </c>
      <c r="T20" s="10">
        <v>100</v>
      </c>
      <c r="U20" s="10">
        <v>100</v>
      </c>
      <c r="V20" s="10">
        <v>2930</v>
      </c>
      <c r="W20" s="10">
        <v>5750</v>
      </c>
      <c r="X20" s="10">
        <v>24000</v>
      </c>
      <c r="Y20" s="10">
        <v>7000</v>
      </c>
      <c r="Z20" s="10">
        <v>7700</v>
      </c>
      <c r="AA20" s="14">
        <v>0</v>
      </c>
      <c r="AB20" s="10">
        <v>1950</v>
      </c>
      <c r="AC20" s="10">
        <v>-1910</v>
      </c>
      <c r="AD20" s="10">
        <v>-1790</v>
      </c>
      <c r="AE20" s="10" t="s">
        <v>97</v>
      </c>
    </row>
    <row r="21" spans="1:31" ht="27" thickBot="1" x14ac:dyDescent="0.35">
      <c r="A21" s="11" t="s">
        <v>96</v>
      </c>
      <c r="B21" s="10" t="s">
        <v>95</v>
      </c>
      <c r="C21" s="10" t="s">
        <v>95</v>
      </c>
      <c r="D21" s="10" t="s">
        <v>95</v>
      </c>
      <c r="E21" s="10" t="s">
        <v>95</v>
      </c>
      <c r="F21" s="10">
        <v>400</v>
      </c>
      <c r="G21" s="10">
        <v>1330</v>
      </c>
      <c r="H21" s="10">
        <v>434</v>
      </c>
      <c r="I21" s="10">
        <v>235</v>
      </c>
      <c r="J21" s="10">
        <v>0</v>
      </c>
      <c r="K21" s="10">
        <v>0</v>
      </c>
      <c r="L21" s="10">
        <v>0</v>
      </c>
      <c r="M21" s="10">
        <v>3800</v>
      </c>
      <c r="N21" s="10">
        <v>0</v>
      </c>
      <c r="O21" s="10">
        <v>15070</v>
      </c>
      <c r="P21" s="10">
        <v>4430</v>
      </c>
      <c r="Q21" s="10">
        <v>3350</v>
      </c>
      <c r="R21" s="10" t="s">
        <v>14</v>
      </c>
      <c r="S21" s="10" t="s">
        <v>14</v>
      </c>
      <c r="T21" s="10" t="s">
        <v>14</v>
      </c>
      <c r="U21" s="10" t="s">
        <v>14</v>
      </c>
      <c r="V21" s="10" t="s">
        <v>14</v>
      </c>
      <c r="W21" s="10"/>
      <c r="X21" s="13"/>
      <c r="Y21" s="13"/>
      <c r="Z21" s="13"/>
      <c r="AA21" s="12"/>
      <c r="AB21" s="12"/>
      <c r="AC21" s="10"/>
      <c r="AD21" s="10"/>
      <c r="AE21" s="12" t="s">
        <v>94</v>
      </c>
    </row>
    <row r="22" spans="1:31" ht="27" thickBot="1" x14ac:dyDescent="0.35">
      <c r="A22" s="11" t="s">
        <v>93</v>
      </c>
      <c r="B22" s="10">
        <v>8279.2999999999993</v>
      </c>
      <c r="C22" s="10">
        <v>6115.1</v>
      </c>
      <c r="D22" s="10">
        <v>5658.8</v>
      </c>
      <c r="E22" s="10">
        <v>8034.45</v>
      </c>
      <c r="F22" s="10">
        <v>9901.32</v>
      </c>
      <c r="G22" s="10">
        <v>11020.05</v>
      </c>
      <c r="H22" s="10">
        <v>11544.32</v>
      </c>
      <c r="I22" s="10">
        <v>16820.939999999999</v>
      </c>
      <c r="J22" s="10">
        <v>18622.04</v>
      </c>
      <c r="K22" s="10">
        <v>18475.84</v>
      </c>
      <c r="L22" s="10">
        <v>15200</v>
      </c>
      <c r="M22" s="10">
        <v>0</v>
      </c>
      <c r="N22" s="10">
        <v>0</v>
      </c>
      <c r="O22" s="10">
        <v>0</v>
      </c>
      <c r="P22" s="10">
        <v>0</v>
      </c>
      <c r="Q22" s="10" t="s">
        <v>14</v>
      </c>
      <c r="R22" s="10">
        <v>9860.5059999999994</v>
      </c>
      <c r="S22" s="10">
        <v>10788.140000000001</v>
      </c>
      <c r="T22" s="10" t="s">
        <v>14</v>
      </c>
      <c r="U22" s="10" t="s">
        <v>14</v>
      </c>
      <c r="V22" s="10" t="s">
        <v>14</v>
      </c>
      <c r="W22" s="10"/>
      <c r="X22" s="13"/>
      <c r="Y22" s="13"/>
      <c r="Z22" s="13"/>
      <c r="AA22" s="12"/>
      <c r="AB22" s="12"/>
      <c r="AC22" s="10"/>
      <c r="AD22" s="10"/>
      <c r="AE22" s="10" t="s">
        <v>92</v>
      </c>
    </row>
    <row r="23" spans="1:31" ht="27" thickBot="1" x14ac:dyDescent="0.35">
      <c r="A23" s="11" t="s">
        <v>91</v>
      </c>
      <c r="B23" s="10">
        <v>44509.311000000002</v>
      </c>
      <c r="C23" s="10">
        <v>48653.198000000004</v>
      </c>
      <c r="D23" s="10">
        <v>48871.898000000008</v>
      </c>
      <c r="E23" s="10">
        <v>55094.614000000001</v>
      </c>
      <c r="F23" s="10">
        <v>62908.114000000001</v>
      </c>
      <c r="G23" s="10">
        <v>79336.898828399993</v>
      </c>
      <c r="H23" s="10">
        <v>100342.893232</v>
      </c>
      <c r="I23" s="10">
        <v>117580.59220000001</v>
      </c>
      <c r="J23" s="10">
        <v>159480.53100000002</v>
      </c>
      <c r="K23" s="10">
        <v>149569.42950500001</v>
      </c>
      <c r="L23" s="10">
        <v>166100</v>
      </c>
      <c r="M23" s="10">
        <v>206323.8</v>
      </c>
      <c r="N23" s="10">
        <v>217320.44937070587</v>
      </c>
      <c r="O23" s="10">
        <v>261770.00000000003</v>
      </c>
      <c r="P23" s="10">
        <v>227980</v>
      </c>
      <c r="Q23" s="10">
        <v>269730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F21F-0448-44D7-B354-CD1B5DFD7217}">
  <sheetPr>
    <tabColor rgb="FF92D050"/>
  </sheetPr>
  <dimension ref="A1:AJ59"/>
  <sheetViews>
    <sheetView topLeftCell="S47" zoomScale="79" zoomScaleNormal="100" workbookViewId="0">
      <selection activeCell="V44" sqref="V44"/>
    </sheetView>
  </sheetViews>
  <sheetFormatPr baseColWidth="10" defaultRowHeight="14.4" x14ac:dyDescent="0.3"/>
  <cols>
    <col min="1" max="1" width="53.33203125" customWidth="1"/>
    <col min="2" max="2" width="12.6640625" customWidth="1"/>
    <col min="3" max="3" width="21.109375" customWidth="1"/>
    <col min="4" max="12" width="12.6640625" customWidth="1"/>
    <col min="13" max="13" width="29.33203125" customWidth="1"/>
    <col min="14" max="16" width="12.6640625" customWidth="1"/>
    <col min="17" max="17" width="45.6640625" customWidth="1"/>
    <col min="18" max="21" width="13.5546875" customWidth="1"/>
    <col min="36" max="36" width="38.88671875" customWidth="1"/>
  </cols>
  <sheetData>
    <row r="1" spans="1:36" x14ac:dyDescent="0.3">
      <c r="A1" s="84" t="s">
        <v>294</v>
      </c>
      <c r="B1" s="84"/>
      <c r="C1" s="84"/>
      <c r="AJ1" t="s">
        <v>293</v>
      </c>
    </row>
    <row r="2" spans="1:36" x14ac:dyDescent="0.3">
      <c r="A2" s="84"/>
      <c r="B2" s="84"/>
      <c r="C2" s="84"/>
    </row>
    <row r="3" spans="1:36" ht="15" thickBot="1" x14ac:dyDescent="0.35"/>
    <row r="4" spans="1:36" x14ac:dyDescent="0.3">
      <c r="A4" s="83" t="s">
        <v>292</v>
      </c>
      <c r="B4" s="82">
        <v>1995</v>
      </c>
      <c r="C4" s="82">
        <v>1996</v>
      </c>
      <c r="D4" s="82">
        <v>1997</v>
      </c>
      <c r="E4" s="82">
        <v>1998</v>
      </c>
      <c r="F4" s="82">
        <v>1999</v>
      </c>
      <c r="G4" s="82">
        <v>2000</v>
      </c>
      <c r="H4" s="82">
        <v>2001</v>
      </c>
      <c r="I4" s="82">
        <v>2002</v>
      </c>
      <c r="J4" s="82">
        <v>2003</v>
      </c>
      <c r="K4" s="82">
        <v>2004</v>
      </c>
      <c r="L4" s="82">
        <v>2005</v>
      </c>
      <c r="M4" s="81" t="s">
        <v>291</v>
      </c>
      <c r="Q4" s="80" t="s">
        <v>290</v>
      </c>
      <c r="R4" s="79">
        <v>2006</v>
      </c>
      <c r="S4" s="79">
        <v>2007</v>
      </c>
      <c r="T4" s="79">
        <v>2008</v>
      </c>
      <c r="U4" s="79">
        <v>2009</v>
      </c>
      <c r="V4" s="78">
        <v>2010</v>
      </c>
      <c r="W4" s="78">
        <v>2011</v>
      </c>
      <c r="X4" s="78">
        <v>2012</v>
      </c>
      <c r="Y4" s="78">
        <v>2013</v>
      </c>
      <c r="Z4" s="78">
        <v>2014</v>
      </c>
      <c r="AA4" s="78">
        <v>2015</v>
      </c>
      <c r="AB4" s="78">
        <v>2016</v>
      </c>
      <c r="AC4" s="78">
        <v>2017</v>
      </c>
      <c r="AD4" s="78">
        <v>2018</v>
      </c>
      <c r="AE4" s="78">
        <v>2019</v>
      </c>
      <c r="AF4" s="78">
        <v>2020</v>
      </c>
      <c r="AG4" s="78">
        <v>2021</v>
      </c>
      <c r="AH4" s="77">
        <v>2022</v>
      </c>
      <c r="AI4" s="77">
        <v>2023</v>
      </c>
      <c r="AJ4" s="76" t="s">
        <v>289</v>
      </c>
    </row>
    <row r="5" spans="1:36" x14ac:dyDescent="0.3">
      <c r="A5" s="59" t="s">
        <v>288</v>
      </c>
      <c r="B5" s="72">
        <f>B6+B13</f>
        <v>35292.987000000001</v>
      </c>
      <c r="C5" s="72">
        <f>C6+C13</f>
        <v>47714.98</v>
      </c>
      <c r="D5" s="72">
        <f>D6+D13</f>
        <v>44559.939999999995</v>
      </c>
      <c r="E5" s="72">
        <f>E6+E13</f>
        <v>47409.04</v>
      </c>
      <c r="F5" s="72">
        <f>F6+F13</f>
        <v>54578.99</v>
      </c>
      <c r="G5" s="72">
        <f>G6+G13</f>
        <v>63803.870999999999</v>
      </c>
      <c r="H5" s="72">
        <f>H6+H13</f>
        <v>70739.066000000006</v>
      </c>
      <c r="I5" s="72">
        <f>I6+I13</f>
        <v>108571.48500000002</v>
      </c>
      <c r="J5" s="72">
        <f>J6+J13</f>
        <v>119675.005</v>
      </c>
      <c r="K5" s="72">
        <f>K6+K13</f>
        <v>130414.113</v>
      </c>
      <c r="L5" s="72">
        <f>L6+L13</f>
        <v>131299.66999999998</v>
      </c>
      <c r="M5" s="75" t="s">
        <v>287</v>
      </c>
      <c r="Q5" s="34" t="s">
        <v>286</v>
      </c>
      <c r="R5" s="33">
        <v>406.3</v>
      </c>
      <c r="S5" s="33">
        <v>184.4</v>
      </c>
      <c r="T5" s="33">
        <v>202.7</v>
      </c>
      <c r="U5" s="33">
        <v>198.43</v>
      </c>
      <c r="V5" s="32">
        <v>262</v>
      </c>
      <c r="W5" s="32">
        <v>324.06414811217712</v>
      </c>
      <c r="X5" s="32">
        <v>378.4</v>
      </c>
      <c r="Y5" s="32">
        <v>498.72</v>
      </c>
      <c r="Z5" s="32">
        <v>435.28</v>
      </c>
      <c r="AA5" s="32">
        <v>460.21</v>
      </c>
      <c r="AB5" s="32">
        <v>495.14</v>
      </c>
      <c r="AC5" s="32">
        <v>489.3361752951983</v>
      </c>
      <c r="AD5" s="32">
        <v>543.31538746499996</v>
      </c>
      <c r="AE5" s="32">
        <v>564.1711810753493</v>
      </c>
      <c r="AF5" s="32">
        <v>550.25</v>
      </c>
      <c r="AG5" s="32">
        <v>769.17</v>
      </c>
      <c r="AH5" s="31">
        <v>873.25</v>
      </c>
      <c r="AI5" s="24">
        <v>859.49</v>
      </c>
      <c r="AJ5" s="30" t="s">
        <v>285</v>
      </c>
    </row>
    <row r="6" spans="1:36" x14ac:dyDescent="0.3">
      <c r="A6" s="55" t="s">
        <v>284</v>
      </c>
      <c r="B6" s="65">
        <f>SUM(B7:B12)</f>
        <v>31136.987000000001</v>
      </c>
      <c r="C6" s="65">
        <f>SUM(C7:C12)</f>
        <v>44333.98</v>
      </c>
      <c r="D6" s="65">
        <f>SUM(D7:D12)</f>
        <v>43433.939999999995</v>
      </c>
      <c r="E6" s="65">
        <f>SUM(E7:E12)</f>
        <v>44369.04</v>
      </c>
      <c r="F6" s="65">
        <f>SUM(F7:F12)</f>
        <v>48744.99</v>
      </c>
      <c r="G6" s="65">
        <f>SUM(G7:G12)</f>
        <v>56292.02</v>
      </c>
      <c r="H6" s="65">
        <f>SUM(H7:H12)</f>
        <v>59254.950000000004</v>
      </c>
      <c r="I6" s="65">
        <f>SUM(I7:I12)</f>
        <v>95035.040000000008</v>
      </c>
      <c r="J6" s="65">
        <f>SUM(J7:J12)</f>
        <v>103927.05</v>
      </c>
      <c r="K6" s="65">
        <f>SUM(K7:K12)</f>
        <v>117925.18</v>
      </c>
      <c r="L6" s="65">
        <f>SUM(L7:L12)</f>
        <v>120999.67</v>
      </c>
      <c r="M6" s="74" t="s">
        <v>281</v>
      </c>
      <c r="Q6" s="34" t="s">
        <v>283</v>
      </c>
      <c r="R6" s="33">
        <v>153.5</v>
      </c>
      <c r="S6" s="33">
        <v>168.1</v>
      </c>
      <c r="T6" s="33">
        <v>182</v>
      </c>
      <c r="U6" s="33">
        <v>182.39</v>
      </c>
      <c r="V6" s="32">
        <v>238.69005100000004</v>
      </c>
      <c r="W6" s="32">
        <v>293.46382386400001</v>
      </c>
      <c r="X6" s="32">
        <v>349.56</v>
      </c>
      <c r="Y6" s="32">
        <v>454.92</v>
      </c>
      <c r="Z6" s="32">
        <v>410.28</v>
      </c>
      <c r="AA6" s="32">
        <v>418.7</v>
      </c>
      <c r="AB6" s="32">
        <v>483.14</v>
      </c>
      <c r="AC6" s="32">
        <v>469.3361752951983</v>
      </c>
      <c r="AD6" s="32">
        <v>512.11538746499991</v>
      </c>
      <c r="AE6" s="32">
        <v>534.1711810753493</v>
      </c>
      <c r="AF6" s="32">
        <v>492.12</v>
      </c>
      <c r="AG6" s="32"/>
      <c r="AH6" s="31">
        <v>850.8</v>
      </c>
      <c r="AI6" s="24" t="s">
        <v>282</v>
      </c>
      <c r="AJ6" s="30" t="s">
        <v>281</v>
      </c>
    </row>
    <row r="7" spans="1:36" x14ac:dyDescent="0.3">
      <c r="A7" s="68" t="s">
        <v>280</v>
      </c>
      <c r="B7" s="63">
        <v>21776.767</v>
      </c>
      <c r="C7" s="63">
        <v>25309.9</v>
      </c>
      <c r="D7" s="63">
        <v>26421.26</v>
      </c>
      <c r="E7" s="63">
        <v>29048.04</v>
      </c>
      <c r="F7" s="63">
        <v>34434.410000000003</v>
      </c>
      <c r="G7" s="63">
        <v>35273.879999999997</v>
      </c>
      <c r="H7" s="63">
        <v>35829.65</v>
      </c>
      <c r="I7" s="63">
        <v>41549.39</v>
      </c>
      <c r="J7" s="63">
        <v>44886.7</v>
      </c>
      <c r="K7" s="63">
        <v>59177.64</v>
      </c>
      <c r="L7" s="63">
        <v>74876.639999999999</v>
      </c>
      <c r="M7" s="67" t="s">
        <v>279</v>
      </c>
      <c r="Q7" s="34" t="s">
        <v>278</v>
      </c>
      <c r="R7" s="33">
        <v>97.1</v>
      </c>
      <c r="S7" s="33">
        <v>106.9</v>
      </c>
      <c r="T7" s="33">
        <v>114.9</v>
      </c>
      <c r="U7" s="33">
        <v>106.61</v>
      </c>
      <c r="V7" s="32">
        <v>155.59433100000001</v>
      </c>
      <c r="W7" s="32">
        <v>183.69605386399999</v>
      </c>
      <c r="X7" s="32">
        <v>250.5</v>
      </c>
      <c r="Y7" s="32">
        <v>253.95</v>
      </c>
      <c r="Z7" s="32">
        <v>280.29000000000002</v>
      </c>
      <c r="AA7" s="32">
        <v>269.60000000000002</v>
      </c>
      <c r="AB7" s="32">
        <v>312.29000000000002</v>
      </c>
      <c r="AC7" s="32">
        <v>318.72995729519823</v>
      </c>
      <c r="AD7" s="32">
        <v>352.84439506499996</v>
      </c>
      <c r="AE7" s="32">
        <v>379.29468516743771</v>
      </c>
      <c r="AF7" s="32">
        <v>336.54</v>
      </c>
      <c r="AG7" s="32" t="s">
        <v>277</v>
      </c>
      <c r="AH7" s="31">
        <v>473.86</v>
      </c>
      <c r="AI7" s="24">
        <v>518.70000000000005</v>
      </c>
      <c r="AJ7" s="30" t="s">
        <v>84</v>
      </c>
    </row>
    <row r="8" spans="1:36" x14ac:dyDescent="0.3">
      <c r="A8" s="68" t="s">
        <v>276</v>
      </c>
      <c r="B8" s="63">
        <v>4087.56</v>
      </c>
      <c r="C8" s="63">
        <v>7642.36</v>
      </c>
      <c r="D8" s="63">
        <v>9831.67</v>
      </c>
      <c r="E8" s="63">
        <v>7219.04</v>
      </c>
      <c r="F8" s="63">
        <v>5847.98</v>
      </c>
      <c r="G8" s="63">
        <v>11582.18</v>
      </c>
      <c r="H8" s="63">
        <v>12553.36</v>
      </c>
      <c r="I8" s="63">
        <v>30419.96</v>
      </c>
      <c r="J8" s="63">
        <v>25163.75</v>
      </c>
      <c r="K8" s="63">
        <v>32014.54</v>
      </c>
      <c r="L8" s="63">
        <v>37158.480000000003</v>
      </c>
      <c r="M8" s="67" t="s">
        <v>275</v>
      </c>
      <c r="Q8" s="34" t="s">
        <v>274</v>
      </c>
      <c r="R8" s="33">
        <v>26.7</v>
      </c>
      <c r="S8" s="33">
        <v>32.9</v>
      </c>
      <c r="T8" s="33">
        <v>34.9</v>
      </c>
      <c r="U8" s="33">
        <v>34.6</v>
      </c>
      <c r="V8" s="32">
        <v>43.439495000000001</v>
      </c>
      <c r="W8" s="32">
        <v>54.947401999999997</v>
      </c>
      <c r="X8" s="32">
        <v>80.489999999999995</v>
      </c>
      <c r="Y8" s="32">
        <v>85.67</v>
      </c>
      <c r="Z8" s="32">
        <v>97.94</v>
      </c>
      <c r="AA8" s="32">
        <v>95.23</v>
      </c>
      <c r="AB8" s="32">
        <v>97.78</v>
      </c>
      <c r="AC8" s="32">
        <v>97.629957295198253</v>
      </c>
      <c r="AD8" s="32">
        <v>105.47448364600001</v>
      </c>
      <c r="AE8" s="32">
        <v>118.5053054884232</v>
      </c>
      <c r="AF8" s="32">
        <v>113.15</v>
      </c>
      <c r="AG8" s="32">
        <v>137.78</v>
      </c>
      <c r="AH8" s="31">
        <v>156.72</v>
      </c>
      <c r="AI8" s="24">
        <v>167.76</v>
      </c>
      <c r="AJ8" s="30" t="s">
        <v>82</v>
      </c>
    </row>
    <row r="9" spans="1:36" x14ac:dyDescent="0.3">
      <c r="A9" s="68" t="s">
        <v>273</v>
      </c>
      <c r="B9" s="63">
        <v>1200.45</v>
      </c>
      <c r="C9" s="63">
        <v>844.62</v>
      </c>
      <c r="D9" s="63">
        <v>845.31</v>
      </c>
      <c r="E9" s="63">
        <v>1068.96</v>
      </c>
      <c r="F9" s="63">
        <v>336</v>
      </c>
      <c r="G9" s="63">
        <v>588.86</v>
      </c>
      <c r="H9" s="63">
        <v>7329.64</v>
      </c>
      <c r="I9" s="63">
        <v>3645.09</v>
      </c>
      <c r="J9" s="63">
        <v>16094.3</v>
      </c>
      <c r="K9" s="63">
        <v>11215</v>
      </c>
      <c r="L9" s="63">
        <v>2402.5500000000002</v>
      </c>
      <c r="M9" s="67" t="s">
        <v>28</v>
      </c>
      <c r="Q9" s="34" t="s">
        <v>272</v>
      </c>
      <c r="R9" s="33">
        <v>45</v>
      </c>
      <c r="S9" s="33">
        <v>52.7</v>
      </c>
      <c r="T9" s="33">
        <v>59.8</v>
      </c>
      <c r="U9" s="33">
        <v>53.75</v>
      </c>
      <c r="V9" s="32">
        <v>79.258752000000015</v>
      </c>
      <c r="W9" s="32">
        <v>100.489571</v>
      </c>
      <c r="X9" s="32">
        <v>133.53</v>
      </c>
      <c r="Y9" s="32">
        <v>128.1</v>
      </c>
      <c r="Z9" s="32">
        <v>138.21</v>
      </c>
      <c r="AA9" s="32">
        <v>130.85</v>
      </c>
      <c r="AB9" s="32">
        <v>145.51</v>
      </c>
      <c r="AC9" s="32">
        <v>157.1</v>
      </c>
      <c r="AD9" s="32">
        <v>172.93982683900001</v>
      </c>
      <c r="AE9" s="32">
        <v>181.16232503224765</v>
      </c>
      <c r="AF9" s="32">
        <v>164.56</v>
      </c>
      <c r="AG9" s="32">
        <v>225.5</v>
      </c>
      <c r="AH9" s="31">
        <v>233.28</v>
      </c>
      <c r="AI9" s="24">
        <v>227.74</v>
      </c>
      <c r="AJ9" s="30" t="s">
        <v>73</v>
      </c>
    </row>
    <row r="10" spans="1:36" x14ac:dyDescent="0.3">
      <c r="A10" s="68" t="s">
        <v>271</v>
      </c>
      <c r="B10" s="63">
        <v>2642.2</v>
      </c>
      <c r="C10" s="63">
        <v>2200.1</v>
      </c>
      <c r="D10" s="63">
        <v>952.7</v>
      </c>
      <c r="E10" s="63">
        <v>-438</v>
      </c>
      <c r="F10" s="63">
        <v>805.6</v>
      </c>
      <c r="G10" s="63">
        <v>2694.1</v>
      </c>
      <c r="H10" s="63">
        <v>2430.3000000000002</v>
      </c>
      <c r="I10" s="63">
        <v>1299.5999999999999</v>
      </c>
      <c r="J10" s="63">
        <v>511.3</v>
      </c>
      <c r="K10" s="63">
        <v>0</v>
      </c>
      <c r="L10" s="63">
        <v>3406</v>
      </c>
      <c r="M10" s="67" t="s">
        <v>270</v>
      </c>
      <c r="Q10" s="34" t="s">
        <v>269</v>
      </c>
      <c r="R10" s="33">
        <v>14.8</v>
      </c>
      <c r="S10" s="33">
        <v>19.100000000000001</v>
      </c>
      <c r="T10" s="33">
        <v>17.399999999999999</v>
      </c>
      <c r="U10" s="33">
        <v>14.18</v>
      </c>
      <c r="V10" s="32">
        <v>17.601922999999999</v>
      </c>
      <c r="W10" s="32">
        <v>22.342016000000001</v>
      </c>
      <c r="X10" s="32">
        <v>29.09</v>
      </c>
      <c r="Y10" s="32">
        <v>30.18</v>
      </c>
      <c r="Z10" s="32">
        <v>32.04</v>
      </c>
      <c r="AA10" s="32">
        <v>38.840000000000003</v>
      </c>
      <c r="AB10" s="32">
        <v>46.93</v>
      </c>
      <c r="AC10" s="32">
        <v>50</v>
      </c>
      <c r="AD10" s="32">
        <v>59.491834580000003</v>
      </c>
      <c r="AE10" s="32">
        <v>64.113655999908659</v>
      </c>
      <c r="AF10" s="32">
        <v>50.26</v>
      </c>
      <c r="AG10" s="32">
        <v>76.89</v>
      </c>
      <c r="AH10" s="31">
        <v>86.51</v>
      </c>
      <c r="AI10" s="24">
        <v>88.1</v>
      </c>
      <c r="AJ10" s="30" t="s">
        <v>57</v>
      </c>
    </row>
    <row r="11" spans="1:36" x14ac:dyDescent="0.3">
      <c r="A11" s="68" t="s">
        <v>268</v>
      </c>
      <c r="B11" s="63">
        <v>9.9999999983992893E-3</v>
      </c>
      <c r="C11" s="63">
        <v>7210</v>
      </c>
      <c r="D11" s="63">
        <v>4590</v>
      </c>
      <c r="E11" s="63">
        <v>6620</v>
      </c>
      <c r="F11" s="63">
        <v>5520</v>
      </c>
      <c r="G11" s="63">
        <v>5306</v>
      </c>
      <c r="H11" s="63">
        <v>0</v>
      </c>
      <c r="I11" s="63">
        <v>17440</v>
      </c>
      <c r="J11" s="63">
        <v>10050</v>
      </c>
      <c r="K11" s="63">
        <v>11700</v>
      </c>
      <c r="L11" s="63">
        <v>741</v>
      </c>
      <c r="M11" s="67" t="s">
        <v>267</v>
      </c>
      <c r="Q11" s="34" t="s">
        <v>266</v>
      </c>
      <c r="R11" s="33">
        <v>10.6</v>
      </c>
      <c r="S11" s="33">
        <v>2.1</v>
      </c>
      <c r="T11" s="33">
        <v>2.8</v>
      </c>
      <c r="U11" s="33">
        <v>4.07</v>
      </c>
      <c r="V11" s="32">
        <v>15.354647999999999</v>
      </c>
      <c r="W11" s="32">
        <v>7.2405368640000001</v>
      </c>
      <c r="X11" s="32">
        <v>4.9800000000000004</v>
      </c>
      <c r="Y11" s="32">
        <v>10</v>
      </c>
      <c r="Z11" s="32">
        <v>12.1</v>
      </c>
      <c r="AA11" s="32">
        <v>9.26</v>
      </c>
      <c r="AB11" s="32">
        <v>22.07</v>
      </c>
      <c r="AC11" s="32">
        <v>14</v>
      </c>
      <c r="AD11" s="32">
        <v>14.93825</v>
      </c>
      <c r="AE11" s="32">
        <v>15.51339864685821</v>
      </c>
      <c r="AF11" s="32">
        <v>8.57</v>
      </c>
      <c r="AG11" s="32">
        <v>22.53</v>
      </c>
      <c r="AH11" s="31">
        <v>38.909999999999997</v>
      </c>
      <c r="AI11" s="24">
        <v>35.15</v>
      </c>
      <c r="AJ11" s="30" t="s">
        <v>84</v>
      </c>
    </row>
    <row r="12" spans="1:36" x14ac:dyDescent="0.3">
      <c r="A12" s="68" t="s">
        <v>23</v>
      </c>
      <c r="B12" s="63">
        <v>1430</v>
      </c>
      <c r="C12" s="63">
        <v>1127</v>
      </c>
      <c r="D12" s="63">
        <v>793</v>
      </c>
      <c r="E12" s="63">
        <v>851</v>
      </c>
      <c r="F12" s="63">
        <v>1801</v>
      </c>
      <c r="G12" s="63">
        <v>847</v>
      </c>
      <c r="H12" s="63">
        <v>1112</v>
      </c>
      <c r="I12" s="63">
        <v>681</v>
      </c>
      <c r="J12" s="63">
        <v>7221</v>
      </c>
      <c r="K12" s="63">
        <v>3818</v>
      </c>
      <c r="L12" s="63">
        <v>2415</v>
      </c>
      <c r="M12" s="67" t="s">
        <v>22</v>
      </c>
      <c r="Q12" s="34" t="s">
        <v>265</v>
      </c>
      <c r="R12" s="33">
        <v>56.4</v>
      </c>
      <c r="S12" s="33">
        <v>61.3</v>
      </c>
      <c r="T12" s="33">
        <v>67.099999999999994</v>
      </c>
      <c r="U12" s="33">
        <v>75.78</v>
      </c>
      <c r="V12" s="32">
        <v>83.095720000000028</v>
      </c>
      <c r="W12" s="32">
        <v>109.76777000000001</v>
      </c>
      <c r="X12" s="32">
        <v>99.06</v>
      </c>
      <c r="Y12" s="32">
        <v>200.97</v>
      </c>
      <c r="Z12" s="32">
        <v>116.99</v>
      </c>
      <c r="AA12" s="32">
        <v>149.1</v>
      </c>
      <c r="AB12" s="32">
        <v>110.67</v>
      </c>
      <c r="AC12" s="32">
        <v>138.94621800000002</v>
      </c>
      <c r="AD12" s="32">
        <v>145.27099239999998</v>
      </c>
      <c r="AE12" s="32">
        <v>126.15000000000002</v>
      </c>
      <c r="AF12" s="32">
        <v>155.58000000000001</v>
      </c>
      <c r="AG12" s="32">
        <v>215.47</v>
      </c>
      <c r="AH12" s="31">
        <v>312.61</v>
      </c>
      <c r="AI12" s="24">
        <v>263.91000000000003</v>
      </c>
      <c r="AJ12" s="30" t="s">
        <v>49</v>
      </c>
    </row>
    <row r="13" spans="1:36" x14ac:dyDescent="0.3">
      <c r="A13" s="68" t="s">
        <v>7</v>
      </c>
      <c r="B13" s="63">
        <f>B14+B16</f>
        <v>4156</v>
      </c>
      <c r="C13" s="63">
        <f>C14+C16</f>
        <v>3381</v>
      </c>
      <c r="D13" s="63">
        <f>D14+D16</f>
        <v>1126</v>
      </c>
      <c r="E13" s="63">
        <f>E14+E16</f>
        <v>3040</v>
      </c>
      <c r="F13" s="63">
        <f>F14+F16</f>
        <v>5834</v>
      </c>
      <c r="G13" s="63">
        <f>G14+G16</f>
        <v>7511.8510000000006</v>
      </c>
      <c r="H13" s="63">
        <f>H14+H16</f>
        <v>11484.116</v>
      </c>
      <c r="I13" s="63">
        <f>I14+I16</f>
        <v>13536.445</v>
      </c>
      <c r="J13" s="63">
        <f>J14+J16</f>
        <v>15747.955</v>
      </c>
      <c r="K13" s="63">
        <f>K14+K16</f>
        <v>12488.933000000001</v>
      </c>
      <c r="L13" s="63">
        <f>L14+L16</f>
        <v>10300</v>
      </c>
      <c r="M13" s="67" t="s">
        <v>192</v>
      </c>
      <c r="Q13" s="34" t="s">
        <v>264</v>
      </c>
      <c r="R13" s="33">
        <v>39.4</v>
      </c>
      <c r="S13" s="33">
        <v>41.4</v>
      </c>
      <c r="T13" s="33">
        <v>38.700000000000003</v>
      </c>
      <c r="U13" s="33">
        <v>41.04</v>
      </c>
      <c r="V13" s="32">
        <v>42.276275000000005</v>
      </c>
      <c r="W13" s="32">
        <v>36.938535999999999</v>
      </c>
      <c r="X13" s="32">
        <v>8.7100000000000009</v>
      </c>
      <c r="Y13" s="32">
        <v>60.88</v>
      </c>
      <c r="Z13" s="32">
        <v>32.69</v>
      </c>
      <c r="AA13" s="32">
        <v>44.11</v>
      </c>
      <c r="AB13" s="32">
        <v>55.9</v>
      </c>
      <c r="AC13" s="32">
        <v>62.850000000000009</v>
      </c>
      <c r="AD13" s="32">
        <v>70.099999999999994</v>
      </c>
      <c r="AE13" s="32">
        <v>89.04000000000002</v>
      </c>
      <c r="AF13" s="32">
        <v>82.35</v>
      </c>
      <c r="AG13" s="32"/>
      <c r="AH13" s="31">
        <v>67.040000000000006</v>
      </c>
      <c r="AI13" s="24">
        <v>61.85</v>
      </c>
      <c r="AJ13" s="30" t="s">
        <v>263</v>
      </c>
    </row>
    <row r="14" spans="1:36" x14ac:dyDescent="0.3">
      <c r="A14" s="73" t="s">
        <v>262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3832.8510000000001</v>
      </c>
      <c r="H14" s="63">
        <v>6630.116</v>
      </c>
      <c r="I14" s="63">
        <v>8339.4449999999997</v>
      </c>
      <c r="J14" s="63">
        <v>9263.9549999999999</v>
      </c>
      <c r="K14" s="63">
        <v>8200.9330000000009</v>
      </c>
      <c r="L14" s="63">
        <v>7600</v>
      </c>
      <c r="M14" s="67" t="s">
        <v>261</v>
      </c>
      <c r="Q14" s="34" t="s">
        <v>260</v>
      </c>
      <c r="R14" s="33">
        <v>8.3000000000000007</v>
      </c>
      <c r="S14" s="33">
        <v>9.1</v>
      </c>
      <c r="T14" s="33">
        <v>16.2</v>
      </c>
      <c r="U14" s="33">
        <v>18.399999999999999</v>
      </c>
      <c r="V14" s="32">
        <v>13.29</v>
      </c>
      <c r="W14" s="32">
        <v>32.734124999999999</v>
      </c>
      <c r="X14" s="32">
        <v>61.97</v>
      </c>
      <c r="Y14" s="32">
        <v>49.78</v>
      </c>
      <c r="Z14" s="32">
        <v>54.5</v>
      </c>
      <c r="AA14" s="32">
        <v>14.21</v>
      </c>
      <c r="AB14" s="32">
        <v>9.81</v>
      </c>
      <c r="AC14" s="32">
        <v>11.041218000000001</v>
      </c>
      <c r="AD14" s="32">
        <v>12.5381245</v>
      </c>
      <c r="AE14" s="32">
        <v>13</v>
      </c>
      <c r="AF14" s="32">
        <v>20</v>
      </c>
      <c r="AG14" s="32"/>
      <c r="AH14" s="31">
        <v>139.76</v>
      </c>
      <c r="AI14" s="24">
        <v>81.099999999999994</v>
      </c>
      <c r="AJ14" s="30" t="s">
        <v>259</v>
      </c>
    </row>
    <row r="15" spans="1:36" x14ac:dyDescent="0.3">
      <c r="A15" s="62" t="s">
        <v>258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1682.8510000000001</v>
      </c>
      <c r="H15" s="63">
        <v>2170.116</v>
      </c>
      <c r="I15" s="63">
        <v>3319.4450000000002</v>
      </c>
      <c r="J15" s="63">
        <v>2813.9549999999999</v>
      </c>
      <c r="K15" s="63">
        <v>2980.933</v>
      </c>
      <c r="L15" s="63"/>
      <c r="M15" s="56" t="s">
        <v>257</v>
      </c>
      <c r="Q15" s="34" t="s">
        <v>7</v>
      </c>
      <c r="R15" s="33">
        <v>252.5</v>
      </c>
      <c r="S15" s="33">
        <v>16.3</v>
      </c>
      <c r="T15" s="33">
        <v>3.2</v>
      </c>
      <c r="U15" s="33">
        <v>2.35</v>
      </c>
      <c r="V15" s="32">
        <v>9.8612183313595008</v>
      </c>
      <c r="W15" s="32">
        <v>7.7050880002770983</v>
      </c>
      <c r="X15" s="32">
        <v>7.37</v>
      </c>
      <c r="Y15" s="32">
        <v>23.8</v>
      </c>
      <c r="Z15" s="32">
        <v>13</v>
      </c>
      <c r="AA15" s="32">
        <v>28.3</v>
      </c>
      <c r="AB15" s="32">
        <v>40.18</v>
      </c>
      <c r="AC15" s="32">
        <v>11.66</v>
      </c>
      <c r="AD15" s="32">
        <v>14</v>
      </c>
      <c r="AE15" s="32">
        <v>28.726495907911541</v>
      </c>
      <c r="AF15" s="32">
        <v>48.13</v>
      </c>
      <c r="AG15" s="32">
        <v>75.7</v>
      </c>
      <c r="AH15" s="31">
        <v>63.52</v>
      </c>
      <c r="AI15" s="24">
        <v>54.73</v>
      </c>
      <c r="AJ15" s="30" t="s">
        <v>192</v>
      </c>
    </row>
    <row r="16" spans="1:36" x14ac:dyDescent="0.3">
      <c r="A16" s="64" t="s">
        <v>256</v>
      </c>
      <c r="B16" s="63">
        <v>4156</v>
      </c>
      <c r="C16" s="63">
        <v>3381</v>
      </c>
      <c r="D16" s="63">
        <v>1126</v>
      </c>
      <c r="E16" s="63">
        <v>3040</v>
      </c>
      <c r="F16" s="63">
        <v>5834</v>
      </c>
      <c r="G16" s="63">
        <v>3679</v>
      </c>
      <c r="H16" s="63">
        <v>4854</v>
      </c>
      <c r="I16" s="63">
        <v>5197</v>
      </c>
      <c r="J16" s="63">
        <v>6484</v>
      </c>
      <c r="K16" s="63">
        <v>4288</v>
      </c>
      <c r="L16" s="63">
        <v>2700</v>
      </c>
      <c r="M16" s="51" t="s">
        <v>255</v>
      </c>
      <c r="Q16" s="34" t="s">
        <v>254</v>
      </c>
      <c r="R16" s="33">
        <v>2.1</v>
      </c>
      <c r="S16" s="33">
        <v>10</v>
      </c>
      <c r="T16" s="33"/>
      <c r="U16" s="33"/>
      <c r="V16" s="32">
        <v>0.52</v>
      </c>
      <c r="W16" s="32">
        <v>6.7007260002770987</v>
      </c>
      <c r="X16" s="32">
        <v>2.94</v>
      </c>
      <c r="Y16" s="32">
        <v>8</v>
      </c>
      <c r="Z16" s="32">
        <v>5</v>
      </c>
      <c r="AA16" s="32">
        <v>7.79</v>
      </c>
      <c r="AB16" s="32">
        <v>13.8</v>
      </c>
      <c r="AC16" s="32"/>
      <c r="AD16" s="32"/>
      <c r="AE16" s="32"/>
      <c r="AF16" s="32">
        <v>4.13</v>
      </c>
      <c r="AG16" s="32">
        <v>25.86</v>
      </c>
      <c r="AH16" s="31"/>
      <c r="AI16" s="24">
        <v>40.409999999999997</v>
      </c>
      <c r="AJ16" s="30" t="s">
        <v>253</v>
      </c>
    </row>
    <row r="17" spans="1:36" x14ac:dyDescent="0.3">
      <c r="A17" s="59" t="s">
        <v>252</v>
      </c>
      <c r="B17" s="72">
        <f>B18+SUM(B28:B29)</f>
        <v>44509.311000000002</v>
      </c>
      <c r="C17" s="72">
        <f>C18+SUM(C28:C29)</f>
        <v>48653.198000000004</v>
      </c>
      <c r="D17" s="72">
        <f>D18+SUM(D28:D29)</f>
        <v>48871.898000000008</v>
      </c>
      <c r="E17" s="72">
        <f>E18+SUM(E28:E29)</f>
        <v>55094.614000000001</v>
      </c>
      <c r="F17" s="72">
        <f>F18+SUM(F28:F29)</f>
        <v>62908.114000000001</v>
      </c>
      <c r="G17" s="72">
        <f>G18+SUM(G28:G29)</f>
        <v>79336.898828399993</v>
      </c>
      <c r="H17" s="72">
        <f>H18+SUM(H28:H29)</f>
        <v>100342.893232</v>
      </c>
      <c r="I17" s="72">
        <f>I18+SUM(I28:I29)</f>
        <v>117580.59220000001</v>
      </c>
      <c r="J17" s="72">
        <f>J18+SUM(J28:J29)</f>
        <v>159480.53100000002</v>
      </c>
      <c r="K17" s="72">
        <f>K18+SUM(K28:K29)</f>
        <v>149569.42950500001</v>
      </c>
      <c r="L17" s="72">
        <f>L18+SUM(L28:L29)</f>
        <v>166100</v>
      </c>
      <c r="M17" s="71" t="s">
        <v>250</v>
      </c>
      <c r="Q17" s="34" t="s">
        <v>251</v>
      </c>
      <c r="R17" s="33">
        <v>206.4</v>
      </c>
      <c r="S17" s="33">
        <v>217.9</v>
      </c>
      <c r="T17" s="33">
        <v>261.8</v>
      </c>
      <c r="U17" s="33">
        <v>227.98</v>
      </c>
      <c r="V17" s="32">
        <v>269.00477161213922</v>
      </c>
      <c r="W17" s="32">
        <v>323.97192269923545</v>
      </c>
      <c r="X17" s="32">
        <v>429.96</v>
      </c>
      <c r="Y17" s="32">
        <v>444.91</v>
      </c>
      <c r="Z17" s="32">
        <v>460.02</v>
      </c>
      <c r="AA17" s="32">
        <v>513.69000000000005</v>
      </c>
      <c r="AB17" s="32">
        <v>494.4</v>
      </c>
      <c r="AC17" s="32">
        <v>491.86451599999998</v>
      </c>
      <c r="AD17" s="32">
        <v>547.58657378000009</v>
      </c>
      <c r="AE17" s="32">
        <v>565.13489178372652</v>
      </c>
      <c r="AF17" s="32">
        <v>700.26</v>
      </c>
      <c r="AG17" s="32">
        <v>691.13</v>
      </c>
      <c r="AH17" s="31">
        <v>1007.94</v>
      </c>
      <c r="AI17" s="24">
        <v>954.08</v>
      </c>
      <c r="AJ17" s="30" t="s">
        <v>250</v>
      </c>
    </row>
    <row r="18" spans="1:36" x14ac:dyDescent="0.3">
      <c r="A18" s="66" t="s">
        <v>249</v>
      </c>
      <c r="B18" s="65">
        <f>B19+B25</f>
        <v>32050.216500000002</v>
      </c>
      <c r="C18" s="65">
        <f>C19+C25</f>
        <v>35508.747100000001</v>
      </c>
      <c r="D18" s="65">
        <f>D19+D25</f>
        <v>37655.358300000007</v>
      </c>
      <c r="E18" s="65">
        <f>E19+E25</f>
        <v>40352.484400000001</v>
      </c>
      <c r="F18" s="65">
        <f>F19+F25</f>
        <v>45542.245800000004</v>
      </c>
      <c r="G18" s="65">
        <f>G19+G25</f>
        <v>54883.699028399991</v>
      </c>
      <c r="H18" s="65">
        <f>H19+H25</f>
        <v>64749.749132000004</v>
      </c>
      <c r="I18" s="65">
        <f>I19+I25</f>
        <v>72404.865700000009</v>
      </c>
      <c r="J18" s="65">
        <f>J19+J25</f>
        <v>109577.739</v>
      </c>
      <c r="K18" s="65">
        <f>K19+K25</f>
        <v>101889.041505</v>
      </c>
      <c r="L18" s="65">
        <f>L19+L25</f>
        <v>126600</v>
      </c>
      <c r="M18" s="53" t="s">
        <v>248</v>
      </c>
      <c r="Q18" s="34" t="s">
        <v>123</v>
      </c>
      <c r="R18" s="33">
        <v>157.9</v>
      </c>
      <c r="S18" s="33">
        <v>159.4</v>
      </c>
      <c r="T18" s="33">
        <v>191.1</v>
      </c>
      <c r="U18" s="33">
        <v>186.65</v>
      </c>
      <c r="V18" s="32">
        <v>200.91119322335632</v>
      </c>
      <c r="W18" s="32">
        <v>238.94054802810913</v>
      </c>
      <c r="X18" s="32">
        <v>293.01</v>
      </c>
      <c r="Y18" s="32">
        <v>272.70999999999998</v>
      </c>
      <c r="Z18" s="32">
        <v>284.82</v>
      </c>
      <c r="AA18" s="32">
        <v>290.88</v>
      </c>
      <c r="AB18" s="32">
        <v>278.32</v>
      </c>
      <c r="AC18" s="32">
        <v>290.60451599999999</v>
      </c>
      <c r="AD18" s="32">
        <v>312.81559239000006</v>
      </c>
      <c r="AE18" s="32">
        <v>330.51481950599998</v>
      </c>
      <c r="AF18" s="32">
        <v>453.2</v>
      </c>
      <c r="AG18" s="32">
        <v>433.06</v>
      </c>
      <c r="AH18" s="31">
        <v>602.49</v>
      </c>
      <c r="AI18" s="24">
        <v>695.65</v>
      </c>
      <c r="AJ18" s="30" t="s">
        <v>122</v>
      </c>
    </row>
    <row r="19" spans="1:36" x14ac:dyDescent="0.3">
      <c r="A19" s="70" t="s">
        <v>247</v>
      </c>
      <c r="B19" s="46">
        <f>SUM(B20:B24)</f>
        <v>28173.216500000002</v>
      </c>
      <c r="C19" s="46">
        <f>SUM(C20:C24)</f>
        <v>31172.747100000001</v>
      </c>
      <c r="D19" s="46">
        <f>SUM(D20:D24)</f>
        <v>33139.358300000007</v>
      </c>
      <c r="E19" s="46">
        <f>SUM(E20:E24)</f>
        <v>34597.484400000001</v>
      </c>
      <c r="F19" s="46">
        <f>SUM(F20:F24)</f>
        <v>39152.245800000004</v>
      </c>
      <c r="G19" s="46">
        <f>SUM(G20:G24)</f>
        <v>47107.723199999993</v>
      </c>
      <c r="H19" s="46">
        <f>SUM(H20:H24)</f>
        <v>57088.743700000006</v>
      </c>
      <c r="I19" s="46">
        <f>SUM(I20:I24)</f>
        <v>64729.898100000006</v>
      </c>
      <c r="J19" s="46">
        <f>SUM(J20:J24)</f>
        <v>100306.72200000001</v>
      </c>
      <c r="K19" s="46">
        <f>SUM(K20:K24)</f>
        <v>89961.397500000006</v>
      </c>
      <c r="L19" s="46">
        <f>SUM(L20:L24)</f>
        <v>110500</v>
      </c>
      <c r="M19" s="69" t="s">
        <v>246</v>
      </c>
      <c r="Q19" s="34" t="s">
        <v>245</v>
      </c>
      <c r="R19" s="33">
        <v>52.8</v>
      </c>
      <c r="S19" s="33">
        <v>64.599999999999994</v>
      </c>
      <c r="T19" s="33">
        <v>71.099999999999994</v>
      </c>
      <c r="U19" s="33">
        <v>76.97</v>
      </c>
      <c r="V19" s="32">
        <v>83.683019000000002</v>
      </c>
      <c r="W19" s="32">
        <v>89.142829999999989</v>
      </c>
      <c r="X19" s="32">
        <v>94.67</v>
      </c>
      <c r="Y19" s="32" t="s">
        <v>244</v>
      </c>
      <c r="Z19" s="32">
        <v>106.85</v>
      </c>
      <c r="AA19" s="32">
        <v>119.35</v>
      </c>
      <c r="AB19" s="32">
        <v>123.1</v>
      </c>
      <c r="AC19" s="32">
        <v>131</v>
      </c>
      <c r="AD19" s="32">
        <v>145.1</v>
      </c>
      <c r="AE19" s="32">
        <v>156</v>
      </c>
      <c r="AF19" s="32">
        <v>167.4</v>
      </c>
      <c r="AG19" s="32">
        <v>189.19</v>
      </c>
      <c r="AH19" s="31">
        <v>210.73</v>
      </c>
      <c r="AI19" s="24">
        <v>249.41</v>
      </c>
      <c r="AJ19" s="30" t="s">
        <v>243</v>
      </c>
    </row>
    <row r="20" spans="1:36" x14ac:dyDescent="0.3">
      <c r="A20" s="62" t="s">
        <v>121</v>
      </c>
      <c r="B20" s="63">
        <v>8408.9439999999995</v>
      </c>
      <c r="C20" s="63">
        <v>8772.1649999999991</v>
      </c>
      <c r="D20" s="63">
        <v>10357.36</v>
      </c>
      <c r="E20" s="63">
        <v>10036.56</v>
      </c>
      <c r="F20" s="63">
        <v>10442.662</v>
      </c>
      <c r="G20" s="63">
        <v>11812.448</v>
      </c>
      <c r="H20" s="63">
        <v>12810.361000000001</v>
      </c>
      <c r="I20" s="63">
        <v>16069.534</v>
      </c>
      <c r="J20" s="63">
        <v>16041.957</v>
      </c>
      <c r="K20" s="63">
        <v>17150.489000000001</v>
      </c>
      <c r="L20" s="63">
        <v>22400</v>
      </c>
      <c r="M20" s="56" t="s">
        <v>243</v>
      </c>
      <c r="Q20" s="34" t="s">
        <v>119</v>
      </c>
      <c r="R20" s="33">
        <v>71.599999999999994</v>
      </c>
      <c r="S20" s="33">
        <v>63.8</v>
      </c>
      <c r="T20" s="33">
        <v>54</v>
      </c>
      <c r="U20" s="33">
        <v>51.66</v>
      </c>
      <c r="V20" s="32">
        <v>47.146772999999996</v>
      </c>
      <c r="W20" s="32">
        <v>51.277253000000002</v>
      </c>
      <c r="X20" s="32">
        <v>54.57</v>
      </c>
      <c r="Y20" s="32">
        <v>61.5</v>
      </c>
      <c r="Z20" s="32">
        <v>65.209999999999994</v>
      </c>
      <c r="AA20" s="32">
        <v>62.35</v>
      </c>
      <c r="AB20" s="32">
        <v>61.93</v>
      </c>
      <c r="AC20" s="32">
        <v>66.263670000000005</v>
      </c>
      <c r="AD20" s="32">
        <v>67.43976948000001</v>
      </c>
      <c r="AE20" s="32">
        <v>69.207696506000005</v>
      </c>
      <c r="AF20" s="32">
        <v>88.9</v>
      </c>
      <c r="AG20" s="32">
        <v>92.72</v>
      </c>
      <c r="AH20" s="31">
        <v>121.52</v>
      </c>
      <c r="AI20" s="24">
        <v>130.36000000000001</v>
      </c>
      <c r="AJ20" s="30" t="s">
        <v>242</v>
      </c>
    </row>
    <row r="21" spans="1:36" x14ac:dyDescent="0.3">
      <c r="A21" s="62" t="s">
        <v>241</v>
      </c>
      <c r="B21" s="63">
        <v>9632.1389999999992</v>
      </c>
      <c r="C21" s="63">
        <v>10812.446400000001</v>
      </c>
      <c r="D21" s="63">
        <v>11285.6042</v>
      </c>
      <c r="E21" s="63">
        <v>13768.872600000001</v>
      </c>
      <c r="F21" s="63">
        <v>15103.992200000001</v>
      </c>
      <c r="G21" s="63">
        <v>18731.996799999997</v>
      </c>
      <c r="H21" s="63">
        <v>22257.907200000001</v>
      </c>
      <c r="I21" s="63">
        <v>28920.026600000005</v>
      </c>
      <c r="J21" s="63">
        <v>37249.565000000002</v>
      </c>
      <c r="K21" s="63">
        <v>39148.233999999997</v>
      </c>
      <c r="L21" s="63">
        <v>60600</v>
      </c>
      <c r="M21" s="56" t="s">
        <v>240</v>
      </c>
      <c r="Q21" s="34" t="s">
        <v>239</v>
      </c>
      <c r="R21" s="33">
        <v>15.1</v>
      </c>
      <c r="S21" s="33">
        <v>15.2</v>
      </c>
      <c r="T21" s="33">
        <v>42.8</v>
      </c>
      <c r="U21" s="33">
        <v>20.32</v>
      </c>
      <c r="V21" s="32">
        <v>17.938157</v>
      </c>
      <c r="W21" s="32">
        <v>60.200757000000003</v>
      </c>
      <c r="X21" s="32">
        <v>105.7</v>
      </c>
      <c r="Y21" s="32">
        <v>70.459999999999994</v>
      </c>
      <c r="Z21" s="32">
        <v>72.58</v>
      </c>
      <c r="AA21" s="32">
        <v>67.790000000000006</v>
      </c>
      <c r="AB21" s="32">
        <v>61.73</v>
      </c>
      <c r="AC21" s="32">
        <v>56.114452</v>
      </c>
      <c r="AD21" s="32">
        <v>61.428000000000004</v>
      </c>
      <c r="AE21" s="32">
        <v>59.677129000000001</v>
      </c>
      <c r="AF21" s="32">
        <v>101.6</v>
      </c>
      <c r="AG21" s="32">
        <v>90.12</v>
      </c>
      <c r="AH21" s="31">
        <v>205.66</v>
      </c>
      <c r="AI21" s="24">
        <v>200.24</v>
      </c>
      <c r="AJ21" s="30" t="s">
        <v>238</v>
      </c>
    </row>
    <row r="22" spans="1:36" x14ac:dyDescent="0.3">
      <c r="A22" s="62" t="s">
        <v>117</v>
      </c>
      <c r="B22" s="63">
        <v>4151.4740000000002</v>
      </c>
      <c r="C22" s="63">
        <v>5198.7880000000005</v>
      </c>
      <c r="D22" s="63">
        <v>6317.0240000000003</v>
      </c>
      <c r="E22" s="63">
        <v>4826.875</v>
      </c>
      <c r="F22" s="63">
        <v>6696.348</v>
      </c>
      <c r="G22" s="63">
        <v>9049.6389999999992</v>
      </c>
      <c r="H22" s="63">
        <v>13255.257000000001</v>
      </c>
      <c r="I22" s="63">
        <v>9859.2983999999997</v>
      </c>
      <c r="J22" s="63">
        <v>16425.591</v>
      </c>
      <c r="K22" s="63">
        <v>18648.3145</v>
      </c>
      <c r="L22" s="63">
        <v>17700</v>
      </c>
      <c r="M22" s="56" t="s">
        <v>116</v>
      </c>
      <c r="Q22" s="34" t="s">
        <v>237</v>
      </c>
      <c r="R22" s="33">
        <v>13.5</v>
      </c>
      <c r="S22" s="33">
        <v>13.5</v>
      </c>
      <c r="T22" s="33">
        <v>16.5</v>
      </c>
      <c r="U22" s="33">
        <v>16.2</v>
      </c>
      <c r="V22" s="32">
        <v>15.039949223356306</v>
      </c>
      <c r="W22" s="32">
        <v>14.772757028109135</v>
      </c>
      <c r="X22" s="32">
        <v>12.62</v>
      </c>
      <c r="Y22" s="32">
        <v>17.13</v>
      </c>
      <c r="Z22" s="32">
        <v>15.75</v>
      </c>
      <c r="AA22" s="32">
        <v>17.8</v>
      </c>
      <c r="AB22" s="32">
        <v>17.2</v>
      </c>
      <c r="AC22" s="32">
        <v>18</v>
      </c>
      <c r="AD22" s="32">
        <v>26.521428910000001</v>
      </c>
      <c r="AE22" s="32">
        <v>30.763000000000002</v>
      </c>
      <c r="AF22" s="32">
        <v>23</v>
      </c>
      <c r="AG22" s="32">
        <v>27.99</v>
      </c>
      <c r="AH22" s="31">
        <v>29.8</v>
      </c>
      <c r="AI22" s="24">
        <v>37.04</v>
      </c>
      <c r="AJ22" s="30" t="s">
        <v>234</v>
      </c>
    </row>
    <row r="23" spans="1:36" x14ac:dyDescent="0.3">
      <c r="A23" s="62" t="s">
        <v>115</v>
      </c>
      <c r="B23" s="63">
        <v>4270.6594999999998</v>
      </c>
      <c r="C23" s="63">
        <v>5057.3477000000003</v>
      </c>
      <c r="D23" s="63">
        <v>4329.3701000000001</v>
      </c>
      <c r="E23" s="63">
        <v>5225.1767999999993</v>
      </c>
      <c r="F23" s="63">
        <v>6339.2435999999998</v>
      </c>
      <c r="G23" s="63">
        <v>7075.6393999999991</v>
      </c>
      <c r="H23" s="63">
        <v>8633.2185000000009</v>
      </c>
      <c r="I23" s="63">
        <v>9285.0391</v>
      </c>
      <c r="J23" s="63">
        <v>28927.609000000004</v>
      </c>
      <c r="K23" s="63">
        <v>12566.36</v>
      </c>
      <c r="L23" s="63">
        <v>8700</v>
      </c>
      <c r="M23" s="56" t="s">
        <v>114</v>
      </c>
      <c r="Q23" s="34" t="s">
        <v>110</v>
      </c>
      <c r="R23" s="33">
        <v>5</v>
      </c>
      <c r="S23" s="33">
        <v>4.4000000000000004</v>
      </c>
      <c r="T23" s="33">
        <v>5.8</v>
      </c>
      <c r="U23" s="33">
        <v>5.0999999999999996</v>
      </c>
      <c r="V23" s="32">
        <v>7.5445472717163069</v>
      </c>
      <c r="W23" s="32">
        <v>8.3664540281091355</v>
      </c>
      <c r="X23" s="32">
        <v>9.89</v>
      </c>
      <c r="Y23" s="32">
        <v>10.63</v>
      </c>
      <c r="Z23" s="32">
        <v>10.95</v>
      </c>
      <c r="AA23" s="32">
        <v>12.66</v>
      </c>
      <c r="AB23" s="32">
        <v>13.2</v>
      </c>
      <c r="AC23" s="32">
        <v>14</v>
      </c>
      <c r="AD23" s="32">
        <v>20</v>
      </c>
      <c r="AE23" s="32">
        <v>20.463000000000001</v>
      </c>
      <c r="AF23" s="32">
        <v>13</v>
      </c>
      <c r="AG23" s="32">
        <v>20.6</v>
      </c>
      <c r="AH23" s="31">
        <v>22.91</v>
      </c>
      <c r="AI23" s="24">
        <v>28.44</v>
      </c>
      <c r="AJ23" s="30" t="s">
        <v>236</v>
      </c>
    </row>
    <row r="24" spans="1:36" x14ac:dyDescent="0.3">
      <c r="A24" s="62" t="s">
        <v>23</v>
      </c>
      <c r="B24" s="52">
        <v>1710</v>
      </c>
      <c r="C24" s="52">
        <v>1332</v>
      </c>
      <c r="D24" s="63">
        <v>850</v>
      </c>
      <c r="E24" s="52">
        <v>740</v>
      </c>
      <c r="F24" s="52">
        <v>570</v>
      </c>
      <c r="G24" s="52">
        <v>438</v>
      </c>
      <c r="H24" s="52">
        <v>132</v>
      </c>
      <c r="I24" s="52">
        <v>596</v>
      </c>
      <c r="J24" s="52">
        <v>1662</v>
      </c>
      <c r="K24" s="52">
        <v>2448</v>
      </c>
      <c r="L24" s="52">
        <v>1100</v>
      </c>
      <c r="M24" s="56" t="s">
        <v>235</v>
      </c>
      <c r="Q24" s="34" t="s">
        <v>108</v>
      </c>
      <c r="R24" s="33">
        <v>8.5</v>
      </c>
      <c r="S24" s="33">
        <v>9.1</v>
      </c>
      <c r="T24" s="33">
        <v>10.7</v>
      </c>
      <c r="U24" s="33">
        <v>11.1</v>
      </c>
      <c r="V24" s="32">
        <v>7.4954019516399999</v>
      </c>
      <c r="W24" s="32">
        <v>6.4063029999999994</v>
      </c>
      <c r="X24" s="32">
        <v>2.73</v>
      </c>
      <c r="Y24" s="32">
        <v>6.5</v>
      </c>
      <c r="Z24" s="32">
        <v>4.8</v>
      </c>
      <c r="AA24" s="32">
        <v>5.13</v>
      </c>
      <c r="AB24" s="32">
        <v>4</v>
      </c>
      <c r="AC24" s="32">
        <v>4</v>
      </c>
      <c r="AD24" s="32">
        <v>6.52142891</v>
      </c>
      <c r="AE24" s="32">
        <v>10.3</v>
      </c>
      <c r="AF24" s="32">
        <v>10</v>
      </c>
      <c r="AG24" s="32">
        <v>7.4</v>
      </c>
      <c r="AH24" s="31">
        <v>6.89</v>
      </c>
      <c r="AI24" s="24">
        <v>8.6</v>
      </c>
      <c r="AJ24" s="30" t="s">
        <v>232</v>
      </c>
    </row>
    <row r="25" spans="1:36" x14ac:dyDescent="0.3">
      <c r="A25" s="64" t="s">
        <v>112</v>
      </c>
      <c r="B25" s="63">
        <f>SUM(B26:B27)</f>
        <v>3877</v>
      </c>
      <c r="C25" s="63">
        <f>SUM(C26:C27)</f>
        <v>4336</v>
      </c>
      <c r="D25" s="63">
        <f>SUM(D26:D27)</f>
        <v>4516</v>
      </c>
      <c r="E25" s="63">
        <f>SUM(E26:E27)</f>
        <v>5755</v>
      </c>
      <c r="F25" s="63">
        <f>SUM(F26:F27)</f>
        <v>6390</v>
      </c>
      <c r="G25" s="63">
        <f>SUM(G26:G27)</f>
        <v>7775.9758284</v>
      </c>
      <c r="H25" s="63">
        <f>SUM(H26:H27)</f>
        <v>7661.005431999999</v>
      </c>
      <c r="I25" s="63">
        <f>SUM(I26:I27)</f>
        <v>7674.9675999999981</v>
      </c>
      <c r="J25" s="63">
        <f>SUM(J26:J27)</f>
        <v>9271.0169999999998</v>
      </c>
      <c r="K25" s="63">
        <f>SUM(K26:K27)</f>
        <v>11927.644005</v>
      </c>
      <c r="L25" s="63">
        <f>SUM(L26:L27)</f>
        <v>16100</v>
      </c>
      <c r="M25" s="51" t="s">
        <v>234</v>
      </c>
      <c r="Q25" s="34" t="s">
        <v>23</v>
      </c>
      <c r="R25" s="33">
        <v>4.8</v>
      </c>
      <c r="S25" s="33">
        <v>2.2999999999999998</v>
      </c>
      <c r="T25" s="33">
        <v>6.8</v>
      </c>
      <c r="U25" s="33">
        <v>4.95</v>
      </c>
      <c r="V25" s="32">
        <v>22.613278000000001</v>
      </c>
      <c r="W25" s="32">
        <v>10.958247999999999</v>
      </c>
      <c r="X25" s="32">
        <v>9.98</v>
      </c>
      <c r="Y25" s="32">
        <v>8</v>
      </c>
      <c r="Z25" s="32">
        <v>12</v>
      </c>
      <c r="AA25" s="32">
        <v>3.19</v>
      </c>
      <c r="AB25" s="32">
        <v>2</v>
      </c>
      <c r="AC25" s="32">
        <v>7</v>
      </c>
      <c r="AD25" s="32">
        <v>0.10000000000000142</v>
      </c>
      <c r="AE25" s="32">
        <v>2</v>
      </c>
      <c r="AF25" s="32">
        <v>32.29</v>
      </c>
      <c r="AG25" s="32">
        <v>13.86</v>
      </c>
      <c r="AH25" s="31">
        <v>19.309999999999999</v>
      </c>
      <c r="AI25" s="24">
        <v>61.38</v>
      </c>
      <c r="AJ25" s="30" t="s">
        <v>113</v>
      </c>
    </row>
    <row r="26" spans="1:36" x14ac:dyDescent="0.3">
      <c r="A26" s="62" t="s">
        <v>110</v>
      </c>
      <c r="B26" s="63">
        <v>3190</v>
      </c>
      <c r="C26" s="63">
        <v>3640</v>
      </c>
      <c r="D26" s="63">
        <v>3840</v>
      </c>
      <c r="E26" s="63">
        <v>4390</v>
      </c>
      <c r="F26" s="63">
        <v>4780</v>
      </c>
      <c r="G26" s="63">
        <v>5669.9758284</v>
      </c>
      <c r="H26" s="63">
        <v>5460.005431999999</v>
      </c>
      <c r="I26" s="63">
        <v>5949.9675999999981</v>
      </c>
      <c r="J26" s="63">
        <v>6630.0170000000007</v>
      </c>
      <c r="K26" s="63">
        <v>7269.6440050000001</v>
      </c>
      <c r="L26" s="63">
        <v>8300</v>
      </c>
      <c r="M26" s="56" t="s">
        <v>233</v>
      </c>
      <c r="Q26" s="34" t="s">
        <v>104</v>
      </c>
      <c r="R26" s="33">
        <v>44.6</v>
      </c>
      <c r="S26" s="33">
        <v>58.5</v>
      </c>
      <c r="T26" s="33">
        <v>55.6</v>
      </c>
      <c r="U26" s="33">
        <v>36.9</v>
      </c>
      <c r="V26" s="32">
        <v>64.746578388782908</v>
      </c>
      <c r="W26" s="32">
        <v>85.031374671126301</v>
      </c>
      <c r="X26" s="32">
        <v>136.94999999999999</v>
      </c>
      <c r="Y26" s="32">
        <v>172.1</v>
      </c>
      <c r="Z26" s="32">
        <v>175.1</v>
      </c>
      <c r="AA26" s="32">
        <v>219.88</v>
      </c>
      <c r="AB26" s="32">
        <v>210.25</v>
      </c>
      <c r="AC26" s="32">
        <v>198.26</v>
      </c>
      <c r="AD26" s="32">
        <v>227.77098139</v>
      </c>
      <c r="AE26" s="32">
        <v>226.92007227772649</v>
      </c>
      <c r="AF26" s="32">
        <v>247.06</v>
      </c>
      <c r="AG26" s="32">
        <v>260.02</v>
      </c>
      <c r="AH26" s="31">
        <v>407.36</v>
      </c>
      <c r="AI26" s="24">
        <v>260.22000000000003</v>
      </c>
      <c r="AJ26" s="30" t="s">
        <v>103</v>
      </c>
    </row>
    <row r="27" spans="1:36" x14ac:dyDescent="0.3">
      <c r="A27" s="62" t="s">
        <v>108</v>
      </c>
      <c r="B27" s="63">
        <v>687</v>
      </c>
      <c r="C27" s="63">
        <v>696</v>
      </c>
      <c r="D27" s="63">
        <v>676</v>
      </c>
      <c r="E27" s="63">
        <v>1365</v>
      </c>
      <c r="F27" s="63">
        <v>1610</v>
      </c>
      <c r="G27" s="63">
        <v>2106</v>
      </c>
      <c r="H27" s="63">
        <v>2201</v>
      </c>
      <c r="I27" s="63">
        <v>1725</v>
      </c>
      <c r="J27" s="63">
        <v>2641</v>
      </c>
      <c r="K27" s="63">
        <v>4658</v>
      </c>
      <c r="L27" s="63">
        <v>7800</v>
      </c>
      <c r="M27" s="56" t="s">
        <v>232</v>
      </c>
      <c r="Q27" s="34" t="s">
        <v>231</v>
      </c>
      <c r="R27" s="33">
        <v>20.7</v>
      </c>
      <c r="S27" s="33">
        <v>28.6</v>
      </c>
      <c r="T27" s="33">
        <v>12</v>
      </c>
      <c r="U27" s="33">
        <v>0</v>
      </c>
      <c r="V27" s="32">
        <v>13.2797943887829</v>
      </c>
      <c r="W27" s="32">
        <v>30.405585671126303</v>
      </c>
      <c r="X27" s="32">
        <v>50.83</v>
      </c>
      <c r="Y27" s="32">
        <v>62.1</v>
      </c>
      <c r="Z27" s="32">
        <v>55.1</v>
      </c>
      <c r="AA27" s="32">
        <v>78.17</v>
      </c>
      <c r="AB27" s="32">
        <v>68</v>
      </c>
      <c r="AC27" s="32">
        <v>51.559999999999995</v>
      </c>
      <c r="AD27" s="32">
        <v>74.099999999999994</v>
      </c>
      <c r="AE27" s="32">
        <v>75.2258953877365</v>
      </c>
      <c r="AF27" s="32">
        <v>65.430000000000007</v>
      </c>
      <c r="AG27" s="32">
        <v>51.61</v>
      </c>
      <c r="AH27" s="31">
        <v>99.49</v>
      </c>
      <c r="AI27" s="24">
        <v>68.14</v>
      </c>
      <c r="AJ27" s="30" t="s">
        <v>101</v>
      </c>
    </row>
    <row r="28" spans="1:36" x14ac:dyDescent="0.3">
      <c r="A28" s="68" t="s">
        <v>106</v>
      </c>
      <c r="B28" s="52">
        <v>227</v>
      </c>
      <c r="C28" s="52">
        <v>1750</v>
      </c>
      <c r="D28" s="52">
        <v>380</v>
      </c>
      <c r="E28" s="52">
        <v>270</v>
      </c>
      <c r="F28" s="52">
        <v>506</v>
      </c>
      <c r="G28" s="52">
        <v>1140</v>
      </c>
      <c r="H28" s="52">
        <v>1479</v>
      </c>
      <c r="I28" s="52">
        <v>1547</v>
      </c>
      <c r="J28" s="52">
        <v>980</v>
      </c>
      <c r="K28" s="52">
        <v>402</v>
      </c>
      <c r="L28" s="63">
        <v>0</v>
      </c>
      <c r="M28" s="67" t="s">
        <v>230</v>
      </c>
      <c r="Q28" s="34" t="s">
        <v>229</v>
      </c>
      <c r="R28" s="33">
        <v>23.9</v>
      </c>
      <c r="S28" s="33">
        <v>29.9</v>
      </c>
      <c r="T28" s="33">
        <v>43.6</v>
      </c>
      <c r="U28" s="33">
        <v>36.9</v>
      </c>
      <c r="V28" s="32">
        <v>51.466784000000004</v>
      </c>
      <c r="W28" s="32">
        <v>54.625788999999997</v>
      </c>
      <c r="X28" s="32">
        <v>86.12</v>
      </c>
      <c r="Y28" s="32">
        <v>110</v>
      </c>
      <c r="Z28" s="32">
        <v>120</v>
      </c>
      <c r="AA28" s="32">
        <v>141.69999999999999</v>
      </c>
      <c r="AB28" s="32">
        <v>142.25</v>
      </c>
      <c r="AC28" s="32">
        <v>146.69999999999999</v>
      </c>
      <c r="AD28" s="32">
        <v>153.67098139000001</v>
      </c>
      <c r="AE28" s="32">
        <v>151.69417688998999</v>
      </c>
      <c r="AF28" s="32">
        <v>181.63</v>
      </c>
      <c r="AG28" s="32">
        <v>208.42</v>
      </c>
      <c r="AH28" s="31">
        <v>307.87</v>
      </c>
      <c r="AI28" s="24">
        <v>192.08</v>
      </c>
      <c r="AJ28" s="30" t="s">
        <v>228</v>
      </c>
    </row>
    <row r="29" spans="1:36" x14ac:dyDescent="0.3">
      <c r="A29" s="66" t="s">
        <v>227</v>
      </c>
      <c r="B29" s="65">
        <f>B30+B33</f>
        <v>12232.094499999999</v>
      </c>
      <c r="C29" s="65">
        <f>C30+C33</f>
        <v>11394.4509</v>
      </c>
      <c r="D29" s="65">
        <f>D30+D33</f>
        <v>10836.539700000001</v>
      </c>
      <c r="E29" s="65">
        <f>E30+E33</f>
        <v>14472.1296</v>
      </c>
      <c r="F29" s="65">
        <f>F30+F33</f>
        <v>16859.868200000001</v>
      </c>
      <c r="G29" s="65">
        <f>G30+G33</f>
        <v>23313.199799999999</v>
      </c>
      <c r="H29" s="65">
        <f>H30+H33</f>
        <v>34114.144099999998</v>
      </c>
      <c r="I29" s="65">
        <f>I30+I33</f>
        <v>43628.726499999997</v>
      </c>
      <c r="J29" s="65">
        <f>J30+J33</f>
        <v>48922.792000000009</v>
      </c>
      <c r="K29" s="65">
        <f>K30+K33</f>
        <v>47278.387999999999</v>
      </c>
      <c r="L29" s="65">
        <f>L30+L33</f>
        <v>39500</v>
      </c>
      <c r="M29" s="53" t="s">
        <v>226</v>
      </c>
      <c r="Q29" s="34" t="s">
        <v>225</v>
      </c>
      <c r="R29" s="33">
        <v>3.8</v>
      </c>
      <c r="S29" s="33">
        <v>0</v>
      </c>
      <c r="T29" s="33">
        <v>0</v>
      </c>
      <c r="U29" s="33">
        <v>4.43</v>
      </c>
      <c r="V29" s="32">
        <v>3.347</v>
      </c>
      <c r="W29" s="32"/>
      <c r="X29" s="32">
        <v>11.82</v>
      </c>
      <c r="Y29" s="32">
        <v>0.1</v>
      </c>
      <c r="Z29" s="32">
        <v>0.1</v>
      </c>
      <c r="AA29" s="32">
        <v>2.93</v>
      </c>
      <c r="AB29" s="32">
        <v>5.75</v>
      </c>
      <c r="AC29" s="32">
        <v>24</v>
      </c>
      <c r="AD29" s="32">
        <v>7</v>
      </c>
      <c r="AE29" s="32">
        <v>7.7</v>
      </c>
      <c r="AF29" s="32">
        <v>0</v>
      </c>
      <c r="AG29" s="32">
        <v>1.95</v>
      </c>
      <c r="AH29" s="31">
        <v>1.91</v>
      </c>
      <c r="AI29" s="24">
        <v>-1.79</v>
      </c>
      <c r="AJ29" s="30" t="s">
        <v>224</v>
      </c>
    </row>
    <row r="30" spans="1:36" x14ac:dyDescent="0.3">
      <c r="A30" s="64" t="s">
        <v>223</v>
      </c>
      <c r="B30" s="63">
        <f>SUM(B31:B32)</f>
        <v>12232.094499999999</v>
      </c>
      <c r="C30" s="63">
        <f>SUM(C31:C32)</f>
        <v>11394.4509</v>
      </c>
      <c r="D30" s="63">
        <f>SUM(D31:D32)</f>
        <v>10836.539700000001</v>
      </c>
      <c r="E30" s="63">
        <f>SUM(E31:E32)</f>
        <v>14472.1296</v>
      </c>
      <c r="F30" s="63">
        <f>SUM(F31:F32)</f>
        <v>16459.868200000001</v>
      </c>
      <c r="G30" s="63">
        <f>SUM(G31:G32)</f>
        <v>21983.199799999999</v>
      </c>
      <c r="H30" s="63">
        <f>SUM(H31:H32)</f>
        <v>33580.944100000001</v>
      </c>
      <c r="I30" s="63">
        <f>SUM(I31:I32)</f>
        <v>43231.751499999998</v>
      </c>
      <c r="J30" s="63">
        <f>SUM(J31:J32)</f>
        <v>47572.081000000006</v>
      </c>
      <c r="K30" s="63">
        <f>SUM(K31:K32)</f>
        <v>47096.561999999998</v>
      </c>
      <c r="L30" s="63">
        <f>SUM(L31:L32)</f>
        <v>36600</v>
      </c>
      <c r="M30" s="51" t="s">
        <v>222</v>
      </c>
      <c r="Q30" s="34" t="s">
        <v>221</v>
      </c>
      <c r="R30" s="33">
        <v>0</v>
      </c>
      <c r="S30" s="33">
        <v>0</v>
      </c>
      <c r="T30" s="33">
        <v>15</v>
      </c>
      <c r="U30" s="33">
        <v>16.55</v>
      </c>
      <c r="V30" s="32">
        <v>13.209340000000001</v>
      </c>
      <c r="W30" s="32">
        <v>9.8605059999999991</v>
      </c>
      <c r="X30" s="32">
        <v>10.79</v>
      </c>
      <c r="Y30" s="32">
        <v>11.8</v>
      </c>
      <c r="Z30" s="32">
        <v>12.43</v>
      </c>
      <c r="AA30" s="32">
        <v>11.92</v>
      </c>
      <c r="AB30" s="32">
        <v>12.43</v>
      </c>
      <c r="AC30" s="32">
        <v>3</v>
      </c>
      <c r="AD30" s="32">
        <v>12.226394000000001</v>
      </c>
      <c r="AE30" s="32">
        <v>12.866994</v>
      </c>
      <c r="AF30" s="32">
        <v>40</v>
      </c>
      <c r="AG30" s="32">
        <v>16.23</v>
      </c>
      <c r="AH30" s="31">
        <v>13.02</v>
      </c>
      <c r="AI30" s="24">
        <v>11.75</v>
      </c>
      <c r="AJ30" s="30" t="s">
        <v>220</v>
      </c>
    </row>
    <row r="31" spans="1:36" x14ac:dyDescent="0.3">
      <c r="A31" s="62" t="s">
        <v>219</v>
      </c>
      <c r="B31" s="63">
        <v>3952.7945</v>
      </c>
      <c r="C31" s="63">
        <v>5279.3509000000004</v>
      </c>
      <c r="D31" s="63">
        <v>5177.7397000000001</v>
      </c>
      <c r="E31" s="63">
        <v>6437.6795999999995</v>
      </c>
      <c r="F31" s="63">
        <v>6558.5482000000002</v>
      </c>
      <c r="G31" s="63">
        <v>10963.149799999999</v>
      </c>
      <c r="H31" s="63">
        <v>22036.624100000001</v>
      </c>
      <c r="I31" s="63">
        <v>26410.8115</v>
      </c>
      <c r="J31" s="63">
        <v>28950.041000000001</v>
      </c>
      <c r="K31" s="63">
        <v>28620.721999999998</v>
      </c>
      <c r="L31" s="63">
        <v>21400</v>
      </c>
      <c r="M31" s="56" t="s">
        <v>218</v>
      </c>
      <c r="Q31" s="34" t="s">
        <v>217</v>
      </c>
      <c r="R31" s="33">
        <v>0</v>
      </c>
      <c r="S31" s="33">
        <v>0</v>
      </c>
      <c r="T31" s="33">
        <v>0</v>
      </c>
      <c r="U31" s="33">
        <v>0</v>
      </c>
      <c r="V31" s="32">
        <v>1.2806770000000007</v>
      </c>
      <c r="W31" s="32">
        <v>2.7281970000000038</v>
      </c>
      <c r="X31" s="32">
        <v>4.68</v>
      </c>
      <c r="Y31" s="32">
        <v>0.23</v>
      </c>
      <c r="Z31" s="32">
        <v>2.58</v>
      </c>
      <c r="AA31" s="32">
        <v>8.48</v>
      </c>
      <c r="AB31" s="32"/>
      <c r="AC31" s="32">
        <v>12.226394000000001</v>
      </c>
      <c r="AD31" s="32"/>
      <c r="AE31" s="32"/>
      <c r="AF31" s="32" t="s">
        <v>95</v>
      </c>
      <c r="AG31" s="32">
        <v>2.95</v>
      </c>
      <c r="AH31" s="31">
        <v>2.46</v>
      </c>
      <c r="AI31" s="24"/>
      <c r="AJ31" s="30" t="s">
        <v>216</v>
      </c>
    </row>
    <row r="32" spans="1:36" x14ac:dyDescent="0.3">
      <c r="A32" s="62" t="s">
        <v>215</v>
      </c>
      <c r="B32" s="63">
        <v>8279.2999999999993</v>
      </c>
      <c r="C32" s="63">
        <v>6115.1</v>
      </c>
      <c r="D32" s="63">
        <v>5658.8</v>
      </c>
      <c r="E32" s="63">
        <v>8034.45</v>
      </c>
      <c r="F32" s="63">
        <v>9901.32</v>
      </c>
      <c r="G32" s="63">
        <v>11020.05</v>
      </c>
      <c r="H32" s="63">
        <v>11544.32</v>
      </c>
      <c r="I32" s="63">
        <v>16820.939999999999</v>
      </c>
      <c r="J32" s="63">
        <v>18622.04</v>
      </c>
      <c r="K32" s="63">
        <v>18475.84</v>
      </c>
      <c r="L32" s="63">
        <v>15200</v>
      </c>
      <c r="M32" s="56" t="s">
        <v>214</v>
      </c>
      <c r="Q32" s="34" t="s">
        <v>213</v>
      </c>
      <c r="R32" s="33">
        <v>-52.9</v>
      </c>
      <c r="S32" s="33">
        <v>-49.8</v>
      </c>
      <c r="T32" s="33">
        <v>-79.7</v>
      </c>
      <c r="U32" s="33">
        <v>-45.6</v>
      </c>
      <c r="V32" s="32">
        <v>-30.314720612139183</v>
      </c>
      <c r="W32" s="32">
        <v>-30.508098835235444</v>
      </c>
      <c r="X32" s="32">
        <v>-80.400000000000006</v>
      </c>
      <c r="Y32" s="32">
        <v>-10.01</v>
      </c>
      <c r="Z32" s="32">
        <v>-62.74</v>
      </c>
      <c r="AA32" s="32">
        <v>-94.98</v>
      </c>
      <c r="AB32" s="32">
        <v>-51.44</v>
      </c>
      <c r="AC32" s="32">
        <v>0</v>
      </c>
      <c r="AD32" s="32">
        <v>-49.471186315000182</v>
      </c>
      <c r="AE32" s="32"/>
      <c r="AF32" s="32">
        <v>-208.13</v>
      </c>
      <c r="AG32" s="32">
        <v>11.32</v>
      </c>
      <c r="AH32" s="31">
        <v>220.66</v>
      </c>
      <c r="AI32" s="24">
        <v>-172.94</v>
      </c>
      <c r="AJ32" s="30" t="s">
        <v>212</v>
      </c>
    </row>
    <row r="33" spans="1:36" x14ac:dyDescent="0.3">
      <c r="A33" s="64" t="s">
        <v>98</v>
      </c>
      <c r="B33" s="63">
        <f>SUM(B34:B35)</f>
        <v>0</v>
      </c>
      <c r="C33" s="63">
        <f>SUM(C34:C35)</f>
        <v>0</v>
      </c>
      <c r="D33" s="63">
        <f>SUM(D34:D35)</f>
        <v>0</v>
      </c>
      <c r="E33" s="63">
        <f>SUM(E34:E35)</f>
        <v>0</v>
      </c>
      <c r="F33" s="63">
        <f>SUM(F34:F35)</f>
        <v>400</v>
      </c>
      <c r="G33" s="63">
        <f>SUM(G34:G35)</f>
        <v>1330</v>
      </c>
      <c r="H33" s="63">
        <f>SUM(H34:H35)</f>
        <v>533.20000000000005</v>
      </c>
      <c r="I33" s="63">
        <f>SUM(I34:I35)</f>
        <v>396.97500000000002</v>
      </c>
      <c r="J33" s="63">
        <f>SUM(J34:J35)</f>
        <v>1350.711</v>
      </c>
      <c r="K33" s="63">
        <f>SUM(K34:K35)</f>
        <v>181.82599999999999</v>
      </c>
      <c r="L33" s="63">
        <f>SUM(L34:L35)</f>
        <v>2900</v>
      </c>
      <c r="M33" s="51" t="s">
        <v>211</v>
      </c>
      <c r="Q33" s="34" t="s">
        <v>210</v>
      </c>
      <c r="R33" s="33">
        <v>199.6</v>
      </c>
      <c r="S33" s="33">
        <v>-33.5</v>
      </c>
      <c r="T33" s="33">
        <v>-76.5</v>
      </c>
      <c r="U33" s="33">
        <v>-43.25</v>
      </c>
      <c r="V33" s="32">
        <v>-20.453502280779674</v>
      </c>
      <c r="W33" s="32">
        <v>-22.803010834958343</v>
      </c>
      <c r="X33" s="32">
        <v>-73.03</v>
      </c>
      <c r="Y33" s="32">
        <v>-33.81</v>
      </c>
      <c r="Z33" s="32">
        <v>-49.74</v>
      </c>
      <c r="AA33" s="32">
        <v>-66.69</v>
      </c>
      <c r="AB33" s="32">
        <v>-11.26</v>
      </c>
      <c r="AC33" s="32"/>
      <c r="AD33" s="32">
        <v>-35.471186315000182</v>
      </c>
      <c r="AE33" s="32"/>
      <c r="AF33" s="32">
        <v>-160</v>
      </c>
      <c r="AG33" s="32">
        <v>64.37</v>
      </c>
      <c r="AH33" s="31">
        <v>157.13999999999999</v>
      </c>
      <c r="AI33" s="24">
        <v>-118.21</v>
      </c>
      <c r="AJ33" s="30" t="s">
        <v>209</v>
      </c>
    </row>
    <row r="34" spans="1:36" x14ac:dyDescent="0.3">
      <c r="A34" s="62" t="s">
        <v>96</v>
      </c>
      <c r="B34" s="61" t="s">
        <v>95</v>
      </c>
      <c r="C34" s="61" t="s">
        <v>95</v>
      </c>
      <c r="D34" s="61" t="s">
        <v>95</v>
      </c>
      <c r="E34" s="61" t="s">
        <v>95</v>
      </c>
      <c r="F34" s="52">
        <v>400</v>
      </c>
      <c r="G34" s="52">
        <v>1330</v>
      </c>
      <c r="H34" s="52">
        <v>434</v>
      </c>
      <c r="I34" s="52">
        <v>235</v>
      </c>
      <c r="J34" s="52">
        <v>0</v>
      </c>
      <c r="K34" s="52">
        <v>0</v>
      </c>
      <c r="L34" s="52">
        <v>0</v>
      </c>
      <c r="M34" s="56" t="s">
        <v>208</v>
      </c>
      <c r="Q34" s="34" t="s">
        <v>207</v>
      </c>
      <c r="R34" s="33">
        <v>-24.4</v>
      </c>
      <c r="S34" s="33">
        <v>-16.8</v>
      </c>
      <c r="T34" s="33">
        <v>-62.3</v>
      </c>
      <c r="U34" s="33">
        <v>-40.5</v>
      </c>
      <c r="V34" s="32">
        <v>-9.4903789516399968</v>
      </c>
      <c r="W34" s="32">
        <v>8.2639408640000056</v>
      </c>
      <c r="X34" s="32">
        <v>-19.690000000000001</v>
      </c>
      <c r="Y34" s="32">
        <v>-82.74</v>
      </c>
      <c r="Z34" s="32">
        <v>3.31</v>
      </c>
      <c r="AA34" s="32">
        <v>-4.1500000000000004</v>
      </c>
      <c r="AB34" s="32">
        <v>29.76</v>
      </c>
      <c r="AC34" s="32">
        <v>31.371659295198299</v>
      </c>
      <c r="AD34" s="32">
        <v>44.628813684999841</v>
      </c>
      <c r="AE34" s="32">
        <v>35.998688771447689</v>
      </c>
      <c r="AF34" s="32">
        <v>-129.69999999999999</v>
      </c>
      <c r="AG34" s="32">
        <v>60.88</v>
      </c>
      <c r="AH34" s="31">
        <v>98.26</v>
      </c>
      <c r="AI34" s="24">
        <v>-223.39</v>
      </c>
      <c r="AJ34" s="30" t="s">
        <v>206</v>
      </c>
    </row>
    <row r="35" spans="1:36" x14ac:dyDescent="0.3">
      <c r="A35" s="62" t="s">
        <v>93</v>
      </c>
      <c r="B35" s="61" t="s">
        <v>95</v>
      </c>
      <c r="C35" s="61" t="s">
        <v>95</v>
      </c>
      <c r="D35" s="61" t="s">
        <v>95</v>
      </c>
      <c r="E35" s="61" t="s">
        <v>95</v>
      </c>
      <c r="F35" s="61" t="s">
        <v>95</v>
      </c>
      <c r="G35" s="61" t="s">
        <v>95</v>
      </c>
      <c r="H35" s="52">
        <v>99.2</v>
      </c>
      <c r="I35" s="52">
        <v>161.97499999999999</v>
      </c>
      <c r="J35" s="52">
        <v>1350.711</v>
      </c>
      <c r="K35" s="52">
        <v>181.82599999999999</v>
      </c>
      <c r="L35" s="52">
        <v>2900</v>
      </c>
      <c r="M35" s="56" t="s">
        <v>92</v>
      </c>
      <c r="Q35" s="34" t="s">
        <v>150</v>
      </c>
      <c r="R35" s="33">
        <v>60.5</v>
      </c>
      <c r="S35" s="33">
        <v>19.899999999999999</v>
      </c>
      <c r="T35" s="33">
        <v>17.399999999999999</v>
      </c>
      <c r="U35" s="33">
        <v>13.7</v>
      </c>
      <c r="V35" s="32">
        <v>13.452023610324501</v>
      </c>
      <c r="W35" s="32">
        <v>22.895236247899998</v>
      </c>
      <c r="X35" s="32">
        <v>21.48</v>
      </c>
      <c r="Y35" s="32">
        <v>20</v>
      </c>
      <c r="Z35" s="32">
        <v>25</v>
      </c>
      <c r="AA35" s="32">
        <v>13.21</v>
      </c>
      <c r="AB35" s="32">
        <v>12</v>
      </c>
      <c r="AC35" s="32">
        <v>20</v>
      </c>
      <c r="AD35" s="32">
        <v>31.2</v>
      </c>
      <c r="AE35" s="32">
        <v>30</v>
      </c>
      <c r="AF35" s="32">
        <v>10</v>
      </c>
      <c r="AG35" s="32">
        <v>13.67</v>
      </c>
      <c r="AH35" s="31">
        <v>22.44</v>
      </c>
      <c r="AI35" s="24">
        <v>-8</v>
      </c>
      <c r="AJ35" s="30" t="s">
        <v>16</v>
      </c>
    </row>
    <row r="36" spans="1:36" x14ac:dyDescent="0.3">
      <c r="A36" s="59" t="s">
        <v>205</v>
      </c>
      <c r="B36" s="58">
        <f>B6-B17</f>
        <v>-13372.324000000001</v>
      </c>
      <c r="C36" s="58">
        <f>C6-C17</f>
        <v>-4319.2180000000008</v>
      </c>
      <c r="D36" s="58">
        <f>D6-D17</f>
        <v>-5437.9580000000133</v>
      </c>
      <c r="E36" s="58">
        <f>E6-E17</f>
        <v>-10725.574000000001</v>
      </c>
      <c r="F36" s="58">
        <f>F6-F17</f>
        <v>-14163.124000000003</v>
      </c>
      <c r="G36" s="58">
        <f>G6-G17</f>
        <v>-23044.878828399997</v>
      </c>
      <c r="H36" s="58">
        <f>H6-H17</f>
        <v>-41087.943231999998</v>
      </c>
      <c r="I36" s="58">
        <f>I6-I17</f>
        <v>-22545.552200000006</v>
      </c>
      <c r="J36" s="58">
        <f>J6-J17</f>
        <v>-55553.481000000014</v>
      </c>
      <c r="K36" s="58">
        <f>K6-K17</f>
        <v>-31644.249505000014</v>
      </c>
      <c r="L36" s="58">
        <f>L6-L17</f>
        <v>-45100.33</v>
      </c>
      <c r="M36" s="57" t="s">
        <v>203</v>
      </c>
      <c r="Q36" s="34" t="s">
        <v>204</v>
      </c>
      <c r="R36" s="33">
        <v>7.6</v>
      </c>
      <c r="S36" s="33">
        <v>-29.9</v>
      </c>
      <c r="T36" s="33">
        <v>-62.1</v>
      </c>
      <c r="U36" s="33">
        <v>-31.89</v>
      </c>
      <c r="V36" s="32">
        <v>-16.862697001814681</v>
      </c>
      <c r="W36" s="32">
        <v>-7.6128625873354459</v>
      </c>
      <c r="X36" s="32">
        <v>-58.92</v>
      </c>
      <c r="Y36" s="32">
        <v>-30.01</v>
      </c>
      <c r="Z36" s="32">
        <v>-37.74</v>
      </c>
      <c r="AA36" s="32">
        <v>-81.78</v>
      </c>
      <c r="AB36" s="32">
        <v>-39.44</v>
      </c>
      <c r="AC36" s="32">
        <v>-14.188340704801703</v>
      </c>
      <c r="AD36" s="32"/>
      <c r="AE36" s="32"/>
      <c r="AF36" s="32">
        <v>-198.13</v>
      </c>
      <c r="AG36" s="32">
        <v>2.35</v>
      </c>
      <c r="AH36" s="31">
        <v>198.21</v>
      </c>
      <c r="AI36" s="24">
        <v>-149.32</v>
      </c>
      <c r="AJ36" s="30" t="s">
        <v>203</v>
      </c>
    </row>
    <row r="37" spans="1:36" x14ac:dyDescent="0.3">
      <c r="A37" s="55" t="s">
        <v>202</v>
      </c>
      <c r="B37" s="54">
        <f>B5-B17</f>
        <v>-9216.3240000000005</v>
      </c>
      <c r="C37" s="54">
        <f>C5-C17</f>
        <v>-938.21800000000076</v>
      </c>
      <c r="D37" s="54">
        <f>D5-D17</f>
        <v>-4311.9580000000133</v>
      </c>
      <c r="E37" s="54">
        <f>E5-E17</f>
        <v>-7685.5740000000005</v>
      </c>
      <c r="F37" s="54">
        <f>F5-F17</f>
        <v>-8329.1240000000034</v>
      </c>
      <c r="G37" s="54">
        <f>G5-G17</f>
        <v>-15533.027828399994</v>
      </c>
      <c r="H37" s="54">
        <f>H5-H17</f>
        <v>-29603.827231999996</v>
      </c>
      <c r="I37" s="54">
        <f>I5-I17</f>
        <v>-9009.1071999999986</v>
      </c>
      <c r="J37" s="54">
        <f>J5-J17</f>
        <v>-39805.526000000013</v>
      </c>
      <c r="K37" s="54">
        <f>K5-K17</f>
        <v>-19155.31650500001</v>
      </c>
      <c r="L37" s="54">
        <f>L5-L17</f>
        <v>-34800.330000000016</v>
      </c>
      <c r="M37" s="60" t="s">
        <v>200</v>
      </c>
      <c r="Q37" s="34" t="s">
        <v>201</v>
      </c>
      <c r="R37" s="33">
        <v>260.10000000000002</v>
      </c>
      <c r="S37" s="33">
        <v>-13.6</v>
      </c>
      <c r="T37" s="33">
        <v>-59.1</v>
      </c>
      <c r="U37" s="33">
        <v>-29.55</v>
      </c>
      <c r="V37" s="32">
        <v>-7.0014786704551852</v>
      </c>
      <c r="W37" s="32">
        <v>9.2225412941672857E-2</v>
      </c>
      <c r="X37" s="32">
        <v>-51.55</v>
      </c>
      <c r="Y37" s="32">
        <v>-53.81</v>
      </c>
      <c r="Z37" s="32">
        <v>-24.74</v>
      </c>
      <c r="AA37" s="32">
        <v>-53.48</v>
      </c>
      <c r="AB37" s="32">
        <v>0.74</v>
      </c>
      <c r="AC37" s="32">
        <v>-2.5283407048017033</v>
      </c>
      <c r="AD37" s="32"/>
      <c r="AE37" s="32"/>
      <c r="AF37" s="32">
        <v>-150</v>
      </c>
      <c r="AG37" s="32">
        <v>78.040000000000006</v>
      </c>
      <c r="AH37" s="31">
        <v>134.69</v>
      </c>
      <c r="AI37" s="24">
        <v>-94.59</v>
      </c>
      <c r="AJ37" s="30" t="s">
        <v>200</v>
      </c>
    </row>
    <row r="38" spans="1:36" x14ac:dyDescent="0.3">
      <c r="A38" s="59" t="s">
        <v>199</v>
      </c>
      <c r="B38" s="58">
        <f>SUM(B39,B48,SUM(B51:B54))</f>
        <v>9215.6109999999971</v>
      </c>
      <c r="C38" s="58">
        <f>SUM(C39,C48,SUM(C51:C54))</f>
        <v>938.14799999999923</v>
      </c>
      <c r="D38" s="58">
        <f>SUM(D39,D48,SUM(D51:D54))</f>
        <v>4311.5380000000096</v>
      </c>
      <c r="E38" s="58">
        <f>SUM(E39,E48,SUM(E51:E54))</f>
        <v>7686.427559502923</v>
      </c>
      <c r="F38" s="58">
        <f>SUM(F39,F48,SUM(F51:F54))</f>
        <v>8328.8990614364338</v>
      </c>
      <c r="G38" s="58">
        <f>SUM(G39,G48,SUM(G51:G54))</f>
        <v>15533.282000000001</v>
      </c>
      <c r="H38" s="58">
        <f>SUM(H39,H48,SUM(H51:H54))</f>
        <v>29703.201800000003</v>
      </c>
      <c r="I38" s="58">
        <f>SUM(I39,I48,SUM(I51:I54))</f>
        <v>9009.2196000000185</v>
      </c>
      <c r="J38" s="58">
        <f>SUM(J39,J48,SUM(J51:J54))</f>
        <v>39805.828999999983</v>
      </c>
      <c r="K38" s="58">
        <f>SUM(K39,K48,SUM(K51:K54))</f>
        <v>19154.862500000003</v>
      </c>
      <c r="L38" s="58">
        <f>SUM(L39,L48,SUM(L51:L54))</f>
        <v>34800</v>
      </c>
      <c r="M38" s="57" t="s">
        <v>198</v>
      </c>
      <c r="Q38" s="34" t="s">
        <v>199</v>
      </c>
      <c r="R38" s="33">
        <v>-260.10000000000002</v>
      </c>
      <c r="S38" s="33">
        <v>13</v>
      </c>
      <c r="T38" s="33">
        <v>59.1</v>
      </c>
      <c r="U38" s="33">
        <v>29.55</v>
      </c>
      <c r="V38" s="32">
        <v>7.0014786704551852</v>
      </c>
      <c r="W38" s="32">
        <v>-9.2225412941672857E-2</v>
      </c>
      <c r="X38" s="32">
        <v>51.55</v>
      </c>
      <c r="Y38" s="32">
        <v>53.81</v>
      </c>
      <c r="Z38" s="32">
        <v>24.74</v>
      </c>
      <c r="AA38" s="32">
        <v>53.48</v>
      </c>
      <c r="AB38" s="32">
        <v>-0.74</v>
      </c>
      <c r="AC38" s="32">
        <v>2.5283407048017033</v>
      </c>
      <c r="AD38" s="32">
        <v>-17.399999999999999</v>
      </c>
      <c r="AE38" s="32"/>
      <c r="AF38" s="32">
        <v>150</v>
      </c>
      <c r="AG38" s="32">
        <v>78.040000000000006</v>
      </c>
      <c r="AH38" s="31">
        <v>134.69</v>
      </c>
      <c r="AI38" s="24">
        <v>94.59</v>
      </c>
      <c r="AJ38" s="30" t="s">
        <v>198</v>
      </c>
    </row>
    <row r="39" spans="1:36" x14ac:dyDescent="0.3">
      <c r="A39" s="55" t="s">
        <v>197</v>
      </c>
      <c r="B39" s="54">
        <f>B40+B44</f>
        <v>543</v>
      </c>
      <c r="C39" s="54">
        <f>C40+C44</f>
        <v>-65.850000000000364</v>
      </c>
      <c r="D39" s="54">
        <f>D40+D44</f>
        <v>-187.26000000000022</v>
      </c>
      <c r="E39" s="54">
        <f>E40+E44</f>
        <v>-5165.8500000000004</v>
      </c>
      <c r="F39" s="54">
        <f>F40+F44</f>
        <v>-5722.72</v>
      </c>
      <c r="G39" s="54">
        <f>G40+G44</f>
        <v>1061.4599999999991</v>
      </c>
      <c r="H39" s="54">
        <f>H40+H44</f>
        <v>-879.45000000000073</v>
      </c>
      <c r="I39" s="54">
        <f>I40+I44</f>
        <v>2434.2799999999988</v>
      </c>
      <c r="J39" s="54">
        <f>J40+J44</f>
        <v>748.30999999999949</v>
      </c>
      <c r="K39" s="54">
        <f>K40+K44</f>
        <v>-52.149999999999636</v>
      </c>
      <c r="L39" s="54">
        <f>L40+L44</f>
        <v>-3800</v>
      </c>
      <c r="M39" s="53" t="s">
        <v>196</v>
      </c>
      <c r="Q39" s="34" t="s">
        <v>195</v>
      </c>
      <c r="R39" s="33">
        <v>-38.700000000000003</v>
      </c>
      <c r="S39" s="33">
        <v>3</v>
      </c>
      <c r="T39" s="33">
        <v>47.1</v>
      </c>
      <c r="U39" s="33">
        <v>44.94</v>
      </c>
      <c r="V39" s="32">
        <v>-5.8650083589700035</v>
      </c>
      <c r="W39" s="32">
        <v>-11.690099325750001</v>
      </c>
      <c r="X39" s="32">
        <v>2.57</v>
      </c>
      <c r="Y39" s="32">
        <v>-86.06</v>
      </c>
      <c r="Z39" s="32">
        <v>28.24</v>
      </c>
      <c r="AA39" s="32">
        <v>-5.23</v>
      </c>
      <c r="AB39" s="32">
        <v>-25.54</v>
      </c>
      <c r="AC39" s="32">
        <v>22.65</v>
      </c>
      <c r="AD39" s="32">
        <v>-5</v>
      </c>
      <c r="AE39" s="32"/>
      <c r="AF39" s="32" t="s">
        <v>194</v>
      </c>
      <c r="AG39" s="32">
        <v>100.71</v>
      </c>
      <c r="AH39" s="31">
        <v>205.73</v>
      </c>
      <c r="AI39" s="24">
        <v>164.34</v>
      </c>
      <c r="AJ39" s="30" t="s">
        <v>166</v>
      </c>
    </row>
    <row r="40" spans="1:36" x14ac:dyDescent="0.3">
      <c r="A40" s="50" t="s">
        <v>193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 t="s">
        <v>192</v>
      </c>
      <c r="Q40" s="34" t="s">
        <v>191</v>
      </c>
      <c r="R40" s="33">
        <v>-47.7</v>
      </c>
      <c r="S40" s="33">
        <v>7.6</v>
      </c>
      <c r="T40" s="33">
        <v>19</v>
      </c>
      <c r="U40" s="33">
        <v>14.29</v>
      </c>
      <c r="V40" s="32">
        <v>5.6367565810299975</v>
      </c>
      <c r="W40" s="32">
        <v>-12.506421325750004</v>
      </c>
      <c r="X40" s="32">
        <v>-54.73</v>
      </c>
      <c r="Y40" s="32">
        <v>-31.02</v>
      </c>
      <c r="Z40" s="32">
        <v>33.24</v>
      </c>
      <c r="AA40" s="32">
        <v>-20.27</v>
      </c>
      <c r="AB40" s="32">
        <v>-13.04</v>
      </c>
      <c r="AC40" s="32">
        <v>10.65</v>
      </c>
      <c r="AD40" s="32">
        <v>-3</v>
      </c>
      <c r="AE40" s="32"/>
      <c r="AF40" s="32" t="s">
        <v>190</v>
      </c>
      <c r="AG40" s="32"/>
      <c r="AH40" s="31">
        <v>58.74</v>
      </c>
      <c r="AI40" s="24">
        <v>164.45</v>
      </c>
      <c r="AJ40" s="30" t="s">
        <v>162</v>
      </c>
    </row>
    <row r="41" spans="1:36" x14ac:dyDescent="0.3">
      <c r="A41" s="50" t="s">
        <v>189</v>
      </c>
      <c r="B41" s="52">
        <v>0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/>
      <c r="M41" s="51"/>
      <c r="Q41" s="34" t="s">
        <v>188</v>
      </c>
      <c r="R41" s="33">
        <v>-27.3</v>
      </c>
      <c r="S41" s="33">
        <v>-0.2</v>
      </c>
      <c r="T41" s="33">
        <v>22.2</v>
      </c>
      <c r="U41" s="33">
        <v>11.25</v>
      </c>
      <c r="V41" s="32">
        <v>-10.166278496970001</v>
      </c>
      <c r="W41" s="32">
        <v>8.3531996742499963</v>
      </c>
      <c r="X41" s="32">
        <v>-64.69</v>
      </c>
      <c r="Y41" s="32">
        <v>-5</v>
      </c>
      <c r="Z41" s="32">
        <v>33.24</v>
      </c>
      <c r="AA41" s="32">
        <v>4.45</v>
      </c>
      <c r="AB41" s="32">
        <v>-0.54</v>
      </c>
      <c r="AC41" s="32">
        <v>3.65</v>
      </c>
      <c r="AD41" s="32">
        <v>-1.3</v>
      </c>
      <c r="AE41" s="32"/>
      <c r="AF41" s="32" t="s">
        <v>187</v>
      </c>
      <c r="AG41" s="32">
        <v>59.55</v>
      </c>
      <c r="AH41" s="31">
        <v>29.82</v>
      </c>
      <c r="AI41" s="24">
        <v>5</v>
      </c>
      <c r="AJ41" s="30" t="s">
        <v>186</v>
      </c>
    </row>
    <row r="42" spans="1:36" x14ac:dyDescent="0.3">
      <c r="A42" s="50" t="s">
        <v>185</v>
      </c>
      <c r="B42" s="52">
        <v>0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/>
      <c r="M42" s="51"/>
      <c r="Q42" s="34" t="s">
        <v>184</v>
      </c>
      <c r="R42" s="33">
        <v>-27.3</v>
      </c>
      <c r="S42" s="33">
        <v>-0.2</v>
      </c>
      <c r="T42" s="33">
        <v>22.2</v>
      </c>
      <c r="U42" s="33">
        <v>-584</v>
      </c>
      <c r="V42" s="32">
        <v>-5.7465123174199997</v>
      </c>
      <c r="W42" s="32">
        <v>8.4707620811470701</v>
      </c>
      <c r="X42" s="32">
        <v>-63.78</v>
      </c>
      <c r="Y42" s="32"/>
      <c r="Z42" s="32"/>
      <c r="AA42" s="32">
        <v>8.4600000000000009</v>
      </c>
      <c r="AB42" s="32"/>
      <c r="AC42" s="32"/>
      <c r="AD42" s="32"/>
      <c r="AE42" s="32"/>
      <c r="AF42" s="32"/>
      <c r="AG42" s="32"/>
      <c r="AH42" s="31"/>
      <c r="AI42" s="24"/>
      <c r="AJ42" s="30" t="s">
        <v>183</v>
      </c>
    </row>
    <row r="43" spans="1:36" x14ac:dyDescent="0.3">
      <c r="A43" s="50" t="s">
        <v>182</v>
      </c>
      <c r="B43" s="52">
        <v>0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/>
      <c r="M43" s="51"/>
      <c r="Q43" s="34" t="s">
        <v>181</v>
      </c>
      <c r="R43" s="33"/>
      <c r="S43" s="33"/>
      <c r="T43" s="33"/>
      <c r="U43" s="33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1"/>
      <c r="AI43" s="24"/>
      <c r="AJ43" s="30"/>
    </row>
    <row r="44" spans="1:36" x14ac:dyDescent="0.3">
      <c r="A44" s="50" t="s">
        <v>180</v>
      </c>
      <c r="B44" s="52">
        <f>SUM(B45:B47)</f>
        <v>543</v>
      </c>
      <c r="C44" s="52">
        <f>SUM(C45:C47)</f>
        <v>-65.850000000000364</v>
      </c>
      <c r="D44" s="52">
        <f>SUM(D45:D47)</f>
        <v>-187.26000000000022</v>
      </c>
      <c r="E44" s="52">
        <f>SUM(E45:E47)</f>
        <v>-5165.8500000000004</v>
      </c>
      <c r="F44" s="52">
        <f>SUM(F45:F47)</f>
        <v>-5722.72</v>
      </c>
      <c r="G44" s="52">
        <f>SUM(G45:G47)</f>
        <v>1061.4599999999991</v>
      </c>
      <c r="H44" s="52">
        <f>SUM(H45:H47)</f>
        <v>-879.45000000000073</v>
      </c>
      <c r="I44" s="52">
        <f>SUM(I45:I47)</f>
        <v>2434.2799999999988</v>
      </c>
      <c r="J44" s="52">
        <f>SUM(J45:J47)</f>
        <v>748.30999999999949</v>
      </c>
      <c r="K44" s="52">
        <f>SUM(K45:K47)</f>
        <v>-52.149999999999636</v>
      </c>
      <c r="L44" s="52">
        <f>SUM(L45:L47)</f>
        <v>-3800</v>
      </c>
      <c r="M44" s="51" t="s">
        <v>137</v>
      </c>
      <c r="Q44" s="34" t="s">
        <v>179</v>
      </c>
      <c r="R44" s="33">
        <v>-20.3</v>
      </c>
      <c r="S44" s="33">
        <v>7.9</v>
      </c>
      <c r="T44" s="33">
        <v>12.5</v>
      </c>
      <c r="U44" s="33">
        <v>3.04</v>
      </c>
      <c r="V44" s="32">
        <v>15.803035077999999</v>
      </c>
      <c r="W44" s="32">
        <v>-20.859621000000001</v>
      </c>
      <c r="X44" s="32">
        <v>9.76</v>
      </c>
      <c r="Y44" s="32">
        <v>-26.02</v>
      </c>
      <c r="Z44" s="32">
        <v>-12</v>
      </c>
      <c r="AA44" s="32">
        <v>-24.72</v>
      </c>
      <c r="AB44" s="32">
        <v>-12.5</v>
      </c>
      <c r="AC44" s="32">
        <v>7</v>
      </c>
      <c r="AD44" s="32">
        <v>-1.7000000000000002</v>
      </c>
      <c r="AE44" s="32"/>
      <c r="AF44" s="32">
        <v>10</v>
      </c>
      <c r="AG44" s="32">
        <v>4.1100000000000003</v>
      </c>
      <c r="AH44" s="31">
        <v>28.92</v>
      </c>
      <c r="AI44" s="24">
        <v>26.92</v>
      </c>
      <c r="AJ44" s="30" t="s">
        <v>178</v>
      </c>
    </row>
    <row r="45" spans="1:36" x14ac:dyDescent="0.3">
      <c r="A45" s="50" t="s">
        <v>177</v>
      </c>
      <c r="B45" s="52">
        <v>5483</v>
      </c>
      <c r="C45" s="52">
        <v>4664.1499999999996</v>
      </c>
      <c r="D45" s="52">
        <v>4612.74</v>
      </c>
      <c r="E45" s="52">
        <v>5674.15</v>
      </c>
      <c r="F45" s="52">
        <v>7187.28</v>
      </c>
      <c r="G45" s="52">
        <v>7341.46</v>
      </c>
      <c r="H45" s="52">
        <v>8300.5499999999993</v>
      </c>
      <c r="I45" s="52">
        <v>12924.28</v>
      </c>
      <c r="J45" s="52">
        <v>13838.31</v>
      </c>
      <c r="K45" s="52">
        <v>14187.85</v>
      </c>
      <c r="L45" s="52">
        <v>12500</v>
      </c>
      <c r="M45" s="56" t="s">
        <v>176</v>
      </c>
      <c r="Q45" s="34" t="s">
        <v>175</v>
      </c>
      <c r="R45" s="33">
        <v>4.5999999999999996</v>
      </c>
      <c r="S45" s="33">
        <v>5.5</v>
      </c>
      <c r="T45" s="33">
        <v>14.8</v>
      </c>
      <c r="U45" s="33">
        <v>3.04</v>
      </c>
      <c r="V45" s="32">
        <v>-2.3650000000000002</v>
      </c>
      <c r="W45" s="32">
        <v>9.7639999999999993</v>
      </c>
      <c r="X45" s="32">
        <v>-1.31</v>
      </c>
      <c r="Y45" s="32">
        <v>8</v>
      </c>
      <c r="Z45" s="32">
        <v>-5</v>
      </c>
      <c r="AA45" s="32">
        <v>8.8699999999999992</v>
      </c>
      <c r="AB45" s="32">
        <v>-12.5</v>
      </c>
      <c r="AC45" s="32">
        <v>12</v>
      </c>
      <c r="AD45" s="32">
        <v>-2</v>
      </c>
      <c r="AE45" s="32"/>
      <c r="AF45" s="32" t="s">
        <v>95</v>
      </c>
      <c r="AG45" s="32">
        <v>7.74</v>
      </c>
      <c r="AH45" s="31">
        <v>0.59</v>
      </c>
      <c r="AI45" s="24">
        <v>-0.82</v>
      </c>
      <c r="AJ45" s="30" t="s">
        <v>174</v>
      </c>
    </row>
    <row r="46" spans="1:36" x14ac:dyDescent="0.3">
      <c r="A46" s="50" t="s">
        <v>173</v>
      </c>
      <c r="B46" s="52">
        <v>1940</v>
      </c>
      <c r="C46" s="52">
        <v>2840</v>
      </c>
      <c r="D46" s="52">
        <v>3860</v>
      </c>
      <c r="E46" s="52">
        <v>740</v>
      </c>
      <c r="F46" s="52">
        <v>0</v>
      </c>
      <c r="G46" s="52">
        <v>7180</v>
      </c>
      <c r="H46" s="52">
        <v>4690</v>
      </c>
      <c r="I46" s="52">
        <v>4830</v>
      </c>
      <c r="J46" s="52">
        <v>1830</v>
      </c>
      <c r="K46" s="52">
        <v>0</v>
      </c>
      <c r="L46" s="52">
        <v>0</v>
      </c>
      <c r="M46" s="56" t="s">
        <v>172</v>
      </c>
      <c r="Q46" s="34" t="s">
        <v>171</v>
      </c>
      <c r="R46" s="33">
        <v>22.2</v>
      </c>
      <c r="S46" s="33">
        <v>0</v>
      </c>
      <c r="T46" s="33" t="s">
        <v>14</v>
      </c>
      <c r="U46" s="33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1"/>
      <c r="AI46" s="24"/>
      <c r="AJ46" s="30"/>
    </row>
    <row r="47" spans="1:36" x14ac:dyDescent="0.3">
      <c r="A47" s="50" t="s">
        <v>170</v>
      </c>
      <c r="B47" s="52">
        <v>-6880</v>
      </c>
      <c r="C47" s="52">
        <v>-7570</v>
      </c>
      <c r="D47" s="52">
        <v>-8660</v>
      </c>
      <c r="E47" s="52">
        <v>-11580</v>
      </c>
      <c r="F47" s="52">
        <v>-12910</v>
      </c>
      <c r="G47" s="52">
        <v>-13460</v>
      </c>
      <c r="H47" s="52">
        <v>-13870</v>
      </c>
      <c r="I47" s="52">
        <v>-15320</v>
      </c>
      <c r="J47" s="52">
        <v>-14920</v>
      </c>
      <c r="K47" s="52">
        <v>-14240</v>
      </c>
      <c r="L47" s="52">
        <v>-16300</v>
      </c>
      <c r="M47" s="56" t="s">
        <v>169</v>
      </c>
      <c r="Q47" s="34" t="s">
        <v>168</v>
      </c>
      <c r="R47" s="33">
        <v>-17.8</v>
      </c>
      <c r="S47" s="33">
        <v>-10.199999999999999</v>
      </c>
      <c r="T47" s="33">
        <v>-1.2</v>
      </c>
      <c r="U47" s="33">
        <v>0.3</v>
      </c>
      <c r="V47" s="32">
        <v>-7.7877999999999975E-2</v>
      </c>
      <c r="W47" s="32">
        <v>-3.4255499999999999</v>
      </c>
      <c r="X47" s="32">
        <v>-5.42</v>
      </c>
      <c r="Y47" s="32">
        <v>-5.48</v>
      </c>
      <c r="Z47" s="32"/>
      <c r="AA47" s="32"/>
      <c r="AB47" s="32"/>
      <c r="AC47" s="32"/>
      <c r="AD47" s="32"/>
      <c r="AE47" s="32"/>
      <c r="AF47" s="32"/>
      <c r="AG47" s="32">
        <v>14.54</v>
      </c>
      <c r="AH47" s="31">
        <v>12.11</v>
      </c>
      <c r="AI47" s="24">
        <v>-12.85</v>
      </c>
      <c r="AJ47" s="30"/>
    </row>
    <row r="48" spans="1:36" x14ac:dyDescent="0.3">
      <c r="A48" s="55" t="s">
        <v>167</v>
      </c>
      <c r="B48" s="54">
        <f>B50+B49</f>
        <v>-10</v>
      </c>
      <c r="C48" s="54">
        <f>C50+C49</f>
        <v>-4930</v>
      </c>
      <c r="D48" s="54">
        <f>D50+D49</f>
        <v>6500</v>
      </c>
      <c r="E48" s="54">
        <f>E50+E49</f>
        <v>4830</v>
      </c>
      <c r="F48" s="54">
        <f>F50+F49</f>
        <v>370</v>
      </c>
      <c r="G48" s="54">
        <f>G50+G49</f>
        <v>6200</v>
      </c>
      <c r="H48" s="54">
        <f>H50+H49</f>
        <v>37900</v>
      </c>
      <c r="I48" s="54">
        <f>I50+I49</f>
        <v>-8500</v>
      </c>
      <c r="J48" s="54">
        <f>J50+J49</f>
        <v>20600</v>
      </c>
      <c r="K48" s="54">
        <f>K50+K49</f>
        <v>-3800</v>
      </c>
      <c r="L48" s="54">
        <f>L50+L49</f>
        <v>20600</v>
      </c>
      <c r="M48" s="53" t="s">
        <v>166</v>
      </c>
      <c r="Q48" s="34" t="s">
        <v>165</v>
      </c>
      <c r="R48" s="33">
        <v>3.7</v>
      </c>
      <c r="S48" s="33">
        <v>-8</v>
      </c>
      <c r="T48" s="33">
        <v>-0.2</v>
      </c>
      <c r="U48" s="33">
        <v>0.3</v>
      </c>
      <c r="V48" s="32">
        <v>-0.08</v>
      </c>
      <c r="W48" s="32">
        <v>-3.4255499999999999</v>
      </c>
      <c r="X48" s="32">
        <v>-5.42</v>
      </c>
      <c r="Y48" s="32">
        <v>-5.48</v>
      </c>
      <c r="Z48" s="32"/>
      <c r="AA48" s="32">
        <v>-1.32</v>
      </c>
      <c r="AB48" s="32">
        <v>0</v>
      </c>
      <c r="AC48" s="32"/>
      <c r="AD48" s="32"/>
      <c r="AE48" s="32"/>
      <c r="AF48" s="32"/>
      <c r="AG48" s="32">
        <v>14.54</v>
      </c>
      <c r="AH48" s="31">
        <v>12.11</v>
      </c>
      <c r="AI48" s="24"/>
      <c r="AJ48" s="30" t="s">
        <v>164</v>
      </c>
    </row>
    <row r="49" spans="1:36" x14ac:dyDescent="0.3">
      <c r="A49" s="50" t="s">
        <v>163</v>
      </c>
      <c r="B49" s="52">
        <v>-700</v>
      </c>
      <c r="C49" s="52">
        <v>-4900</v>
      </c>
      <c r="D49" s="52">
        <v>6900</v>
      </c>
      <c r="E49" s="52">
        <v>1800</v>
      </c>
      <c r="F49" s="52">
        <v>2900</v>
      </c>
      <c r="G49" s="52">
        <v>7400</v>
      </c>
      <c r="H49" s="52">
        <v>38400</v>
      </c>
      <c r="I49" s="52">
        <v>-8400</v>
      </c>
      <c r="J49" s="52">
        <v>20500</v>
      </c>
      <c r="K49" s="52">
        <v>-4000</v>
      </c>
      <c r="L49" s="52">
        <v>33100</v>
      </c>
      <c r="M49" s="51" t="s">
        <v>162</v>
      </c>
      <c r="Q49" s="34" t="s">
        <v>38</v>
      </c>
      <c r="R49" s="33">
        <v>-21.5</v>
      </c>
      <c r="S49" s="33">
        <v>-2.1</v>
      </c>
      <c r="T49" s="33">
        <v>-2.8</v>
      </c>
      <c r="U49" s="33">
        <v>26.31</v>
      </c>
      <c r="V49" s="32">
        <v>-9.0588869400000007</v>
      </c>
      <c r="W49" s="32">
        <v>-7.37</v>
      </c>
      <c r="X49" s="32">
        <v>-2.17</v>
      </c>
      <c r="Y49" s="32">
        <v>-2.8</v>
      </c>
      <c r="Z49" s="32"/>
      <c r="AA49" s="32"/>
      <c r="AB49" s="32">
        <v>0</v>
      </c>
      <c r="AC49" s="32"/>
      <c r="AD49" s="32"/>
      <c r="AE49" s="32"/>
      <c r="AF49" s="32"/>
      <c r="AG49" s="32"/>
      <c r="AH49" s="31"/>
      <c r="AI49" s="24"/>
      <c r="AJ49" s="30" t="s">
        <v>161</v>
      </c>
    </row>
    <row r="50" spans="1:36" x14ac:dyDescent="0.3">
      <c r="A50" s="50" t="s">
        <v>160</v>
      </c>
      <c r="B50" s="52">
        <v>690</v>
      </c>
      <c r="C50" s="52">
        <v>-30</v>
      </c>
      <c r="D50" s="52">
        <v>-400</v>
      </c>
      <c r="E50" s="52">
        <v>3030</v>
      </c>
      <c r="F50" s="52">
        <v>-2530</v>
      </c>
      <c r="G50" s="52">
        <v>-1200</v>
      </c>
      <c r="H50" s="52">
        <v>-500</v>
      </c>
      <c r="I50" s="52">
        <v>-100</v>
      </c>
      <c r="J50" s="52">
        <v>100</v>
      </c>
      <c r="K50" s="52">
        <v>200</v>
      </c>
      <c r="L50" s="52">
        <v>-12500</v>
      </c>
      <c r="M50" s="51" t="s">
        <v>159</v>
      </c>
      <c r="Q50" s="34" t="s">
        <v>158</v>
      </c>
      <c r="R50" s="33">
        <v>-223.9</v>
      </c>
      <c r="S50" s="33">
        <v>15.1</v>
      </c>
      <c r="T50" s="33">
        <v>11.6</v>
      </c>
      <c r="U50" s="33">
        <v>-0.04</v>
      </c>
      <c r="V50" s="32">
        <v>7.6754089130521628</v>
      </c>
      <c r="W50" s="32">
        <v>13.016506025442888</v>
      </c>
      <c r="X50" s="32">
        <v>50.41</v>
      </c>
      <c r="Y50" s="32">
        <v>32.26</v>
      </c>
      <c r="Z50" s="32">
        <v>8.5</v>
      </c>
      <c r="AA50" s="32">
        <v>57.19</v>
      </c>
      <c r="AB50" s="32">
        <v>24.8</v>
      </c>
      <c r="AC50" s="32">
        <v>-0.70000000000000284</v>
      </c>
      <c r="AD50" s="32">
        <v>-12.4</v>
      </c>
      <c r="AE50" s="32">
        <v>-14.567443370087517</v>
      </c>
      <c r="AF50" s="32">
        <v>26.92</v>
      </c>
      <c r="AG50" s="32">
        <v>36.04</v>
      </c>
      <c r="AH50" s="31">
        <v>70.94</v>
      </c>
      <c r="AI50" s="24">
        <v>-67.37</v>
      </c>
      <c r="AJ50" s="30" t="s">
        <v>157</v>
      </c>
    </row>
    <row r="51" spans="1:36" x14ac:dyDescent="0.3">
      <c r="A51" s="50" t="s">
        <v>156</v>
      </c>
      <c r="B51" s="47">
        <v>-794.38900000000285</v>
      </c>
      <c r="C51" s="47">
        <v>-1660.0020000000004</v>
      </c>
      <c r="D51" s="47">
        <v>-919.20199999999022</v>
      </c>
      <c r="E51" s="47">
        <v>-1740.7224404970766</v>
      </c>
      <c r="F51" s="47">
        <v>-1223.0409385635649</v>
      </c>
      <c r="G51" s="47">
        <v>-3969.3269999999975</v>
      </c>
      <c r="H51" s="47">
        <v>2773.7678000000014</v>
      </c>
      <c r="I51" s="47">
        <v>-13951.115399999981</v>
      </c>
      <c r="J51" s="47">
        <v>-2026.3360000000102</v>
      </c>
      <c r="K51" s="47">
        <v>-5661.9214999999967</v>
      </c>
      <c r="L51" s="47">
        <v>0</v>
      </c>
      <c r="M51" s="45" t="s">
        <v>155</v>
      </c>
      <c r="Q51" s="34" t="s">
        <v>154</v>
      </c>
      <c r="R51" s="33">
        <v>-13.1</v>
      </c>
      <c r="S51" s="33">
        <v>-2.2000000000000002</v>
      </c>
      <c r="T51" s="33">
        <v>3.1</v>
      </c>
      <c r="U51" s="33">
        <v>3.36</v>
      </c>
      <c r="V51" s="32">
        <v>-0.67320061032450162</v>
      </c>
      <c r="W51" s="32">
        <v>-13.322936247899998</v>
      </c>
      <c r="X51" s="32">
        <v>-4.1900000000000004</v>
      </c>
      <c r="Y51" s="32">
        <v>-0.48</v>
      </c>
      <c r="Z51" s="32"/>
      <c r="AA51" s="32">
        <v>4.84</v>
      </c>
      <c r="AB51" s="32">
        <v>7.5</v>
      </c>
      <c r="AC51" s="32">
        <v>-2</v>
      </c>
      <c r="AD51" s="32">
        <v>-10</v>
      </c>
      <c r="AE51" s="32">
        <v>14.27285689</v>
      </c>
      <c r="AF51" s="32"/>
      <c r="AG51" s="32">
        <v>13.67</v>
      </c>
      <c r="AH51" s="31">
        <v>12.24</v>
      </c>
      <c r="AI51" s="24">
        <v>-8</v>
      </c>
      <c r="AJ51" s="30" t="s">
        <v>153</v>
      </c>
    </row>
    <row r="52" spans="1:36" x14ac:dyDescent="0.3">
      <c r="A52" s="48" t="s">
        <v>152</v>
      </c>
      <c r="B52" s="47">
        <v>0</v>
      </c>
      <c r="C52" s="47">
        <v>0</v>
      </c>
      <c r="D52" s="47">
        <v>0</v>
      </c>
      <c r="E52" s="47">
        <v>0</v>
      </c>
      <c r="F52" s="47">
        <v>67.66</v>
      </c>
      <c r="G52" s="47">
        <v>390</v>
      </c>
      <c r="H52" s="47">
        <v>1100</v>
      </c>
      <c r="I52" s="47">
        <v>8468.5</v>
      </c>
      <c r="J52" s="47">
        <v>6432.81</v>
      </c>
      <c r="K52" s="47">
        <v>4192.8670000000002</v>
      </c>
      <c r="L52" s="47">
        <v>0</v>
      </c>
      <c r="M52" s="49" t="s">
        <v>151</v>
      </c>
      <c r="Q52" s="34" t="s">
        <v>150</v>
      </c>
      <c r="R52" s="33">
        <v>-60.5</v>
      </c>
      <c r="S52" s="33">
        <v>-19.899999999999999</v>
      </c>
      <c r="T52" s="33">
        <v>-17.600000000000001</v>
      </c>
      <c r="U52" s="33">
        <v>-13.7</v>
      </c>
      <c r="V52" s="32">
        <v>-13.452023610324501</v>
      </c>
      <c r="W52" s="32">
        <v>-22.895236247899998</v>
      </c>
      <c r="X52" s="32">
        <v>-21.48</v>
      </c>
      <c r="Y52" s="32">
        <v>-20</v>
      </c>
      <c r="Z52" s="32">
        <v>-25</v>
      </c>
      <c r="AA52" s="32">
        <v>-13.21</v>
      </c>
      <c r="AB52" s="32">
        <v>-12</v>
      </c>
      <c r="AC52" s="32">
        <v>-20</v>
      </c>
      <c r="AD52" s="32">
        <v>-25</v>
      </c>
      <c r="AE52" s="32">
        <v>-30</v>
      </c>
      <c r="AF52" s="32">
        <v>-10</v>
      </c>
      <c r="AG52" s="32">
        <v>13.67</v>
      </c>
      <c r="AH52" s="31">
        <v>12.24</v>
      </c>
      <c r="AI52" s="24">
        <v>-8</v>
      </c>
      <c r="AJ52" s="30" t="s">
        <v>149</v>
      </c>
    </row>
    <row r="53" spans="1:36" x14ac:dyDescent="0.3">
      <c r="A53" s="48" t="s">
        <v>148</v>
      </c>
      <c r="B53" s="47">
        <v>4017</v>
      </c>
      <c r="C53" s="47">
        <v>1894</v>
      </c>
      <c r="D53" s="47">
        <v>-6582</v>
      </c>
      <c r="E53" s="47">
        <v>2363</v>
      </c>
      <c r="F53" s="47">
        <v>5537</v>
      </c>
      <c r="G53" s="47">
        <v>2734</v>
      </c>
      <c r="H53" s="47">
        <v>-21621</v>
      </c>
      <c r="I53" s="47">
        <v>6577</v>
      </c>
      <c r="J53" s="47">
        <v>765</v>
      </c>
      <c r="K53" s="47">
        <v>10857</v>
      </c>
      <c r="L53" s="46">
        <v>3100</v>
      </c>
      <c r="M53" s="45" t="s">
        <v>147</v>
      </c>
      <c r="Q53" s="34" t="s">
        <v>146</v>
      </c>
      <c r="R53" s="33">
        <v>47.4</v>
      </c>
      <c r="S53" s="33">
        <v>17.7</v>
      </c>
      <c r="T53" s="33">
        <v>20.7</v>
      </c>
      <c r="U53" s="33">
        <v>17.059999999999999</v>
      </c>
      <c r="V53" s="32">
        <v>12.778822999999999</v>
      </c>
      <c r="W53" s="32">
        <v>9.5723000000000003</v>
      </c>
      <c r="X53" s="32">
        <v>17.28</v>
      </c>
      <c r="Y53" s="32">
        <v>19.52</v>
      </c>
      <c r="Z53" s="32">
        <v>25</v>
      </c>
      <c r="AA53" s="32">
        <v>18.05</v>
      </c>
      <c r="AB53" s="32">
        <v>19.5</v>
      </c>
      <c r="AC53" s="32">
        <v>18</v>
      </c>
      <c r="AD53" s="32">
        <v>31.2</v>
      </c>
      <c r="AE53" s="32">
        <v>44.27285689</v>
      </c>
      <c r="AF53" s="32"/>
      <c r="AG53" s="32"/>
      <c r="AH53" s="31"/>
      <c r="AI53" s="24"/>
      <c r="AJ53" s="30" t="s">
        <v>145</v>
      </c>
    </row>
    <row r="54" spans="1:36" ht="15" thickBot="1" x14ac:dyDescent="0.35">
      <c r="A54" s="44" t="s">
        <v>144</v>
      </c>
      <c r="B54" s="43">
        <v>5460</v>
      </c>
      <c r="C54" s="43">
        <v>5700</v>
      </c>
      <c r="D54" s="43">
        <v>5500</v>
      </c>
      <c r="E54" s="43">
        <v>7400</v>
      </c>
      <c r="F54" s="43">
        <v>9300</v>
      </c>
      <c r="G54" s="43">
        <v>9117.1489999999994</v>
      </c>
      <c r="H54" s="43">
        <v>10429.884</v>
      </c>
      <c r="I54" s="43">
        <v>13980.555</v>
      </c>
      <c r="J54" s="43">
        <v>13286.045</v>
      </c>
      <c r="K54" s="43">
        <v>13619.066999999999</v>
      </c>
      <c r="L54" s="42">
        <v>14900</v>
      </c>
      <c r="M54" s="41" t="s">
        <v>143</v>
      </c>
      <c r="Q54" s="34" t="s">
        <v>142</v>
      </c>
      <c r="R54" s="33">
        <v>-210.8</v>
      </c>
      <c r="S54" s="33">
        <v>17.7</v>
      </c>
      <c r="T54" s="33">
        <v>8.5</v>
      </c>
      <c r="U54" s="33">
        <v>-3.39</v>
      </c>
      <c r="V54" s="32">
        <v>8.3486095233766644</v>
      </c>
      <c r="W54" s="32">
        <v>26.339442273342886</v>
      </c>
      <c r="X54" s="32">
        <v>54.6</v>
      </c>
      <c r="Y54" s="32">
        <v>32.74</v>
      </c>
      <c r="Z54" s="32">
        <v>8.5</v>
      </c>
      <c r="AA54" s="32">
        <v>52.35</v>
      </c>
      <c r="AB54" s="32">
        <v>17.3</v>
      </c>
      <c r="AC54" s="32">
        <v>1.2999999999999972</v>
      </c>
      <c r="AD54" s="32">
        <v>-2.4</v>
      </c>
      <c r="AE54" s="32">
        <v>-28.840300260087517</v>
      </c>
      <c r="AF54" s="32" t="s">
        <v>141</v>
      </c>
      <c r="AG54" s="32">
        <v>49.71</v>
      </c>
      <c r="AH54" s="31">
        <v>58.69</v>
      </c>
      <c r="AI54" s="24">
        <v>-59.38</v>
      </c>
      <c r="AJ54" s="30" t="s">
        <v>140</v>
      </c>
    </row>
    <row r="55" spans="1:36" x14ac:dyDescent="0.3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35"/>
      <c r="Q55" s="34" t="s">
        <v>139</v>
      </c>
      <c r="R55" s="33">
        <v>6.4</v>
      </c>
      <c r="S55" s="33">
        <v>9.1999999999999993</v>
      </c>
      <c r="T55" s="33">
        <v>2.1</v>
      </c>
      <c r="U55" s="33">
        <v>-7.78</v>
      </c>
      <c r="V55" s="32">
        <v>2.8090821894297306</v>
      </c>
      <c r="W55" s="32">
        <v>24.177329010403334</v>
      </c>
      <c r="X55" s="32">
        <v>52.98</v>
      </c>
      <c r="Y55" s="32">
        <v>29.5</v>
      </c>
      <c r="Z55" s="32">
        <v>5.2</v>
      </c>
      <c r="AA55" s="32">
        <v>48.4</v>
      </c>
      <c r="AB55" s="32">
        <v>17.3</v>
      </c>
      <c r="AC55" s="32">
        <v>1.2999999999999972</v>
      </c>
      <c r="AD55" s="32">
        <v>-2.4</v>
      </c>
      <c r="AE55" s="32">
        <v>-30.440300260087518</v>
      </c>
      <c r="AF55" s="32" t="s">
        <v>138</v>
      </c>
      <c r="AG55" s="32">
        <v>47.59</v>
      </c>
      <c r="AH55" s="31">
        <v>30.09</v>
      </c>
      <c r="AI55" s="24">
        <v>-59.38</v>
      </c>
      <c r="AJ55" s="30" t="s">
        <v>137</v>
      </c>
    </row>
    <row r="56" spans="1:36" x14ac:dyDescent="0.3">
      <c r="A56" s="39" t="s">
        <v>136</v>
      </c>
      <c r="B56" s="38"/>
      <c r="C56" s="38"/>
      <c r="D56" s="38"/>
      <c r="E56" s="38"/>
      <c r="F56" s="38"/>
      <c r="G56" s="38"/>
      <c r="H56" s="38"/>
      <c r="I56" s="38"/>
      <c r="J56" s="37"/>
      <c r="K56" s="37"/>
      <c r="L56" s="36"/>
      <c r="M56" s="35" t="s">
        <v>135</v>
      </c>
      <c r="Q56" s="34" t="s">
        <v>134</v>
      </c>
      <c r="R56" s="33">
        <v>10.7</v>
      </c>
      <c r="S56" s="33">
        <v>8.1</v>
      </c>
      <c r="T56" s="33">
        <v>7.9</v>
      </c>
      <c r="U56" s="33">
        <v>5.36</v>
      </c>
      <c r="V56" s="32">
        <v>5.5395273339469338</v>
      </c>
      <c r="W56" s="32">
        <v>3.8494922629395516</v>
      </c>
      <c r="X56" s="32">
        <v>3.26</v>
      </c>
      <c r="Y56" s="32">
        <v>3.24</v>
      </c>
      <c r="Z56" s="32">
        <v>3.3</v>
      </c>
      <c r="AA56" s="32">
        <v>2.62</v>
      </c>
      <c r="AB56" s="32">
        <v>0</v>
      </c>
      <c r="AC56" s="32"/>
      <c r="AD56" s="32"/>
      <c r="AE56" s="32"/>
      <c r="AF56" s="32" t="s">
        <v>133</v>
      </c>
      <c r="AG56" s="32">
        <v>42.65</v>
      </c>
      <c r="AH56" s="31">
        <v>11.73</v>
      </c>
      <c r="AI56" s="24"/>
      <c r="AJ56" s="30" t="s">
        <v>132</v>
      </c>
    </row>
    <row r="57" spans="1:36" ht="15" thickBot="1" x14ac:dyDescent="0.35">
      <c r="A57" s="29"/>
      <c r="Q57" s="28" t="s">
        <v>131</v>
      </c>
      <c r="R57" s="27">
        <v>2.5</v>
      </c>
      <c r="S57" s="27">
        <v>-4.5999999999999996</v>
      </c>
      <c r="T57" s="27">
        <v>0.4</v>
      </c>
      <c r="U57" s="27">
        <v>1.74</v>
      </c>
      <c r="V57" s="26">
        <v>0.77131193682302523</v>
      </c>
      <c r="W57" s="26">
        <v>-1.536194519531632</v>
      </c>
      <c r="X57" s="26">
        <v>-2.13</v>
      </c>
      <c r="Y57" s="26">
        <v>0</v>
      </c>
      <c r="Z57" s="26">
        <v>0</v>
      </c>
      <c r="AA57" s="26">
        <v>1.33</v>
      </c>
      <c r="AB57" s="26">
        <v>0</v>
      </c>
      <c r="AC57" s="26">
        <v>0</v>
      </c>
      <c r="AD57" s="26">
        <v>0</v>
      </c>
      <c r="AE57" s="26"/>
      <c r="AF57" s="26"/>
      <c r="AG57" s="26">
        <v>1.43</v>
      </c>
      <c r="AH57" s="25">
        <v>0.1</v>
      </c>
      <c r="AI57" s="24">
        <v>2.38</v>
      </c>
      <c r="AJ57" s="23" t="s">
        <v>130</v>
      </c>
    </row>
    <row r="59" spans="1:36" x14ac:dyDescent="0.3">
      <c r="AJ59" t="s">
        <v>2</v>
      </c>
    </row>
  </sheetData>
  <mergeCells count="2">
    <mergeCell ref="J56:K56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recette budjetaire</vt:lpstr>
      <vt:lpstr>Depense</vt:lpstr>
      <vt:lpstr>TOFE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2025-02-19T12:14:39Z</dcterms:created>
  <dcterms:modified xsi:type="dcterms:W3CDTF">2025-02-19T12:15:16Z</dcterms:modified>
</cp:coreProperties>
</file>