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yWindow="80" windowWidth="3072" windowHeight="1760" activeTab="1"/>
  </bookViews>
  <sheets>
    <sheet name="style" sheetId="5" r:id="rId1"/>
    <sheet name="ttk" sheetId="6" r:id="rId2"/>
    <sheet name="target" sheetId="7" r:id="rId3"/>
    <sheet name="global" sheetId="9" r:id="rId4"/>
    <sheet name="skill" sheetId="10" r:id="rId5"/>
    <sheet name="victory" sheetId="13" r:id="rId6"/>
    <sheet name="reasoning" sheetId="12" r:id="rId7"/>
  </sheets>
  <definedNames>
    <definedName name="Z_939EAACD_B774_46C4_925F_BFE2C4D99AC6_.wvu.Cols" localSheetId="1" hidden="1">ttk!$C:$C,ttk!$E:$E,ttk!$G:$I,ttk!$K:$P,ttk!$R:$T,ttk!$V:$X,ttk!$Z:$AE,ttk!$AG:$AI,ttk!$AK:$AM,ttk!$AO:$AT,ttk!$AV:$AX</definedName>
  </definedNames>
  <calcPr calcId="191029"/>
  <customWorkbookViews>
    <customWorkbookView name="全部显示" guid="{D815DF09-8A0D-4347-8B34-851AE616A91B}" maximized="1" yWindow="80" windowWidth="3072" windowHeight="1760" activeSheetId="12"/>
    <customWorkbookView name="简化显示" guid="{939EAACD-B774-46C4-925F-BFE2C4D99AC6}" yWindow="80" windowWidth="3072" windowHeight="1760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<sst xmlns="http://schemas.openxmlformats.org/spreadsheetml/2006/main" count="438" uniqueCount="111">
  <si>
    <t>风格</t>
  </si>
  <si>
    <t>技能1</t>
  </si>
  <si>
    <t>技能2</t>
  </si>
  <si>
    <t>技能3</t>
  </si>
  <si>
    <t>技能4</t>
  </si>
  <si>
    <t>技能5</t>
  </si>
  <si>
    <t>技能6</t>
  </si>
  <si>
    <t>技能7</t>
  </si>
  <si>
    <t>技能8</t>
  </si>
  <si>
    <t>普攻</t>
  </si>
  <si>
    <t>无回合</t>
  </si>
  <si>
    <t>技能1-1</t>
  </si>
  <si>
    <t>技能1-2</t>
  </si>
  <si>
    <t>技能2-1</t>
  </si>
  <si>
    <t>技能2-2</t>
  </si>
  <si>
    <t>孔明</t>
  </si>
  <si>
    <t>无中生有</t>
  </si>
  <si>
    <t>点数援助</t>
  </si>
  <si>
    <t>四爷</t>
  </si>
  <si>
    <t>六妹</t>
  </si>
  <si>
    <t>可怜</t>
  </si>
  <si>
    <t>惠惠</t>
  </si>
  <si>
    <t>神乐净火</t>
  </si>
  <si>
    <t>月歌</t>
  </si>
  <si>
    <t>超频增幅</t>
  </si>
  <si>
    <t>黑耀君王</t>
  </si>
  <si>
    <t>烈焰燎原</t>
  </si>
  <si>
    <t>用暗黑太阳发动</t>
  </si>
  <si>
    <t>用狱火太阳发动</t>
  </si>
  <si>
    <t>行动轮</t>
  </si>
  <si>
    <t>后置od</t>
  </si>
  <si>
    <t>反后置od</t>
  </si>
  <si>
    <t>前置od</t>
  </si>
  <si>
    <t>反前置od</t>
  </si>
  <si>
    <t>角色1</t>
  </si>
  <si>
    <t>换位来源1</t>
  </si>
  <si>
    <t>换1</t>
  </si>
  <si>
    <t>来源坐标1</t>
  </si>
  <si>
    <t>技能位置1</t>
  </si>
  <si>
    <t>技能坐标1</t>
  </si>
  <si>
    <t>滑动1</t>
  </si>
  <si>
    <t>复原1</t>
  </si>
  <si>
    <t>切技能1</t>
  </si>
  <si>
    <t>选技能1</t>
  </si>
  <si>
    <t>目标名称1</t>
  </si>
  <si>
    <t>目标序号1</t>
  </si>
  <si>
    <t>目标坐标1</t>
  </si>
  <si>
    <t>选目标1</t>
  </si>
  <si>
    <t>角色2</t>
  </si>
  <si>
    <t>换位来源2</t>
  </si>
  <si>
    <t>换2</t>
  </si>
  <si>
    <t>来源坐标2</t>
  </si>
  <si>
    <t>技能位置2</t>
  </si>
  <si>
    <t>技能坐标2</t>
  </si>
  <si>
    <t>滑动2</t>
  </si>
  <si>
    <t>复原2</t>
  </si>
  <si>
    <t>切技能2</t>
  </si>
  <si>
    <t>选技能2</t>
  </si>
  <si>
    <t>目标名称2</t>
  </si>
  <si>
    <t>目标序号2</t>
  </si>
  <si>
    <t>目标坐标2</t>
  </si>
  <si>
    <t>选目标2</t>
  </si>
  <si>
    <t>角色3</t>
  </si>
  <si>
    <t>换位来源3</t>
  </si>
  <si>
    <t>换3</t>
  </si>
  <si>
    <t>来源坐标3</t>
  </si>
  <si>
    <t>技能位置3</t>
  </si>
  <si>
    <t>技能坐标3</t>
  </si>
  <si>
    <t>滑动3</t>
  </si>
  <si>
    <t>复原3</t>
  </si>
  <si>
    <t>切技能3</t>
  </si>
  <si>
    <t>选技能3</t>
  </si>
  <si>
    <t>目标名称3</t>
  </si>
  <si>
    <t>目标序号3</t>
  </si>
  <si>
    <t>目标坐标3</t>
  </si>
  <si>
    <t>选目标3</t>
  </si>
  <si>
    <t>下一轮</t>
  </si>
  <si>
    <t>false</t>
  </si>
  <si>
    <t>默认目标</t>
  </si>
  <si>
    <t>胜利</t>
  </si>
  <si>
    <t>目标名称</t>
  </si>
  <si>
    <t>目标序号</t>
  </si>
  <si>
    <t>坐标</t>
  </si>
  <si>
    <t>100,600</t>
  </si>
  <si>
    <t>290,600</t>
  </si>
  <si>
    <t>480,600</t>
  </si>
  <si>
    <t>680,600</t>
  </si>
  <si>
    <t>840,600</t>
  </si>
  <si>
    <t>999,600</t>
  </si>
  <si>
    <t>敌人1</t>
  </si>
  <si>
    <t>888,388</t>
  </si>
  <si>
    <t>敌人2</t>
  </si>
  <si>
    <t>1100,388</t>
  </si>
  <si>
    <t>敌人3</t>
  </si>
  <si>
    <t>500,500</t>
  </si>
  <si>
    <t>0,0</t>
  </si>
  <si>
    <t>变量名</t>
  </si>
  <si>
    <t>值</t>
  </si>
  <si>
    <t>作业名称</t>
  </si>
  <si>
    <t>时修</t>
  </si>
  <si>
    <t>点按间隔</t>
  </si>
  <si>
    <t>0</t>
  </si>
  <si>
    <t>重凹类型</t>
  </si>
  <si>
    <t>高分挑战</t>
  </si>
  <si>
    <t>500,133</t>
  </si>
  <si>
    <t>true</t>
  </si>
  <si>
    <t>500,253</t>
  </si>
  <si>
    <t>500,383</t>
  </si>
  <si>
    <t>500,493</t>
  </si>
  <si>
    <t>500,87</t>
  </si>
  <si>
    <t>150,420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</si>
</sst>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49" fontId="1" fillId="3" borderId="1" xfId="0" applyNumberFormat="1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0" fontId="4" fillId="0" borderId="0" xfId="0" applyFont="1">
      <alignment vertical="center"/>
    </xf>
    <xf numFmtId="49" fontId="1" fillId="7" borderId="1" xfId="0" applyNumberFormat="1" applyFon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2" fillId="5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49" fontId="7" fillId="3" borderId="1" xfId="0" applyNumberFormat="1" applyFont="1" applyFill="1" applyBorder="1">
      <alignment vertical="center"/>
    </xf>
    <xf numFmtId="0" fontId="7" fillId="3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49" fontId="5" fillId="8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49" fontId="5" fillId="5" borderId="1" xfId="0" applyNumberFormat="1" applyFont="1" applyFill="1" applyBorder="1">
      <alignment vertical="center"/>
    </xf>
    <xf numFmtId="49" fontId="5" fillId="0" borderId="0" xfId="0" applyNumberFormat="1" applyFont="1" applyFill="1">
      <alignment vertical="center"/>
    </xf>
    <xf numFmtId="0" fontId="6" fillId="0" borderId="1" xfId="0" applyNumberFormat="1" applyFont="1" applyBorder="1">
      <alignment vertical="center"/>
    </xf>
    <xf numFmtId="49" fontId="5" fillId="9" borderId="1" xfId="0" applyNumberFormat="1" applyFont="1" applyFill="1" applyBorder="1">
      <alignment vertical="center"/>
    </xf>
    <xf numFmtId="49" fontId="5" fillId="10" borderId="1" xfId="0" applyNumberFormat="1" applyFont="1" applyFill="1" applyBorder="1">
      <alignment vertical="center"/>
    </xf>
    <xf numFmtId="0" fontId="5" fillId="5" borderId="1" xfId="0" applyNumberFormat="1" applyFont="1" applyFill="1" applyBorder="1">
      <alignment vertical="center"/>
    </xf>
    <xf numFmtId="0" fontId="8" fillId="11" borderId="1" xfId="0" applyNumberFormat="1" applyFont="1" applyFill="1" applyBorder="1">
      <alignment vertical="center"/>
    </xf>
    <xf numFmtId="0" fontId="5" fillId="10" borderId="1" xfId="0" applyNumberFormat="1" applyFont="1" applyFill="1" applyBorder="1">
      <alignment vertical="center"/>
    </xf>
    <xf numFmtId="49" fontId="1" fillId="3" borderId="2" xfId="0" applyNumberFormat="1" applyFont="1" applyFill="1" applyBorder="1">
      <alignment vertical="center"/>
    </xf>
    <xf numFmtId="49" fontId="1" fillId="3" borderId="3" xfId="0" applyNumberFormat="1" applyFont="1" applyFill="1" applyBorder="1">
      <alignment vertical="center"/>
    </xf>
    <xf numFmtId="49" fontId="4" fillId="5" borderId="4" xfId="0" applyNumberFormat="1" applyFont="1" applyFill="1" applyBorder="1">
      <alignment vertical="center"/>
    </xf>
    <xf numFmtId="49" fontId="4" fillId="0" borderId="3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49" fontId="4" fillId="5" borderId="5" xfId="0" applyNumberFormat="1" applyFont="1" applyFill="1" applyBorder="1">
      <alignment vertical="center"/>
    </xf>
    <xf numFmtId="49" fontId="4" fillId="13" borderId="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92D050"/>
        </patternFill>
      </fill>
    </dxf>
    <dxf>
      <font>
        <b val="0"/>
        <i val="0"/>
        <color theme="6" tint="0.8"/>
      </font>
    </dxf>
    <dxf>
      <fill>
        <patternFill patternType="solid">
          <bgColor rgb="FFFFFF00"/>
        </patternFill>
      </fill>
    </dxf>
    <dxf>
      <fill>
        <patternFill patternType="solid">
          <bgColor theme="9" tint="0.8"/>
        </patternFill>
      </fill>
    </dxf>
    <dxf>
      <font>
        <color theme="6" tint="0.8"/>
      </font>
    </dxf>
    <dxf>
      <font>
        <color auto="1"/>
      </font>
      <fill>
        <patternFill patternType="solid">
          <bgColor theme="8" tint="0.399945066682943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O19" sqref="O19"/>
    </sheetView>
  </sheetViews>
  <sheetFormatPr defaultColWidth="9" defaultRowHeight="13.5"/>
  <cols>
    <col min="1" max="1" width="11.3362831858407" customWidth="1"/>
    <col min="2" max="2" width="9" customWidth="1"/>
  </cols>
  <sheetData>
    <row r="1" spans="1:15">
      <c r="A1" s="33" t="s">
        <v>0</v>
      </c>
      <c r="B1" s="3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s="35" t="s">
        <v>15</v>
      </c>
      <c r="B2" s="36"/>
      <c r="C2" s="9" t="s">
        <v>16</v>
      </c>
      <c r="D2" s="9"/>
      <c r="E2" s="9"/>
      <c r="F2" s="37" t="s">
        <v>17</v>
      </c>
      <c r="G2" s="37"/>
      <c r="H2" s="37"/>
      <c r="I2" s="37"/>
      <c r="J2" s="39" t="s">
        <v>9</v>
      </c>
      <c r="K2" s="39" t="s">
        <v>10</v>
      </c>
      <c r="L2" s="9"/>
      <c r="M2" s="9"/>
      <c r="N2" s="9"/>
      <c r="O2" s="9"/>
    </row>
    <row r="3" spans="1:15">
      <c r="A3" s="35" t="s">
        <v>18</v>
      </c>
      <c r="B3" s="36"/>
      <c r="C3" s="9"/>
      <c r="D3" s="9"/>
      <c r="E3" s="9"/>
      <c r="F3" s="37"/>
      <c r="G3" s="37"/>
      <c r="H3" s="37"/>
      <c r="I3" s="37"/>
      <c r="J3" s="39" t="s">
        <v>9</v>
      </c>
      <c r="K3" s="39" t="s">
        <v>10</v>
      </c>
      <c r="L3" s="9"/>
      <c r="M3" s="9"/>
      <c r="N3" s="9"/>
      <c r="O3" s="9"/>
    </row>
    <row r="4" spans="1:15">
      <c r="A4" s="35" t="s">
        <v>19</v>
      </c>
      <c r="B4" s="36"/>
      <c r="C4" s="9"/>
      <c r="D4" s="9"/>
      <c r="E4" s="9"/>
      <c r="F4" s="37"/>
      <c r="G4" s="37"/>
      <c r="H4" s="37"/>
      <c r="I4" s="37"/>
      <c r="J4" s="39" t="s">
        <v>9</v>
      </c>
      <c r="K4" s="39" t="s">
        <v>10</v>
      </c>
      <c r="L4" s="9"/>
      <c r="M4" s="9"/>
      <c r="N4" s="9"/>
      <c r="O4" s="9"/>
    </row>
    <row r="5" spans="1:15">
      <c r="A5" s="35" t="s">
        <v>20</v>
      </c>
      <c r="B5" s="36"/>
      <c r="C5" s="9"/>
      <c r="D5" s="9"/>
      <c r="E5" s="9"/>
      <c r="F5" s="37"/>
      <c r="G5" s="37"/>
      <c r="H5" s="37"/>
      <c r="I5" s="37"/>
      <c r="J5" s="39" t="s">
        <v>9</v>
      </c>
      <c r="K5" s="39" t="s">
        <v>10</v>
      </c>
      <c r="L5" s="9"/>
      <c r="M5" s="9"/>
      <c r="N5" s="9"/>
      <c r="O5" s="9"/>
    </row>
    <row r="6" spans="1:15">
      <c r="A6" s="35" t="s">
        <v>21</v>
      </c>
      <c r="B6" s="36" t="s">
        <v>17</v>
      </c>
      <c r="C6" s="9"/>
      <c r="D6" s="9" t="s">
        <v>22</v>
      </c>
      <c r="E6" s="9"/>
      <c r="F6" s="37"/>
      <c r="G6" s="37"/>
      <c r="H6" s="37"/>
      <c r="I6" s="37"/>
      <c r="J6" s="39" t="s">
        <v>9</v>
      </c>
      <c r="K6" s="39" t="s">
        <v>10</v>
      </c>
      <c r="L6" s="9"/>
      <c r="M6" s="9"/>
      <c r="N6" s="9"/>
      <c r="O6" s="9"/>
    </row>
    <row r="7" spans="1:15">
      <c r="A7" s="35" t="s">
        <v>23</v>
      </c>
      <c r="B7" s="36" t="s">
        <v>24</v>
      </c>
      <c r="C7" s="9" t="s">
        <v>25</v>
      </c>
      <c r="D7" s="9" t="s">
        <v>26</v>
      </c>
      <c r="E7" s="9" t="s">
        <v>17</v>
      </c>
      <c r="F7" s="37"/>
      <c r="G7" s="37"/>
      <c r="H7" s="37"/>
      <c r="I7" s="37"/>
      <c r="J7" s="39" t="s">
        <v>9</v>
      </c>
      <c r="K7" s="39" t="s">
        <v>10</v>
      </c>
      <c r="L7" s="9"/>
      <c r="M7" s="9"/>
      <c r="N7" s="9" t="s">
        <v>27</v>
      </c>
      <c r="O7" s="9" t="s">
        <v>28</v>
      </c>
    </row>
    <row r="8" spans="1:15">
      <c r="A8" s="35"/>
      <c r="B8" s="36"/>
      <c r="C8" s="9"/>
      <c r="D8" s="9"/>
      <c r="E8" s="9"/>
      <c r="F8" s="37"/>
      <c r="G8" s="37"/>
      <c r="H8" s="37"/>
      <c r="I8" s="37"/>
      <c r="J8" s="39" t="s">
        <v>9</v>
      </c>
      <c r="K8" s="39" t="s">
        <v>10</v>
      </c>
      <c r="L8" s="9"/>
      <c r="M8" s="9"/>
      <c r="N8" s="9"/>
      <c r="O8" s="9"/>
    </row>
    <row r="9" spans="1:15">
      <c r="A9" s="35"/>
      <c r="B9" s="36"/>
      <c r="C9" s="9"/>
      <c r="D9" s="9"/>
      <c r="E9" s="9"/>
      <c r="F9" s="37"/>
      <c r="G9" s="37"/>
      <c r="H9" s="37"/>
      <c r="I9" s="37"/>
      <c r="J9" s="39" t="s">
        <v>9</v>
      </c>
      <c r="K9" s="39" t="s">
        <v>10</v>
      </c>
      <c r="L9" s="9"/>
      <c r="M9" s="9"/>
      <c r="N9" s="9"/>
      <c r="O9" s="9"/>
    </row>
    <row r="10" spans="1:15">
      <c r="A10" s="35"/>
      <c r="B10" s="36"/>
      <c r="C10" s="9"/>
      <c r="D10" s="9"/>
      <c r="E10" s="9"/>
      <c r="F10" s="37"/>
      <c r="G10" s="37"/>
      <c r="H10" s="37"/>
      <c r="I10" s="37"/>
      <c r="J10" s="39" t="s">
        <v>9</v>
      </c>
      <c r="K10" s="39" t="s">
        <v>10</v>
      </c>
      <c r="L10" s="9"/>
      <c r="M10" s="9"/>
      <c r="N10" s="9"/>
      <c r="O10" s="9"/>
    </row>
    <row r="11" spans="1:15">
      <c r="A11" s="35"/>
      <c r="B11" s="36"/>
      <c r="C11" s="9"/>
      <c r="D11" s="9"/>
      <c r="E11" s="9"/>
      <c r="F11" s="37"/>
      <c r="G11" s="37"/>
      <c r="H11" s="37"/>
      <c r="I11" s="37"/>
      <c r="J11" s="39" t="s">
        <v>9</v>
      </c>
      <c r="K11" s="39" t="s">
        <v>10</v>
      </c>
      <c r="L11" s="9"/>
      <c r="M11" s="9"/>
      <c r="N11" s="9"/>
      <c r="O11" s="9"/>
    </row>
    <row r="12" spans="1:15">
      <c r="A12" s="35"/>
      <c r="B12" s="36"/>
      <c r="C12" s="9"/>
      <c r="D12" s="9"/>
      <c r="E12" s="9"/>
      <c r="F12" s="37"/>
      <c r="G12" s="37"/>
      <c r="H12" s="37"/>
      <c r="I12" s="37"/>
      <c r="J12" s="39" t="s">
        <v>9</v>
      </c>
      <c r="K12" s="39" t="s">
        <v>10</v>
      </c>
      <c r="L12" s="9"/>
      <c r="M12" s="9"/>
      <c r="N12" s="9"/>
      <c r="O12" s="9"/>
    </row>
    <row r="13" ht="14.25" spans="1:15">
      <c r="A13" s="38"/>
      <c r="B13" s="36"/>
      <c r="C13" s="9"/>
      <c r="D13" s="9"/>
      <c r="E13" s="9"/>
      <c r="F13" s="37"/>
      <c r="G13" s="37"/>
      <c r="H13" s="37"/>
      <c r="I13" s="37"/>
      <c r="J13" s="39" t="s">
        <v>9</v>
      </c>
      <c r="K13" s="39" t="s">
        <v>10</v>
      </c>
      <c r="L13" s="9"/>
      <c r="M13" s="9"/>
      <c r="N13" s="9"/>
      <c r="O13" s="9"/>
    </row>
  </sheetData>
  <customSheetViews>
    <customSheetView guid="{D815DF09-8A0D-4347-8B34-851AE616A91B}">
      <selection activeCell="C4" sqref="C4"/>
      <pageMargins left="0.75" right="0.75" top="1" bottom="1" header="0.5" footer="0.5"/>
      <pageSetup paperSize="9" orientation="portrait"/>
      <headerFooter/>
    </customSheetView>
    <customSheetView guid="{939EAACD-B774-46C4-925F-BFE2C4D99AC6}">
      <selection activeCell="F5" sqref="F5"/>
      <pageMargins left="0.75" right="0.75" top="1" bottom="1" header="0.5" footer="0.5"/>
      <pageSetup paperSize="9" orientation="portrait"/>
      <headerFooter/>
    </customSheetView>
  </customSheetView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9"/>
  <sheetViews>
    <sheetView tabSelected="1" zoomScale="80" zoomScaleNormal="80" workbookViewId="0">
      <selection activeCell="Y1" sqref="Y1"/>
    </sheetView>
  </sheetViews>
  <sheetFormatPr defaultColWidth="9" defaultRowHeight="15.75"/>
  <cols>
    <col min="1" max="2" width="9" style="16" customWidth="1"/>
    <col min="3" max="3" width="10" style="17" hidden="1" customWidth="1"/>
    <col min="4" max="4" width="9" style="16" customWidth="1"/>
    <col min="5" max="5" width="10" style="17" hidden="1" customWidth="1"/>
    <col min="6" max="6" width="9" style="16" customWidth="1"/>
    <col min="7" max="8" width="10" style="17" hidden="1" customWidth="1"/>
    <col min="9" max="9" width="10" style="18" hidden="1" customWidth="1"/>
    <col min="10" max="10" width="10" style="16" customWidth="1"/>
    <col min="11" max="16" width="10" style="18" hidden="1" customWidth="1"/>
    <col min="17" max="17" width="10" style="16" customWidth="1"/>
    <col min="18" max="20" width="10" style="19" hidden="1" customWidth="1"/>
    <col min="21" max="21" width="10" style="16" customWidth="1"/>
    <col min="22" max="22" width="10" style="16" hidden="1" customWidth="1"/>
    <col min="23" max="23" width="10" style="17" hidden="1" customWidth="1"/>
    <col min="24" max="24" width="10" style="18" hidden="1" customWidth="1"/>
    <col min="25" max="25" width="10" style="16" customWidth="1"/>
    <col min="26" max="31" width="10" style="18" hidden="1" customWidth="1"/>
    <col min="32" max="32" width="10" style="16" customWidth="1"/>
    <col min="33" max="35" width="10" style="19" hidden="1" customWidth="1"/>
    <col min="36" max="36" width="10" style="16" customWidth="1"/>
    <col min="37" max="37" width="10" style="16" hidden="1" customWidth="1"/>
    <col min="38" max="38" width="10" style="17" hidden="1" customWidth="1"/>
    <col min="39" max="39" width="10" style="18" hidden="1" customWidth="1"/>
    <col min="40" max="40" width="10" style="16" customWidth="1"/>
    <col min="41" max="46" width="10" style="18" hidden="1" customWidth="1"/>
    <col min="47" max="47" width="10" style="16" customWidth="1"/>
    <col min="48" max="50" width="10" style="19" hidden="1" customWidth="1"/>
    <col min="51" max="57" width="9" style="16" customWidth="1"/>
  </cols>
  <sheetData>
    <row r="1" s="11" customFormat="1" spans="1:57">
      <c r="A1" s="20" t="s">
        <v>29</v>
      </c>
      <c r="B1" s="20" t="s">
        <v>30</v>
      </c>
      <c r="C1" s="21" t="s">
        <v>31</v>
      </c>
      <c r="D1" s="20" t="s">
        <v>32</v>
      </c>
      <c r="E1" s="21" t="s">
        <v>33</v>
      </c>
      <c r="F1" s="20" t="s">
        <v>34</v>
      </c>
      <c r="G1" s="21" t="s">
        <v>35</v>
      </c>
      <c r="H1" s="21" t="s">
        <v>36</v>
      </c>
      <c r="I1" s="20" t="s">
        <v>37</v>
      </c>
      <c r="J1" s="20" t="s">
        <v>1</v>
      </c>
      <c r="K1" s="20" t="s">
        <v>38</v>
      </c>
      <c r="L1" s="20" t="s">
        <v>39</v>
      </c>
      <c r="M1" s="20" t="s">
        <v>40</v>
      </c>
      <c r="N1" s="20" t="s">
        <v>41</v>
      </c>
      <c r="O1" s="20" t="s">
        <v>42</v>
      </c>
      <c r="P1" s="20" t="s">
        <v>43</v>
      </c>
      <c r="Q1" s="20" t="s">
        <v>44</v>
      </c>
      <c r="R1" s="21" t="s">
        <v>45</v>
      </c>
      <c r="S1" s="21" t="s">
        <v>46</v>
      </c>
      <c r="T1" s="21" t="s">
        <v>47</v>
      </c>
      <c r="U1" s="20" t="s">
        <v>48</v>
      </c>
      <c r="V1" s="20" t="s">
        <v>49</v>
      </c>
      <c r="W1" s="21" t="s">
        <v>50</v>
      </c>
      <c r="X1" s="20" t="s">
        <v>51</v>
      </c>
      <c r="Y1" s="20" t="s">
        <v>2</v>
      </c>
      <c r="Z1" s="20" t="s">
        <v>52</v>
      </c>
      <c r="AA1" s="20" t="s">
        <v>53</v>
      </c>
      <c r="AB1" s="20" t="s">
        <v>54</v>
      </c>
      <c r="AC1" s="20" t="s">
        <v>55</v>
      </c>
      <c r="AD1" s="20" t="s">
        <v>56</v>
      </c>
      <c r="AE1" s="20" t="s">
        <v>57</v>
      </c>
      <c r="AF1" s="20" t="s">
        <v>58</v>
      </c>
      <c r="AG1" s="21" t="s">
        <v>59</v>
      </c>
      <c r="AH1" s="21" t="s">
        <v>60</v>
      </c>
      <c r="AI1" s="21" t="s">
        <v>61</v>
      </c>
      <c r="AJ1" s="20" t="s">
        <v>62</v>
      </c>
      <c r="AK1" s="20" t="s">
        <v>63</v>
      </c>
      <c r="AL1" s="21" t="s">
        <v>64</v>
      </c>
      <c r="AM1" s="20" t="s">
        <v>65</v>
      </c>
      <c r="AN1" s="20" t="s">
        <v>3</v>
      </c>
      <c r="AO1" s="20" t="s">
        <v>66</v>
      </c>
      <c r="AP1" s="20" t="s">
        <v>67</v>
      </c>
      <c r="AQ1" s="20" t="s">
        <v>68</v>
      </c>
      <c r="AR1" s="20" t="s">
        <v>69</v>
      </c>
      <c r="AS1" s="20" t="s">
        <v>70</v>
      </c>
      <c r="AT1" s="20" t="s">
        <v>71</v>
      </c>
      <c r="AU1" s="20" t="s">
        <v>72</v>
      </c>
      <c r="AV1" s="21" t="s">
        <v>73</v>
      </c>
      <c r="AW1" s="21" t="s">
        <v>74</v>
      </c>
      <c r="AX1" s="21" t="s">
        <v>75</v>
      </c>
      <c r="AY1" s="20" t="s">
        <v>76</v>
      </c>
      <c r="AZ1" s="21">
        <f>target!B2</f>
        <v>1</v>
      </c>
      <c r="BA1" s="21">
        <f>target!B3</f>
        <v>2</v>
      </c>
      <c r="BB1" s="21">
        <f>target!B4</f>
        <v>3</v>
      </c>
      <c r="BC1" s="21">
        <f>target!B5</f>
        <v>4</v>
      </c>
      <c r="BD1" s="21">
        <f>target!B6</f>
        <v>5</v>
      </c>
      <c r="BE1" s="21">
        <f>target!B7</f>
        <v>6</v>
      </c>
    </row>
    <row r="2" spans="1:57">
      <c r="A2" s="22">
        <v>1</v>
      </c>
      <c r="B2" s="23" t="s">
        <v>77</v>
      </c>
      <c r="C2" s="24" t="str">
        <f>IF(B2="true","false","true")</f>
        <v>true</v>
      </c>
      <c r="D2" s="23" t="s">
        <v>77</v>
      </c>
      <c r="E2" s="24" t="str">
        <f t="shared" ref="E2:E48" si="0">IF(D2="true","false","true")</f>
        <v>true</v>
      </c>
      <c r="F2" s="25" t="s">
        <v>23</v>
      </c>
      <c r="G2" s="24" cm="1">
        <f t="array" ref="G2">IFERROR(INDEX(reasoning!$K:$K,(MATCH($A2,reasoning!$A:$A,0))),"")</f>
        <v>6</v>
      </c>
      <c r="H2" s="24" t="str">
        <f>IF(G2=1,"false","true")</f>
        <v>true</v>
      </c>
      <c r="I2" s="27" t="str">
        <f>IFERROR(VLOOKUP(G2,target!$B$2:$C$11,2,FALSE),"")</f>
        <v>999,600</v>
      </c>
      <c r="J2" s="28" t="s">
        <v>9</v>
      </c>
      <c r="K2" s="27" t="str">
        <f>IFERROR(INDEX(style!$B$1:$O$1,MATCH(J2,INDEX(style!$B$2:$O$13,MATCH(F2,style!$A$2:$A$13,0),0),0)),"")</f>
        <v>普攻</v>
      </c>
      <c r="L2" s="27" t="str">
        <f>IFERROR(VLOOKUP(K2,skill!$A$1:$B$14,2,FALSE),"")</f>
        <v>150,420</v>
      </c>
      <c r="M2" s="27" t="str">
        <f>IFERROR(VLOOKUP(K2,skill!$A$1:$C$14,3,FALSE),"")</f>
        <v>false</v>
      </c>
      <c r="N2" s="27" t="str">
        <f>IF(AND($B2="true",J2="无回合"),"true","false")</f>
        <v>false</v>
      </c>
      <c r="O2" s="27" t="str">
        <f>IF(COUNTIF(style!$L$1:$O$1,K2)&gt;0,"true","false")</f>
        <v>false</v>
      </c>
      <c r="P2" s="27" t="str">
        <f>IFERROR(VLOOKUP(K2,skill!$A$1:$D$14,4,FALSE),"")</f>
        <v>false</v>
      </c>
      <c r="Q2" s="29" t="s">
        <v>78</v>
      </c>
      <c r="R2" s="27" cm="1">
        <f t="array" ref="R2">IFERROR(INDEX($AZ$1:$BE$1,MATCH(Q2,$AZ2:$BE2,0)),VLOOKUP(Q2,target!$A$8:$C$11,2))</f>
        <v>0</v>
      </c>
      <c r="S2" s="27" t="str">
        <f>VLOOKUP(R2,target!$B$2:$C$11,2,FALSE)</f>
        <v>0,0</v>
      </c>
      <c r="T2" s="27" t="str">
        <f>IF(Q2="默认目标","false","true")</f>
        <v>false</v>
      </c>
      <c r="U2" s="25" t="s">
        <v>15</v>
      </c>
      <c r="V2" s="24" cm="1">
        <f t="array" ref="V2">IFERROR(INDEX(reasoning!$L:$L,(MATCH($A2,reasoning!$A:$A,0))),"")</f>
        <v>6</v>
      </c>
      <c r="W2" s="24" t="str">
        <f>IF(V2=2,"false","true")</f>
        <v>true</v>
      </c>
      <c r="X2" s="27" t="str">
        <f>IFERROR(VLOOKUP(V2,target!$B$2:$C$11,2,FALSE),"")</f>
        <v>999,600</v>
      </c>
      <c r="Y2" s="28" t="s">
        <v>17</v>
      </c>
      <c r="Z2" s="27" t="str">
        <f>IFERROR(INDEX(style!$B$1:$O$1,MATCH(Y2,INDEX(style!$B$2:$O$13,MATCH(U2,style!$A$2:$A$13,0),0),0)),"")</f>
        <v>技能5</v>
      </c>
      <c r="AA2" s="27" t="str">
        <f>IFERROR(VLOOKUP(Z2,skill!$A$1:$B$14,2,FALSE),"")</f>
        <v>500,87</v>
      </c>
      <c r="AB2" s="27" t="str">
        <f>IFERROR(VLOOKUP(Z2,skill!$A$1:$C$14,3,FALSE),"")</f>
        <v>true</v>
      </c>
      <c r="AC2" s="27" t="str">
        <f>IF(AND($B2="true",Y2="无回合"),"true","false")</f>
        <v>false</v>
      </c>
      <c r="AD2" s="27" t="str">
        <f>IF(COUNTIF(style!$L$1:$O$1,Z2)&gt;0,"true","false")</f>
        <v>false</v>
      </c>
      <c r="AE2" s="27" t="str">
        <f>IFERROR(VLOOKUP(Z2,skill!$A$1:$D$14,4,FALSE),"")</f>
        <v>true</v>
      </c>
      <c r="AF2" s="29" t="s">
        <v>78</v>
      </c>
      <c r="AG2" s="27" cm="1">
        <f t="array" ref="AG2">IFERROR(INDEX($AZ$1:$BE$1,MATCH(AF2,$AZ2:$BE2,0)),VLOOKUP(AF2,target!$A$8:$C$11,2))</f>
        <v>0</v>
      </c>
      <c r="AH2" s="27" t="str">
        <f>VLOOKUP(AG2,target!$B$2:$C$11,2,FALSE)</f>
        <v>0,0</v>
      </c>
      <c r="AI2" s="27" t="str">
        <f t="shared" ref="AI2:AI48" si="1">IF(AF2="默认目标","false","true")</f>
        <v>false</v>
      </c>
      <c r="AJ2" s="25" t="s">
        <v>21</v>
      </c>
      <c r="AK2" s="24" cm="1">
        <f t="array" ref="AK2">IFERROR(INDEX(reasoning!$M:$M,(MATCH($A2,reasoning!$A:$A,0))),"")</f>
        <v>5</v>
      </c>
      <c r="AL2" s="24" t="str">
        <f>IF(AK2=3,"false","true")</f>
        <v>true</v>
      </c>
      <c r="AM2" s="27" t="str">
        <f>IFERROR(VLOOKUP(AK2,target!$B$2:$C$11,2,FALSE),"")</f>
        <v>840,600</v>
      </c>
      <c r="AN2" s="28" t="s">
        <v>17</v>
      </c>
      <c r="AO2" s="27" t="str">
        <f>IFERROR(INDEX(style!$B$1:$O$1,MATCH(AN2,INDEX(style!$B$2:$O$13,MATCH(AJ2,style!$A$2:$A$13,0),0),0)),"")</f>
        <v>技能1</v>
      </c>
      <c r="AP2" s="27" t="str">
        <f>IFERROR(VLOOKUP(AO2,skill!$A$1:$B$14,2,FALSE),"")</f>
        <v>500,133</v>
      </c>
      <c r="AQ2" s="27" t="str">
        <f>IFERROR(VLOOKUP(AO2,skill!$A$1:$C$14,3,FALSE),"")</f>
        <v>false</v>
      </c>
      <c r="AR2" s="27" t="str">
        <f t="shared" ref="AR2:AR48" si="2">IF(AND($B2="true",AN2="无回合"),"true","false")</f>
        <v>false</v>
      </c>
      <c r="AS2" s="27" t="str">
        <f>IF(COUNTIF(style!$L$1:$O$1,AO2)&gt;0,"true","false")</f>
        <v>false</v>
      </c>
      <c r="AT2" s="27" t="str">
        <f>IFERROR(VLOOKUP(AO2,skill!$A$1:$D$14,4,FALSE),"")</f>
        <v>true</v>
      </c>
      <c r="AU2" s="29" t="s">
        <v>78</v>
      </c>
      <c r="AV2" s="27" cm="1">
        <f t="array" ref="AV2">IFERROR(INDEX($AZ$1:$BE$1,MATCH(AU2,$AZ2:$BE2,0)),VLOOKUP(AU2,target!$A$8:$C$11,2))</f>
        <v>0</v>
      </c>
      <c r="AW2" s="27" t="str">
        <f>VLOOKUP(AV2,target!$B$2:$C$11,2,FALSE)</f>
        <v>0,0</v>
      </c>
      <c r="AX2" s="27" t="str">
        <f t="shared" ref="AX2:AX48" si="3">IF(AU2="默认目标","false","true")</f>
        <v>false</v>
      </c>
      <c r="AY2" s="22">
        <v>2</v>
      </c>
      <c r="AZ2" s="30" t="str" cm="1">
        <f t="array" ref="AZ2">IFERROR(INDEX(reasoning!B:B,(MATCH($A2,reasoning!$A:$A,0)+3)),"")</f>
        <v>月歌</v>
      </c>
      <c r="BA2" s="31" t="str" cm="1">
        <f t="array" ref="BA2">IFERROR(INDEX(reasoning!C:C,(MATCH($A2,reasoning!$A:$A,0)+3)),"")</f>
        <v>孔明</v>
      </c>
      <c r="BB2" s="32" t="str" cm="1">
        <f t="array" ref="BB2">IFERROR(INDEX(reasoning!D:D,(MATCH($A2,reasoning!$A:$A,0)+3)),"")</f>
        <v>惠惠</v>
      </c>
      <c r="BC2" s="30" t="str" cm="1">
        <f t="array" ref="BC2">IFERROR(INDEX(reasoning!E:E,(MATCH($A2,reasoning!$A:$A,0)+3)),"")</f>
        <v>可怜</v>
      </c>
      <c r="BD2" s="31" t="str" cm="1">
        <f t="array" ref="BD2">IFERROR(INDEX(reasoning!F:F,(MATCH($A2,reasoning!$A:$A,0)+3)),"")</f>
        <v>六妹</v>
      </c>
      <c r="BE2" s="32" t="str" cm="1">
        <f t="array" ref="BE2">IFERROR(INDEX(reasoning!G:G,(MATCH($A2,reasoning!$A:$A,0)+3)),"")</f>
        <v>四爷</v>
      </c>
    </row>
    <row r="3" spans="1:57">
      <c r="A3" s="22">
        <v>2</v>
      </c>
      <c r="B3" s="23" t="s">
        <v>77</v>
      </c>
      <c r="C3" s="24" t="str">
        <f t="shared" ref="C3:C48" si="4">IF(B3="true","false","true")</f>
        <v>true</v>
      </c>
      <c r="D3" s="23" t="s">
        <v>77</v>
      </c>
      <c r="E3" s="24" t="str">
        <f t="shared" si="0"/>
        <v>true</v>
      </c>
      <c r="F3" s="25" t="s">
        <v>23</v>
      </c>
      <c r="G3" s="24" cm="1">
        <f t="array" ref="G3">IFERROR(INDEX(reasoning!$K:$K,(MATCH($A3,reasoning!$A:$A,0))),"")</f>
        <v>1</v>
      </c>
      <c r="H3" s="24" t="str">
        <f t="shared" ref="H3:H48" si="5">IF(G3=1,"false","true")</f>
        <v>false</v>
      </c>
      <c r="I3" s="27" t="str">
        <f>IFERROR(VLOOKUP(G3,target!$B$2:$C$11,2,FALSE),"")</f>
        <v>100,600</v>
      </c>
      <c r="J3" s="28" t="s">
        <v>17</v>
      </c>
      <c r="K3" s="27" t="str">
        <f>IFERROR(INDEX(style!$B$1:$O$1,MATCH(J3,INDEX(style!$B$2:$O$13,MATCH(F3,style!$A$2:$A$13,0),0),0)),"")</f>
        <v>技能4</v>
      </c>
      <c r="L3" s="27" t="str">
        <f>IFERROR(VLOOKUP(K3,skill!$A$1:$B$14,2,FALSE),"")</f>
        <v>500,493</v>
      </c>
      <c r="M3" s="27" t="str">
        <f>IFERROR(VLOOKUP(K3,skill!$A$1:$C$14,3,FALSE),"")</f>
        <v>false</v>
      </c>
      <c r="N3" s="27" t="str">
        <f t="shared" ref="N3:N48" si="6">IF(AND($B3="true",J3="无回合"),"true","false")</f>
        <v>false</v>
      </c>
      <c r="O3" s="27" t="str">
        <f>IF(COUNTIF(style!$L$1:$O$1,K3)&gt;0,"true","false")</f>
        <v>false</v>
      </c>
      <c r="P3" s="27" t="str">
        <f>IFERROR(VLOOKUP(K3,skill!$A$1:$D$14,4,FALSE),"")</f>
        <v>true</v>
      </c>
      <c r="Q3" s="29" t="s">
        <v>78</v>
      </c>
      <c r="R3" s="27" cm="1">
        <f t="array" ref="R3">IFERROR(INDEX($AZ$1:$BE$1,MATCH(Q3,$AZ3:$BE3,0)),VLOOKUP(Q3,target!$A$8:$C$11,2))</f>
        <v>0</v>
      </c>
      <c r="S3" s="27" t="str">
        <f>VLOOKUP(R3,target!$B$2:$C$11,2,FALSE)</f>
        <v>0,0</v>
      </c>
      <c r="T3" s="27" t="str">
        <f t="shared" ref="T3:T48" si="7">IF(Q3="默认目标","false","true")</f>
        <v>false</v>
      </c>
      <c r="U3" s="25" t="s">
        <v>15</v>
      </c>
      <c r="V3" s="24" cm="1">
        <f t="array" ref="V3">IFERROR(INDEX(reasoning!$L:$L,(MATCH($A3,reasoning!$A:$A,0))),"")</f>
        <v>2</v>
      </c>
      <c r="W3" s="24" t="str">
        <f t="shared" ref="W3:W48" si="8">IF(V3=2,"false","true")</f>
        <v>false</v>
      </c>
      <c r="X3" s="27" t="str">
        <f>IFERROR(VLOOKUP(V3,target!$B$2:$C$11,2,FALSE),"")</f>
        <v>290,600</v>
      </c>
      <c r="Y3" s="28" t="s">
        <v>16</v>
      </c>
      <c r="Z3" s="27" t="str">
        <f>IFERROR(INDEX(style!$B$1:$O$1,MATCH(Y3,INDEX(style!$B$2:$O$13,MATCH(U3,style!$A$2:$A$13,0),0),0)),"")</f>
        <v>技能2</v>
      </c>
      <c r="AA3" s="27" t="str">
        <f>IFERROR(VLOOKUP(Z3,skill!$A$1:$B$14,2,FALSE),"")</f>
        <v>500,253</v>
      </c>
      <c r="AB3" s="27" t="str">
        <f>IFERROR(VLOOKUP(Z3,skill!$A$1:$C$14,3,FALSE),"")</f>
        <v>false</v>
      </c>
      <c r="AC3" s="27" t="str">
        <f t="shared" ref="AC2:AC48" si="9">IF(AND($B3="true",Y3="无回合"),"true","false")</f>
        <v>false</v>
      </c>
      <c r="AD3" s="27" t="str">
        <f>IF(COUNTIF(style!$L$1:$O$1,Z3)&gt;0,"true","false")</f>
        <v>false</v>
      </c>
      <c r="AE3" s="27" t="str">
        <f>IFERROR(VLOOKUP(Z3,skill!$A$1:$D$14,4,FALSE),"")</f>
        <v>true</v>
      </c>
      <c r="AF3" s="29" t="s">
        <v>23</v>
      </c>
      <c r="AG3" s="27" cm="1">
        <f t="array" ref="AG3">IFERROR(INDEX($AZ$1:$BE$1,MATCH(AF3,$AZ3:$BE3,0)),VLOOKUP(AF3,target!$A$8:$C$11,2))</f>
        <v>1</v>
      </c>
      <c r="AH3" s="27" t="str">
        <f>VLOOKUP(AG3,target!$B$2:$C$11,2,FALSE)</f>
        <v>100,600</v>
      </c>
      <c r="AI3" s="27" t="str">
        <f t="shared" si="1"/>
        <v>true</v>
      </c>
      <c r="AJ3" s="25" t="s">
        <v>19</v>
      </c>
      <c r="AK3" s="24" cm="1">
        <f t="array" ref="AK3">IFERROR(INDEX(reasoning!$M:$M,(MATCH($A3,reasoning!$A:$A,0))),"")</f>
        <v>5</v>
      </c>
      <c r="AL3" s="24" t="str">
        <f t="shared" ref="AL3:AL48" si="10">IF(AK3=3,"false","true")</f>
        <v>true</v>
      </c>
      <c r="AM3" s="27" t="str">
        <f>IFERROR(VLOOKUP(AK3,target!$B$2:$C$11,2,FALSE),"")</f>
        <v>840,600</v>
      </c>
      <c r="AN3" s="28" t="s">
        <v>9</v>
      </c>
      <c r="AO3" s="27" t="str">
        <f>IFERROR(INDEX(style!$B$1:$O$1,MATCH(AN3,INDEX(style!$B$2:$O$13,MATCH(AJ3,style!$A$2:$A$13,0),0),0)),"")</f>
        <v>普攻</v>
      </c>
      <c r="AP3" s="27" t="str">
        <f>IFERROR(VLOOKUP(AO3,skill!$A$1:$B$14,2,FALSE),"")</f>
        <v>150,420</v>
      </c>
      <c r="AQ3" s="27" t="str">
        <f>IFERROR(VLOOKUP(AO3,skill!$A$1:$C$14,3,FALSE),"")</f>
        <v>false</v>
      </c>
      <c r="AR3" s="27" t="str">
        <f t="shared" si="2"/>
        <v>false</v>
      </c>
      <c r="AS3" s="27" t="str">
        <f>IF(COUNTIF(style!$L$1:$O$1,AO3)&gt;0,"true","false")</f>
        <v>false</v>
      </c>
      <c r="AT3" s="27" t="str">
        <f>IFERROR(VLOOKUP(AO3,skill!$A$1:$D$14,4,FALSE),"")</f>
        <v>false</v>
      </c>
      <c r="AU3" s="29" t="s">
        <v>78</v>
      </c>
      <c r="AV3" s="27" cm="1">
        <f t="array" ref="AV3">IFERROR(INDEX($AZ$1:$BE$1,MATCH(AU3,$AZ3:$BE3,0)),VLOOKUP(AU3,target!$A$8:$C$11,2))</f>
        <v>0</v>
      </c>
      <c r="AW3" s="27" t="str">
        <f>VLOOKUP(AV3,target!$B$2:$C$11,2,FALSE)</f>
        <v>0,0</v>
      </c>
      <c r="AX3" s="27" t="str">
        <f t="shared" si="3"/>
        <v>false</v>
      </c>
      <c r="AY3" s="22">
        <v>3</v>
      </c>
      <c r="AZ3" s="30" t="str" cm="1">
        <f t="array" ref="AZ3">IFERROR(INDEX(reasoning!B:B,(MATCH($A3,reasoning!$A:$A,0)+3)),"")</f>
        <v>月歌</v>
      </c>
      <c r="BA3" s="31" t="str" cm="1">
        <f t="array" ref="BA3">IFERROR(INDEX(reasoning!C:C,(MATCH($A3,reasoning!$A:$A,0)+3)),"")</f>
        <v>孔明</v>
      </c>
      <c r="BB3" s="32" t="str" cm="1">
        <f t="array" ref="BB3">IFERROR(INDEX(reasoning!D:D,(MATCH($A3,reasoning!$A:$A,0)+3)),"")</f>
        <v>六妹</v>
      </c>
      <c r="BC3" s="30" t="str" cm="1">
        <f t="array" ref="BC3">IFERROR(INDEX(reasoning!E:E,(MATCH($A3,reasoning!$A:$A,0)+3)),"")</f>
        <v>可怜</v>
      </c>
      <c r="BD3" s="31" t="str" cm="1">
        <f t="array" ref="BD3">IFERROR(INDEX(reasoning!F:F,(MATCH($A3,reasoning!$A:$A,0)+3)),"")</f>
        <v>惠惠</v>
      </c>
      <c r="BE3" s="32" t="str" cm="1">
        <f t="array" ref="BE3">IFERROR(INDEX(reasoning!G:G,(MATCH($A3,reasoning!$A:$A,0)+3)),"")</f>
        <v>四爷</v>
      </c>
    </row>
    <row r="4" spans="1:57">
      <c r="A4" s="22">
        <v>3</v>
      </c>
      <c r="B4" s="23" t="s">
        <v>77</v>
      </c>
      <c r="C4" s="24" t="str">
        <f t="shared" si="4"/>
        <v>true</v>
      </c>
      <c r="D4" s="23" t="s">
        <v>77</v>
      </c>
      <c r="E4" s="24" t="str">
        <f t="shared" si="0"/>
        <v>true</v>
      </c>
      <c r="F4" s="25" t="s">
        <v>21</v>
      </c>
      <c r="G4" s="24" cm="1">
        <f t="array" ref="G4">IFERROR(INDEX(reasoning!$K:$K,(MATCH($A4,reasoning!$A:$A,0))),"")</f>
        <v>5</v>
      </c>
      <c r="H4" s="24" t="str">
        <f t="shared" si="5"/>
        <v>true</v>
      </c>
      <c r="I4" s="27" t="str">
        <f>IFERROR(VLOOKUP(G4,target!$B$2:$C$11,2,FALSE),"")</f>
        <v>840,600</v>
      </c>
      <c r="J4" s="28" t="s">
        <v>22</v>
      </c>
      <c r="K4" s="27" t="str">
        <f>IFERROR(INDEX(style!$B$1:$O$1,MATCH(J4,INDEX(style!$B$2:$O$13,MATCH(F4,style!$A$2:$A$13,0),0),0)),"")</f>
        <v>技能3</v>
      </c>
      <c r="L4" s="27" t="str">
        <f>IFERROR(VLOOKUP(K4,skill!$A$1:$B$14,2,FALSE),"")</f>
        <v>500,383</v>
      </c>
      <c r="M4" s="27" t="str">
        <f>IFERROR(VLOOKUP(K4,skill!$A$1:$C$14,3,FALSE),"")</f>
        <v>false</v>
      </c>
      <c r="N4" s="27" t="str">
        <f t="shared" si="6"/>
        <v>false</v>
      </c>
      <c r="O4" s="27" t="str">
        <f>IF(COUNTIF(style!$L$1:$O$1,K4)&gt;0,"true","false")</f>
        <v>false</v>
      </c>
      <c r="P4" s="27" t="str">
        <f>IFERROR(VLOOKUP(K4,skill!$A$1:$D$14,4,FALSE),"")</f>
        <v>true</v>
      </c>
      <c r="Q4" s="29" t="s">
        <v>78</v>
      </c>
      <c r="R4" s="27" cm="1">
        <f t="array" ref="R4">IFERROR(INDEX($AZ$1:$BE$1,MATCH(Q4,$AZ4:$BE4,0)),VLOOKUP(Q4,target!$A$8:$C$11,2))</f>
        <v>0</v>
      </c>
      <c r="S4" s="27" t="str">
        <f>VLOOKUP(R4,target!$B$2:$C$11,2,FALSE)</f>
        <v>0,0</v>
      </c>
      <c r="T4" s="27" t="str">
        <f t="shared" si="7"/>
        <v>false</v>
      </c>
      <c r="U4" s="25" t="s">
        <v>15</v>
      </c>
      <c r="V4" s="24" cm="1">
        <f t="array" ref="V4">IFERROR(INDEX(reasoning!$L:$L,(MATCH($A4,reasoning!$A:$A,0))),"")</f>
        <v>2</v>
      </c>
      <c r="W4" s="24" t="str">
        <f t="shared" si="8"/>
        <v>false</v>
      </c>
      <c r="X4" s="27" t="str">
        <f>IFERROR(VLOOKUP(V4,target!$B$2:$C$11,2,FALSE),"")</f>
        <v>290,600</v>
      </c>
      <c r="Y4" s="28" t="s">
        <v>16</v>
      </c>
      <c r="Z4" s="27" t="str">
        <f>IFERROR(INDEX(style!$B$1:$O$1,MATCH(Y4,INDEX(style!$B$2:$O$13,MATCH(U4,style!$A$2:$A$13,0),0),0)),"")</f>
        <v>技能2</v>
      </c>
      <c r="AA4" s="27" t="str">
        <f>IFERROR(VLOOKUP(Z4,skill!$A$1:$B$14,2,FALSE),"")</f>
        <v>500,253</v>
      </c>
      <c r="AB4" s="27" t="str">
        <f>IFERROR(VLOOKUP(Z4,skill!$A$1:$C$14,3,FALSE),"")</f>
        <v>false</v>
      </c>
      <c r="AC4" s="27" t="str">
        <f t="shared" si="9"/>
        <v>false</v>
      </c>
      <c r="AD4" s="27" t="str">
        <f>IF(COUNTIF(style!$L$1:$O$1,Z4)&gt;0,"true","false")</f>
        <v>false</v>
      </c>
      <c r="AE4" s="27" t="str">
        <f>IFERROR(VLOOKUP(Z4,skill!$A$1:$D$14,4,FALSE),"")</f>
        <v>true</v>
      </c>
      <c r="AF4" s="29" t="s">
        <v>23</v>
      </c>
      <c r="AG4" s="27" cm="1">
        <f t="array" ref="AG4">IFERROR(INDEX($AZ$1:$BE$1,MATCH(AF4,$AZ4:$BE4,0)),VLOOKUP(AF4,target!$A$8:$C$11,2))</f>
        <v>3</v>
      </c>
      <c r="AH4" s="27" t="str">
        <f>VLOOKUP(AG4,target!$B$2:$C$11,2,FALSE)</f>
        <v>480,600</v>
      </c>
      <c r="AI4" s="27" t="str">
        <f t="shared" si="1"/>
        <v>true</v>
      </c>
      <c r="AJ4" s="25" t="s">
        <v>23</v>
      </c>
      <c r="AK4" s="24" cm="1">
        <f t="array" ref="AK4">IFERROR(INDEX(reasoning!$M:$M,(MATCH($A4,reasoning!$A:$A,0))),"")</f>
        <v>5</v>
      </c>
      <c r="AL4" s="24" t="str">
        <f t="shared" si="10"/>
        <v>true</v>
      </c>
      <c r="AM4" s="27" t="str">
        <f>IFERROR(VLOOKUP(AK4,target!$B$2:$C$11,2,FALSE),"")</f>
        <v>840,600</v>
      </c>
      <c r="AN4" s="28" t="s">
        <v>28</v>
      </c>
      <c r="AO4" s="27" t="str">
        <f>IFERROR(INDEX(style!$B$1:$O$1,MATCH(AN4,INDEX(style!$B$2:$O$13,MATCH(AJ4,style!$A$2:$A$13,0),0),0)),"")</f>
        <v>技能2-2</v>
      </c>
      <c r="AP4" s="27" t="str">
        <f>IFERROR(VLOOKUP(AO4,skill!$A$1:$B$14,2,FALSE),"")</f>
        <v>500,253</v>
      </c>
      <c r="AQ4" s="27" t="str">
        <f>IFERROR(VLOOKUP(AO4,skill!$A$1:$C$14,3,FALSE),"")</f>
        <v>false</v>
      </c>
      <c r="AR4" s="27" t="str">
        <f t="shared" si="2"/>
        <v>false</v>
      </c>
      <c r="AS4" s="27" t="str">
        <f>IF(COUNTIF(style!$L$1:$O$1,AO4)&gt;0,"true","false")</f>
        <v>true</v>
      </c>
      <c r="AT4" s="27" t="str">
        <f>IFERROR(VLOOKUP(AO4,skill!$A$1:$D$14,4,FALSE),"")</f>
        <v>true</v>
      </c>
      <c r="AU4" s="29" t="s">
        <v>78</v>
      </c>
      <c r="AV4" s="27" cm="1">
        <f t="array" ref="AV4">IFERROR(INDEX($AZ$1:$BE$1,MATCH(AU4,$AZ4:$BE4,0)),VLOOKUP(AU4,target!$A$8:$C$11,2))</f>
        <v>0</v>
      </c>
      <c r="AW4" s="27" t="str">
        <f>VLOOKUP(AV4,target!$B$2:$C$11,2,FALSE)</f>
        <v>0,0</v>
      </c>
      <c r="AX4" s="27" t="str">
        <f t="shared" si="3"/>
        <v>false</v>
      </c>
      <c r="AY4" s="22" t="s">
        <v>79</v>
      </c>
      <c r="AZ4" s="30" t="str" cm="1">
        <f t="array" ref="AZ4">IFERROR(INDEX(reasoning!B:B,(MATCH($A4,reasoning!$A:$A,0)+3)),"")</f>
        <v>惠惠</v>
      </c>
      <c r="BA4" s="31" t="str" cm="1">
        <f t="array" ref="BA4">IFERROR(INDEX(reasoning!C:C,(MATCH($A4,reasoning!$A:$A,0)+3)),"")</f>
        <v>孔明</v>
      </c>
      <c r="BB4" s="32" t="str" cm="1">
        <f t="array" ref="BB4">IFERROR(INDEX(reasoning!D:D,(MATCH($A4,reasoning!$A:$A,0)+3)),"")</f>
        <v>月歌</v>
      </c>
      <c r="BC4" s="30" t="str" cm="1">
        <f t="array" ref="BC4">IFERROR(INDEX(reasoning!E:E,(MATCH($A4,reasoning!$A:$A,0)+3)),"")</f>
        <v>可怜</v>
      </c>
      <c r="BD4" s="31" t="str" cm="1">
        <f t="array" ref="BD4">IFERROR(INDEX(reasoning!F:F,(MATCH($A4,reasoning!$A:$A,0)+3)),"")</f>
        <v>六妹</v>
      </c>
      <c r="BE4" s="32" t="str" cm="1">
        <f t="array" ref="BE4">IFERROR(INDEX(reasoning!G:G,(MATCH($A4,reasoning!$A:$A,0)+3)),"")</f>
        <v>四爷</v>
      </c>
    </row>
    <row r="5" spans="1:57">
      <c r="A5" s="22">
        <v>4</v>
      </c>
      <c r="B5" s="23" t="s">
        <v>77</v>
      </c>
      <c r="C5" s="24" t="str">
        <f t="shared" si="4"/>
        <v>true</v>
      </c>
      <c r="D5" s="23" t="s">
        <v>77</v>
      </c>
      <c r="E5" s="24" t="str">
        <f t="shared" si="0"/>
        <v>true</v>
      </c>
      <c r="F5" s="25"/>
      <c r="G5" s="24" t="str" cm="1">
        <f t="array" ref="G5">IFERROR(INDEX(reasoning!$K:$K,(MATCH($A5,reasoning!$A:$A,0))),"")</f>
        <v/>
      </c>
      <c r="H5" s="24" t="str">
        <f t="shared" si="5"/>
        <v>true</v>
      </c>
      <c r="I5" s="27" t="str">
        <f>IFERROR(VLOOKUP(G5,target!$B$2:$C$11,2,FALSE),"")</f>
        <v/>
      </c>
      <c r="J5" s="28"/>
      <c r="K5" s="27" t="str">
        <f>IFERROR(INDEX(style!$B$1:$O$1,MATCH(J5,INDEX(style!$B$2:$O$13,MATCH(F5,style!$A$2:$A$13,0),0),0)),"")</f>
        <v/>
      </c>
      <c r="L5" s="27" t="str">
        <f>IFERROR(VLOOKUP(K5,skill!$A$1:$B$14,2,FALSE),"")</f>
        <v/>
      </c>
      <c r="M5" s="27" t="str">
        <f>IFERROR(VLOOKUP(K5,skill!$A$1:$C$14,3,FALSE),"")</f>
        <v/>
      </c>
      <c r="N5" s="27" t="str">
        <f t="shared" si="6"/>
        <v>false</v>
      </c>
      <c r="O5" s="27" t="str">
        <f>IF(COUNTIF(style!$L$1:$O$1,K5)&gt;0,"true","false")</f>
        <v>false</v>
      </c>
      <c r="P5" s="27" t="str">
        <f>IFERROR(VLOOKUP(K5,skill!$A$1:$D$14,4,FALSE),"")</f>
        <v/>
      </c>
      <c r="Q5" s="29" t="s">
        <v>78</v>
      </c>
      <c r="R5" s="27" cm="1">
        <f t="array" ref="R5">IFERROR(INDEX($AZ$1:$BE$1,MATCH(Q5,$AZ5:$BE5,0)),VLOOKUP(Q5,target!$A$8:$C$11,2))</f>
        <v>0</v>
      </c>
      <c r="S5" s="27" t="str">
        <f>VLOOKUP(R5,target!$B$2:$C$11,2,FALSE)</f>
        <v>0,0</v>
      </c>
      <c r="T5" s="27" t="str">
        <f t="shared" si="7"/>
        <v>false</v>
      </c>
      <c r="U5" s="25"/>
      <c r="V5" s="24" cm="1">
        <f t="array" ref="V5">IFERROR(INDEX(reasoning!$L:$L,(MATCH($A5,reasoning!$A:$A,0))),"")</f>
        <v>1</v>
      </c>
      <c r="W5" s="24" t="str">
        <f t="shared" si="8"/>
        <v>true</v>
      </c>
      <c r="X5" s="27" t="str">
        <f>IFERROR(VLOOKUP(V5,target!$B$2:$C$11,2,FALSE),"")</f>
        <v>100,600</v>
      </c>
      <c r="Y5" s="28"/>
      <c r="Z5" s="27" t="str">
        <f>IFERROR(INDEX(style!$B$1:$O$1,MATCH(Y5,INDEX(style!$B$2:$O$13,MATCH(U5,style!$A$2:$A$13,0),0),0)),"")</f>
        <v/>
      </c>
      <c r="AA5" s="27" t="str">
        <f>IFERROR(VLOOKUP(Z5,skill!$A$1:$B$14,2,FALSE),"")</f>
        <v/>
      </c>
      <c r="AB5" s="27" t="str">
        <f>IFERROR(VLOOKUP(Z5,skill!$A$1:$C$14,3,FALSE),"")</f>
        <v/>
      </c>
      <c r="AC5" s="27" t="str">
        <f t="shared" si="9"/>
        <v>false</v>
      </c>
      <c r="AD5" s="27" t="str">
        <f>IF(COUNTIF(style!$L$1:$O$1,Z5)&gt;0,"true","false")</f>
        <v>false</v>
      </c>
      <c r="AE5" s="27" t="str">
        <f>IFERROR(VLOOKUP(Z5,skill!$A$1:$D$14,4,FALSE),"")</f>
        <v/>
      </c>
      <c r="AF5" s="29" t="s">
        <v>78</v>
      </c>
      <c r="AG5" s="27" cm="1">
        <f t="array" ref="AG5">IFERROR(INDEX($AZ$1:$BE$1,MATCH(AF5,$AZ5:$BE5,0)),VLOOKUP(AF5,target!$A$8:$C$11,2))</f>
        <v>0</v>
      </c>
      <c r="AH5" s="27" t="str">
        <f>VLOOKUP(AG5,target!$B$2:$C$11,2,FALSE)</f>
        <v>0,0</v>
      </c>
      <c r="AI5" s="27" t="str">
        <f t="shared" si="1"/>
        <v>false</v>
      </c>
      <c r="AJ5" s="25"/>
      <c r="AK5" s="24" cm="1">
        <f t="array" ref="AK5">IFERROR(INDEX(reasoning!$M:$M,(MATCH($A5,reasoning!$A:$A,0))),"")</f>
        <v>2</v>
      </c>
      <c r="AL5" s="24" t="str">
        <f t="shared" si="10"/>
        <v>true</v>
      </c>
      <c r="AM5" s="27" t="str">
        <f>IFERROR(VLOOKUP(AK5,target!$B$2:$C$11,2,FALSE),"")</f>
        <v>290,600</v>
      </c>
      <c r="AN5" s="28"/>
      <c r="AO5" s="27" t="str">
        <f>IFERROR(INDEX(style!$B$1:$O$1,MATCH(AN5,INDEX(style!$B$2:$O$13,MATCH(AJ5,style!$A$2:$A$13,0),0),0)),"")</f>
        <v/>
      </c>
      <c r="AP5" s="27" t="str">
        <f>IFERROR(VLOOKUP(AO5,skill!$A$1:$B$14,2,FALSE),"")</f>
        <v/>
      </c>
      <c r="AQ5" s="27" t="str">
        <f>IFERROR(VLOOKUP(AO5,skill!$A$1:$C$14,3,FALSE),"")</f>
        <v/>
      </c>
      <c r="AR5" s="27" t="str">
        <f t="shared" si="2"/>
        <v>false</v>
      </c>
      <c r="AS5" s="27" t="str">
        <f>IF(COUNTIF(style!$L$1:$O$1,AO5)&gt;0,"true","false")</f>
        <v>false</v>
      </c>
      <c r="AT5" s="27" t="str">
        <f>IFERROR(VLOOKUP(AO5,skill!$A$1:$D$14,4,FALSE),"")</f>
        <v/>
      </c>
      <c r="AU5" s="29" t="s">
        <v>78</v>
      </c>
      <c r="AV5" s="27" cm="1">
        <f t="array" ref="AV5">IFERROR(INDEX($AZ$1:$BE$1,MATCH(AU5,$AZ5:$BE5,0)),VLOOKUP(AU5,target!$A$8:$C$11,2))</f>
        <v>0</v>
      </c>
      <c r="AW5" s="27" t="str">
        <f>VLOOKUP(AV5,target!$B$2:$C$11,2,FALSE)</f>
        <v>0,0</v>
      </c>
      <c r="AX5" s="27" t="str">
        <f t="shared" si="3"/>
        <v>false</v>
      </c>
      <c r="AY5" s="22">
        <v>5</v>
      </c>
      <c r="AZ5" s="30" t="str" cm="1">
        <f t="array" ref="AZ5">IFERROR(INDEX(reasoning!B:B,(MATCH($A5,reasoning!$A:$A,0)+3)),"")</f>
        <v/>
      </c>
      <c r="BA5" s="31" t="str" cm="1">
        <f t="array" ref="BA5">IFERROR(INDEX(reasoning!C:C,(MATCH($A5,reasoning!$A:$A,0)+3)),"")</f>
        <v/>
      </c>
      <c r="BB5" s="32" cm="1">
        <f t="array" ref="BB5">IFERROR(INDEX(reasoning!D:D,(MATCH($A5,reasoning!$A:$A,0)+3)),"")</f>
        <v>0</v>
      </c>
      <c r="BC5" s="30" t="str" cm="1">
        <f t="array" ref="BC5">IFERROR(INDEX(reasoning!E:E,(MATCH($A5,reasoning!$A:$A,0)+3)),"")</f>
        <v/>
      </c>
      <c r="BD5" s="31" t="str" cm="1">
        <f t="array" ref="BD5">IFERROR(INDEX(reasoning!F:F,(MATCH($A5,reasoning!$A:$A,0)+3)),"")</f>
        <v/>
      </c>
      <c r="BE5" s="32" t="str" cm="1">
        <f t="array" ref="BE5">IFERROR(INDEX(reasoning!G:G,(MATCH($A5,reasoning!$A:$A,0)+3)),"")</f>
        <v/>
      </c>
    </row>
    <row r="6" spans="1:57">
      <c r="A6" s="22">
        <v>5</v>
      </c>
      <c r="B6" s="23" t="s">
        <v>77</v>
      </c>
      <c r="C6" s="24" t="str">
        <f t="shared" si="4"/>
        <v>true</v>
      </c>
      <c r="D6" s="23" t="s">
        <v>77</v>
      </c>
      <c r="E6" s="24" t="str">
        <f t="shared" si="0"/>
        <v>true</v>
      </c>
      <c r="F6" s="25"/>
      <c r="G6" s="24" cm="1">
        <f t="array" ref="G6">IFERROR(INDEX(reasoning!$K:$K,(MATCH($A6,reasoning!$A:$A,0))),"")</f>
        <v>3</v>
      </c>
      <c r="H6" s="24" t="str">
        <f t="shared" si="5"/>
        <v>true</v>
      </c>
      <c r="I6" s="27" t="str">
        <f>IFERROR(VLOOKUP(G6,target!$B$2:$C$11,2,FALSE),"")</f>
        <v>480,600</v>
      </c>
      <c r="J6" s="28"/>
      <c r="K6" s="27" t="str">
        <f>IFERROR(INDEX(style!$B$1:$O$1,MATCH(J6,INDEX(style!$B$2:$O$13,MATCH(F6,style!$A$2:$A$13,0),0),0)),"")</f>
        <v/>
      </c>
      <c r="L6" s="27" t="str">
        <f>IFERROR(VLOOKUP(K6,skill!$A$1:$B$14,2,FALSE),"")</f>
        <v/>
      </c>
      <c r="M6" s="27" t="str">
        <f>IFERROR(VLOOKUP(K6,skill!$A$1:$C$14,3,FALSE),"")</f>
        <v/>
      </c>
      <c r="N6" s="27" t="str">
        <f t="shared" si="6"/>
        <v>false</v>
      </c>
      <c r="O6" s="27" t="str">
        <f>IF(COUNTIF(style!$L$1:$O$1,K6)&gt;0,"true","false")</f>
        <v>false</v>
      </c>
      <c r="P6" s="27" t="str">
        <f>IFERROR(VLOOKUP(K6,skill!$A$1:$D$14,4,FALSE),"")</f>
        <v/>
      </c>
      <c r="Q6" s="29" t="s">
        <v>78</v>
      </c>
      <c r="R6" s="27" cm="1">
        <f t="array" ref="R6">IFERROR(INDEX($AZ$1:$BE$1,MATCH(Q6,$AZ6:$BE6,0)),VLOOKUP(Q6,target!$A$8:$C$11,2))</f>
        <v>0</v>
      </c>
      <c r="S6" s="27" t="str">
        <f>VLOOKUP(R6,target!$B$2:$C$11,2,FALSE)</f>
        <v>0,0</v>
      </c>
      <c r="T6" s="27" t="str">
        <f t="shared" si="7"/>
        <v>false</v>
      </c>
      <c r="U6" s="25"/>
      <c r="V6" s="24" cm="1">
        <f t="array" ref="V6">IFERROR(INDEX(reasoning!$L:$L,(MATCH($A6,reasoning!$A:$A,0))),"")</f>
        <v>1</v>
      </c>
      <c r="W6" s="24" t="str">
        <f t="shared" si="8"/>
        <v>true</v>
      </c>
      <c r="X6" s="27" t="str">
        <f>IFERROR(VLOOKUP(V6,target!$B$2:$C$11,2,FALSE),"")</f>
        <v>100,600</v>
      </c>
      <c r="Y6" s="28"/>
      <c r="Z6" s="27" t="str">
        <f>IFERROR(INDEX(style!$B$1:$O$1,MATCH(Y6,INDEX(style!$B$2:$O$13,MATCH(U6,style!$A$2:$A$13,0),0),0)),"")</f>
        <v/>
      </c>
      <c r="AA6" s="27" t="str">
        <f>IFERROR(VLOOKUP(Z6,skill!$A$1:$B$14,2,FALSE),"")</f>
        <v/>
      </c>
      <c r="AB6" s="27" t="str">
        <f>IFERROR(VLOOKUP(Z6,skill!$A$1:$C$14,3,FALSE),"")</f>
        <v/>
      </c>
      <c r="AC6" s="27" t="str">
        <f t="shared" si="9"/>
        <v>false</v>
      </c>
      <c r="AD6" s="27" t="str">
        <f>IF(COUNTIF(style!$L$1:$O$1,Z6)&gt;0,"true","false")</f>
        <v>false</v>
      </c>
      <c r="AE6" s="27" t="str">
        <f>IFERROR(VLOOKUP(Z6,skill!$A$1:$D$14,4,FALSE),"")</f>
        <v/>
      </c>
      <c r="AF6" s="29" t="s">
        <v>78</v>
      </c>
      <c r="AG6" s="27" cm="1">
        <f t="array" ref="AG6">IFERROR(INDEX($AZ$1:$BE$1,MATCH(AF6,$AZ6:$BE6,0)),VLOOKUP(AF6,target!$A$8:$C$11,2))</f>
        <v>0</v>
      </c>
      <c r="AH6" s="27" t="str">
        <f>VLOOKUP(AG6,target!$B$2:$C$11,2,FALSE)</f>
        <v>0,0</v>
      </c>
      <c r="AI6" s="27" t="str">
        <f t="shared" si="1"/>
        <v>false</v>
      </c>
      <c r="AJ6" s="25"/>
      <c r="AK6" s="24" cm="1">
        <f t="array" ref="AK6">IFERROR(INDEX(reasoning!$M:$M,(MATCH($A6,reasoning!$A:$A,0))),"")</f>
        <v>2</v>
      </c>
      <c r="AL6" s="24" t="str">
        <f t="shared" si="10"/>
        <v>true</v>
      </c>
      <c r="AM6" s="27" t="str">
        <f>IFERROR(VLOOKUP(AK6,target!$B$2:$C$11,2,FALSE),"")</f>
        <v>290,600</v>
      </c>
      <c r="AN6" s="28"/>
      <c r="AO6" s="27" t="str">
        <f>IFERROR(INDEX(style!$B$1:$O$1,MATCH(AN6,INDEX(style!$B$2:$O$13,MATCH(AJ6,style!$A$2:$A$13,0),0),0)),"")</f>
        <v/>
      </c>
      <c r="AP6" s="27" t="str">
        <f>IFERROR(VLOOKUP(AO6,skill!$A$1:$B$14,2,FALSE),"")</f>
        <v/>
      </c>
      <c r="AQ6" s="27" t="str">
        <f>IFERROR(VLOOKUP(AO6,skill!$A$1:$C$14,3,FALSE),"")</f>
        <v/>
      </c>
      <c r="AR6" s="27" t="str">
        <f t="shared" si="2"/>
        <v>false</v>
      </c>
      <c r="AS6" s="27" t="str">
        <f>IF(COUNTIF(style!$L$1:$O$1,AO6)&gt;0,"true","false")</f>
        <v>false</v>
      </c>
      <c r="AT6" s="27" t="str">
        <f>IFERROR(VLOOKUP(AO6,skill!$A$1:$D$14,4,FALSE),"")</f>
        <v/>
      </c>
      <c r="AU6" s="29" t="s">
        <v>78</v>
      </c>
      <c r="AV6" s="27" cm="1">
        <f t="array" ref="AV6">IFERROR(INDEX($AZ$1:$BE$1,MATCH(AU6,$AZ6:$BE6,0)),VLOOKUP(AU6,target!$A$8:$C$11,2))</f>
        <v>0</v>
      </c>
      <c r="AW6" s="27" t="str">
        <f>VLOOKUP(AV6,target!$B$2:$C$11,2,FALSE)</f>
        <v>0,0</v>
      </c>
      <c r="AX6" s="27" t="str">
        <f t="shared" si="3"/>
        <v>false</v>
      </c>
      <c r="AY6" s="22">
        <v>6</v>
      </c>
      <c r="AZ6" s="30" t="str" cm="1">
        <f t="array" ref="AZ6">IFERROR(INDEX(reasoning!B:B,(MATCH($A6,reasoning!$A:$A,0)+3)),"")</f>
        <v/>
      </c>
      <c r="BA6" s="31" t="str" cm="1">
        <f t="array" ref="BA6">IFERROR(INDEX(reasoning!C:C,(MATCH($A6,reasoning!$A:$A,0)+3)),"")</f>
        <v/>
      </c>
      <c r="BB6" s="32" cm="1">
        <f t="array" ref="BB6">IFERROR(INDEX(reasoning!D:D,(MATCH($A6,reasoning!$A:$A,0)+3)),"")</f>
        <v>0</v>
      </c>
      <c r="BC6" s="30" t="str" cm="1">
        <f t="array" ref="BC6">IFERROR(INDEX(reasoning!E:E,(MATCH($A6,reasoning!$A:$A,0)+3)),"")</f>
        <v/>
      </c>
      <c r="BD6" s="31" t="str" cm="1">
        <f t="array" ref="BD6">IFERROR(INDEX(reasoning!F:F,(MATCH($A6,reasoning!$A:$A,0)+3)),"")</f>
        <v/>
      </c>
      <c r="BE6" s="32" t="str" cm="1">
        <f t="array" ref="BE6">IFERROR(INDEX(reasoning!G:G,(MATCH($A6,reasoning!$A:$A,0)+3)),"")</f>
        <v/>
      </c>
    </row>
    <row r="7" spans="1:57">
      <c r="A7" s="22">
        <v>6</v>
      </c>
      <c r="B7" s="23" t="s">
        <v>77</v>
      </c>
      <c r="C7" s="24" t="str">
        <f t="shared" si="4"/>
        <v>true</v>
      </c>
      <c r="D7" s="23" t="s">
        <v>77</v>
      </c>
      <c r="E7" s="24" t="str">
        <f t="shared" si="0"/>
        <v>true</v>
      </c>
      <c r="F7" s="25"/>
      <c r="G7" s="24" cm="1">
        <f t="array" ref="G7">IFERROR(INDEX(reasoning!$K:$K,(MATCH($A7,reasoning!$A:$A,0))),"")</f>
        <v>3</v>
      </c>
      <c r="H7" s="24" t="str">
        <f t="shared" si="5"/>
        <v>true</v>
      </c>
      <c r="I7" s="27" t="str">
        <f>IFERROR(VLOOKUP(G7,target!$B$2:$C$11,2,FALSE),"")</f>
        <v>480,600</v>
      </c>
      <c r="J7" s="28"/>
      <c r="K7" s="27" t="str">
        <f>IFERROR(INDEX(style!$B$1:$O$1,MATCH(J7,INDEX(style!$B$2:$O$13,MATCH(F7,style!$A$2:$A$13,0),0),0)),"")</f>
        <v/>
      </c>
      <c r="L7" s="27" t="str">
        <f>IFERROR(VLOOKUP(K7,skill!$A$1:$B$14,2,FALSE),"")</f>
        <v/>
      </c>
      <c r="M7" s="27" t="str">
        <f>IFERROR(VLOOKUP(K7,skill!$A$1:$C$14,3,FALSE),"")</f>
        <v/>
      </c>
      <c r="N7" s="27" t="str">
        <f t="shared" si="6"/>
        <v>false</v>
      </c>
      <c r="O7" s="27" t="str">
        <f>IF(COUNTIF(style!$L$1:$O$1,K7)&gt;0,"true","false")</f>
        <v>false</v>
      </c>
      <c r="P7" s="27" t="str">
        <f>IFERROR(VLOOKUP(K7,skill!$A$1:$D$14,4,FALSE),"")</f>
        <v/>
      </c>
      <c r="Q7" s="29" t="s">
        <v>78</v>
      </c>
      <c r="R7" s="27" cm="1">
        <f t="array" ref="R7">IFERROR(INDEX($AZ$1:$BE$1,MATCH(Q7,$AZ7:$BE7,0)),VLOOKUP(Q7,target!$A$8:$C$11,2))</f>
        <v>0</v>
      </c>
      <c r="S7" s="27" t="str">
        <f>VLOOKUP(R7,target!$B$2:$C$11,2,FALSE)</f>
        <v>0,0</v>
      </c>
      <c r="T7" s="27" t="str">
        <f t="shared" si="7"/>
        <v>false</v>
      </c>
      <c r="U7" s="25"/>
      <c r="V7" s="24" cm="1">
        <f t="array" ref="V7">IFERROR(INDEX(reasoning!$L:$L,(MATCH($A7,reasoning!$A:$A,0))),"")</f>
        <v>1</v>
      </c>
      <c r="W7" s="24" t="str">
        <f t="shared" si="8"/>
        <v>true</v>
      </c>
      <c r="X7" s="27" t="str">
        <f>IFERROR(VLOOKUP(V7,target!$B$2:$C$11,2,FALSE),"")</f>
        <v>100,600</v>
      </c>
      <c r="Y7" s="28"/>
      <c r="Z7" s="27" t="str">
        <f>IFERROR(INDEX(style!$B$1:$O$1,MATCH(Y7,INDEX(style!$B$2:$O$13,MATCH(U7,style!$A$2:$A$13,0),0),0)),"")</f>
        <v/>
      </c>
      <c r="AA7" s="27" t="str">
        <f>IFERROR(VLOOKUP(Z7,skill!$A$1:$B$14,2,FALSE),"")</f>
        <v/>
      </c>
      <c r="AB7" s="27" t="str">
        <f>IFERROR(VLOOKUP(Z7,skill!$A$1:$C$14,3,FALSE),"")</f>
        <v/>
      </c>
      <c r="AC7" s="27" t="str">
        <f t="shared" si="9"/>
        <v>false</v>
      </c>
      <c r="AD7" s="27" t="str">
        <f>IF(COUNTIF(style!$L$1:$O$1,Z7)&gt;0,"true","false")</f>
        <v>false</v>
      </c>
      <c r="AE7" s="27" t="str">
        <f>IFERROR(VLOOKUP(Z7,skill!$A$1:$D$14,4,FALSE),"")</f>
        <v/>
      </c>
      <c r="AF7" s="29" t="s">
        <v>78</v>
      </c>
      <c r="AG7" s="27" cm="1">
        <f t="array" ref="AG7">IFERROR(INDEX($AZ$1:$BE$1,MATCH(AF7,$AZ7:$BE7,0)),VLOOKUP(AF7,target!$A$8:$C$11,2))</f>
        <v>0</v>
      </c>
      <c r="AH7" s="27" t="str">
        <f>VLOOKUP(AG7,target!$B$2:$C$11,2,FALSE)</f>
        <v>0,0</v>
      </c>
      <c r="AI7" s="27" t="str">
        <f t="shared" si="1"/>
        <v>false</v>
      </c>
      <c r="AJ7" s="25"/>
      <c r="AK7" s="24" cm="1">
        <f t="array" ref="AK7">IFERROR(INDEX(reasoning!$M:$M,(MATCH($A7,reasoning!$A:$A,0))),"")</f>
        <v>2</v>
      </c>
      <c r="AL7" s="24" t="str">
        <f t="shared" si="10"/>
        <v>true</v>
      </c>
      <c r="AM7" s="27" t="str">
        <f>IFERROR(VLOOKUP(AK7,target!$B$2:$C$11,2,FALSE),"")</f>
        <v>290,600</v>
      </c>
      <c r="AN7" s="28"/>
      <c r="AO7" s="27" t="str">
        <f>IFERROR(INDEX(style!$B$1:$O$1,MATCH(AN7,INDEX(style!$B$2:$O$13,MATCH(AJ7,style!$A$2:$A$13,0),0),0)),"")</f>
        <v/>
      </c>
      <c r="AP7" s="27" t="str">
        <f>IFERROR(VLOOKUP(AO7,skill!$A$1:$B$14,2,FALSE),"")</f>
        <v/>
      </c>
      <c r="AQ7" s="27" t="str">
        <f>IFERROR(VLOOKUP(AO7,skill!$A$1:$C$14,3,FALSE),"")</f>
        <v/>
      </c>
      <c r="AR7" s="27" t="str">
        <f t="shared" si="2"/>
        <v>false</v>
      </c>
      <c r="AS7" s="27" t="str">
        <f>IF(COUNTIF(style!$L$1:$O$1,AO7)&gt;0,"true","false")</f>
        <v>false</v>
      </c>
      <c r="AT7" s="27" t="str">
        <f>IFERROR(VLOOKUP(AO7,skill!$A$1:$D$14,4,FALSE),"")</f>
        <v/>
      </c>
      <c r="AU7" s="29" t="s">
        <v>78</v>
      </c>
      <c r="AV7" s="27" cm="1">
        <f t="array" ref="AV7">IFERROR(INDEX($AZ$1:$BE$1,MATCH(AU7,$AZ7:$BE7,0)),VLOOKUP(AU7,target!$A$8:$C$11,2))</f>
        <v>0</v>
      </c>
      <c r="AW7" s="27" t="str">
        <f>VLOOKUP(AV7,target!$B$2:$C$11,2,FALSE)</f>
        <v>0,0</v>
      </c>
      <c r="AX7" s="27" t="str">
        <f t="shared" si="3"/>
        <v>false</v>
      </c>
      <c r="AY7" s="22">
        <v>7</v>
      </c>
      <c r="AZ7" s="30" t="str" cm="1">
        <f t="array" ref="AZ7">IFERROR(INDEX(reasoning!B:B,(MATCH($A7,reasoning!$A:$A,0)+3)),"")</f>
        <v/>
      </c>
      <c r="BA7" s="31" t="str" cm="1">
        <f t="array" ref="BA7">IFERROR(INDEX(reasoning!C:C,(MATCH($A7,reasoning!$A:$A,0)+3)),"")</f>
        <v/>
      </c>
      <c r="BB7" s="32" cm="1">
        <f t="array" ref="BB7">IFERROR(INDEX(reasoning!D:D,(MATCH($A7,reasoning!$A:$A,0)+3)),"")</f>
        <v>0</v>
      </c>
      <c r="BC7" s="30" t="str" cm="1">
        <f t="array" ref="BC7">IFERROR(INDEX(reasoning!E:E,(MATCH($A7,reasoning!$A:$A,0)+3)),"")</f>
        <v/>
      </c>
      <c r="BD7" s="31" t="str" cm="1">
        <f t="array" ref="BD7">IFERROR(INDEX(reasoning!F:F,(MATCH($A7,reasoning!$A:$A,0)+3)),"")</f>
        <v/>
      </c>
      <c r="BE7" s="32" t="str" cm="1">
        <f t="array" ref="BE7">IFERROR(INDEX(reasoning!G:G,(MATCH($A7,reasoning!$A:$A,0)+3)),"")</f>
        <v/>
      </c>
    </row>
    <row r="8" spans="1:57">
      <c r="A8" s="22">
        <v>7</v>
      </c>
      <c r="B8" s="23" t="s">
        <v>77</v>
      </c>
      <c r="C8" s="24" t="str">
        <f t="shared" si="4"/>
        <v>true</v>
      </c>
      <c r="D8" s="23" t="s">
        <v>77</v>
      </c>
      <c r="E8" s="24" t="str">
        <f t="shared" si="0"/>
        <v>true</v>
      </c>
      <c r="F8" s="25"/>
      <c r="G8" s="24" cm="1">
        <f t="array" ref="G8">IFERROR(INDEX(reasoning!$K:$K,(MATCH($A8,reasoning!$A:$A,0))),"")</f>
        <v>3</v>
      </c>
      <c r="H8" s="24" t="str">
        <f t="shared" si="5"/>
        <v>true</v>
      </c>
      <c r="I8" s="27" t="str">
        <f>IFERROR(VLOOKUP(G8,target!$B$2:$C$11,2,FALSE),"")</f>
        <v>480,600</v>
      </c>
      <c r="J8" s="28"/>
      <c r="K8" s="27" t="str">
        <f>IFERROR(INDEX(style!$B$1:$O$1,MATCH(J8,INDEX(style!$B$2:$O$13,MATCH(F8,style!$A$2:$A$13,0),0),0)),"")</f>
        <v/>
      </c>
      <c r="L8" s="27" t="str">
        <f>IFERROR(VLOOKUP(K8,skill!$A$1:$B$14,2,FALSE),"")</f>
        <v/>
      </c>
      <c r="M8" s="27" t="str">
        <f>IFERROR(VLOOKUP(K8,skill!$A$1:$C$14,3,FALSE),"")</f>
        <v/>
      </c>
      <c r="N8" s="27" t="str">
        <f t="shared" si="6"/>
        <v>false</v>
      </c>
      <c r="O8" s="27" t="str">
        <f>IF(COUNTIF(style!$L$1:$O$1,K8)&gt;0,"true","false")</f>
        <v>false</v>
      </c>
      <c r="P8" s="27" t="str">
        <f>IFERROR(VLOOKUP(K8,skill!$A$1:$D$14,4,FALSE),"")</f>
        <v/>
      </c>
      <c r="Q8" s="29" t="s">
        <v>78</v>
      </c>
      <c r="R8" s="27" cm="1">
        <f t="array" ref="R8">IFERROR(INDEX($AZ$1:$BE$1,MATCH(Q8,$AZ8:$BE8,0)),VLOOKUP(Q8,target!$A$8:$C$11,2))</f>
        <v>0</v>
      </c>
      <c r="S8" s="27" t="str">
        <f>VLOOKUP(R8,target!$B$2:$C$11,2,FALSE)</f>
        <v>0,0</v>
      </c>
      <c r="T8" s="27" t="str">
        <f t="shared" si="7"/>
        <v>false</v>
      </c>
      <c r="U8" s="25"/>
      <c r="V8" s="24" cm="1">
        <f t="array" ref="V8">IFERROR(INDEX(reasoning!$L:$L,(MATCH($A8,reasoning!$A:$A,0))),"")</f>
        <v>1</v>
      </c>
      <c r="W8" s="24" t="str">
        <f t="shared" si="8"/>
        <v>true</v>
      </c>
      <c r="X8" s="27" t="str">
        <f>IFERROR(VLOOKUP(V8,target!$B$2:$C$11,2,FALSE),"")</f>
        <v>100,600</v>
      </c>
      <c r="Y8" s="28"/>
      <c r="Z8" s="27" t="str">
        <f>IFERROR(INDEX(style!$B$1:$O$1,MATCH(Y8,INDEX(style!$B$2:$O$13,MATCH(U8,style!$A$2:$A$13,0),0),0)),"")</f>
        <v/>
      </c>
      <c r="AA8" s="27" t="str">
        <f>IFERROR(VLOOKUP(Z8,skill!$A$1:$B$14,2,FALSE),"")</f>
        <v/>
      </c>
      <c r="AB8" s="27" t="str">
        <f>IFERROR(VLOOKUP(Z8,skill!$A$1:$C$14,3,FALSE),"")</f>
        <v/>
      </c>
      <c r="AC8" s="27" t="str">
        <f t="shared" si="9"/>
        <v>false</v>
      </c>
      <c r="AD8" s="27" t="str">
        <f>IF(COUNTIF(style!$L$1:$O$1,Z8)&gt;0,"true","false")</f>
        <v>false</v>
      </c>
      <c r="AE8" s="27" t="str">
        <f>IFERROR(VLOOKUP(Z8,skill!$A$1:$D$14,4,FALSE),"")</f>
        <v/>
      </c>
      <c r="AF8" s="29" t="s">
        <v>78</v>
      </c>
      <c r="AG8" s="27" cm="1">
        <f t="array" ref="AG8">IFERROR(INDEX($AZ$1:$BE$1,MATCH(AF8,$AZ8:$BE8,0)),VLOOKUP(AF8,target!$A$8:$C$11,2))</f>
        <v>0</v>
      </c>
      <c r="AH8" s="27" t="str">
        <f>VLOOKUP(AG8,target!$B$2:$C$11,2,FALSE)</f>
        <v>0,0</v>
      </c>
      <c r="AI8" s="27" t="str">
        <f t="shared" si="1"/>
        <v>false</v>
      </c>
      <c r="AJ8" s="25"/>
      <c r="AK8" s="24" cm="1">
        <f t="array" ref="AK8">IFERROR(INDEX(reasoning!$M:$M,(MATCH($A8,reasoning!$A:$A,0))),"")</f>
        <v>2</v>
      </c>
      <c r="AL8" s="24" t="str">
        <f t="shared" si="10"/>
        <v>true</v>
      </c>
      <c r="AM8" s="27" t="str">
        <f>IFERROR(VLOOKUP(AK8,target!$B$2:$C$11,2,FALSE),"")</f>
        <v>290,600</v>
      </c>
      <c r="AN8" s="28"/>
      <c r="AO8" s="27" t="str">
        <f>IFERROR(INDEX(style!$B$1:$O$1,MATCH(AN8,INDEX(style!$B$2:$O$13,MATCH(AJ8,style!$A$2:$A$13,0),0),0)),"")</f>
        <v/>
      </c>
      <c r="AP8" s="27" t="str">
        <f>IFERROR(VLOOKUP(AO8,skill!$A$1:$B$14,2,FALSE),"")</f>
        <v/>
      </c>
      <c r="AQ8" s="27" t="str">
        <f>IFERROR(VLOOKUP(AO8,skill!$A$1:$C$14,3,FALSE),"")</f>
        <v/>
      </c>
      <c r="AR8" s="27" t="str">
        <f t="shared" si="2"/>
        <v>false</v>
      </c>
      <c r="AS8" s="27" t="str">
        <f>IF(COUNTIF(style!$L$1:$O$1,AO8)&gt;0,"true","false")</f>
        <v>false</v>
      </c>
      <c r="AT8" s="27" t="str">
        <f>IFERROR(VLOOKUP(AO8,skill!$A$1:$D$14,4,FALSE),"")</f>
        <v/>
      </c>
      <c r="AU8" s="29" t="s">
        <v>78</v>
      </c>
      <c r="AV8" s="27" cm="1">
        <f t="array" ref="AV8">IFERROR(INDEX($AZ$1:$BE$1,MATCH(AU8,$AZ8:$BE8,0)),VLOOKUP(AU8,target!$A$8:$C$11,2))</f>
        <v>0</v>
      </c>
      <c r="AW8" s="27" t="str">
        <f>VLOOKUP(AV8,target!$B$2:$C$11,2,FALSE)</f>
        <v>0,0</v>
      </c>
      <c r="AX8" s="27" t="str">
        <f t="shared" si="3"/>
        <v>false</v>
      </c>
      <c r="AY8" s="22">
        <v>8</v>
      </c>
      <c r="AZ8" s="30" t="str" cm="1">
        <f t="array" ref="AZ8">IFERROR(INDEX(reasoning!B:B,(MATCH($A8,reasoning!$A:$A,0)+3)),"")</f>
        <v/>
      </c>
      <c r="BA8" s="31" t="str" cm="1">
        <f t="array" ref="BA8">IFERROR(INDEX(reasoning!C:C,(MATCH($A8,reasoning!$A:$A,0)+3)),"")</f>
        <v/>
      </c>
      <c r="BB8" s="32" cm="1">
        <f t="array" ref="BB8">IFERROR(INDEX(reasoning!D:D,(MATCH($A8,reasoning!$A:$A,0)+3)),"")</f>
        <v>0</v>
      </c>
      <c r="BC8" s="30" t="str" cm="1">
        <f t="array" ref="BC8">IFERROR(INDEX(reasoning!E:E,(MATCH($A8,reasoning!$A:$A,0)+3)),"")</f>
        <v/>
      </c>
      <c r="BD8" s="31" t="str" cm="1">
        <f t="array" ref="BD8">IFERROR(INDEX(reasoning!F:F,(MATCH($A8,reasoning!$A:$A,0)+3)),"")</f>
        <v/>
      </c>
      <c r="BE8" s="32" t="str" cm="1">
        <f t="array" ref="BE8">IFERROR(INDEX(reasoning!G:G,(MATCH($A8,reasoning!$A:$A,0)+3)),"")</f>
        <v/>
      </c>
    </row>
    <row r="9" spans="1:57">
      <c r="A9" s="22">
        <v>8</v>
      </c>
      <c r="B9" s="23" t="s">
        <v>77</v>
      </c>
      <c r="C9" s="24" t="str">
        <f t="shared" si="4"/>
        <v>true</v>
      </c>
      <c r="D9" s="23" t="s">
        <v>77</v>
      </c>
      <c r="E9" s="24" t="str">
        <f t="shared" si="0"/>
        <v>true</v>
      </c>
      <c r="F9" s="25"/>
      <c r="G9" s="24" cm="1">
        <f t="array" ref="G9">IFERROR(INDEX(reasoning!$K:$K,(MATCH($A9,reasoning!$A:$A,0))),"")</f>
        <v>3</v>
      </c>
      <c r="H9" s="24" t="str">
        <f t="shared" si="5"/>
        <v>true</v>
      </c>
      <c r="I9" s="27" t="str">
        <f>IFERROR(VLOOKUP(G9,target!$B$2:$C$11,2,FALSE),"")</f>
        <v>480,600</v>
      </c>
      <c r="J9" s="28"/>
      <c r="K9" s="27" t="str">
        <f>IFERROR(INDEX(style!$B$1:$O$1,MATCH(J9,INDEX(style!$B$2:$O$13,MATCH(F9,style!$A$2:$A$13,0),0),0)),"")</f>
        <v/>
      </c>
      <c r="L9" s="27" t="str">
        <f>IFERROR(VLOOKUP(K9,skill!$A$1:$B$14,2,FALSE),"")</f>
        <v/>
      </c>
      <c r="M9" s="27" t="str">
        <f>IFERROR(VLOOKUP(K9,skill!$A$1:$C$14,3,FALSE),"")</f>
        <v/>
      </c>
      <c r="N9" s="27" t="str">
        <f t="shared" si="6"/>
        <v>false</v>
      </c>
      <c r="O9" s="27" t="str">
        <f>IF(COUNTIF(style!$L$1:$O$1,K9)&gt;0,"true","false")</f>
        <v>false</v>
      </c>
      <c r="P9" s="27" t="str">
        <f>IFERROR(VLOOKUP(K9,skill!$A$1:$D$14,4,FALSE),"")</f>
        <v/>
      </c>
      <c r="Q9" s="29" t="s">
        <v>78</v>
      </c>
      <c r="R9" s="27" cm="1">
        <f t="array" ref="R9">IFERROR(INDEX($AZ$1:$BE$1,MATCH(Q9,$AZ9:$BE9,0)),VLOOKUP(Q9,target!$A$8:$C$11,2))</f>
        <v>0</v>
      </c>
      <c r="S9" s="27" t="str">
        <f>VLOOKUP(R9,target!$B$2:$C$11,2,FALSE)</f>
        <v>0,0</v>
      </c>
      <c r="T9" s="27" t="str">
        <f t="shared" si="7"/>
        <v>false</v>
      </c>
      <c r="U9" s="25"/>
      <c r="V9" s="24" cm="1">
        <f t="array" ref="V9">IFERROR(INDEX(reasoning!$L:$L,(MATCH($A9,reasoning!$A:$A,0))),"")</f>
        <v>1</v>
      </c>
      <c r="W9" s="24" t="str">
        <f t="shared" si="8"/>
        <v>true</v>
      </c>
      <c r="X9" s="27" t="str">
        <f>IFERROR(VLOOKUP(V9,target!$B$2:$C$11,2,FALSE),"")</f>
        <v>100,600</v>
      </c>
      <c r="Y9" s="28"/>
      <c r="Z9" s="27" t="str">
        <f>IFERROR(INDEX(style!$B$1:$O$1,MATCH(Y9,INDEX(style!$B$2:$O$13,MATCH(U9,style!$A$2:$A$13,0),0),0)),"")</f>
        <v/>
      </c>
      <c r="AA9" s="27" t="str">
        <f>IFERROR(VLOOKUP(Z9,skill!$A$1:$B$14,2,FALSE),"")</f>
        <v/>
      </c>
      <c r="AB9" s="27" t="str">
        <f>IFERROR(VLOOKUP(Z9,skill!$A$1:$C$14,3,FALSE),"")</f>
        <v/>
      </c>
      <c r="AC9" s="27" t="str">
        <f t="shared" si="9"/>
        <v>false</v>
      </c>
      <c r="AD9" s="27" t="str">
        <f>IF(COUNTIF(style!$L$1:$O$1,Z9)&gt;0,"true","false")</f>
        <v>false</v>
      </c>
      <c r="AE9" s="27" t="str">
        <f>IFERROR(VLOOKUP(Z9,skill!$A$1:$D$14,4,FALSE),"")</f>
        <v/>
      </c>
      <c r="AF9" s="29" t="s">
        <v>78</v>
      </c>
      <c r="AG9" s="27" cm="1">
        <f t="array" ref="AG9">IFERROR(INDEX($AZ$1:$BE$1,MATCH(AF9,$AZ9:$BE9,0)),VLOOKUP(AF9,target!$A$8:$C$11,2))</f>
        <v>0</v>
      </c>
      <c r="AH9" s="27" t="str">
        <f>VLOOKUP(AG9,target!$B$2:$C$11,2,FALSE)</f>
        <v>0,0</v>
      </c>
      <c r="AI9" s="27" t="str">
        <f t="shared" si="1"/>
        <v>false</v>
      </c>
      <c r="AJ9" s="25"/>
      <c r="AK9" s="24" cm="1">
        <f t="array" ref="AK9">IFERROR(INDEX(reasoning!$M:$M,(MATCH($A9,reasoning!$A:$A,0))),"")</f>
        <v>2</v>
      </c>
      <c r="AL9" s="24" t="str">
        <f t="shared" si="10"/>
        <v>true</v>
      </c>
      <c r="AM9" s="27" t="str">
        <f>IFERROR(VLOOKUP(AK9,target!$B$2:$C$11,2,FALSE),"")</f>
        <v>290,600</v>
      </c>
      <c r="AN9" s="28"/>
      <c r="AO9" s="27" t="str">
        <f>IFERROR(INDEX(style!$B$1:$O$1,MATCH(AN9,INDEX(style!$B$2:$O$13,MATCH(AJ9,style!$A$2:$A$13,0),0),0)),"")</f>
        <v/>
      </c>
      <c r="AP9" s="27" t="str">
        <f>IFERROR(VLOOKUP(AO9,skill!$A$1:$B$14,2,FALSE),"")</f>
        <v/>
      </c>
      <c r="AQ9" s="27" t="str">
        <f>IFERROR(VLOOKUP(AO9,skill!$A$1:$C$14,3,FALSE),"")</f>
        <v/>
      </c>
      <c r="AR9" s="27" t="str">
        <f t="shared" si="2"/>
        <v>false</v>
      </c>
      <c r="AS9" s="27" t="str">
        <f>IF(COUNTIF(style!$L$1:$O$1,AO9)&gt;0,"true","false")</f>
        <v>false</v>
      </c>
      <c r="AT9" s="27" t="str">
        <f>IFERROR(VLOOKUP(AO9,skill!$A$1:$D$14,4,FALSE),"")</f>
        <v/>
      </c>
      <c r="AU9" s="29" t="s">
        <v>78</v>
      </c>
      <c r="AV9" s="27" cm="1">
        <f t="array" ref="AV9">IFERROR(INDEX($AZ$1:$BE$1,MATCH(AU9,$AZ9:$BE9,0)),VLOOKUP(AU9,target!$A$8:$C$11,2))</f>
        <v>0</v>
      </c>
      <c r="AW9" s="27" t="str">
        <f>VLOOKUP(AV9,target!$B$2:$C$11,2,FALSE)</f>
        <v>0,0</v>
      </c>
      <c r="AX9" s="27" t="str">
        <f t="shared" si="3"/>
        <v>false</v>
      </c>
      <c r="AY9" s="22">
        <v>9</v>
      </c>
      <c r="AZ9" s="30" t="str" cm="1">
        <f t="array" ref="AZ9">IFERROR(INDEX(reasoning!B:B,(MATCH($A9,reasoning!$A:$A,0)+3)),"")</f>
        <v/>
      </c>
      <c r="BA9" s="31" t="str" cm="1">
        <f t="array" ref="BA9">IFERROR(INDEX(reasoning!C:C,(MATCH($A9,reasoning!$A:$A,0)+3)),"")</f>
        <v/>
      </c>
      <c r="BB9" s="32" cm="1">
        <f t="array" ref="BB9">IFERROR(INDEX(reasoning!D:D,(MATCH($A9,reasoning!$A:$A,0)+3)),"")</f>
        <v>0</v>
      </c>
      <c r="BC9" s="30" t="str" cm="1">
        <f t="array" ref="BC9">IFERROR(INDEX(reasoning!E:E,(MATCH($A9,reasoning!$A:$A,0)+3)),"")</f>
        <v/>
      </c>
      <c r="BD9" s="31" t="str" cm="1">
        <f t="array" ref="BD9">IFERROR(INDEX(reasoning!F:F,(MATCH($A9,reasoning!$A:$A,0)+3)),"")</f>
        <v/>
      </c>
      <c r="BE9" s="32" t="str" cm="1">
        <f t="array" ref="BE9">IFERROR(INDEX(reasoning!G:G,(MATCH($A9,reasoning!$A:$A,0)+3)),"")</f>
        <v/>
      </c>
    </row>
    <row r="10" spans="1:57">
      <c r="A10" s="22">
        <v>9</v>
      </c>
      <c r="B10" s="23" t="s">
        <v>77</v>
      </c>
      <c r="C10" s="24" t="str">
        <f t="shared" si="4"/>
        <v>true</v>
      </c>
      <c r="D10" s="23" t="s">
        <v>77</v>
      </c>
      <c r="E10" s="24" t="str">
        <f t="shared" si="0"/>
        <v>true</v>
      </c>
      <c r="F10" s="25"/>
      <c r="G10" s="24" cm="1">
        <f t="array" ref="G10">IFERROR(INDEX(reasoning!$K:$K,(MATCH($A10,reasoning!$A:$A,0))),"")</f>
        <v>3</v>
      </c>
      <c r="H10" s="24" t="str">
        <f t="shared" si="5"/>
        <v>true</v>
      </c>
      <c r="I10" s="27" t="str">
        <f>IFERROR(VLOOKUP(G10,target!$B$2:$C$11,2,FALSE),"")</f>
        <v>480,600</v>
      </c>
      <c r="J10" s="28"/>
      <c r="K10" s="27" t="str">
        <f>IFERROR(INDEX(style!$B$1:$O$1,MATCH(J10,INDEX(style!$B$2:$O$13,MATCH(F10,style!$A$2:$A$13,0),0),0)),"")</f>
        <v/>
      </c>
      <c r="L10" s="27" t="str">
        <f>IFERROR(VLOOKUP(K10,skill!$A$1:$B$14,2,FALSE),"")</f>
        <v/>
      </c>
      <c r="M10" s="27" t="str">
        <f>IFERROR(VLOOKUP(K10,skill!$A$1:$C$14,3,FALSE),"")</f>
        <v/>
      </c>
      <c r="N10" s="27" t="str">
        <f t="shared" si="6"/>
        <v>false</v>
      </c>
      <c r="O10" s="27" t="str">
        <f>IF(COUNTIF(style!$L$1:$O$1,K10)&gt;0,"true","false")</f>
        <v>false</v>
      </c>
      <c r="P10" s="27" t="str">
        <f>IFERROR(VLOOKUP(K10,skill!$A$1:$D$14,4,FALSE),"")</f>
        <v/>
      </c>
      <c r="Q10" s="29" t="s">
        <v>78</v>
      </c>
      <c r="R10" s="27" cm="1">
        <f t="array" ref="R10">IFERROR(INDEX($AZ$1:$BE$1,MATCH(Q10,$AZ10:$BE10,0)),VLOOKUP(Q10,target!$A$8:$C$11,2))</f>
        <v>0</v>
      </c>
      <c r="S10" s="27" t="str">
        <f>VLOOKUP(R10,target!$B$2:$C$11,2,FALSE)</f>
        <v>0,0</v>
      </c>
      <c r="T10" s="27" t="str">
        <f t="shared" si="7"/>
        <v>false</v>
      </c>
      <c r="U10" s="25"/>
      <c r="V10" s="24" cm="1">
        <f t="array" ref="V10">IFERROR(INDEX(reasoning!$L:$L,(MATCH($A10,reasoning!$A:$A,0))),"")</f>
        <v>1</v>
      </c>
      <c r="W10" s="24" t="str">
        <f t="shared" si="8"/>
        <v>true</v>
      </c>
      <c r="X10" s="27" t="str">
        <f>IFERROR(VLOOKUP(V10,target!$B$2:$C$11,2,FALSE),"")</f>
        <v>100,600</v>
      </c>
      <c r="Y10" s="28"/>
      <c r="Z10" s="27" t="str">
        <f>IFERROR(INDEX(style!$B$1:$O$1,MATCH(Y10,INDEX(style!$B$2:$O$13,MATCH(U10,style!$A$2:$A$13,0),0),0)),"")</f>
        <v/>
      </c>
      <c r="AA10" s="27" t="str">
        <f>IFERROR(VLOOKUP(Z10,skill!$A$1:$B$14,2,FALSE),"")</f>
        <v/>
      </c>
      <c r="AB10" s="27" t="str">
        <f>IFERROR(VLOOKUP(Z10,skill!$A$1:$C$14,3,FALSE),"")</f>
        <v/>
      </c>
      <c r="AC10" s="27" t="str">
        <f t="shared" si="9"/>
        <v>false</v>
      </c>
      <c r="AD10" s="27" t="str">
        <f>IF(COUNTIF(style!$L$1:$O$1,Z10)&gt;0,"true","false")</f>
        <v>false</v>
      </c>
      <c r="AE10" s="27" t="str">
        <f>IFERROR(VLOOKUP(Z10,skill!$A$1:$D$14,4,FALSE),"")</f>
        <v/>
      </c>
      <c r="AF10" s="29" t="s">
        <v>78</v>
      </c>
      <c r="AG10" s="27" cm="1">
        <f t="array" ref="AG10">IFERROR(INDEX($AZ$1:$BE$1,MATCH(AF10,$AZ10:$BE10,0)),VLOOKUP(AF10,target!$A$8:$C$11,2))</f>
        <v>0</v>
      </c>
      <c r="AH10" s="27" t="str">
        <f>VLOOKUP(AG10,target!$B$2:$C$11,2,FALSE)</f>
        <v>0,0</v>
      </c>
      <c r="AI10" s="27" t="str">
        <f t="shared" si="1"/>
        <v>false</v>
      </c>
      <c r="AJ10" s="25"/>
      <c r="AK10" s="24" cm="1">
        <f t="array" ref="AK10">IFERROR(INDEX(reasoning!$M:$M,(MATCH($A10,reasoning!$A:$A,0))),"")</f>
        <v>2</v>
      </c>
      <c r="AL10" s="24" t="str">
        <f t="shared" si="10"/>
        <v>true</v>
      </c>
      <c r="AM10" s="27" t="str">
        <f>IFERROR(VLOOKUP(AK10,target!$B$2:$C$11,2,FALSE),"")</f>
        <v>290,600</v>
      </c>
      <c r="AN10" s="28"/>
      <c r="AO10" s="27" t="str">
        <f>IFERROR(INDEX(style!$B$1:$O$1,MATCH(AN10,INDEX(style!$B$2:$O$13,MATCH(AJ10,style!$A$2:$A$13,0),0),0)),"")</f>
        <v/>
      </c>
      <c r="AP10" s="27" t="str">
        <f>IFERROR(VLOOKUP(AO10,skill!$A$1:$B$14,2,FALSE),"")</f>
        <v/>
      </c>
      <c r="AQ10" s="27" t="str">
        <f>IFERROR(VLOOKUP(AO10,skill!$A$1:$C$14,3,FALSE),"")</f>
        <v/>
      </c>
      <c r="AR10" s="27" t="str">
        <f t="shared" si="2"/>
        <v>false</v>
      </c>
      <c r="AS10" s="27" t="str">
        <f>IF(COUNTIF(style!$L$1:$O$1,AO10)&gt;0,"true","false")</f>
        <v>false</v>
      </c>
      <c r="AT10" s="27" t="str">
        <f>IFERROR(VLOOKUP(AO10,skill!$A$1:$D$14,4,FALSE),"")</f>
        <v/>
      </c>
      <c r="AU10" s="29" t="s">
        <v>78</v>
      </c>
      <c r="AV10" s="27" cm="1">
        <f t="array" ref="AV10">IFERROR(INDEX($AZ$1:$BE$1,MATCH(AU10,$AZ10:$BE10,0)),VLOOKUP(AU10,target!$A$8:$C$11,2))</f>
        <v>0</v>
      </c>
      <c r="AW10" s="27" t="str">
        <f>VLOOKUP(AV10,target!$B$2:$C$11,2,FALSE)</f>
        <v>0,0</v>
      </c>
      <c r="AX10" s="27" t="str">
        <f t="shared" si="3"/>
        <v>false</v>
      </c>
      <c r="AY10" s="22">
        <v>10</v>
      </c>
      <c r="AZ10" s="30" t="str" cm="1">
        <f t="array" ref="AZ10">IFERROR(INDEX(reasoning!B:B,(MATCH($A10,reasoning!$A:$A,0)+3)),"")</f>
        <v/>
      </c>
      <c r="BA10" s="31" t="str" cm="1">
        <f t="array" ref="BA10">IFERROR(INDEX(reasoning!C:C,(MATCH($A10,reasoning!$A:$A,0)+3)),"")</f>
        <v/>
      </c>
      <c r="BB10" s="32" cm="1">
        <f t="array" ref="BB10">IFERROR(INDEX(reasoning!D:D,(MATCH($A10,reasoning!$A:$A,0)+3)),"")</f>
        <v>0</v>
      </c>
      <c r="BC10" s="30" t="str" cm="1">
        <f t="array" ref="BC10">IFERROR(INDEX(reasoning!E:E,(MATCH($A10,reasoning!$A:$A,0)+3)),"")</f>
        <v/>
      </c>
      <c r="BD10" s="31" t="str" cm="1">
        <f t="array" ref="BD10">IFERROR(INDEX(reasoning!F:F,(MATCH($A10,reasoning!$A:$A,0)+3)),"")</f>
        <v/>
      </c>
      <c r="BE10" s="32" t="str" cm="1">
        <f t="array" ref="BE10">IFERROR(INDEX(reasoning!G:G,(MATCH($A10,reasoning!$A:$A,0)+3)),"")</f>
        <v/>
      </c>
    </row>
    <row r="11" spans="1:57">
      <c r="A11" s="22">
        <v>10</v>
      </c>
      <c r="B11" s="23" t="s">
        <v>77</v>
      </c>
      <c r="C11" s="24" t="str">
        <f t="shared" si="4"/>
        <v>true</v>
      </c>
      <c r="D11" s="23" t="s">
        <v>77</v>
      </c>
      <c r="E11" s="24" t="str">
        <f t="shared" si="0"/>
        <v>true</v>
      </c>
      <c r="F11" s="25"/>
      <c r="G11" s="24" cm="1">
        <f t="array" ref="G11">IFERROR(INDEX(reasoning!$K:$K,(MATCH($A11,reasoning!$A:$A,0))),"")</f>
        <v>3</v>
      </c>
      <c r="H11" s="24" t="str">
        <f t="shared" si="5"/>
        <v>true</v>
      </c>
      <c r="I11" s="27" t="str">
        <f>IFERROR(VLOOKUP(G11,target!$B$2:$C$11,2,FALSE),"")</f>
        <v>480,600</v>
      </c>
      <c r="J11" s="28"/>
      <c r="K11" s="27" t="str">
        <f>IFERROR(INDEX(style!$B$1:$O$1,MATCH(J11,INDEX(style!$B$2:$O$13,MATCH(F11,style!$A$2:$A$13,0),0),0)),"")</f>
        <v/>
      </c>
      <c r="L11" s="27" t="str">
        <f>IFERROR(VLOOKUP(K11,skill!$A$1:$B$14,2,FALSE),"")</f>
        <v/>
      </c>
      <c r="M11" s="27" t="str">
        <f>IFERROR(VLOOKUP(K11,skill!$A$1:$C$14,3,FALSE),"")</f>
        <v/>
      </c>
      <c r="N11" s="27" t="str">
        <f t="shared" si="6"/>
        <v>false</v>
      </c>
      <c r="O11" s="27" t="str">
        <f>IF(COUNTIF(style!$L$1:$O$1,K11)&gt;0,"true","false")</f>
        <v>false</v>
      </c>
      <c r="P11" s="27" t="str">
        <f>IFERROR(VLOOKUP(K11,skill!$A$1:$D$14,4,FALSE),"")</f>
        <v/>
      </c>
      <c r="Q11" s="29" t="s">
        <v>78</v>
      </c>
      <c r="R11" s="27" cm="1">
        <f t="array" ref="R11">IFERROR(INDEX($AZ$1:$BE$1,MATCH(Q11,$AZ11:$BE11,0)),VLOOKUP(Q11,target!$A$8:$C$11,2))</f>
        <v>0</v>
      </c>
      <c r="S11" s="27" t="str">
        <f>VLOOKUP(R11,target!$B$2:$C$11,2,FALSE)</f>
        <v>0,0</v>
      </c>
      <c r="T11" s="27" t="str">
        <f t="shared" si="7"/>
        <v>false</v>
      </c>
      <c r="U11" s="25"/>
      <c r="V11" s="24" cm="1">
        <f t="array" ref="V11">IFERROR(INDEX(reasoning!$L:$L,(MATCH($A11,reasoning!$A:$A,0))),"")</f>
        <v>1</v>
      </c>
      <c r="W11" s="24" t="str">
        <f t="shared" si="8"/>
        <v>true</v>
      </c>
      <c r="X11" s="27" t="str">
        <f>IFERROR(VLOOKUP(V11,target!$B$2:$C$11,2,FALSE),"")</f>
        <v>100,600</v>
      </c>
      <c r="Y11" s="28"/>
      <c r="Z11" s="27" t="str">
        <f>IFERROR(INDEX(style!$B$1:$O$1,MATCH(Y11,INDEX(style!$B$2:$O$13,MATCH(U11,style!$A$2:$A$13,0),0),0)),"")</f>
        <v/>
      </c>
      <c r="AA11" s="27" t="str">
        <f>IFERROR(VLOOKUP(Z11,skill!$A$1:$B$14,2,FALSE),"")</f>
        <v/>
      </c>
      <c r="AB11" s="27" t="str">
        <f>IFERROR(VLOOKUP(Z11,skill!$A$1:$C$14,3,FALSE),"")</f>
        <v/>
      </c>
      <c r="AC11" s="27" t="str">
        <f t="shared" si="9"/>
        <v>false</v>
      </c>
      <c r="AD11" s="27" t="str">
        <f>IF(COUNTIF(style!$L$1:$O$1,Z11)&gt;0,"true","false")</f>
        <v>false</v>
      </c>
      <c r="AE11" s="27" t="str">
        <f>IFERROR(VLOOKUP(Z11,skill!$A$1:$D$14,4,FALSE),"")</f>
        <v/>
      </c>
      <c r="AF11" s="29" t="s">
        <v>78</v>
      </c>
      <c r="AG11" s="27" cm="1">
        <f t="array" ref="AG11">IFERROR(INDEX($AZ$1:$BE$1,MATCH(AF11,$AZ11:$BE11,0)),VLOOKUP(AF11,target!$A$8:$C$11,2))</f>
        <v>0</v>
      </c>
      <c r="AH11" s="27" t="str">
        <f>VLOOKUP(AG11,target!$B$2:$C$11,2,FALSE)</f>
        <v>0,0</v>
      </c>
      <c r="AI11" s="27" t="str">
        <f t="shared" si="1"/>
        <v>false</v>
      </c>
      <c r="AJ11" s="25"/>
      <c r="AK11" s="24" cm="1">
        <f t="array" ref="AK11">IFERROR(INDEX(reasoning!$M:$M,(MATCH($A11,reasoning!$A:$A,0))),"")</f>
        <v>2</v>
      </c>
      <c r="AL11" s="24" t="str">
        <f t="shared" si="10"/>
        <v>true</v>
      </c>
      <c r="AM11" s="27" t="str">
        <f>IFERROR(VLOOKUP(AK11,target!$B$2:$C$11,2,FALSE),"")</f>
        <v>290,600</v>
      </c>
      <c r="AN11" s="28"/>
      <c r="AO11" s="27" t="str">
        <f>IFERROR(INDEX(style!$B$1:$O$1,MATCH(AN11,INDEX(style!$B$2:$O$13,MATCH(AJ11,style!$A$2:$A$13,0),0),0)),"")</f>
        <v/>
      </c>
      <c r="AP11" s="27" t="str">
        <f>IFERROR(VLOOKUP(AO11,skill!$A$1:$B$14,2,FALSE),"")</f>
        <v/>
      </c>
      <c r="AQ11" s="27" t="str">
        <f>IFERROR(VLOOKUP(AO11,skill!$A$1:$C$14,3,FALSE),"")</f>
        <v/>
      </c>
      <c r="AR11" s="27" t="str">
        <f t="shared" si="2"/>
        <v>false</v>
      </c>
      <c r="AS11" s="27" t="str">
        <f>IF(COUNTIF(style!$L$1:$O$1,AO11)&gt;0,"true","false")</f>
        <v>false</v>
      </c>
      <c r="AT11" s="27" t="str">
        <f>IFERROR(VLOOKUP(AO11,skill!$A$1:$D$14,4,FALSE),"")</f>
        <v/>
      </c>
      <c r="AU11" s="29" t="s">
        <v>78</v>
      </c>
      <c r="AV11" s="27" cm="1">
        <f t="array" ref="AV11">IFERROR(INDEX($AZ$1:$BE$1,MATCH(AU11,$AZ11:$BE11,0)),VLOOKUP(AU11,target!$A$8:$C$11,2))</f>
        <v>0</v>
      </c>
      <c r="AW11" s="27" t="str">
        <f>VLOOKUP(AV11,target!$B$2:$C$11,2,FALSE)</f>
        <v>0,0</v>
      </c>
      <c r="AX11" s="27" t="str">
        <f t="shared" si="3"/>
        <v>false</v>
      </c>
      <c r="AY11" s="22">
        <v>11</v>
      </c>
      <c r="AZ11" s="30" t="str" cm="1">
        <f t="array" ref="AZ11">IFERROR(INDEX(reasoning!B:B,(MATCH($A11,reasoning!$A:$A,0)+3)),"")</f>
        <v/>
      </c>
      <c r="BA11" s="31" t="str" cm="1">
        <f t="array" ref="BA11">IFERROR(INDEX(reasoning!C:C,(MATCH($A11,reasoning!$A:$A,0)+3)),"")</f>
        <v/>
      </c>
      <c r="BB11" s="32" cm="1">
        <f t="array" ref="BB11">IFERROR(INDEX(reasoning!D:D,(MATCH($A11,reasoning!$A:$A,0)+3)),"")</f>
        <v>0</v>
      </c>
      <c r="BC11" s="30" t="str" cm="1">
        <f t="array" ref="BC11">IFERROR(INDEX(reasoning!E:E,(MATCH($A11,reasoning!$A:$A,0)+3)),"")</f>
        <v/>
      </c>
      <c r="BD11" s="31" t="str" cm="1">
        <f t="array" ref="BD11">IFERROR(INDEX(reasoning!F:F,(MATCH($A11,reasoning!$A:$A,0)+3)),"")</f>
        <v/>
      </c>
      <c r="BE11" s="32" t="str" cm="1">
        <f t="array" ref="BE11">IFERROR(INDEX(reasoning!G:G,(MATCH($A11,reasoning!$A:$A,0)+3)),"")</f>
        <v/>
      </c>
    </row>
    <row r="12" spans="1:57">
      <c r="A12" s="22">
        <v>11</v>
      </c>
      <c r="B12" s="23" t="s">
        <v>77</v>
      </c>
      <c r="C12" s="24" t="str">
        <f t="shared" si="4"/>
        <v>true</v>
      </c>
      <c r="D12" s="23" t="s">
        <v>77</v>
      </c>
      <c r="E12" s="24" t="str">
        <f t="shared" si="0"/>
        <v>true</v>
      </c>
      <c r="F12" s="25"/>
      <c r="G12" s="24" cm="1">
        <f t="array" ref="G12">IFERROR(INDEX(reasoning!$K:$K,(MATCH($A12,reasoning!$A:$A,0))),"")</f>
        <v>3</v>
      </c>
      <c r="H12" s="24" t="str">
        <f t="shared" si="5"/>
        <v>true</v>
      </c>
      <c r="I12" s="27" t="str">
        <f>IFERROR(VLOOKUP(G12,target!$B$2:$C$11,2,FALSE),"")</f>
        <v>480,600</v>
      </c>
      <c r="J12" s="28"/>
      <c r="K12" s="27" t="str">
        <f>IFERROR(INDEX(style!$B$1:$O$1,MATCH(J12,INDEX(style!$B$2:$O$13,MATCH(F12,style!$A$2:$A$13,0),0),0)),"")</f>
        <v/>
      </c>
      <c r="L12" s="27" t="str">
        <f>IFERROR(VLOOKUP(K12,skill!$A$1:$B$14,2,FALSE),"")</f>
        <v/>
      </c>
      <c r="M12" s="27" t="str">
        <f>IFERROR(VLOOKUP(K12,skill!$A$1:$C$14,3,FALSE),"")</f>
        <v/>
      </c>
      <c r="N12" s="27" t="str">
        <f t="shared" si="6"/>
        <v>false</v>
      </c>
      <c r="O12" s="27" t="str">
        <f>IF(COUNTIF(style!$L$1:$O$1,K12)&gt;0,"true","false")</f>
        <v>false</v>
      </c>
      <c r="P12" s="27" t="str">
        <f>IFERROR(VLOOKUP(K12,skill!$A$1:$D$14,4,FALSE),"")</f>
        <v/>
      </c>
      <c r="Q12" s="29" t="s">
        <v>78</v>
      </c>
      <c r="R12" s="27" cm="1">
        <f t="array" ref="R12">IFERROR(INDEX($AZ$1:$BE$1,MATCH(Q12,$AZ12:$BE12,0)),VLOOKUP(Q12,target!$A$8:$C$11,2))</f>
        <v>0</v>
      </c>
      <c r="S12" s="27" t="str">
        <f>VLOOKUP(R12,target!$B$2:$C$11,2,FALSE)</f>
        <v>0,0</v>
      </c>
      <c r="T12" s="27" t="str">
        <f t="shared" si="7"/>
        <v>false</v>
      </c>
      <c r="U12" s="25"/>
      <c r="V12" s="24" cm="1">
        <f t="array" ref="V12">IFERROR(INDEX(reasoning!$L:$L,(MATCH($A12,reasoning!$A:$A,0))),"")</f>
        <v>1</v>
      </c>
      <c r="W12" s="24" t="str">
        <f t="shared" si="8"/>
        <v>true</v>
      </c>
      <c r="X12" s="27" t="str">
        <f>IFERROR(VLOOKUP(V12,target!$B$2:$C$11,2,FALSE),"")</f>
        <v>100,600</v>
      </c>
      <c r="Y12" s="28"/>
      <c r="Z12" s="27" t="str">
        <f>IFERROR(INDEX(style!$B$1:$O$1,MATCH(Y12,INDEX(style!$B$2:$O$13,MATCH(U12,style!$A$2:$A$13,0),0),0)),"")</f>
        <v/>
      </c>
      <c r="AA12" s="27" t="str">
        <f>IFERROR(VLOOKUP(Z12,skill!$A$1:$B$14,2,FALSE),"")</f>
        <v/>
      </c>
      <c r="AB12" s="27" t="str">
        <f>IFERROR(VLOOKUP(Z12,skill!$A$1:$C$14,3,FALSE),"")</f>
        <v/>
      </c>
      <c r="AC12" s="27" t="str">
        <f t="shared" si="9"/>
        <v>false</v>
      </c>
      <c r="AD12" s="27" t="str">
        <f>IF(COUNTIF(style!$L$1:$O$1,Z12)&gt;0,"true","false")</f>
        <v>false</v>
      </c>
      <c r="AE12" s="27" t="str">
        <f>IFERROR(VLOOKUP(Z12,skill!$A$1:$D$14,4,FALSE),"")</f>
        <v/>
      </c>
      <c r="AF12" s="29" t="s">
        <v>78</v>
      </c>
      <c r="AG12" s="27" cm="1">
        <f t="array" ref="AG12">IFERROR(INDEX($AZ$1:$BE$1,MATCH(AF12,$AZ12:$BE12,0)),VLOOKUP(AF12,target!$A$8:$C$11,2))</f>
        <v>0</v>
      </c>
      <c r="AH12" s="27" t="str">
        <f>VLOOKUP(AG12,target!$B$2:$C$11,2,FALSE)</f>
        <v>0,0</v>
      </c>
      <c r="AI12" s="27" t="str">
        <f t="shared" si="1"/>
        <v>false</v>
      </c>
      <c r="AJ12" s="25"/>
      <c r="AK12" s="24" cm="1">
        <f t="array" ref="AK12">IFERROR(INDEX(reasoning!$M:$M,(MATCH($A12,reasoning!$A:$A,0))),"")</f>
        <v>2</v>
      </c>
      <c r="AL12" s="24" t="str">
        <f t="shared" si="10"/>
        <v>true</v>
      </c>
      <c r="AM12" s="27" t="str">
        <f>IFERROR(VLOOKUP(AK12,target!$B$2:$C$11,2,FALSE),"")</f>
        <v>290,600</v>
      </c>
      <c r="AN12" s="28"/>
      <c r="AO12" s="27" t="str">
        <f>IFERROR(INDEX(style!$B$1:$O$1,MATCH(AN12,INDEX(style!$B$2:$O$13,MATCH(AJ12,style!$A$2:$A$13,0),0),0)),"")</f>
        <v/>
      </c>
      <c r="AP12" s="27" t="str">
        <f>IFERROR(VLOOKUP(AO12,skill!$A$1:$B$14,2,FALSE),"")</f>
        <v/>
      </c>
      <c r="AQ12" s="27" t="str">
        <f>IFERROR(VLOOKUP(AO12,skill!$A$1:$C$14,3,FALSE),"")</f>
        <v/>
      </c>
      <c r="AR12" s="27" t="str">
        <f t="shared" si="2"/>
        <v>false</v>
      </c>
      <c r="AS12" s="27" t="str">
        <f>IF(COUNTIF(style!$L$1:$O$1,AO12)&gt;0,"true","false")</f>
        <v>false</v>
      </c>
      <c r="AT12" s="27" t="str">
        <f>IFERROR(VLOOKUP(AO12,skill!$A$1:$D$14,4,FALSE),"")</f>
        <v/>
      </c>
      <c r="AU12" s="29" t="s">
        <v>78</v>
      </c>
      <c r="AV12" s="27" cm="1">
        <f t="array" ref="AV12">IFERROR(INDEX($AZ$1:$BE$1,MATCH(AU12,$AZ12:$BE12,0)),VLOOKUP(AU12,target!$A$8:$C$11,2))</f>
        <v>0</v>
      </c>
      <c r="AW12" s="27" t="str">
        <f>VLOOKUP(AV12,target!$B$2:$C$11,2,FALSE)</f>
        <v>0,0</v>
      </c>
      <c r="AX12" s="27" t="str">
        <f t="shared" si="3"/>
        <v>false</v>
      </c>
      <c r="AY12" s="22">
        <v>12</v>
      </c>
      <c r="AZ12" s="30" t="str" cm="1">
        <f t="array" ref="AZ12">IFERROR(INDEX(reasoning!B:B,(MATCH($A12,reasoning!$A:$A,0)+3)),"")</f>
        <v/>
      </c>
      <c r="BA12" s="31" t="str" cm="1">
        <f t="array" ref="BA12">IFERROR(INDEX(reasoning!C:C,(MATCH($A12,reasoning!$A:$A,0)+3)),"")</f>
        <v/>
      </c>
      <c r="BB12" s="32" cm="1">
        <f t="array" ref="BB12">IFERROR(INDEX(reasoning!D:D,(MATCH($A12,reasoning!$A:$A,0)+3)),"")</f>
        <v>0</v>
      </c>
      <c r="BC12" s="30" t="str" cm="1">
        <f t="array" ref="BC12">IFERROR(INDEX(reasoning!E:E,(MATCH($A12,reasoning!$A:$A,0)+3)),"")</f>
        <v/>
      </c>
      <c r="BD12" s="31" t="str" cm="1">
        <f t="array" ref="BD12">IFERROR(INDEX(reasoning!F:F,(MATCH($A12,reasoning!$A:$A,0)+3)),"")</f>
        <v/>
      </c>
      <c r="BE12" s="32" t="str" cm="1">
        <f t="array" ref="BE12">IFERROR(INDEX(reasoning!G:G,(MATCH($A12,reasoning!$A:$A,0)+3)),"")</f>
        <v/>
      </c>
    </row>
    <row r="13" spans="1:57">
      <c r="A13" s="22">
        <v>12</v>
      </c>
      <c r="B13" s="23" t="s">
        <v>77</v>
      </c>
      <c r="C13" s="24" t="str">
        <f t="shared" si="4"/>
        <v>true</v>
      </c>
      <c r="D13" s="23" t="s">
        <v>77</v>
      </c>
      <c r="E13" s="24" t="str">
        <f t="shared" si="0"/>
        <v>true</v>
      </c>
      <c r="F13" s="25"/>
      <c r="G13" s="24" cm="1">
        <f t="array" ref="G13">IFERROR(INDEX(reasoning!$K:$K,(MATCH($A13,reasoning!$A:$A,0))),"")</f>
        <v>3</v>
      </c>
      <c r="H13" s="24" t="str">
        <f t="shared" si="5"/>
        <v>true</v>
      </c>
      <c r="I13" s="27" t="str">
        <f>IFERROR(VLOOKUP(G13,target!$B$2:$C$11,2,FALSE),"")</f>
        <v>480,600</v>
      </c>
      <c r="J13" s="28"/>
      <c r="K13" s="27" t="str">
        <f>IFERROR(INDEX(style!$B$1:$O$1,MATCH(J13,INDEX(style!$B$2:$O$13,MATCH(F13,style!$A$2:$A$13,0),0),0)),"")</f>
        <v/>
      </c>
      <c r="L13" s="27" t="str">
        <f>IFERROR(VLOOKUP(K13,skill!$A$1:$B$14,2,FALSE),"")</f>
        <v/>
      </c>
      <c r="M13" s="27" t="str">
        <f>IFERROR(VLOOKUP(K13,skill!$A$1:$C$14,3,FALSE),"")</f>
        <v/>
      </c>
      <c r="N13" s="27" t="str">
        <f t="shared" si="6"/>
        <v>false</v>
      </c>
      <c r="O13" s="27" t="str">
        <f>IF(COUNTIF(style!$L$1:$O$1,K13)&gt;0,"true","false")</f>
        <v>false</v>
      </c>
      <c r="P13" s="27" t="str">
        <f>IFERROR(VLOOKUP(K13,skill!$A$1:$D$14,4,FALSE),"")</f>
        <v/>
      </c>
      <c r="Q13" s="29" t="s">
        <v>78</v>
      </c>
      <c r="R13" s="27" cm="1">
        <f t="array" ref="R13">IFERROR(INDEX($AZ$1:$BE$1,MATCH(Q13,$AZ13:$BE13,0)),VLOOKUP(Q13,target!$A$8:$C$11,2))</f>
        <v>0</v>
      </c>
      <c r="S13" s="27" t="str">
        <f>VLOOKUP(R13,target!$B$2:$C$11,2,FALSE)</f>
        <v>0,0</v>
      </c>
      <c r="T13" s="27" t="str">
        <f t="shared" si="7"/>
        <v>false</v>
      </c>
      <c r="U13" s="25"/>
      <c r="V13" s="24" cm="1">
        <f t="array" ref="V13">IFERROR(INDEX(reasoning!$L:$L,(MATCH($A13,reasoning!$A:$A,0))),"")</f>
        <v>1</v>
      </c>
      <c r="W13" s="24" t="str">
        <f t="shared" si="8"/>
        <v>true</v>
      </c>
      <c r="X13" s="27" t="str">
        <f>IFERROR(VLOOKUP(V13,target!$B$2:$C$11,2,FALSE),"")</f>
        <v>100,600</v>
      </c>
      <c r="Y13" s="28"/>
      <c r="Z13" s="27" t="str">
        <f>IFERROR(INDEX(style!$B$1:$O$1,MATCH(Y13,INDEX(style!$B$2:$O$13,MATCH(U13,style!$A$2:$A$13,0),0),0)),"")</f>
        <v/>
      </c>
      <c r="AA13" s="27" t="str">
        <f>IFERROR(VLOOKUP(Z13,skill!$A$1:$B$14,2,FALSE),"")</f>
        <v/>
      </c>
      <c r="AB13" s="27" t="str">
        <f>IFERROR(VLOOKUP(Z13,skill!$A$1:$C$14,3,FALSE),"")</f>
        <v/>
      </c>
      <c r="AC13" s="27" t="str">
        <f t="shared" si="9"/>
        <v>false</v>
      </c>
      <c r="AD13" s="27" t="str">
        <f>IF(COUNTIF(style!$L$1:$O$1,Z13)&gt;0,"true","false")</f>
        <v>false</v>
      </c>
      <c r="AE13" s="27" t="str">
        <f>IFERROR(VLOOKUP(Z13,skill!$A$1:$D$14,4,FALSE),"")</f>
        <v/>
      </c>
      <c r="AF13" s="29" t="s">
        <v>78</v>
      </c>
      <c r="AG13" s="27" cm="1">
        <f t="array" ref="AG13">IFERROR(INDEX($AZ$1:$BE$1,MATCH(AF13,$AZ13:$BE13,0)),VLOOKUP(AF13,target!$A$8:$C$11,2))</f>
        <v>0</v>
      </c>
      <c r="AH13" s="27" t="str">
        <f>VLOOKUP(AG13,target!$B$2:$C$11,2,FALSE)</f>
        <v>0,0</v>
      </c>
      <c r="AI13" s="27" t="str">
        <f t="shared" si="1"/>
        <v>false</v>
      </c>
      <c r="AJ13" s="25"/>
      <c r="AK13" s="24" cm="1">
        <f t="array" ref="AK13">IFERROR(INDEX(reasoning!$M:$M,(MATCH($A13,reasoning!$A:$A,0))),"")</f>
        <v>2</v>
      </c>
      <c r="AL13" s="24" t="str">
        <f t="shared" si="10"/>
        <v>true</v>
      </c>
      <c r="AM13" s="27" t="str">
        <f>IFERROR(VLOOKUP(AK13,target!$B$2:$C$11,2,FALSE),"")</f>
        <v>290,600</v>
      </c>
      <c r="AN13" s="28"/>
      <c r="AO13" s="27" t="str">
        <f>IFERROR(INDEX(style!$B$1:$O$1,MATCH(AN13,INDEX(style!$B$2:$O$13,MATCH(AJ13,style!$A$2:$A$13,0),0),0)),"")</f>
        <v/>
      </c>
      <c r="AP13" s="27" t="str">
        <f>IFERROR(VLOOKUP(AO13,skill!$A$1:$B$14,2,FALSE),"")</f>
        <v/>
      </c>
      <c r="AQ13" s="27" t="str">
        <f>IFERROR(VLOOKUP(AO13,skill!$A$1:$C$14,3,FALSE),"")</f>
        <v/>
      </c>
      <c r="AR13" s="27" t="str">
        <f t="shared" si="2"/>
        <v>false</v>
      </c>
      <c r="AS13" s="27" t="str">
        <f>IF(COUNTIF(style!$L$1:$O$1,AO13)&gt;0,"true","false")</f>
        <v>false</v>
      </c>
      <c r="AT13" s="27" t="str">
        <f>IFERROR(VLOOKUP(AO13,skill!$A$1:$D$14,4,FALSE),"")</f>
        <v/>
      </c>
      <c r="AU13" s="29" t="s">
        <v>78</v>
      </c>
      <c r="AV13" s="27" cm="1">
        <f t="array" ref="AV13">IFERROR(INDEX($AZ$1:$BE$1,MATCH(AU13,$AZ13:$BE13,0)),VLOOKUP(AU13,target!$A$8:$C$11,2))</f>
        <v>0</v>
      </c>
      <c r="AW13" s="27" t="str">
        <f>VLOOKUP(AV13,target!$B$2:$C$11,2,FALSE)</f>
        <v>0,0</v>
      </c>
      <c r="AX13" s="27" t="str">
        <f t="shared" si="3"/>
        <v>false</v>
      </c>
      <c r="AY13" s="22">
        <v>13</v>
      </c>
      <c r="AZ13" s="30" t="str" cm="1">
        <f t="array" ref="AZ13">IFERROR(INDEX(reasoning!B:B,(MATCH($A13,reasoning!$A:$A,0)+3)),"")</f>
        <v/>
      </c>
      <c r="BA13" s="31" t="str" cm="1">
        <f t="array" ref="BA13">IFERROR(INDEX(reasoning!C:C,(MATCH($A13,reasoning!$A:$A,0)+3)),"")</f>
        <v/>
      </c>
      <c r="BB13" s="32" cm="1">
        <f t="array" ref="BB13">IFERROR(INDEX(reasoning!D:D,(MATCH($A13,reasoning!$A:$A,0)+3)),"")</f>
        <v>0</v>
      </c>
      <c r="BC13" s="30" t="str" cm="1">
        <f t="array" ref="BC13">IFERROR(INDEX(reasoning!E:E,(MATCH($A13,reasoning!$A:$A,0)+3)),"")</f>
        <v/>
      </c>
      <c r="BD13" s="31" t="str" cm="1">
        <f t="array" ref="BD13">IFERROR(INDEX(reasoning!F:F,(MATCH($A13,reasoning!$A:$A,0)+3)),"")</f>
        <v/>
      </c>
      <c r="BE13" s="32" t="str" cm="1">
        <f t="array" ref="BE13">IFERROR(INDEX(reasoning!G:G,(MATCH($A13,reasoning!$A:$A,0)+3)),"")</f>
        <v/>
      </c>
    </row>
    <row r="14" spans="1:57">
      <c r="A14" s="22">
        <v>13</v>
      </c>
      <c r="B14" s="23" t="s">
        <v>77</v>
      </c>
      <c r="C14" s="24" t="str">
        <f t="shared" si="4"/>
        <v>true</v>
      </c>
      <c r="D14" s="23" t="s">
        <v>77</v>
      </c>
      <c r="E14" s="24" t="str">
        <f t="shared" si="0"/>
        <v>true</v>
      </c>
      <c r="F14" s="25"/>
      <c r="G14" s="24" cm="1">
        <f t="array" ref="G14">IFERROR(INDEX(reasoning!$K:$K,(MATCH($A14,reasoning!$A:$A,0))),"")</f>
        <v>3</v>
      </c>
      <c r="H14" s="24" t="str">
        <f t="shared" si="5"/>
        <v>true</v>
      </c>
      <c r="I14" s="27" t="str">
        <f>IFERROR(VLOOKUP(G14,target!$B$2:$C$11,2,FALSE),"")</f>
        <v>480,600</v>
      </c>
      <c r="J14" s="28"/>
      <c r="K14" s="27" t="str">
        <f>IFERROR(INDEX(style!$B$1:$O$1,MATCH(J14,INDEX(style!$B$2:$O$13,MATCH(F14,style!$A$2:$A$13,0),0),0)),"")</f>
        <v/>
      </c>
      <c r="L14" s="27" t="str">
        <f>IFERROR(VLOOKUP(K14,skill!$A$1:$B$14,2,FALSE),"")</f>
        <v/>
      </c>
      <c r="M14" s="27" t="str">
        <f>IFERROR(VLOOKUP(K14,skill!$A$1:$C$14,3,FALSE),"")</f>
        <v/>
      </c>
      <c r="N14" s="27" t="str">
        <f t="shared" si="6"/>
        <v>false</v>
      </c>
      <c r="O14" s="27" t="str">
        <f>IF(COUNTIF(style!$L$1:$O$1,K14)&gt;0,"true","false")</f>
        <v>false</v>
      </c>
      <c r="P14" s="27" t="str">
        <f>IFERROR(VLOOKUP(K14,skill!$A$1:$D$14,4,FALSE),"")</f>
        <v/>
      </c>
      <c r="Q14" s="29" t="s">
        <v>78</v>
      </c>
      <c r="R14" s="27" cm="1">
        <f t="array" ref="R14">IFERROR(INDEX($AZ$1:$BE$1,MATCH(Q14,$AZ14:$BE14,0)),VLOOKUP(Q14,target!$A$8:$C$11,2))</f>
        <v>0</v>
      </c>
      <c r="S14" s="27" t="str">
        <f>VLOOKUP(R14,target!$B$2:$C$11,2,FALSE)</f>
        <v>0,0</v>
      </c>
      <c r="T14" s="27" t="str">
        <f t="shared" si="7"/>
        <v>false</v>
      </c>
      <c r="U14" s="25"/>
      <c r="V14" s="24" cm="1">
        <f t="array" ref="V14">IFERROR(INDEX(reasoning!$L:$L,(MATCH($A14,reasoning!$A:$A,0))),"")</f>
        <v>1</v>
      </c>
      <c r="W14" s="24" t="str">
        <f t="shared" si="8"/>
        <v>true</v>
      </c>
      <c r="X14" s="27" t="str">
        <f>IFERROR(VLOOKUP(V14,target!$B$2:$C$11,2,FALSE),"")</f>
        <v>100,600</v>
      </c>
      <c r="Y14" s="28"/>
      <c r="Z14" s="27" t="str">
        <f>IFERROR(INDEX(style!$B$1:$O$1,MATCH(Y14,INDEX(style!$B$2:$O$13,MATCH(U14,style!$A$2:$A$13,0),0),0)),"")</f>
        <v/>
      </c>
      <c r="AA14" s="27" t="str">
        <f>IFERROR(VLOOKUP(Z14,skill!$A$1:$B$14,2,FALSE),"")</f>
        <v/>
      </c>
      <c r="AB14" s="27" t="str">
        <f>IFERROR(VLOOKUP(Z14,skill!$A$1:$C$14,3,FALSE),"")</f>
        <v/>
      </c>
      <c r="AC14" s="27" t="str">
        <f t="shared" si="9"/>
        <v>false</v>
      </c>
      <c r="AD14" s="27" t="str">
        <f>IF(COUNTIF(style!$L$1:$O$1,Z14)&gt;0,"true","false")</f>
        <v>false</v>
      </c>
      <c r="AE14" s="27" t="str">
        <f>IFERROR(VLOOKUP(Z14,skill!$A$1:$D$14,4,FALSE),"")</f>
        <v/>
      </c>
      <c r="AF14" s="29" t="s">
        <v>78</v>
      </c>
      <c r="AG14" s="27" cm="1">
        <f t="array" ref="AG14">IFERROR(INDEX($AZ$1:$BE$1,MATCH(AF14,$AZ14:$BE14,0)),VLOOKUP(AF14,target!$A$8:$C$11,2))</f>
        <v>0</v>
      </c>
      <c r="AH14" s="27" t="str">
        <f>VLOOKUP(AG14,target!$B$2:$C$11,2,FALSE)</f>
        <v>0,0</v>
      </c>
      <c r="AI14" s="27" t="str">
        <f t="shared" si="1"/>
        <v>false</v>
      </c>
      <c r="AJ14" s="25"/>
      <c r="AK14" s="24" cm="1">
        <f t="array" ref="AK14">IFERROR(INDEX(reasoning!$M:$M,(MATCH($A14,reasoning!$A:$A,0))),"")</f>
        <v>2</v>
      </c>
      <c r="AL14" s="24" t="str">
        <f t="shared" si="10"/>
        <v>true</v>
      </c>
      <c r="AM14" s="27" t="str">
        <f>IFERROR(VLOOKUP(AK14,target!$B$2:$C$11,2,FALSE),"")</f>
        <v>290,600</v>
      </c>
      <c r="AN14" s="28"/>
      <c r="AO14" s="27" t="str">
        <f>IFERROR(INDEX(style!$B$1:$O$1,MATCH(AN14,INDEX(style!$B$2:$O$13,MATCH(AJ14,style!$A$2:$A$13,0),0),0)),"")</f>
        <v/>
      </c>
      <c r="AP14" s="27" t="str">
        <f>IFERROR(VLOOKUP(AO14,skill!$A$1:$B$14,2,FALSE),"")</f>
        <v/>
      </c>
      <c r="AQ14" s="27" t="str">
        <f>IFERROR(VLOOKUP(AO14,skill!$A$1:$C$14,3,FALSE),"")</f>
        <v/>
      </c>
      <c r="AR14" s="27" t="str">
        <f t="shared" si="2"/>
        <v>false</v>
      </c>
      <c r="AS14" s="27" t="str">
        <f>IF(COUNTIF(style!$L$1:$O$1,AO14)&gt;0,"true","false")</f>
        <v>false</v>
      </c>
      <c r="AT14" s="27" t="str">
        <f>IFERROR(VLOOKUP(AO14,skill!$A$1:$D$14,4,FALSE),"")</f>
        <v/>
      </c>
      <c r="AU14" s="29" t="s">
        <v>78</v>
      </c>
      <c r="AV14" s="27" cm="1">
        <f t="array" ref="AV14">IFERROR(INDEX($AZ$1:$BE$1,MATCH(AU14,$AZ14:$BE14,0)),VLOOKUP(AU14,target!$A$8:$C$11,2))</f>
        <v>0</v>
      </c>
      <c r="AW14" s="27" t="str">
        <f>VLOOKUP(AV14,target!$B$2:$C$11,2,FALSE)</f>
        <v>0,0</v>
      </c>
      <c r="AX14" s="27" t="str">
        <f t="shared" si="3"/>
        <v>false</v>
      </c>
      <c r="AY14" s="22">
        <v>14</v>
      </c>
      <c r="AZ14" s="30" t="str" cm="1">
        <f t="array" ref="AZ14">IFERROR(INDEX(reasoning!B:B,(MATCH($A14,reasoning!$A:$A,0)+3)),"")</f>
        <v/>
      </c>
      <c r="BA14" s="31" t="str" cm="1">
        <f t="array" ref="BA14">IFERROR(INDEX(reasoning!C:C,(MATCH($A14,reasoning!$A:$A,0)+3)),"")</f>
        <v/>
      </c>
      <c r="BB14" s="32" cm="1">
        <f t="array" ref="BB14">IFERROR(INDEX(reasoning!D:D,(MATCH($A14,reasoning!$A:$A,0)+3)),"")</f>
        <v>0</v>
      </c>
      <c r="BC14" s="30" t="str" cm="1">
        <f t="array" ref="BC14">IFERROR(INDEX(reasoning!E:E,(MATCH($A14,reasoning!$A:$A,0)+3)),"")</f>
        <v/>
      </c>
      <c r="BD14" s="31" t="str" cm="1">
        <f t="array" ref="BD14">IFERROR(INDEX(reasoning!F:F,(MATCH($A14,reasoning!$A:$A,0)+3)),"")</f>
        <v/>
      </c>
      <c r="BE14" s="32" t="str" cm="1">
        <f t="array" ref="BE14">IFERROR(INDEX(reasoning!G:G,(MATCH($A14,reasoning!$A:$A,0)+3)),"")</f>
        <v/>
      </c>
    </row>
    <row r="15" spans="1:57">
      <c r="A15" s="22">
        <v>14</v>
      </c>
      <c r="B15" s="23" t="s">
        <v>77</v>
      </c>
      <c r="C15" s="24" t="str">
        <f t="shared" si="4"/>
        <v>true</v>
      </c>
      <c r="D15" s="23" t="s">
        <v>77</v>
      </c>
      <c r="E15" s="24" t="str">
        <f t="shared" si="0"/>
        <v>true</v>
      </c>
      <c r="F15" s="25"/>
      <c r="G15" s="24" cm="1">
        <f t="array" ref="G15">IFERROR(INDEX(reasoning!$K:$K,(MATCH($A15,reasoning!$A:$A,0))),"")</f>
        <v>3</v>
      </c>
      <c r="H15" s="24" t="str">
        <f t="shared" si="5"/>
        <v>true</v>
      </c>
      <c r="I15" s="27" t="str">
        <f>IFERROR(VLOOKUP(G15,target!$B$2:$C$11,2,FALSE),"")</f>
        <v>480,600</v>
      </c>
      <c r="J15" s="28"/>
      <c r="K15" s="27" t="str">
        <f>IFERROR(INDEX(style!$B$1:$O$1,MATCH(J15,INDEX(style!$B$2:$O$13,MATCH(F15,style!$A$2:$A$13,0),0),0)),"")</f>
        <v/>
      </c>
      <c r="L15" s="27" t="str">
        <f>IFERROR(VLOOKUP(K15,skill!$A$1:$B$14,2,FALSE),"")</f>
        <v/>
      </c>
      <c r="M15" s="27" t="str">
        <f>IFERROR(VLOOKUP(K15,skill!$A$1:$C$14,3,FALSE),"")</f>
        <v/>
      </c>
      <c r="N15" s="27" t="str">
        <f t="shared" si="6"/>
        <v>false</v>
      </c>
      <c r="O15" s="27" t="str">
        <f>IF(COUNTIF(style!$L$1:$O$1,K15)&gt;0,"true","false")</f>
        <v>false</v>
      </c>
      <c r="P15" s="27" t="str">
        <f>IFERROR(VLOOKUP(K15,skill!$A$1:$D$14,4,FALSE),"")</f>
        <v/>
      </c>
      <c r="Q15" s="29" t="s">
        <v>78</v>
      </c>
      <c r="R15" s="27" cm="1">
        <f t="array" ref="R15">IFERROR(INDEX($AZ$1:$BE$1,MATCH(Q15,$AZ15:$BE15,0)),VLOOKUP(Q15,target!$A$8:$C$11,2))</f>
        <v>0</v>
      </c>
      <c r="S15" s="27" t="str">
        <f>VLOOKUP(R15,target!$B$2:$C$11,2,FALSE)</f>
        <v>0,0</v>
      </c>
      <c r="T15" s="27" t="str">
        <f t="shared" si="7"/>
        <v>false</v>
      </c>
      <c r="U15" s="25"/>
      <c r="V15" s="24" cm="1">
        <f t="array" ref="V15">IFERROR(INDEX(reasoning!$L:$L,(MATCH($A15,reasoning!$A:$A,0))),"")</f>
        <v>1</v>
      </c>
      <c r="W15" s="24" t="str">
        <f t="shared" si="8"/>
        <v>true</v>
      </c>
      <c r="X15" s="27" t="str">
        <f>IFERROR(VLOOKUP(V15,target!$B$2:$C$11,2,FALSE),"")</f>
        <v>100,600</v>
      </c>
      <c r="Y15" s="28"/>
      <c r="Z15" s="27" t="str">
        <f>IFERROR(INDEX(style!$B$1:$O$1,MATCH(Y15,INDEX(style!$B$2:$O$13,MATCH(U15,style!$A$2:$A$13,0),0),0)),"")</f>
        <v/>
      </c>
      <c r="AA15" s="27" t="str">
        <f>IFERROR(VLOOKUP(Z15,skill!$A$1:$B$14,2,FALSE),"")</f>
        <v/>
      </c>
      <c r="AB15" s="27" t="str">
        <f>IFERROR(VLOOKUP(Z15,skill!$A$1:$C$14,3,FALSE),"")</f>
        <v/>
      </c>
      <c r="AC15" s="27" t="str">
        <f t="shared" si="9"/>
        <v>false</v>
      </c>
      <c r="AD15" s="27" t="str">
        <f>IF(COUNTIF(style!$L$1:$O$1,Z15)&gt;0,"true","false")</f>
        <v>false</v>
      </c>
      <c r="AE15" s="27" t="str">
        <f>IFERROR(VLOOKUP(Z15,skill!$A$1:$D$14,4,FALSE),"")</f>
        <v/>
      </c>
      <c r="AF15" s="29" t="s">
        <v>78</v>
      </c>
      <c r="AG15" s="27" cm="1">
        <f t="array" ref="AG15">IFERROR(INDEX($AZ$1:$BE$1,MATCH(AF15,$AZ15:$BE15,0)),VLOOKUP(AF15,target!$A$8:$C$11,2))</f>
        <v>0</v>
      </c>
      <c r="AH15" s="27" t="str">
        <f>VLOOKUP(AG15,target!$B$2:$C$11,2,FALSE)</f>
        <v>0,0</v>
      </c>
      <c r="AI15" s="27" t="str">
        <f t="shared" si="1"/>
        <v>false</v>
      </c>
      <c r="AJ15" s="25"/>
      <c r="AK15" s="24" cm="1">
        <f t="array" ref="AK15">IFERROR(INDEX(reasoning!$M:$M,(MATCH($A15,reasoning!$A:$A,0))),"")</f>
        <v>2</v>
      </c>
      <c r="AL15" s="24" t="str">
        <f t="shared" si="10"/>
        <v>true</v>
      </c>
      <c r="AM15" s="27" t="str">
        <f>IFERROR(VLOOKUP(AK15,target!$B$2:$C$11,2,FALSE),"")</f>
        <v>290,600</v>
      </c>
      <c r="AN15" s="28"/>
      <c r="AO15" s="27" t="str">
        <f>IFERROR(INDEX(style!$B$1:$O$1,MATCH(AN15,INDEX(style!$B$2:$O$13,MATCH(AJ15,style!$A$2:$A$13,0),0),0)),"")</f>
        <v/>
      </c>
      <c r="AP15" s="27" t="str">
        <f>IFERROR(VLOOKUP(AO15,skill!$A$1:$B$14,2,FALSE),"")</f>
        <v/>
      </c>
      <c r="AQ15" s="27" t="str">
        <f>IFERROR(VLOOKUP(AO15,skill!$A$1:$C$14,3,FALSE),"")</f>
        <v/>
      </c>
      <c r="AR15" s="27" t="str">
        <f t="shared" si="2"/>
        <v>false</v>
      </c>
      <c r="AS15" s="27" t="str">
        <f>IF(COUNTIF(style!$L$1:$O$1,AO15)&gt;0,"true","false")</f>
        <v>false</v>
      </c>
      <c r="AT15" s="27" t="str">
        <f>IFERROR(VLOOKUP(AO15,skill!$A$1:$D$14,4,FALSE),"")</f>
        <v/>
      </c>
      <c r="AU15" s="29" t="s">
        <v>78</v>
      </c>
      <c r="AV15" s="27" cm="1">
        <f t="array" ref="AV15">IFERROR(INDEX($AZ$1:$BE$1,MATCH(AU15,$AZ15:$BE15,0)),VLOOKUP(AU15,target!$A$8:$C$11,2))</f>
        <v>0</v>
      </c>
      <c r="AW15" s="27" t="str">
        <f>VLOOKUP(AV15,target!$B$2:$C$11,2,FALSE)</f>
        <v>0,0</v>
      </c>
      <c r="AX15" s="27" t="str">
        <f t="shared" si="3"/>
        <v>false</v>
      </c>
      <c r="AY15" s="22">
        <v>15</v>
      </c>
      <c r="AZ15" s="30" t="str" cm="1">
        <f t="array" ref="AZ15">IFERROR(INDEX(reasoning!B:B,(MATCH($A15,reasoning!$A:$A,0)+3)),"")</f>
        <v/>
      </c>
      <c r="BA15" s="31" t="str" cm="1">
        <f t="array" ref="BA15">IFERROR(INDEX(reasoning!C:C,(MATCH($A15,reasoning!$A:$A,0)+3)),"")</f>
        <v/>
      </c>
      <c r="BB15" s="32" cm="1">
        <f t="array" ref="BB15">IFERROR(INDEX(reasoning!D:D,(MATCH($A15,reasoning!$A:$A,0)+3)),"")</f>
        <v>0</v>
      </c>
      <c r="BC15" s="30" t="str" cm="1">
        <f t="array" ref="BC15">IFERROR(INDEX(reasoning!E:E,(MATCH($A15,reasoning!$A:$A,0)+3)),"")</f>
        <v/>
      </c>
      <c r="BD15" s="31" t="str" cm="1">
        <f t="array" ref="BD15">IFERROR(INDEX(reasoning!F:F,(MATCH($A15,reasoning!$A:$A,0)+3)),"")</f>
        <v/>
      </c>
      <c r="BE15" s="32" t="str" cm="1">
        <f t="array" ref="BE15">IFERROR(INDEX(reasoning!G:G,(MATCH($A15,reasoning!$A:$A,0)+3)),"")</f>
        <v/>
      </c>
    </row>
    <row r="16" spans="1:57">
      <c r="A16" s="22">
        <v>15</v>
      </c>
      <c r="B16" s="23" t="s">
        <v>77</v>
      </c>
      <c r="C16" s="24" t="str">
        <f t="shared" si="4"/>
        <v>true</v>
      </c>
      <c r="D16" s="23" t="s">
        <v>77</v>
      </c>
      <c r="E16" s="24" t="str">
        <f t="shared" si="0"/>
        <v>true</v>
      </c>
      <c r="F16" s="25"/>
      <c r="G16" s="24" cm="1">
        <f t="array" ref="G16">IFERROR(INDEX(reasoning!$K:$K,(MATCH($A16,reasoning!$A:$A,0))),"")</f>
        <v>3</v>
      </c>
      <c r="H16" s="24" t="str">
        <f t="shared" si="5"/>
        <v>true</v>
      </c>
      <c r="I16" s="27" t="str">
        <f>IFERROR(VLOOKUP(G16,target!$B$2:$C$11,2,FALSE),"")</f>
        <v>480,600</v>
      </c>
      <c r="J16" s="28"/>
      <c r="K16" s="27" t="str">
        <f>IFERROR(INDEX(style!$B$1:$O$1,MATCH(J16,INDEX(style!$B$2:$O$13,MATCH(F16,style!$A$2:$A$13,0),0),0)),"")</f>
        <v/>
      </c>
      <c r="L16" s="27" t="str">
        <f>IFERROR(VLOOKUP(K16,skill!$A$1:$B$14,2,FALSE),"")</f>
        <v/>
      </c>
      <c r="M16" s="27" t="str">
        <f>IFERROR(VLOOKUP(K16,skill!$A$1:$C$14,3,FALSE),"")</f>
        <v/>
      </c>
      <c r="N16" s="27" t="str">
        <f t="shared" si="6"/>
        <v>false</v>
      </c>
      <c r="O16" s="27" t="str">
        <f>IF(COUNTIF(style!$L$1:$O$1,K16)&gt;0,"true","false")</f>
        <v>false</v>
      </c>
      <c r="P16" s="27" t="str">
        <f>IFERROR(VLOOKUP(K16,skill!$A$1:$D$14,4,FALSE),"")</f>
        <v/>
      </c>
      <c r="Q16" s="29" t="s">
        <v>78</v>
      </c>
      <c r="R16" s="27" cm="1">
        <f t="array" ref="R16">IFERROR(INDEX($AZ$1:$BE$1,MATCH(Q16,$AZ16:$BE16,0)),VLOOKUP(Q16,target!$A$8:$C$11,2))</f>
        <v>0</v>
      </c>
      <c r="S16" s="27" t="str">
        <f>VLOOKUP(R16,target!$B$2:$C$11,2,FALSE)</f>
        <v>0,0</v>
      </c>
      <c r="T16" s="27" t="str">
        <f t="shared" si="7"/>
        <v>false</v>
      </c>
      <c r="U16" s="25"/>
      <c r="V16" s="24" cm="1">
        <f t="array" ref="V16">IFERROR(INDEX(reasoning!$L:$L,(MATCH($A16,reasoning!$A:$A,0))),"")</f>
        <v>1</v>
      </c>
      <c r="W16" s="24" t="str">
        <f t="shared" si="8"/>
        <v>true</v>
      </c>
      <c r="X16" s="27" t="str">
        <f>IFERROR(VLOOKUP(V16,target!$B$2:$C$11,2,FALSE),"")</f>
        <v>100,600</v>
      </c>
      <c r="Y16" s="28"/>
      <c r="Z16" s="27" t="str">
        <f>IFERROR(INDEX(style!$B$1:$O$1,MATCH(Y16,INDEX(style!$B$2:$O$13,MATCH(U16,style!$A$2:$A$13,0),0),0)),"")</f>
        <v/>
      </c>
      <c r="AA16" s="27" t="str">
        <f>IFERROR(VLOOKUP(Z16,skill!$A$1:$B$14,2,FALSE),"")</f>
        <v/>
      </c>
      <c r="AB16" s="27" t="str">
        <f>IFERROR(VLOOKUP(Z16,skill!$A$1:$C$14,3,FALSE),"")</f>
        <v/>
      </c>
      <c r="AC16" s="27" t="str">
        <f t="shared" si="9"/>
        <v>false</v>
      </c>
      <c r="AD16" s="27" t="str">
        <f>IF(COUNTIF(style!$L$1:$O$1,Z16)&gt;0,"true","false")</f>
        <v>false</v>
      </c>
      <c r="AE16" s="27" t="str">
        <f>IFERROR(VLOOKUP(Z16,skill!$A$1:$D$14,4,FALSE),"")</f>
        <v/>
      </c>
      <c r="AF16" s="29" t="s">
        <v>78</v>
      </c>
      <c r="AG16" s="27" cm="1">
        <f t="array" ref="AG16">IFERROR(INDEX($AZ$1:$BE$1,MATCH(AF16,$AZ16:$BE16,0)),VLOOKUP(AF16,target!$A$8:$C$11,2))</f>
        <v>0</v>
      </c>
      <c r="AH16" s="27" t="str">
        <f>VLOOKUP(AG16,target!$B$2:$C$11,2,FALSE)</f>
        <v>0,0</v>
      </c>
      <c r="AI16" s="27" t="str">
        <f t="shared" si="1"/>
        <v>false</v>
      </c>
      <c r="AJ16" s="25"/>
      <c r="AK16" s="24" cm="1">
        <f t="array" ref="AK16">IFERROR(INDEX(reasoning!$M:$M,(MATCH($A16,reasoning!$A:$A,0))),"")</f>
        <v>2</v>
      </c>
      <c r="AL16" s="24" t="str">
        <f t="shared" si="10"/>
        <v>true</v>
      </c>
      <c r="AM16" s="27" t="str">
        <f>IFERROR(VLOOKUP(AK16,target!$B$2:$C$11,2,FALSE),"")</f>
        <v>290,600</v>
      </c>
      <c r="AN16" s="28"/>
      <c r="AO16" s="27" t="str">
        <f>IFERROR(INDEX(style!$B$1:$O$1,MATCH(AN16,INDEX(style!$B$2:$O$13,MATCH(AJ16,style!$A$2:$A$13,0),0),0)),"")</f>
        <v/>
      </c>
      <c r="AP16" s="27" t="str">
        <f>IFERROR(VLOOKUP(AO16,skill!$A$1:$B$14,2,FALSE),"")</f>
        <v/>
      </c>
      <c r="AQ16" s="27" t="str">
        <f>IFERROR(VLOOKUP(AO16,skill!$A$1:$C$14,3,FALSE),"")</f>
        <v/>
      </c>
      <c r="AR16" s="27" t="str">
        <f t="shared" si="2"/>
        <v>false</v>
      </c>
      <c r="AS16" s="27" t="str">
        <f>IF(COUNTIF(style!$L$1:$O$1,AO16)&gt;0,"true","false")</f>
        <v>false</v>
      </c>
      <c r="AT16" s="27" t="str">
        <f>IFERROR(VLOOKUP(AO16,skill!$A$1:$D$14,4,FALSE),"")</f>
        <v/>
      </c>
      <c r="AU16" s="29" t="s">
        <v>78</v>
      </c>
      <c r="AV16" s="27" cm="1">
        <f t="array" ref="AV16">IFERROR(INDEX($AZ$1:$BE$1,MATCH(AU16,$AZ16:$BE16,0)),VLOOKUP(AU16,target!$A$8:$C$11,2))</f>
        <v>0</v>
      </c>
      <c r="AW16" s="27" t="str">
        <f>VLOOKUP(AV16,target!$B$2:$C$11,2,FALSE)</f>
        <v>0,0</v>
      </c>
      <c r="AX16" s="27" t="str">
        <f t="shared" si="3"/>
        <v>false</v>
      </c>
      <c r="AY16" s="22">
        <v>16</v>
      </c>
      <c r="AZ16" s="30" t="str" cm="1">
        <f t="array" ref="AZ16">IFERROR(INDEX(reasoning!B:B,(MATCH($A16,reasoning!$A:$A,0)+3)),"")</f>
        <v/>
      </c>
      <c r="BA16" s="31" t="str" cm="1">
        <f t="array" ref="BA16">IFERROR(INDEX(reasoning!C:C,(MATCH($A16,reasoning!$A:$A,0)+3)),"")</f>
        <v/>
      </c>
      <c r="BB16" s="32" cm="1">
        <f t="array" ref="BB16">IFERROR(INDEX(reasoning!D:D,(MATCH($A16,reasoning!$A:$A,0)+3)),"")</f>
        <v>0</v>
      </c>
      <c r="BC16" s="30" t="str" cm="1">
        <f t="array" ref="BC16">IFERROR(INDEX(reasoning!E:E,(MATCH($A16,reasoning!$A:$A,0)+3)),"")</f>
        <v/>
      </c>
      <c r="BD16" s="31" t="str" cm="1">
        <f t="array" ref="BD16">IFERROR(INDEX(reasoning!F:F,(MATCH($A16,reasoning!$A:$A,0)+3)),"")</f>
        <v/>
      </c>
      <c r="BE16" s="32" t="str" cm="1">
        <f t="array" ref="BE16">IFERROR(INDEX(reasoning!G:G,(MATCH($A16,reasoning!$A:$A,0)+3)),"")</f>
        <v/>
      </c>
    </row>
    <row r="17" spans="1:57">
      <c r="A17" s="22">
        <v>16</v>
      </c>
      <c r="B17" s="23" t="s">
        <v>77</v>
      </c>
      <c r="C17" s="24" t="str">
        <f t="shared" si="4"/>
        <v>true</v>
      </c>
      <c r="D17" s="23" t="s">
        <v>77</v>
      </c>
      <c r="E17" s="24" t="str">
        <f t="shared" si="0"/>
        <v>true</v>
      </c>
      <c r="F17" s="25"/>
      <c r="G17" s="24" cm="1">
        <f t="array" ref="G17">IFERROR(INDEX(reasoning!$K:$K,(MATCH($A17,reasoning!$A:$A,0))),"")</f>
        <v>3</v>
      </c>
      <c r="H17" s="24" t="str">
        <f t="shared" si="5"/>
        <v>true</v>
      </c>
      <c r="I17" s="27" t="str">
        <f>IFERROR(VLOOKUP(G17,target!$B$2:$C$11,2,FALSE),"")</f>
        <v>480,600</v>
      </c>
      <c r="J17" s="28"/>
      <c r="K17" s="27" t="str">
        <f>IFERROR(INDEX(style!$B$1:$O$1,MATCH(J17,INDEX(style!$B$2:$O$13,MATCH(F17,style!$A$2:$A$13,0),0),0)),"")</f>
        <v/>
      </c>
      <c r="L17" s="27" t="str">
        <f>IFERROR(VLOOKUP(K17,skill!$A$1:$B$14,2,FALSE),"")</f>
        <v/>
      </c>
      <c r="M17" s="27" t="str">
        <f>IFERROR(VLOOKUP(K17,skill!$A$1:$C$14,3,FALSE),"")</f>
        <v/>
      </c>
      <c r="N17" s="27" t="str">
        <f t="shared" si="6"/>
        <v>false</v>
      </c>
      <c r="O17" s="27" t="str">
        <f>IF(COUNTIF(style!$L$1:$O$1,K17)&gt;0,"true","false")</f>
        <v>false</v>
      </c>
      <c r="P17" s="27" t="str">
        <f>IFERROR(VLOOKUP(K17,skill!$A$1:$D$14,4,FALSE),"")</f>
        <v/>
      </c>
      <c r="Q17" s="29" t="s">
        <v>78</v>
      </c>
      <c r="R17" s="27" cm="1">
        <f t="array" ref="R17">IFERROR(INDEX($AZ$1:$BE$1,MATCH(Q17,$AZ17:$BE17,0)),VLOOKUP(Q17,target!$A$8:$C$11,2))</f>
        <v>0</v>
      </c>
      <c r="S17" s="27" t="str">
        <f>VLOOKUP(R17,target!$B$2:$C$11,2,FALSE)</f>
        <v>0,0</v>
      </c>
      <c r="T17" s="27" t="str">
        <f t="shared" si="7"/>
        <v>false</v>
      </c>
      <c r="U17" s="25"/>
      <c r="V17" s="24" cm="1">
        <f t="array" ref="V17">IFERROR(INDEX(reasoning!$L:$L,(MATCH($A17,reasoning!$A:$A,0))),"")</f>
        <v>1</v>
      </c>
      <c r="W17" s="24" t="str">
        <f t="shared" si="8"/>
        <v>true</v>
      </c>
      <c r="X17" s="27" t="str">
        <f>IFERROR(VLOOKUP(V17,target!$B$2:$C$11,2,FALSE),"")</f>
        <v>100,600</v>
      </c>
      <c r="Y17" s="28"/>
      <c r="Z17" s="27" t="str">
        <f>IFERROR(INDEX(style!$B$1:$O$1,MATCH(Y17,INDEX(style!$B$2:$O$13,MATCH(U17,style!$A$2:$A$13,0),0),0)),"")</f>
        <v/>
      </c>
      <c r="AA17" s="27" t="str">
        <f>IFERROR(VLOOKUP(Z17,skill!$A$1:$B$14,2,FALSE),"")</f>
        <v/>
      </c>
      <c r="AB17" s="27" t="str">
        <f>IFERROR(VLOOKUP(Z17,skill!$A$1:$C$14,3,FALSE),"")</f>
        <v/>
      </c>
      <c r="AC17" s="27" t="str">
        <f t="shared" si="9"/>
        <v>false</v>
      </c>
      <c r="AD17" s="27" t="str">
        <f>IF(COUNTIF(style!$L$1:$O$1,Z17)&gt;0,"true","false")</f>
        <v>false</v>
      </c>
      <c r="AE17" s="27" t="str">
        <f>IFERROR(VLOOKUP(Z17,skill!$A$1:$D$14,4,FALSE),"")</f>
        <v/>
      </c>
      <c r="AF17" s="29" t="s">
        <v>78</v>
      </c>
      <c r="AG17" s="27" cm="1">
        <f t="array" ref="AG17">IFERROR(INDEX($AZ$1:$BE$1,MATCH(AF17,$AZ17:$BE17,0)),VLOOKUP(AF17,target!$A$8:$C$11,2))</f>
        <v>0</v>
      </c>
      <c r="AH17" s="27" t="str">
        <f>VLOOKUP(AG17,target!$B$2:$C$11,2,FALSE)</f>
        <v>0,0</v>
      </c>
      <c r="AI17" s="27" t="str">
        <f t="shared" si="1"/>
        <v>false</v>
      </c>
      <c r="AJ17" s="25"/>
      <c r="AK17" s="24" cm="1">
        <f t="array" ref="AK17">IFERROR(INDEX(reasoning!$M:$M,(MATCH($A17,reasoning!$A:$A,0))),"")</f>
        <v>2</v>
      </c>
      <c r="AL17" s="24" t="str">
        <f t="shared" si="10"/>
        <v>true</v>
      </c>
      <c r="AM17" s="27" t="str">
        <f>IFERROR(VLOOKUP(AK17,target!$B$2:$C$11,2,FALSE),"")</f>
        <v>290,600</v>
      </c>
      <c r="AN17" s="28"/>
      <c r="AO17" s="27" t="str">
        <f>IFERROR(INDEX(style!$B$1:$O$1,MATCH(AN17,INDEX(style!$B$2:$O$13,MATCH(AJ17,style!$A$2:$A$13,0),0),0)),"")</f>
        <v/>
      </c>
      <c r="AP17" s="27" t="str">
        <f>IFERROR(VLOOKUP(AO17,skill!$A$1:$B$14,2,FALSE),"")</f>
        <v/>
      </c>
      <c r="AQ17" s="27" t="str">
        <f>IFERROR(VLOOKUP(AO17,skill!$A$1:$C$14,3,FALSE),"")</f>
        <v/>
      </c>
      <c r="AR17" s="27" t="str">
        <f t="shared" si="2"/>
        <v>false</v>
      </c>
      <c r="AS17" s="27" t="str">
        <f>IF(COUNTIF(style!$L$1:$O$1,AO17)&gt;0,"true","false")</f>
        <v>false</v>
      </c>
      <c r="AT17" s="27" t="str">
        <f>IFERROR(VLOOKUP(AO17,skill!$A$1:$D$14,4,FALSE),"")</f>
        <v/>
      </c>
      <c r="AU17" s="29" t="s">
        <v>78</v>
      </c>
      <c r="AV17" s="27" cm="1">
        <f t="array" ref="AV17">IFERROR(INDEX($AZ$1:$BE$1,MATCH(AU17,$AZ17:$BE17,0)),VLOOKUP(AU17,target!$A$8:$C$11,2))</f>
        <v>0</v>
      </c>
      <c r="AW17" s="27" t="str">
        <f>VLOOKUP(AV17,target!$B$2:$C$11,2,FALSE)</f>
        <v>0,0</v>
      </c>
      <c r="AX17" s="27" t="str">
        <f t="shared" si="3"/>
        <v>false</v>
      </c>
      <c r="AY17" s="22">
        <v>17</v>
      </c>
      <c r="AZ17" s="30" t="str" cm="1">
        <f t="array" ref="AZ17">IFERROR(INDEX(reasoning!B:B,(MATCH($A17,reasoning!$A:$A,0)+3)),"")</f>
        <v/>
      </c>
      <c r="BA17" s="31" t="str" cm="1">
        <f t="array" ref="BA17">IFERROR(INDEX(reasoning!C:C,(MATCH($A17,reasoning!$A:$A,0)+3)),"")</f>
        <v/>
      </c>
      <c r="BB17" s="32" cm="1">
        <f t="array" ref="BB17">IFERROR(INDEX(reasoning!D:D,(MATCH($A17,reasoning!$A:$A,0)+3)),"")</f>
        <v>0</v>
      </c>
      <c r="BC17" s="30" t="str" cm="1">
        <f t="array" ref="BC17">IFERROR(INDEX(reasoning!E:E,(MATCH($A17,reasoning!$A:$A,0)+3)),"")</f>
        <v/>
      </c>
      <c r="BD17" s="31" t="str" cm="1">
        <f t="array" ref="BD17">IFERROR(INDEX(reasoning!F:F,(MATCH($A17,reasoning!$A:$A,0)+3)),"")</f>
        <v/>
      </c>
      <c r="BE17" s="32" t="str" cm="1">
        <f t="array" ref="BE17">IFERROR(INDEX(reasoning!G:G,(MATCH($A17,reasoning!$A:$A,0)+3)),"")</f>
        <v/>
      </c>
    </row>
    <row r="18" spans="1:57">
      <c r="A18" s="22">
        <v>17</v>
      </c>
      <c r="B18" s="23" t="s">
        <v>77</v>
      </c>
      <c r="C18" s="24" t="str">
        <f t="shared" si="4"/>
        <v>true</v>
      </c>
      <c r="D18" s="23" t="s">
        <v>77</v>
      </c>
      <c r="E18" s="24" t="str">
        <f t="shared" si="0"/>
        <v>true</v>
      </c>
      <c r="F18" s="25"/>
      <c r="G18" s="24" cm="1">
        <f t="array" ref="G18">IFERROR(INDEX(reasoning!$K:$K,(MATCH($A18,reasoning!$A:$A,0))),"")</f>
        <v>3</v>
      </c>
      <c r="H18" s="24" t="str">
        <f t="shared" si="5"/>
        <v>true</v>
      </c>
      <c r="I18" s="27" t="str">
        <f>IFERROR(VLOOKUP(G18,target!$B$2:$C$11,2,FALSE),"")</f>
        <v>480,600</v>
      </c>
      <c r="J18" s="28"/>
      <c r="K18" s="27" t="str">
        <f>IFERROR(INDEX(style!$B$1:$O$1,MATCH(J18,INDEX(style!$B$2:$O$13,MATCH(F18,style!$A$2:$A$13,0),0),0)),"")</f>
        <v/>
      </c>
      <c r="L18" s="27" t="str">
        <f>IFERROR(VLOOKUP(K18,skill!$A$1:$B$14,2,FALSE),"")</f>
        <v/>
      </c>
      <c r="M18" s="27" t="str">
        <f>IFERROR(VLOOKUP(K18,skill!$A$1:$C$14,3,FALSE),"")</f>
        <v/>
      </c>
      <c r="N18" s="27" t="str">
        <f t="shared" si="6"/>
        <v>false</v>
      </c>
      <c r="O18" s="27" t="str">
        <f>IF(COUNTIF(style!$L$1:$O$1,K18)&gt;0,"true","false")</f>
        <v>false</v>
      </c>
      <c r="P18" s="27" t="str">
        <f>IFERROR(VLOOKUP(K18,skill!$A$1:$D$14,4,FALSE),"")</f>
        <v/>
      </c>
      <c r="Q18" s="29" t="s">
        <v>78</v>
      </c>
      <c r="R18" s="27" cm="1">
        <f t="array" ref="R18">IFERROR(INDEX($AZ$1:$BE$1,MATCH(Q18,$AZ18:$BE18,0)),VLOOKUP(Q18,target!$A$8:$C$11,2))</f>
        <v>0</v>
      </c>
      <c r="S18" s="27" t="str">
        <f>VLOOKUP(R18,target!$B$2:$C$11,2,FALSE)</f>
        <v>0,0</v>
      </c>
      <c r="T18" s="27" t="str">
        <f t="shared" si="7"/>
        <v>false</v>
      </c>
      <c r="U18" s="25"/>
      <c r="V18" s="24" cm="1">
        <f t="array" ref="V18">IFERROR(INDEX(reasoning!$L:$L,(MATCH($A18,reasoning!$A:$A,0))),"")</f>
        <v>1</v>
      </c>
      <c r="W18" s="24" t="str">
        <f t="shared" si="8"/>
        <v>true</v>
      </c>
      <c r="X18" s="27" t="str">
        <f>IFERROR(VLOOKUP(V18,target!$B$2:$C$11,2,FALSE),"")</f>
        <v>100,600</v>
      </c>
      <c r="Y18" s="28"/>
      <c r="Z18" s="27" t="str">
        <f>IFERROR(INDEX(style!$B$1:$O$1,MATCH(Y18,INDEX(style!$B$2:$O$13,MATCH(U18,style!$A$2:$A$13,0),0),0)),"")</f>
        <v/>
      </c>
      <c r="AA18" s="27" t="str">
        <f>IFERROR(VLOOKUP(Z18,skill!$A$1:$B$14,2,FALSE),"")</f>
        <v/>
      </c>
      <c r="AB18" s="27" t="str">
        <f>IFERROR(VLOOKUP(Z18,skill!$A$1:$C$14,3,FALSE),"")</f>
        <v/>
      </c>
      <c r="AC18" s="27" t="str">
        <f t="shared" si="9"/>
        <v>false</v>
      </c>
      <c r="AD18" s="27" t="str">
        <f>IF(COUNTIF(style!$L$1:$O$1,Z18)&gt;0,"true","false")</f>
        <v>false</v>
      </c>
      <c r="AE18" s="27" t="str">
        <f>IFERROR(VLOOKUP(Z18,skill!$A$1:$D$14,4,FALSE),"")</f>
        <v/>
      </c>
      <c r="AF18" s="29" t="s">
        <v>78</v>
      </c>
      <c r="AG18" s="27" cm="1">
        <f t="array" ref="AG18">IFERROR(INDEX($AZ$1:$BE$1,MATCH(AF18,$AZ18:$BE18,0)),VLOOKUP(AF18,target!$A$8:$C$11,2))</f>
        <v>0</v>
      </c>
      <c r="AH18" s="27" t="str">
        <f>VLOOKUP(AG18,target!$B$2:$C$11,2,FALSE)</f>
        <v>0,0</v>
      </c>
      <c r="AI18" s="27" t="str">
        <f t="shared" si="1"/>
        <v>false</v>
      </c>
      <c r="AJ18" s="25"/>
      <c r="AK18" s="24" cm="1">
        <f t="array" ref="AK18">IFERROR(INDEX(reasoning!$M:$M,(MATCH($A18,reasoning!$A:$A,0))),"")</f>
        <v>2</v>
      </c>
      <c r="AL18" s="24" t="str">
        <f t="shared" si="10"/>
        <v>true</v>
      </c>
      <c r="AM18" s="27" t="str">
        <f>IFERROR(VLOOKUP(AK18,target!$B$2:$C$11,2,FALSE),"")</f>
        <v>290,600</v>
      </c>
      <c r="AN18" s="28"/>
      <c r="AO18" s="27" t="str">
        <f>IFERROR(INDEX(style!$B$1:$O$1,MATCH(AN18,INDEX(style!$B$2:$O$13,MATCH(AJ18,style!$A$2:$A$13,0),0),0)),"")</f>
        <v/>
      </c>
      <c r="AP18" s="27" t="str">
        <f>IFERROR(VLOOKUP(AO18,skill!$A$1:$B$14,2,FALSE),"")</f>
        <v/>
      </c>
      <c r="AQ18" s="27" t="str">
        <f>IFERROR(VLOOKUP(AO18,skill!$A$1:$C$14,3,FALSE),"")</f>
        <v/>
      </c>
      <c r="AR18" s="27" t="str">
        <f t="shared" si="2"/>
        <v>false</v>
      </c>
      <c r="AS18" s="27" t="str">
        <f>IF(COUNTIF(style!$L$1:$O$1,AO18)&gt;0,"true","false")</f>
        <v>false</v>
      </c>
      <c r="AT18" s="27" t="str">
        <f>IFERROR(VLOOKUP(AO18,skill!$A$1:$D$14,4,FALSE),"")</f>
        <v/>
      </c>
      <c r="AU18" s="29" t="s">
        <v>78</v>
      </c>
      <c r="AV18" s="27" cm="1">
        <f t="array" ref="AV18">IFERROR(INDEX($AZ$1:$BE$1,MATCH(AU18,$AZ18:$BE18,0)),VLOOKUP(AU18,target!$A$8:$C$11,2))</f>
        <v>0</v>
      </c>
      <c r="AW18" s="27" t="str">
        <f>VLOOKUP(AV18,target!$B$2:$C$11,2,FALSE)</f>
        <v>0,0</v>
      </c>
      <c r="AX18" s="27" t="str">
        <f t="shared" si="3"/>
        <v>false</v>
      </c>
      <c r="AY18" s="22">
        <v>18</v>
      </c>
      <c r="AZ18" s="30" t="str" cm="1">
        <f t="array" ref="AZ18">IFERROR(INDEX(reasoning!B:B,(MATCH($A18,reasoning!$A:$A,0)+3)),"")</f>
        <v/>
      </c>
      <c r="BA18" s="31" t="str" cm="1">
        <f t="array" ref="BA18">IFERROR(INDEX(reasoning!C:C,(MATCH($A18,reasoning!$A:$A,0)+3)),"")</f>
        <v/>
      </c>
      <c r="BB18" s="32" cm="1">
        <f t="array" ref="BB18">IFERROR(INDEX(reasoning!D:D,(MATCH($A18,reasoning!$A:$A,0)+3)),"")</f>
        <v>0</v>
      </c>
      <c r="BC18" s="30" t="str" cm="1">
        <f t="array" ref="BC18">IFERROR(INDEX(reasoning!E:E,(MATCH($A18,reasoning!$A:$A,0)+3)),"")</f>
        <v/>
      </c>
      <c r="BD18" s="31" t="str" cm="1">
        <f t="array" ref="BD18">IFERROR(INDEX(reasoning!F:F,(MATCH($A18,reasoning!$A:$A,0)+3)),"")</f>
        <v/>
      </c>
      <c r="BE18" s="32" t="str" cm="1">
        <f t="array" ref="BE18">IFERROR(INDEX(reasoning!G:G,(MATCH($A18,reasoning!$A:$A,0)+3)),"")</f>
        <v/>
      </c>
    </row>
    <row r="19" spans="1:57">
      <c r="A19" s="22">
        <v>18</v>
      </c>
      <c r="B19" s="23" t="s">
        <v>77</v>
      </c>
      <c r="C19" s="24" t="str">
        <f t="shared" si="4"/>
        <v>true</v>
      </c>
      <c r="D19" s="23" t="s">
        <v>77</v>
      </c>
      <c r="E19" s="24" t="str">
        <f t="shared" si="0"/>
        <v>true</v>
      </c>
      <c r="F19" s="25"/>
      <c r="G19" s="24" cm="1">
        <f t="array" ref="G19">IFERROR(INDEX(reasoning!$K:$K,(MATCH($A19,reasoning!$A:$A,0))),"")</f>
        <v>3</v>
      </c>
      <c r="H19" s="24" t="str">
        <f t="shared" si="5"/>
        <v>true</v>
      </c>
      <c r="I19" s="27" t="str">
        <f>IFERROR(VLOOKUP(G19,target!$B$2:$C$11,2,FALSE),"")</f>
        <v>480,600</v>
      </c>
      <c r="J19" s="28"/>
      <c r="K19" s="27" t="str">
        <f>IFERROR(INDEX(style!$B$1:$O$1,MATCH(J19,INDEX(style!$B$2:$O$13,MATCH(F19,style!$A$2:$A$13,0),0),0)),"")</f>
        <v/>
      </c>
      <c r="L19" s="27" t="str">
        <f>IFERROR(VLOOKUP(K19,skill!$A$1:$B$14,2,FALSE),"")</f>
        <v/>
      </c>
      <c r="M19" s="27" t="str">
        <f>IFERROR(VLOOKUP(K19,skill!$A$1:$C$14,3,FALSE),"")</f>
        <v/>
      </c>
      <c r="N19" s="27" t="str">
        <f t="shared" si="6"/>
        <v>false</v>
      </c>
      <c r="O19" s="27" t="str">
        <f>IF(COUNTIF(style!$L$1:$O$1,K19)&gt;0,"true","false")</f>
        <v>false</v>
      </c>
      <c r="P19" s="27" t="str">
        <f>IFERROR(VLOOKUP(K19,skill!$A$1:$D$14,4,FALSE),"")</f>
        <v/>
      </c>
      <c r="Q19" s="29" t="s">
        <v>78</v>
      </c>
      <c r="R19" s="27" cm="1">
        <f t="array" ref="R19">IFERROR(INDEX($AZ$1:$BE$1,MATCH(Q19,$AZ19:$BE19,0)),VLOOKUP(Q19,target!$A$8:$C$11,2))</f>
        <v>0</v>
      </c>
      <c r="S19" s="27" t="str">
        <f>VLOOKUP(R19,target!$B$2:$C$11,2,FALSE)</f>
        <v>0,0</v>
      </c>
      <c r="T19" s="27" t="str">
        <f t="shared" si="7"/>
        <v>false</v>
      </c>
      <c r="U19" s="25"/>
      <c r="V19" s="24" cm="1">
        <f t="array" ref="V19">IFERROR(INDEX(reasoning!$L:$L,(MATCH($A19,reasoning!$A:$A,0))),"")</f>
        <v>1</v>
      </c>
      <c r="W19" s="24" t="str">
        <f t="shared" si="8"/>
        <v>true</v>
      </c>
      <c r="X19" s="27" t="str">
        <f>IFERROR(VLOOKUP(V19,target!$B$2:$C$11,2,FALSE),"")</f>
        <v>100,600</v>
      </c>
      <c r="Y19" s="28"/>
      <c r="Z19" s="27" t="str">
        <f>IFERROR(INDEX(style!$B$1:$O$1,MATCH(Y19,INDEX(style!$B$2:$O$13,MATCH(U19,style!$A$2:$A$13,0),0),0)),"")</f>
        <v/>
      </c>
      <c r="AA19" s="27" t="str">
        <f>IFERROR(VLOOKUP(Z19,skill!$A$1:$B$14,2,FALSE),"")</f>
        <v/>
      </c>
      <c r="AB19" s="27" t="str">
        <f>IFERROR(VLOOKUP(Z19,skill!$A$1:$C$14,3,FALSE),"")</f>
        <v/>
      </c>
      <c r="AC19" s="27" t="str">
        <f t="shared" si="9"/>
        <v>false</v>
      </c>
      <c r="AD19" s="27" t="str">
        <f>IF(COUNTIF(style!$L$1:$O$1,Z19)&gt;0,"true","false")</f>
        <v>false</v>
      </c>
      <c r="AE19" s="27" t="str">
        <f>IFERROR(VLOOKUP(Z19,skill!$A$1:$D$14,4,FALSE),"")</f>
        <v/>
      </c>
      <c r="AF19" s="29" t="s">
        <v>78</v>
      </c>
      <c r="AG19" s="27" cm="1">
        <f t="array" ref="AG19">IFERROR(INDEX($AZ$1:$BE$1,MATCH(AF19,$AZ19:$BE19,0)),VLOOKUP(AF19,target!$A$8:$C$11,2))</f>
        <v>0</v>
      </c>
      <c r="AH19" s="27" t="str">
        <f>VLOOKUP(AG19,target!$B$2:$C$11,2,FALSE)</f>
        <v>0,0</v>
      </c>
      <c r="AI19" s="27" t="str">
        <f t="shared" si="1"/>
        <v>false</v>
      </c>
      <c r="AJ19" s="25"/>
      <c r="AK19" s="24" cm="1">
        <f t="array" ref="AK19">IFERROR(INDEX(reasoning!$M:$M,(MATCH($A19,reasoning!$A:$A,0))),"")</f>
        <v>2</v>
      </c>
      <c r="AL19" s="24" t="str">
        <f t="shared" si="10"/>
        <v>true</v>
      </c>
      <c r="AM19" s="27" t="str">
        <f>IFERROR(VLOOKUP(AK19,target!$B$2:$C$11,2,FALSE),"")</f>
        <v>290,600</v>
      </c>
      <c r="AN19" s="28"/>
      <c r="AO19" s="27" t="str">
        <f>IFERROR(INDEX(style!$B$1:$O$1,MATCH(AN19,INDEX(style!$B$2:$O$13,MATCH(AJ19,style!$A$2:$A$13,0),0),0)),"")</f>
        <v/>
      </c>
      <c r="AP19" s="27" t="str">
        <f>IFERROR(VLOOKUP(AO19,skill!$A$1:$B$14,2,FALSE),"")</f>
        <v/>
      </c>
      <c r="AQ19" s="27" t="str">
        <f>IFERROR(VLOOKUP(AO19,skill!$A$1:$C$14,3,FALSE),"")</f>
        <v/>
      </c>
      <c r="AR19" s="27" t="str">
        <f t="shared" si="2"/>
        <v>false</v>
      </c>
      <c r="AS19" s="27" t="str">
        <f>IF(COUNTIF(style!$L$1:$O$1,AO19)&gt;0,"true","false")</f>
        <v>false</v>
      </c>
      <c r="AT19" s="27" t="str">
        <f>IFERROR(VLOOKUP(AO19,skill!$A$1:$D$14,4,FALSE),"")</f>
        <v/>
      </c>
      <c r="AU19" s="29" t="s">
        <v>78</v>
      </c>
      <c r="AV19" s="27" cm="1">
        <f t="array" ref="AV19">IFERROR(INDEX($AZ$1:$BE$1,MATCH(AU19,$AZ19:$BE19,0)),VLOOKUP(AU19,target!$A$8:$C$11,2))</f>
        <v>0</v>
      </c>
      <c r="AW19" s="27" t="str">
        <f>VLOOKUP(AV19,target!$B$2:$C$11,2,FALSE)</f>
        <v>0,0</v>
      </c>
      <c r="AX19" s="27" t="str">
        <f t="shared" si="3"/>
        <v>false</v>
      </c>
      <c r="AY19" s="22">
        <v>19</v>
      </c>
      <c r="AZ19" s="30" t="str" cm="1">
        <f t="array" ref="AZ19">IFERROR(INDEX(reasoning!B:B,(MATCH($A19,reasoning!$A:$A,0)+3)),"")</f>
        <v/>
      </c>
      <c r="BA19" s="31" t="str" cm="1">
        <f t="array" ref="BA19">IFERROR(INDEX(reasoning!C:C,(MATCH($A19,reasoning!$A:$A,0)+3)),"")</f>
        <v/>
      </c>
      <c r="BB19" s="32" cm="1">
        <f t="array" ref="BB19">IFERROR(INDEX(reasoning!D:D,(MATCH($A19,reasoning!$A:$A,0)+3)),"")</f>
        <v>0</v>
      </c>
      <c r="BC19" s="30" t="str" cm="1">
        <f t="array" ref="BC19">IFERROR(INDEX(reasoning!E:E,(MATCH($A19,reasoning!$A:$A,0)+3)),"")</f>
        <v/>
      </c>
      <c r="BD19" s="31" t="str" cm="1">
        <f t="array" ref="BD19">IFERROR(INDEX(reasoning!F:F,(MATCH($A19,reasoning!$A:$A,0)+3)),"")</f>
        <v/>
      </c>
      <c r="BE19" s="32" t="str" cm="1">
        <f t="array" ref="BE19">IFERROR(INDEX(reasoning!G:G,(MATCH($A19,reasoning!$A:$A,0)+3)),"")</f>
        <v/>
      </c>
    </row>
    <row r="20" spans="1:57">
      <c r="A20" s="22">
        <v>19</v>
      </c>
      <c r="B20" s="23" t="s">
        <v>77</v>
      </c>
      <c r="C20" s="24" t="str">
        <f t="shared" si="4"/>
        <v>true</v>
      </c>
      <c r="D20" s="23" t="s">
        <v>77</v>
      </c>
      <c r="E20" s="24" t="str">
        <f t="shared" si="0"/>
        <v>true</v>
      </c>
      <c r="F20" s="25"/>
      <c r="G20" s="24" cm="1">
        <f t="array" ref="G20">IFERROR(INDEX(reasoning!$K:$K,(MATCH($A20,reasoning!$A:$A,0))),"")</f>
        <v>3</v>
      </c>
      <c r="H20" s="24" t="str">
        <f t="shared" si="5"/>
        <v>true</v>
      </c>
      <c r="I20" s="27" t="str">
        <f>IFERROR(VLOOKUP(G20,target!$B$2:$C$11,2,FALSE),"")</f>
        <v>480,600</v>
      </c>
      <c r="J20" s="28"/>
      <c r="K20" s="27" t="str">
        <f>IFERROR(INDEX(style!$B$1:$O$1,MATCH(J20,INDEX(style!$B$2:$O$13,MATCH(F20,style!$A$2:$A$13,0),0),0)),"")</f>
        <v/>
      </c>
      <c r="L20" s="27" t="str">
        <f>IFERROR(VLOOKUP(K20,skill!$A$1:$B$14,2,FALSE),"")</f>
        <v/>
      </c>
      <c r="M20" s="27" t="str">
        <f>IFERROR(VLOOKUP(K20,skill!$A$1:$C$14,3,FALSE),"")</f>
        <v/>
      </c>
      <c r="N20" s="27" t="str">
        <f t="shared" si="6"/>
        <v>false</v>
      </c>
      <c r="O20" s="27" t="str">
        <f>IF(COUNTIF(style!$L$1:$O$1,K20)&gt;0,"true","false")</f>
        <v>false</v>
      </c>
      <c r="P20" s="27" t="str">
        <f>IFERROR(VLOOKUP(K20,skill!$A$1:$D$14,4,FALSE),"")</f>
        <v/>
      </c>
      <c r="Q20" s="29" t="s">
        <v>78</v>
      </c>
      <c r="R20" s="27" cm="1">
        <f t="array" ref="R20">IFERROR(INDEX($AZ$1:$BE$1,MATCH(Q20,$AZ20:$BE20,0)),VLOOKUP(Q20,target!$A$8:$C$11,2))</f>
        <v>0</v>
      </c>
      <c r="S20" s="27" t="str">
        <f>VLOOKUP(R20,target!$B$2:$C$11,2,FALSE)</f>
        <v>0,0</v>
      </c>
      <c r="T20" s="27" t="str">
        <f t="shared" si="7"/>
        <v>false</v>
      </c>
      <c r="U20" s="25"/>
      <c r="V20" s="24" cm="1">
        <f t="array" ref="V20">IFERROR(INDEX(reasoning!$L:$L,(MATCH($A20,reasoning!$A:$A,0))),"")</f>
        <v>1</v>
      </c>
      <c r="W20" s="24" t="str">
        <f t="shared" si="8"/>
        <v>true</v>
      </c>
      <c r="X20" s="27" t="str">
        <f>IFERROR(VLOOKUP(V20,target!$B$2:$C$11,2,FALSE),"")</f>
        <v>100,600</v>
      </c>
      <c r="Y20" s="28"/>
      <c r="Z20" s="27" t="str">
        <f>IFERROR(INDEX(style!$B$1:$O$1,MATCH(Y20,INDEX(style!$B$2:$O$13,MATCH(U20,style!$A$2:$A$13,0),0),0)),"")</f>
        <v/>
      </c>
      <c r="AA20" s="27" t="str">
        <f>IFERROR(VLOOKUP(Z20,skill!$A$1:$B$14,2,FALSE),"")</f>
        <v/>
      </c>
      <c r="AB20" s="27" t="str">
        <f>IFERROR(VLOOKUP(Z20,skill!$A$1:$C$14,3,FALSE),"")</f>
        <v/>
      </c>
      <c r="AC20" s="27" t="str">
        <f t="shared" si="9"/>
        <v>false</v>
      </c>
      <c r="AD20" s="27" t="str">
        <f>IF(COUNTIF(style!$L$1:$O$1,Z20)&gt;0,"true","false")</f>
        <v>false</v>
      </c>
      <c r="AE20" s="27" t="str">
        <f>IFERROR(VLOOKUP(Z20,skill!$A$1:$D$14,4,FALSE),"")</f>
        <v/>
      </c>
      <c r="AF20" s="29" t="s">
        <v>78</v>
      </c>
      <c r="AG20" s="27" cm="1">
        <f t="array" ref="AG20">IFERROR(INDEX($AZ$1:$BE$1,MATCH(AF20,$AZ20:$BE20,0)),VLOOKUP(AF20,target!$A$8:$C$11,2))</f>
        <v>0</v>
      </c>
      <c r="AH20" s="27" t="str">
        <f>VLOOKUP(AG20,target!$B$2:$C$11,2,FALSE)</f>
        <v>0,0</v>
      </c>
      <c r="AI20" s="27" t="str">
        <f t="shared" si="1"/>
        <v>false</v>
      </c>
      <c r="AJ20" s="25"/>
      <c r="AK20" s="24" cm="1">
        <f t="array" ref="AK20">IFERROR(INDEX(reasoning!$M:$M,(MATCH($A20,reasoning!$A:$A,0))),"")</f>
        <v>2</v>
      </c>
      <c r="AL20" s="24" t="str">
        <f t="shared" si="10"/>
        <v>true</v>
      </c>
      <c r="AM20" s="27" t="str">
        <f>IFERROR(VLOOKUP(AK20,target!$B$2:$C$11,2,FALSE),"")</f>
        <v>290,600</v>
      </c>
      <c r="AN20" s="28"/>
      <c r="AO20" s="27" t="str">
        <f>IFERROR(INDEX(style!$B$1:$O$1,MATCH(AN20,INDEX(style!$B$2:$O$13,MATCH(AJ20,style!$A$2:$A$13,0),0),0)),"")</f>
        <v/>
      </c>
      <c r="AP20" s="27" t="str">
        <f>IFERROR(VLOOKUP(AO20,skill!$A$1:$B$14,2,FALSE),"")</f>
        <v/>
      </c>
      <c r="AQ20" s="27" t="str">
        <f>IFERROR(VLOOKUP(AO20,skill!$A$1:$C$14,3,FALSE),"")</f>
        <v/>
      </c>
      <c r="AR20" s="27" t="str">
        <f t="shared" si="2"/>
        <v>false</v>
      </c>
      <c r="AS20" s="27" t="str">
        <f>IF(COUNTIF(style!$L$1:$O$1,AO20)&gt;0,"true","false")</f>
        <v>false</v>
      </c>
      <c r="AT20" s="27" t="str">
        <f>IFERROR(VLOOKUP(AO20,skill!$A$1:$D$14,4,FALSE),"")</f>
        <v/>
      </c>
      <c r="AU20" s="29" t="s">
        <v>78</v>
      </c>
      <c r="AV20" s="27" cm="1">
        <f t="array" ref="AV20">IFERROR(INDEX($AZ$1:$BE$1,MATCH(AU20,$AZ20:$BE20,0)),VLOOKUP(AU20,target!$A$8:$C$11,2))</f>
        <v>0</v>
      </c>
      <c r="AW20" s="27" t="str">
        <f>VLOOKUP(AV20,target!$B$2:$C$11,2,FALSE)</f>
        <v>0,0</v>
      </c>
      <c r="AX20" s="27" t="str">
        <f t="shared" si="3"/>
        <v>false</v>
      </c>
      <c r="AY20" s="22">
        <v>20</v>
      </c>
      <c r="AZ20" s="30" t="str" cm="1">
        <f t="array" ref="AZ20">IFERROR(INDEX(reasoning!B:B,(MATCH($A20,reasoning!$A:$A,0)+3)),"")</f>
        <v/>
      </c>
      <c r="BA20" s="31" t="str" cm="1">
        <f t="array" ref="BA20">IFERROR(INDEX(reasoning!C:C,(MATCH($A20,reasoning!$A:$A,0)+3)),"")</f>
        <v/>
      </c>
      <c r="BB20" s="32" cm="1">
        <f t="array" ref="BB20">IFERROR(INDEX(reasoning!D:D,(MATCH($A20,reasoning!$A:$A,0)+3)),"")</f>
        <v>0</v>
      </c>
      <c r="BC20" s="30" t="str" cm="1">
        <f t="array" ref="BC20">IFERROR(INDEX(reasoning!E:E,(MATCH($A20,reasoning!$A:$A,0)+3)),"")</f>
        <v/>
      </c>
      <c r="BD20" s="31" t="str" cm="1">
        <f t="array" ref="BD20">IFERROR(INDEX(reasoning!F:F,(MATCH($A20,reasoning!$A:$A,0)+3)),"")</f>
        <v/>
      </c>
      <c r="BE20" s="32" t="str" cm="1">
        <f t="array" ref="BE20">IFERROR(INDEX(reasoning!G:G,(MATCH($A20,reasoning!$A:$A,0)+3)),"")</f>
        <v/>
      </c>
    </row>
    <row r="21" spans="1:57">
      <c r="A21" s="22">
        <v>20</v>
      </c>
      <c r="B21" s="23" t="s">
        <v>77</v>
      </c>
      <c r="C21" s="24" t="str">
        <f t="shared" si="4"/>
        <v>true</v>
      </c>
      <c r="D21" s="23" t="s">
        <v>77</v>
      </c>
      <c r="E21" s="24" t="str">
        <f t="shared" si="0"/>
        <v>true</v>
      </c>
      <c r="F21" s="25"/>
      <c r="G21" s="24" cm="1">
        <f t="array" ref="G21">IFERROR(INDEX(reasoning!$K:$K,(MATCH($A21,reasoning!$A:$A,0))),"")</f>
        <v>3</v>
      </c>
      <c r="H21" s="24" t="str">
        <f t="shared" si="5"/>
        <v>true</v>
      </c>
      <c r="I21" s="27" t="str">
        <f>IFERROR(VLOOKUP(G21,target!$B$2:$C$11,2,FALSE),"")</f>
        <v>480,600</v>
      </c>
      <c r="J21" s="28"/>
      <c r="K21" s="27" t="str">
        <f>IFERROR(INDEX(style!$B$1:$O$1,MATCH(J21,INDEX(style!$B$2:$O$13,MATCH(F21,style!$A$2:$A$13,0),0),0)),"")</f>
        <v/>
      </c>
      <c r="L21" s="27" t="str">
        <f>IFERROR(VLOOKUP(K21,skill!$A$1:$B$14,2,FALSE),"")</f>
        <v/>
      </c>
      <c r="M21" s="27" t="str">
        <f>IFERROR(VLOOKUP(K21,skill!$A$1:$C$14,3,FALSE),"")</f>
        <v/>
      </c>
      <c r="N21" s="27" t="str">
        <f t="shared" si="6"/>
        <v>false</v>
      </c>
      <c r="O21" s="27" t="str">
        <f>IF(COUNTIF(style!$L$1:$O$1,K21)&gt;0,"true","false")</f>
        <v>false</v>
      </c>
      <c r="P21" s="27" t="str">
        <f>IFERROR(VLOOKUP(K21,skill!$A$1:$D$14,4,FALSE),"")</f>
        <v/>
      </c>
      <c r="Q21" s="29" t="s">
        <v>78</v>
      </c>
      <c r="R21" s="27" cm="1">
        <f t="array" ref="R21">IFERROR(INDEX($AZ$1:$BE$1,MATCH(Q21,$AZ21:$BE21,0)),VLOOKUP(Q21,target!$A$8:$C$11,2))</f>
        <v>0</v>
      </c>
      <c r="S21" s="27" t="str">
        <f>VLOOKUP(R21,target!$B$2:$C$11,2,FALSE)</f>
        <v>0,0</v>
      </c>
      <c r="T21" s="27" t="str">
        <f t="shared" si="7"/>
        <v>false</v>
      </c>
      <c r="U21" s="25"/>
      <c r="V21" s="24" cm="1">
        <f t="array" ref="V21">IFERROR(INDEX(reasoning!$L:$L,(MATCH($A21,reasoning!$A:$A,0))),"")</f>
        <v>1</v>
      </c>
      <c r="W21" s="24" t="str">
        <f t="shared" si="8"/>
        <v>true</v>
      </c>
      <c r="X21" s="27" t="str">
        <f>IFERROR(VLOOKUP(V21,target!$B$2:$C$11,2,FALSE),"")</f>
        <v>100,600</v>
      </c>
      <c r="Y21" s="28"/>
      <c r="Z21" s="27" t="str">
        <f>IFERROR(INDEX(style!$B$1:$O$1,MATCH(Y21,INDEX(style!$B$2:$O$13,MATCH(U21,style!$A$2:$A$13,0),0),0)),"")</f>
        <v/>
      </c>
      <c r="AA21" s="27" t="str">
        <f>IFERROR(VLOOKUP(Z21,skill!$A$1:$B$14,2,FALSE),"")</f>
        <v/>
      </c>
      <c r="AB21" s="27" t="str">
        <f>IFERROR(VLOOKUP(Z21,skill!$A$1:$C$14,3,FALSE),"")</f>
        <v/>
      </c>
      <c r="AC21" s="27" t="str">
        <f t="shared" si="9"/>
        <v>false</v>
      </c>
      <c r="AD21" s="27" t="str">
        <f>IF(COUNTIF(style!$L$1:$O$1,Z21)&gt;0,"true","false")</f>
        <v>false</v>
      </c>
      <c r="AE21" s="27" t="str">
        <f>IFERROR(VLOOKUP(Z21,skill!$A$1:$D$14,4,FALSE),"")</f>
        <v/>
      </c>
      <c r="AF21" s="29" t="s">
        <v>78</v>
      </c>
      <c r="AG21" s="27" cm="1">
        <f t="array" ref="AG21">IFERROR(INDEX($AZ$1:$BE$1,MATCH(AF21,$AZ21:$BE21,0)),VLOOKUP(AF21,target!$A$8:$C$11,2))</f>
        <v>0</v>
      </c>
      <c r="AH21" s="27" t="str">
        <f>VLOOKUP(AG21,target!$B$2:$C$11,2,FALSE)</f>
        <v>0,0</v>
      </c>
      <c r="AI21" s="27" t="str">
        <f t="shared" si="1"/>
        <v>false</v>
      </c>
      <c r="AJ21" s="25"/>
      <c r="AK21" s="24" cm="1">
        <f t="array" ref="AK21">IFERROR(INDEX(reasoning!$M:$M,(MATCH($A21,reasoning!$A:$A,0))),"")</f>
        <v>2</v>
      </c>
      <c r="AL21" s="24" t="str">
        <f t="shared" si="10"/>
        <v>true</v>
      </c>
      <c r="AM21" s="27" t="str">
        <f>IFERROR(VLOOKUP(AK21,target!$B$2:$C$11,2,FALSE),"")</f>
        <v>290,600</v>
      </c>
      <c r="AN21" s="28"/>
      <c r="AO21" s="27" t="str">
        <f>IFERROR(INDEX(style!$B$1:$O$1,MATCH(AN21,INDEX(style!$B$2:$O$13,MATCH(AJ21,style!$A$2:$A$13,0),0),0)),"")</f>
        <v/>
      </c>
      <c r="AP21" s="27" t="str">
        <f>IFERROR(VLOOKUP(AO21,skill!$A$1:$B$14,2,FALSE),"")</f>
        <v/>
      </c>
      <c r="AQ21" s="27" t="str">
        <f>IFERROR(VLOOKUP(AO21,skill!$A$1:$C$14,3,FALSE),"")</f>
        <v/>
      </c>
      <c r="AR21" s="27" t="str">
        <f t="shared" si="2"/>
        <v>false</v>
      </c>
      <c r="AS21" s="27" t="str">
        <f>IF(COUNTIF(style!$L$1:$O$1,AO21)&gt;0,"true","false")</f>
        <v>false</v>
      </c>
      <c r="AT21" s="27" t="str">
        <f>IFERROR(VLOOKUP(AO21,skill!$A$1:$D$14,4,FALSE),"")</f>
        <v/>
      </c>
      <c r="AU21" s="29" t="s">
        <v>78</v>
      </c>
      <c r="AV21" s="27" cm="1">
        <f t="array" ref="AV21">IFERROR(INDEX($AZ$1:$BE$1,MATCH(AU21,$AZ21:$BE21,0)),VLOOKUP(AU21,target!$A$8:$C$11,2))</f>
        <v>0</v>
      </c>
      <c r="AW21" s="27" t="str">
        <f>VLOOKUP(AV21,target!$B$2:$C$11,2,FALSE)</f>
        <v>0,0</v>
      </c>
      <c r="AX21" s="27" t="str">
        <f t="shared" si="3"/>
        <v>false</v>
      </c>
      <c r="AY21" s="22">
        <v>21</v>
      </c>
      <c r="AZ21" s="30" t="str" cm="1">
        <f t="array" ref="AZ21">IFERROR(INDEX(reasoning!B:B,(MATCH($A21,reasoning!$A:$A,0)+3)),"")</f>
        <v/>
      </c>
      <c r="BA21" s="31" t="str" cm="1">
        <f t="array" ref="BA21">IFERROR(INDEX(reasoning!C:C,(MATCH($A21,reasoning!$A:$A,0)+3)),"")</f>
        <v/>
      </c>
      <c r="BB21" s="32" cm="1">
        <f t="array" ref="BB21">IFERROR(INDEX(reasoning!D:D,(MATCH($A21,reasoning!$A:$A,0)+3)),"")</f>
        <v>0</v>
      </c>
      <c r="BC21" s="30" t="str" cm="1">
        <f t="array" ref="BC21">IFERROR(INDEX(reasoning!E:E,(MATCH($A21,reasoning!$A:$A,0)+3)),"")</f>
        <v/>
      </c>
      <c r="BD21" s="31" t="str" cm="1">
        <f t="array" ref="BD21">IFERROR(INDEX(reasoning!F:F,(MATCH($A21,reasoning!$A:$A,0)+3)),"")</f>
        <v/>
      </c>
      <c r="BE21" s="32" t="str" cm="1">
        <f t="array" ref="BE21">IFERROR(INDEX(reasoning!G:G,(MATCH($A21,reasoning!$A:$A,0)+3)),"")</f>
        <v/>
      </c>
    </row>
    <row r="22" spans="1:57">
      <c r="A22" s="22">
        <v>21</v>
      </c>
      <c r="B22" s="23" t="s">
        <v>77</v>
      </c>
      <c r="C22" s="24" t="str">
        <f t="shared" si="4"/>
        <v>true</v>
      </c>
      <c r="D22" s="23" t="s">
        <v>77</v>
      </c>
      <c r="E22" s="24" t="str">
        <f t="shared" si="0"/>
        <v>true</v>
      </c>
      <c r="F22" s="25"/>
      <c r="G22" s="24" cm="1">
        <f t="array" ref="G22">IFERROR(INDEX(reasoning!$K:$K,(MATCH($A22,reasoning!$A:$A,0))),"")</f>
        <v>3</v>
      </c>
      <c r="H22" s="24" t="str">
        <f t="shared" si="5"/>
        <v>true</v>
      </c>
      <c r="I22" s="27" t="str">
        <f>IFERROR(VLOOKUP(G22,target!$B$2:$C$11,2,FALSE),"")</f>
        <v>480,600</v>
      </c>
      <c r="J22" s="28"/>
      <c r="K22" s="27" t="str">
        <f>IFERROR(INDEX(style!$B$1:$O$1,MATCH(J22,INDEX(style!$B$2:$O$13,MATCH(F22,style!$A$2:$A$13,0),0),0)),"")</f>
        <v/>
      </c>
      <c r="L22" s="27" t="str">
        <f>IFERROR(VLOOKUP(K22,skill!$A$1:$B$14,2,FALSE),"")</f>
        <v/>
      </c>
      <c r="M22" s="27" t="str">
        <f>IFERROR(VLOOKUP(K22,skill!$A$1:$C$14,3,FALSE),"")</f>
        <v/>
      </c>
      <c r="N22" s="27" t="str">
        <f t="shared" si="6"/>
        <v>false</v>
      </c>
      <c r="O22" s="27" t="str">
        <f>IF(COUNTIF(style!$L$1:$O$1,K22)&gt;0,"true","false")</f>
        <v>false</v>
      </c>
      <c r="P22" s="27" t="str">
        <f>IFERROR(VLOOKUP(K22,skill!$A$1:$D$14,4,FALSE),"")</f>
        <v/>
      </c>
      <c r="Q22" s="29" t="s">
        <v>78</v>
      </c>
      <c r="R22" s="27" cm="1">
        <f t="array" ref="R22">IFERROR(INDEX($AZ$1:$BE$1,MATCH(Q22,$AZ22:$BE22,0)),VLOOKUP(Q22,target!$A$8:$C$11,2))</f>
        <v>0</v>
      </c>
      <c r="S22" s="27" t="str">
        <f>VLOOKUP(R22,target!$B$2:$C$11,2,FALSE)</f>
        <v>0,0</v>
      </c>
      <c r="T22" s="27" t="str">
        <f t="shared" si="7"/>
        <v>false</v>
      </c>
      <c r="U22" s="25"/>
      <c r="V22" s="24" cm="1">
        <f t="array" ref="V22">IFERROR(INDEX(reasoning!$L:$L,(MATCH($A22,reasoning!$A:$A,0))),"")</f>
        <v>1</v>
      </c>
      <c r="W22" s="24" t="str">
        <f t="shared" si="8"/>
        <v>true</v>
      </c>
      <c r="X22" s="27" t="str">
        <f>IFERROR(VLOOKUP(V22,target!$B$2:$C$11,2,FALSE),"")</f>
        <v>100,600</v>
      </c>
      <c r="Y22" s="28"/>
      <c r="Z22" s="27" t="str">
        <f>IFERROR(INDEX(style!$B$1:$O$1,MATCH(Y22,INDEX(style!$B$2:$O$13,MATCH(U22,style!$A$2:$A$13,0),0),0)),"")</f>
        <v/>
      </c>
      <c r="AA22" s="27" t="str">
        <f>IFERROR(VLOOKUP(Z22,skill!$A$1:$B$14,2,FALSE),"")</f>
        <v/>
      </c>
      <c r="AB22" s="27" t="str">
        <f>IFERROR(VLOOKUP(Z22,skill!$A$1:$C$14,3,FALSE),"")</f>
        <v/>
      </c>
      <c r="AC22" s="27" t="str">
        <f t="shared" si="9"/>
        <v>false</v>
      </c>
      <c r="AD22" s="27" t="str">
        <f>IF(COUNTIF(style!$L$1:$O$1,Z22)&gt;0,"true","false")</f>
        <v>false</v>
      </c>
      <c r="AE22" s="27" t="str">
        <f>IFERROR(VLOOKUP(Z22,skill!$A$1:$D$14,4,FALSE),"")</f>
        <v/>
      </c>
      <c r="AF22" s="29" t="s">
        <v>78</v>
      </c>
      <c r="AG22" s="27" cm="1">
        <f t="array" ref="AG22">IFERROR(INDEX($AZ$1:$BE$1,MATCH(AF22,$AZ22:$BE22,0)),VLOOKUP(AF22,target!$A$8:$C$11,2))</f>
        <v>0</v>
      </c>
      <c r="AH22" s="27" t="str">
        <f>VLOOKUP(AG22,target!$B$2:$C$11,2,FALSE)</f>
        <v>0,0</v>
      </c>
      <c r="AI22" s="27" t="str">
        <f t="shared" si="1"/>
        <v>false</v>
      </c>
      <c r="AJ22" s="25"/>
      <c r="AK22" s="24" cm="1">
        <f t="array" ref="AK22">IFERROR(INDEX(reasoning!$M:$M,(MATCH($A22,reasoning!$A:$A,0))),"")</f>
        <v>2</v>
      </c>
      <c r="AL22" s="24" t="str">
        <f t="shared" si="10"/>
        <v>true</v>
      </c>
      <c r="AM22" s="27" t="str">
        <f>IFERROR(VLOOKUP(AK22,target!$B$2:$C$11,2,FALSE),"")</f>
        <v>290,600</v>
      </c>
      <c r="AN22" s="28"/>
      <c r="AO22" s="27" t="str">
        <f>IFERROR(INDEX(style!$B$1:$O$1,MATCH(AN22,INDEX(style!$B$2:$O$13,MATCH(AJ22,style!$A$2:$A$13,0),0),0)),"")</f>
        <v/>
      </c>
      <c r="AP22" s="27" t="str">
        <f>IFERROR(VLOOKUP(AO22,skill!$A$1:$B$14,2,FALSE),"")</f>
        <v/>
      </c>
      <c r="AQ22" s="27" t="str">
        <f>IFERROR(VLOOKUP(AO22,skill!$A$1:$C$14,3,FALSE),"")</f>
        <v/>
      </c>
      <c r="AR22" s="27" t="str">
        <f t="shared" si="2"/>
        <v>false</v>
      </c>
      <c r="AS22" s="27" t="str">
        <f>IF(COUNTIF(style!$L$1:$O$1,AO22)&gt;0,"true","false")</f>
        <v>false</v>
      </c>
      <c r="AT22" s="27" t="str">
        <f>IFERROR(VLOOKUP(AO22,skill!$A$1:$D$14,4,FALSE),"")</f>
        <v/>
      </c>
      <c r="AU22" s="29" t="s">
        <v>78</v>
      </c>
      <c r="AV22" s="27" cm="1">
        <f t="array" ref="AV22">IFERROR(INDEX($AZ$1:$BE$1,MATCH(AU22,$AZ22:$BE22,0)),VLOOKUP(AU22,target!$A$8:$C$11,2))</f>
        <v>0</v>
      </c>
      <c r="AW22" s="27" t="str">
        <f>VLOOKUP(AV22,target!$B$2:$C$11,2,FALSE)</f>
        <v>0,0</v>
      </c>
      <c r="AX22" s="27" t="str">
        <f t="shared" si="3"/>
        <v>false</v>
      </c>
      <c r="AY22" s="22">
        <v>22</v>
      </c>
      <c r="AZ22" s="30" t="str" cm="1">
        <f t="array" ref="AZ22">IFERROR(INDEX(reasoning!B:B,(MATCH($A22,reasoning!$A:$A,0)+3)),"")</f>
        <v/>
      </c>
      <c r="BA22" s="31" t="str" cm="1">
        <f t="array" ref="BA22">IFERROR(INDEX(reasoning!C:C,(MATCH($A22,reasoning!$A:$A,0)+3)),"")</f>
        <v/>
      </c>
      <c r="BB22" s="32" cm="1">
        <f t="array" ref="BB22">IFERROR(INDEX(reasoning!D:D,(MATCH($A22,reasoning!$A:$A,0)+3)),"")</f>
        <v>0</v>
      </c>
      <c r="BC22" s="30" t="str" cm="1">
        <f t="array" ref="BC22">IFERROR(INDEX(reasoning!E:E,(MATCH($A22,reasoning!$A:$A,0)+3)),"")</f>
        <v/>
      </c>
      <c r="BD22" s="31" t="str" cm="1">
        <f t="array" ref="BD22">IFERROR(INDEX(reasoning!F:F,(MATCH($A22,reasoning!$A:$A,0)+3)),"")</f>
        <v/>
      </c>
      <c r="BE22" s="32" t="str" cm="1">
        <f t="array" ref="BE22">IFERROR(INDEX(reasoning!G:G,(MATCH($A22,reasoning!$A:$A,0)+3)),"")</f>
        <v/>
      </c>
    </row>
    <row r="23" spans="1:57">
      <c r="A23" s="22">
        <v>22</v>
      </c>
      <c r="B23" s="23" t="s">
        <v>77</v>
      </c>
      <c r="C23" s="24" t="str">
        <f t="shared" si="4"/>
        <v>true</v>
      </c>
      <c r="D23" s="23" t="s">
        <v>77</v>
      </c>
      <c r="E23" s="24" t="str">
        <f t="shared" si="0"/>
        <v>true</v>
      </c>
      <c r="F23" s="25"/>
      <c r="G23" s="24" cm="1">
        <f t="array" ref="G23">IFERROR(INDEX(reasoning!$K:$K,(MATCH($A23,reasoning!$A:$A,0))),"")</f>
        <v>3</v>
      </c>
      <c r="H23" s="24" t="str">
        <f t="shared" si="5"/>
        <v>true</v>
      </c>
      <c r="I23" s="27" t="str">
        <f>IFERROR(VLOOKUP(G23,target!$B$2:$C$11,2,FALSE),"")</f>
        <v>480,600</v>
      </c>
      <c r="J23" s="28"/>
      <c r="K23" s="27" t="str">
        <f>IFERROR(INDEX(style!$B$1:$O$1,MATCH(J23,INDEX(style!$B$2:$O$13,MATCH(F23,style!$A$2:$A$13,0),0),0)),"")</f>
        <v/>
      </c>
      <c r="L23" s="27" t="str">
        <f>IFERROR(VLOOKUP(K23,skill!$A$1:$B$14,2,FALSE),"")</f>
        <v/>
      </c>
      <c r="M23" s="27" t="str">
        <f>IFERROR(VLOOKUP(K23,skill!$A$1:$C$14,3,FALSE),"")</f>
        <v/>
      </c>
      <c r="N23" s="27" t="str">
        <f t="shared" si="6"/>
        <v>false</v>
      </c>
      <c r="O23" s="27" t="str">
        <f>IF(COUNTIF(style!$L$1:$O$1,K23)&gt;0,"true","false")</f>
        <v>false</v>
      </c>
      <c r="P23" s="27" t="str">
        <f>IFERROR(VLOOKUP(K23,skill!$A$1:$D$14,4,FALSE),"")</f>
        <v/>
      </c>
      <c r="Q23" s="29" t="s">
        <v>78</v>
      </c>
      <c r="R23" s="27" cm="1">
        <f t="array" ref="R23">IFERROR(INDEX($AZ$1:$BE$1,MATCH(Q23,$AZ23:$BE23,0)),VLOOKUP(Q23,target!$A$8:$C$11,2))</f>
        <v>0</v>
      </c>
      <c r="S23" s="27" t="str">
        <f>VLOOKUP(R23,target!$B$2:$C$11,2,FALSE)</f>
        <v>0,0</v>
      </c>
      <c r="T23" s="27" t="str">
        <f t="shared" si="7"/>
        <v>false</v>
      </c>
      <c r="U23" s="25"/>
      <c r="V23" s="24" cm="1">
        <f t="array" ref="V23">IFERROR(INDEX(reasoning!$L:$L,(MATCH($A23,reasoning!$A:$A,0))),"")</f>
        <v>1</v>
      </c>
      <c r="W23" s="24" t="str">
        <f t="shared" si="8"/>
        <v>true</v>
      </c>
      <c r="X23" s="27" t="str">
        <f>IFERROR(VLOOKUP(V23,target!$B$2:$C$11,2,FALSE),"")</f>
        <v>100,600</v>
      </c>
      <c r="Y23" s="28"/>
      <c r="Z23" s="27" t="str">
        <f>IFERROR(INDEX(style!$B$1:$O$1,MATCH(Y23,INDEX(style!$B$2:$O$13,MATCH(U23,style!$A$2:$A$13,0),0),0)),"")</f>
        <v/>
      </c>
      <c r="AA23" s="27" t="str">
        <f>IFERROR(VLOOKUP(Z23,skill!$A$1:$B$14,2,FALSE),"")</f>
        <v/>
      </c>
      <c r="AB23" s="27" t="str">
        <f>IFERROR(VLOOKUP(Z23,skill!$A$1:$C$14,3,FALSE),"")</f>
        <v/>
      </c>
      <c r="AC23" s="27" t="str">
        <f t="shared" si="9"/>
        <v>false</v>
      </c>
      <c r="AD23" s="27" t="str">
        <f>IF(COUNTIF(style!$L$1:$O$1,Z23)&gt;0,"true","false")</f>
        <v>false</v>
      </c>
      <c r="AE23" s="27" t="str">
        <f>IFERROR(VLOOKUP(Z23,skill!$A$1:$D$14,4,FALSE),"")</f>
        <v/>
      </c>
      <c r="AF23" s="29" t="s">
        <v>78</v>
      </c>
      <c r="AG23" s="27" cm="1">
        <f t="array" ref="AG23">IFERROR(INDEX($AZ$1:$BE$1,MATCH(AF23,$AZ23:$BE23,0)),VLOOKUP(AF23,target!$A$8:$C$11,2))</f>
        <v>0</v>
      </c>
      <c r="AH23" s="27" t="str">
        <f>VLOOKUP(AG23,target!$B$2:$C$11,2,FALSE)</f>
        <v>0,0</v>
      </c>
      <c r="AI23" s="27" t="str">
        <f t="shared" si="1"/>
        <v>false</v>
      </c>
      <c r="AJ23" s="25"/>
      <c r="AK23" s="24" cm="1">
        <f t="array" ref="AK23">IFERROR(INDEX(reasoning!$M:$M,(MATCH($A23,reasoning!$A:$A,0))),"")</f>
        <v>2</v>
      </c>
      <c r="AL23" s="24" t="str">
        <f t="shared" si="10"/>
        <v>true</v>
      </c>
      <c r="AM23" s="27" t="str">
        <f>IFERROR(VLOOKUP(AK23,target!$B$2:$C$11,2,FALSE),"")</f>
        <v>290,600</v>
      </c>
      <c r="AN23" s="28"/>
      <c r="AO23" s="27" t="str">
        <f>IFERROR(INDEX(style!$B$1:$O$1,MATCH(AN23,INDEX(style!$B$2:$O$13,MATCH(AJ23,style!$A$2:$A$13,0),0),0)),"")</f>
        <v/>
      </c>
      <c r="AP23" s="27" t="str">
        <f>IFERROR(VLOOKUP(AO23,skill!$A$1:$B$14,2,FALSE),"")</f>
        <v/>
      </c>
      <c r="AQ23" s="27" t="str">
        <f>IFERROR(VLOOKUP(AO23,skill!$A$1:$C$14,3,FALSE),"")</f>
        <v/>
      </c>
      <c r="AR23" s="27" t="str">
        <f t="shared" si="2"/>
        <v>false</v>
      </c>
      <c r="AS23" s="27" t="str">
        <f>IF(COUNTIF(style!$L$1:$O$1,AO23)&gt;0,"true","false")</f>
        <v>false</v>
      </c>
      <c r="AT23" s="27" t="str">
        <f>IFERROR(VLOOKUP(AO23,skill!$A$1:$D$14,4,FALSE),"")</f>
        <v/>
      </c>
      <c r="AU23" s="29" t="s">
        <v>78</v>
      </c>
      <c r="AV23" s="27" cm="1">
        <f t="array" ref="AV23">IFERROR(INDEX($AZ$1:$BE$1,MATCH(AU23,$AZ23:$BE23,0)),VLOOKUP(AU23,target!$A$8:$C$11,2))</f>
        <v>0</v>
      </c>
      <c r="AW23" s="27" t="str">
        <f>VLOOKUP(AV23,target!$B$2:$C$11,2,FALSE)</f>
        <v>0,0</v>
      </c>
      <c r="AX23" s="27" t="str">
        <f t="shared" si="3"/>
        <v>false</v>
      </c>
      <c r="AY23" s="22">
        <v>23</v>
      </c>
      <c r="AZ23" s="30" t="str" cm="1">
        <f t="array" ref="AZ23">IFERROR(INDEX(reasoning!B:B,(MATCH($A23,reasoning!$A:$A,0)+3)),"")</f>
        <v/>
      </c>
      <c r="BA23" s="31" t="str" cm="1">
        <f t="array" ref="BA23">IFERROR(INDEX(reasoning!C:C,(MATCH($A23,reasoning!$A:$A,0)+3)),"")</f>
        <v/>
      </c>
      <c r="BB23" s="32" cm="1">
        <f t="array" ref="BB23">IFERROR(INDEX(reasoning!D:D,(MATCH($A23,reasoning!$A:$A,0)+3)),"")</f>
        <v>0</v>
      </c>
      <c r="BC23" s="30" t="str" cm="1">
        <f t="array" ref="BC23">IFERROR(INDEX(reasoning!E:E,(MATCH($A23,reasoning!$A:$A,0)+3)),"")</f>
        <v/>
      </c>
      <c r="BD23" s="31" t="str" cm="1">
        <f t="array" ref="BD23">IFERROR(INDEX(reasoning!F:F,(MATCH($A23,reasoning!$A:$A,0)+3)),"")</f>
        <v/>
      </c>
      <c r="BE23" s="32" t="str" cm="1">
        <f t="array" ref="BE23">IFERROR(INDEX(reasoning!G:G,(MATCH($A23,reasoning!$A:$A,0)+3)),"")</f>
        <v/>
      </c>
    </row>
    <row r="24" spans="1:57">
      <c r="A24" s="22">
        <v>23</v>
      </c>
      <c r="B24" s="23" t="s">
        <v>77</v>
      </c>
      <c r="C24" s="24" t="str">
        <f t="shared" si="4"/>
        <v>true</v>
      </c>
      <c r="D24" s="23" t="s">
        <v>77</v>
      </c>
      <c r="E24" s="24" t="str">
        <f t="shared" si="0"/>
        <v>true</v>
      </c>
      <c r="F24" s="25"/>
      <c r="G24" s="24" cm="1">
        <f t="array" ref="G24">IFERROR(INDEX(reasoning!$K:$K,(MATCH($A24,reasoning!$A:$A,0))),"")</f>
        <v>3</v>
      </c>
      <c r="H24" s="24" t="str">
        <f t="shared" si="5"/>
        <v>true</v>
      </c>
      <c r="I24" s="27" t="str">
        <f>IFERROR(VLOOKUP(G24,target!$B$2:$C$11,2,FALSE),"")</f>
        <v>480,600</v>
      </c>
      <c r="J24" s="28"/>
      <c r="K24" s="27" t="str">
        <f>IFERROR(INDEX(style!$B$1:$O$1,MATCH(J24,INDEX(style!$B$2:$O$13,MATCH(F24,style!$A$2:$A$13,0),0),0)),"")</f>
        <v/>
      </c>
      <c r="L24" s="27" t="str">
        <f>IFERROR(VLOOKUP(K24,skill!$A$1:$B$14,2,FALSE),"")</f>
        <v/>
      </c>
      <c r="M24" s="27" t="str">
        <f>IFERROR(VLOOKUP(K24,skill!$A$1:$C$14,3,FALSE),"")</f>
        <v/>
      </c>
      <c r="N24" s="27" t="str">
        <f t="shared" si="6"/>
        <v>false</v>
      </c>
      <c r="O24" s="27" t="str">
        <f>IF(COUNTIF(style!$L$1:$O$1,K24)&gt;0,"true","false")</f>
        <v>false</v>
      </c>
      <c r="P24" s="27" t="str">
        <f>IFERROR(VLOOKUP(K24,skill!$A$1:$D$14,4,FALSE),"")</f>
        <v/>
      </c>
      <c r="Q24" s="29" t="s">
        <v>78</v>
      </c>
      <c r="R24" s="27" cm="1">
        <f t="array" ref="R24">IFERROR(INDEX($AZ$1:$BE$1,MATCH(Q24,$AZ24:$BE24,0)),VLOOKUP(Q24,target!$A$8:$C$11,2))</f>
        <v>0</v>
      </c>
      <c r="S24" s="27" t="str">
        <f>VLOOKUP(R24,target!$B$2:$C$11,2,FALSE)</f>
        <v>0,0</v>
      </c>
      <c r="T24" s="27" t="str">
        <f t="shared" si="7"/>
        <v>false</v>
      </c>
      <c r="U24" s="25"/>
      <c r="V24" s="24" cm="1">
        <f t="array" ref="V24">IFERROR(INDEX(reasoning!$L:$L,(MATCH($A24,reasoning!$A:$A,0))),"")</f>
        <v>1</v>
      </c>
      <c r="W24" s="24" t="str">
        <f t="shared" si="8"/>
        <v>true</v>
      </c>
      <c r="X24" s="27" t="str">
        <f>IFERROR(VLOOKUP(V24,target!$B$2:$C$11,2,FALSE),"")</f>
        <v>100,600</v>
      </c>
      <c r="Y24" s="28"/>
      <c r="Z24" s="27" t="str">
        <f>IFERROR(INDEX(style!$B$1:$O$1,MATCH(Y24,INDEX(style!$B$2:$O$13,MATCH(U24,style!$A$2:$A$13,0),0),0)),"")</f>
        <v/>
      </c>
      <c r="AA24" s="27" t="str">
        <f>IFERROR(VLOOKUP(Z24,skill!$A$1:$B$14,2,FALSE),"")</f>
        <v/>
      </c>
      <c r="AB24" s="27" t="str">
        <f>IFERROR(VLOOKUP(Z24,skill!$A$1:$C$14,3,FALSE),"")</f>
        <v/>
      </c>
      <c r="AC24" s="27" t="str">
        <f t="shared" si="9"/>
        <v>false</v>
      </c>
      <c r="AD24" s="27" t="str">
        <f>IF(COUNTIF(style!$L$1:$O$1,Z24)&gt;0,"true","false")</f>
        <v>false</v>
      </c>
      <c r="AE24" s="27" t="str">
        <f>IFERROR(VLOOKUP(Z24,skill!$A$1:$D$14,4,FALSE),"")</f>
        <v/>
      </c>
      <c r="AF24" s="29" t="s">
        <v>78</v>
      </c>
      <c r="AG24" s="27" cm="1">
        <f t="array" ref="AG24">IFERROR(INDEX($AZ$1:$BE$1,MATCH(AF24,$AZ24:$BE24,0)),VLOOKUP(AF24,target!$A$8:$C$11,2))</f>
        <v>0</v>
      </c>
      <c r="AH24" s="27" t="str">
        <f>VLOOKUP(AG24,target!$B$2:$C$11,2,FALSE)</f>
        <v>0,0</v>
      </c>
      <c r="AI24" s="27" t="str">
        <f t="shared" si="1"/>
        <v>false</v>
      </c>
      <c r="AJ24" s="25"/>
      <c r="AK24" s="24" cm="1">
        <f t="array" ref="AK24">IFERROR(INDEX(reasoning!$M:$M,(MATCH($A24,reasoning!$A:$A,0))),"")</f>
        <v>2</v>
      </c>
      <c r="AL24" s="24" t="str">
        <f t="shared" si="10"/>
        <v>true</v>
      </c>
      <c r="AM24" s="27" t="str">
        <f>IFERROR(VLOOKUP(AK24,target!$B$2:$C$11,2,FALSE),"")</f>
        <v>290,600</v>
      </c>
      <c r="AN24" s="28"/>
      <c r="AO24" s="27" t="str">
        <f>IFERROR(INDEX(style!$B$1:$O$1,MATCH(AN24,INDEX(style!$B$2:$O$13,MATCH(AJ24,style!$A$2:$A$13,0),0),0)),"")</f>
        <v/>
      </c>
      <c r="AP24" s="27" t="str">
        <f>IFERROR(VLOOKUP(AO24,skill!$A$1:$B$14,2,FALSE),"")</f>
        <v/>
      </c>
      <c r="AQ24" s="27" t="str">
        <f>IFERROR(VLOOKUP(AO24,skill!$A$1:$C$14,3,FALSE),"")</f>
        <v/>
      </c>
      <c r="AR24" s="27" t="str">
        <f t="shared" si="2"/>
        <v>false</v>
      </c>
      <c r="AS24" s="27" t="str">
        <f>IF(COUNTIF(style!$L$1:$O$1,AO24)&gt;0,"true","false")</f>
        <v>false</v>
      </c>
      <c r="AT24" s="27" t="str">
        <f>IFERROR(VLOOKUP(AO24,skill!$A$1:$D$14,4,FALSE),"")</f>
        <v/>
      </c>
      <c r="AU24" s="29" t="s">
        <v>78</v>
      </c>
      <c r="AV24" s="27" cm="1">
        <f t="array" ref="AV24">IFERROR(INDEX($AZ$1:$BE$1,MATCH(AU24,$AZ24:$BE24,0)),VLOOKUP(AU24,target!$A$8:$C$11,2))</f>
        <v>0</v>
      </c>
      <c r="AW24" s="27" t="str">
        <f>VLOOKUP(AV24,target!$B$2:$C$11,2,FALSE)</f>
        <v>0,0</v>
      </c>
      <c r="AX24" s="27" t="str">
        <f t="shared" si="3"/>
        <v>false</v>
      </c>
      <c r="AY24" s="22">
        <v>24</v>
      </c>
      <c r="AZ24" s="30" t="str" cm="1">
        <f t="array" ref="AZ24">IFERROR(INDEX(reasoning!B:B,(MATCH($A24,reasoning!$A:$A,0)+3)),"")</f>
        <v/>
      </c>
      <c r="BA24" s="31" t="str" cm="1">
        <f t="array" ref="BA24">IFERROR(INDEX(reasoning!C:C,(MATCH($A24,reasoning!$A:$A,0)+3)),"")</f>
        <v/>
      </c>
      <c r="BB24" s="32" cm="1">
        <f t="array" ref="BB24">IFERROR(INDEX(reasoning!D:D,(MATCH($A24,reasoning!$A:$A,0)+3)),"")</f>
        <v>0</v>
      </c>
      <c r="BC24" s="30" t="str" cm="1">
        <f t="array" ref="BC24">IFERROR(INDEX(reasoning!E:E,(MATCH($A24,reasoning!$A:$A,0)+3)),"")</f>
        <v/>
      </c>
      <c r="BD24" s="31" t="str" cm="1">
        <f t="array" ref="BD24">IFERROR(INDEX(reasoning!F:F,(MATCH($A24,reasoning!$A:$A,0)+3)),"")</f>
        <v/>
      </c>
      <c r="BE24" s="32" t="str" cm="1">
        <f t="array" ref="BE24">IFERROR(INDEX(reasoning!G:G,(MATCH($A24,reasoning!$A:$A,0)+3)),"")</f>
        <v/>
      </c>
    </row>
    <row r="25" spans="1:57">
      <c r="A25" s="22">
        <v>24</v>
      </c>
      <c r="B25" s="23" t="s">
        <v>77</v>
      </c>
      <c r="C25" s="24" t="str">
        <f t="shared" si="4"/>
        <v>true</v>
      </c>
      <c r="D25" s="23" t="s">
        <v>77</v>
      </c>
      <c r="E25" s="24" t="str">
        <f t="shared" si="0"/>
        <v>true</v>
      </c>
      <c r="F25" s="25"/>
      <c r="G25" s="24" cm="1">
        <f t="array" ref="G25">IFERROR(INDEX(reasoning!$K:$K,(MATCH($A25,reasoning!$A:$A,0))),"")</f>
        <v>3</v>
      </c>
      <c r="H25" s="24" t="str">
        <f t="shared" si="5"/>
        <v>true</v>
      </c>
      <c r="I25" s="27" t="str">
        <f>IFERROR(VLOOKUP(G25,target!$B$2:$C$11,2,FALSE),"")</f>
        <v>480,600</v>
      </c>
      <c r="J25" s="28"/>
      <c r="K25" s="27" t="str">
        <f>IFERROR(INDEX(style!$B$1:$O$1,MATCH(J25,INDEX(style!$B$2:$O$13,MATCH(F25,style!$A$2:$A$13,0),0),0)),"")</f>
        <v/>
      </c>
      <c r="L25" s="27" t="str">
        <f>IFERROR(VLOOKUP(K25,skill!$A$1:$B$14,2,FALSE),"")</f>
        <v/>
      </c>
      <c r="M25" s="27" t="str">
        <f>IFERROR(VLOOKUP(K25,skill!$A$1:$C$14,3,FALSE),"")</f>
        <v/>
      </c>
      <c r="N25" s="27" t="str">
        <f t="shared" si="6"/>
        <v>false</v>
      </c>
      <c r="O25" s="27" t="str">
        <f>IF(COUNTIF(style!$L$1:$O$1,K25)&gt;0,"true","false")</f>
        <v>false</v>
      </c>
      <c r="P25" s="27" t="str">
        <f>IFERROR(VLOOKUP(K25,skill!$A$1:$D$14,4,FALSE),"")</f>
        <v/>
      </c>
      <c r="Q25" s="29" t="s">
        <v>78</v>
      </c>
      <c r="R25" s="27" cm="1">
        <f t="array" ref="R25">IFERROR(INDEX($AZ$1:$BE$1,MATCH(Q25,$AZ25:$BE25,0)),VLOOKUP(Q25,target!$A$8:$C$11,2))</f>
        <v>0</v>
      </c>
      <c r="S25" s="27" t="str">
        <f>VLOOKUP(R25,target!$B$2:$C$11,2,FALSE)</f>
        <v>0,0</v>
      </c>
      <c r="T25" s="27" t="str">
        <f t="shared" si="7"/>
        <v>false</v>
      </c>
      <c r="U25" s="25"/>
      <c r="V25" s="24" cm="1">
        <f t="array" ref="V25">IFERROR(INDEX(reasoning!$L:$L,(MATCH($A25,reasoning!$A:$A,0))),"")</f>
        <v>1</v>
      </c>
      <c r="W25" s="24" t="str">
        <f t="shared" si="8"/>
        <v>true</v>
      </c>
      <c r="X25" s="27" t="str">
        <f>IFERROR(VLOOKUP(V25,target!$B$2:$C$11,2,FALSE),"")</f>
        <v>100,600</v>
      </c>
      <c r="Y25" s="28"/>
      <c r="Z25" s="27" t="str">
        <f>IFERROR(INDEX(style!$B$1:$O$1,MATCH(Y25,INDEX(style!$B$2:$O$13,MATCH(U25,style!$A$2:$A$13,0),0),0)),"")</f>
        <v/>
      </c>
      <c r="AA25" s="27" t="str">
        <f>IFERROR(VLOOKUP(Z25,skill!$A$1:$B$14,2,FALSE),"")</f>
        <v/>
      </c>
      <c r="AB25" s="27" t="str">
        <f>IFERROR(VLOOKUP(Z25,skill!$A$1:$C$14,3,FALSE),"")</f>
        <v/>
      </c>
      <c r="AC25" s="27" t="str">
        <f t="shared" si="9"/>
        <v>false</v>
      </c>
      <c r="AD25" s="27" t="str">
        <f>IF(COUNTIF(style!$L$1:$O$1,Z25)&gt;0,"true","false")</f>
        <v>false</v>
      </c>
      <c r="AE25" s="27" t="str">
        <f>IFERROR(VLOOKUP(Z25,skill!$A$1:$D$14,4,FALSE),"")</f>
        <v/>
      </c>
      <c r="AF25" s="29" t="s">
        <v>78</v>
      </c>
      <c r="AG25" s="27" cm="1">
        <f t="array" ref="AG25">IFERROR(INDEX($AZ$1:$BE$1,MATCH(AF25,$AZ25:$BE25,0)),VLOOKUP(AF25,target!$A$8:$C$11,2))</f>
        <v>0</v>
      </c>
      <c r="AH25" s="27" t="str">
        <f>VLOOKUP(AG25,target!$B$2:$C$11,2,FALSE)</f>
        <v>0,0</v>
      </c>
      <c r="AI25" s="27" t="str">
        <f t="shared" si="1"/>
        <v>false</v>
      </c>
      <c r="AJ25" s="25"/>
      <c r="AK25" s="24" cm="1">
        <f t="array" ref="AK25">IFERROR(INDEX(reasoning!$M:$M,(MATCH($A25,reasoning!$A:$A,0))),"")</f>
        <v>2</v>
      </c>
      <c r="AL25" s="24" t="str">
        <f t="shared" si="10"/>
        <v>true</v>
      </c>
      <c r="AM25" s="27" t="str">
        <f>IFERROR(VLOOKUP(AK25,target!$B$2:$C$11,2,FALSE),"")</f>
        <v>290,600</v>
      </c>
      <c r="AN25" s="28"/>
      <c r="AO25" s="27" t="str">
        <f>IFERROR(INDEX(style!$B$1:$O$1,MATCH(AN25,INDEX(style!$B$2:$O$13,MATCH(AJ25,style!$A$2:$A$13,0),0),0)),"")</f>
        <v/>
      </c>
      <c r="AP25" s="27" t="str">
        <f>IFERROR(VLOOKUP(AO25,skill!$A$1:$B$14,2,FALSE),"")</f>
        <v/>
      </c>
      <c r="AQ25" s="27" t="str">
        <f>IFERROR(VLOOKUP(AO25,skill!$A$1:$C$14,3,FALSE),"")</f>
        <v/>
      </c>
      <c r="AR25" s="27" t="str">
        <f t="shared" si="2"/>
        <v>false</v>
      </c>
      <c r="AS25" s="27" t="str">
        <f>IF(COUNTIF(style!$L$1:$O$1,AO25)&gt;0,"true","false")</f>
        <v>false</v>
      </c>
      <c r="AT25" s="27" t="str">
        <f>IFERROR(VLOOKUP(AO25,skill!$A$1:$D$14,4,FALSE),"")</f>
        <v/>
      </c>
      <c r="AU25" s="29" t="s">
        <v>78</v>
      </c>
      <c r="AV25" s="27" cm="1">
        <f t="array" ref="AV25">IFERROR(INDEX($AZ$1:$BE$1,MATCH(AU25,$AZ25:$BE25,0)),VLOOKUP(AU25,target!$A$8:$C$11,2))</f>
        <v>0</v>
      </c>
      <c r="AW25" s="27" t="str">
        <f>VLOOKUP(AV25,target!$B$2:$C$11,2,FALSE)</f>
        <v>0,0</v>
      </c>
      <c r="AX25" s="27" t="str">
        <f t="shared" si="3"/>
        <v>false</v>
      </c>
      <c r="AY25" s="22">
        <v>25</v>
      </c>
      <c r="AZ25" s="30" t="str" cm="1">
        <f t="array" ref="AZ25">IFERROR(INDEX(reasoning!B:B,(MATCH($A25,reasoning!$A:$A,0)+3)),"")</f>
        <v/>
      </c>
      <c r="BA25" s="31" t="str" cm="1">
        <f t="array" ref="BA25">IFERROR(INDEX(reasoning!C:C,(MATCH($A25,reasoning!$A:$A,0)+3)),"")</f>
        <v/>
      </c>
      <c r="BB25" s="32" cm="1">
        <f t="array" ref="BB25">IFERROR(INDEX(reasoning!D:D,(MATCH($A25,reasoning!$A:$A,0)+3)),"")</f>
        <v>0</v>
      </c>
      <c r="BC25" s="30" t="str" cm="1">
        <f t="array" ref="BC25">IFERROR(INDEX(reasoning!E:E,(MATCH($A25,reasoning!$A:$A,0)+3)),"")</f>
        <v/>
      </c>
      <c r="BD25" s="31" t="str" cm="1">
        <f t="array" ref="BD25">IFERROR(INDEX(reasoning!F:F,(MATCH($A25,reasoning!$A:$A,0)+3)),"")</f>
        <v/>
      </c>
      <c r="BE25" s="32" t="str" cm="1">
        <f t="array" ref="BE25">IFERROR(INDEX(reasoning!G:G,(MATCH($A25,reasoning!$A:$A,0)+3)),"")</f>
        <v/>
      </c>
    </row>
    <row r="26" spans="1:57">
      <c r="A26" s="22">
        <v>25</v>
      </c>
      <c r="B26" s="23" t="s">
        <v>77</v>
      </c>
      <c r="C26" s="24" t="str">
        <f t="shared" si="4"/>
        <v>true</v>
      </c>
      <c r="D26" s="23" t="s">
        <v>77</v>
      </c>
      <c r="E26" s="24" t="str">
        <f t="shared" si="0"/>
        <v>true</v>
      </c>
      <c r="F26" s="25"/>
      <c r="G26" s="24" cm="1">
        <f t="array" ref="G26">IFERROR(INDEX(reasoning!$K:$K,(MATCH($A26,reasoning!$A:$A,0))),"")</f>
        <v>3</v>
      </c>
      <c r="H26" s="24" t="str">
        <f t="shared" si="5"/>
        <v>true</v>
      </c>
      <c r="I26" s="27" t="str">
        <f>IFERROR(VLOOKUP(G26,target!$B$2:$C$11,2,FALSE),"")</f>
        <v>480,600</v>
      </c>
      <c r="J26" s="28"/>
      <c r="K26" s="27" t="str">
        <f>IFERROR(INDEX(style!$B$1:$O$1,MATCH(J26,INDEX(style!$B$2:$O$13,MATCH(F26,style!$A$2:$A$13,0),0),0)),"")</f>
        <v/>
      </c>
      <c r="L26" s="27" t="str">
        <f>IFERROR(VLOOKUP(K26,skill!$A$1:$B$14,2,FALSE),"")</f>
        <v/>
      </c>
      <c r="M26" s="27" t="str">
        <f>IFERROR(VLOOKUP(K26,skill!$A$1:$C$14,3,FALSE),"")</f>
        <v/>
      </c>
      <c r="N26" s="27" t="str">
        <f t="shared" si="6"/>
        <v>false</v>
      </c>
      <c r="O26" s="27" t="str">
        <f>IF(COUNTIF(style!$L$1:$O$1,K26)&gt;0,"true","false")</f>
        <v>false</v>
      </c>
      <c r="P26" s="27" t="str">
        <f>IFERROR(VLOOKUP(K26,skill!$A$1:$D$14,4,FALSE),"")</f>
        <v/>
      </c>
      <c r="Q26" s="29" t="s">
        <v>78</v>
      </c>
      <c r="R26" s="27" cm="1">
        <f t="array" ref="R26">IFERROR(INDEX($AZ$1:$BE$1,MATCH(Q26,$AZ26:$BE26,0)),VLOOKUP(Q26,target!$A$8:$C$11,2))</f>
        <v>0</v>
      </c>
      <c r="S26" s="27" t="str">
        <f>VLOOKUP(R26,target!$B$2:$C$11,2,FALSE)</f>
        <v>0,0</v>
      </c>
      <c r="T26" s="27" t="str">
        <f t="shared" si="7"/>
        <v>false</v>
      </c>
      <c r="U26" s="25"/>
      <c r="V26" s="24" cm="1">
        <f t="array" ref="V26">IFERROR(INDEX(reasoning!$L:$L,(MATCH($A26,reasoning!$A:$A,0))),"")</f>
        <v>1</v>
      </c>
      <c r="W26" s="24" t="str">
        <f t="shared" si="8"/>
        <v>true</v>
      </c>
      <c r="X26" s="27" t="str">
        <f>IFERROR(VLOOKUP(V26,target!$B$2:$C$11,2,FALSE),"")</f>
        <v>100,600</v>
      </c>
      <c r="Y26" s="28"/>
      <c r="Z26" s="27" t="str">
        <f>IFERROR(INDEX(style!$B$1:$O$1,MATCH(Y26,INDEX(style!$B$2:$O$13,MATCH(U26,style!$A$2:$A$13,0),0),0)),"")</f>
        <v/>
      </c>
      <c r="AA26" s="27" t="str">
        <f>IFERROR(VLOOKUP(Z26,skill!$A$1:$B$14,2,FALSE),"")</f>
        <v/>
      </c>
      <c r="AB26" s="27" t="str">
        <f>IFERROR(VLOOKUP(Z26,skill!$A$1:$C$14,3,FALSE),"")</f>
        <v/>
      </c>
      <c r="AC26" s="27" t="str">
        <f t="shared" si="9"/>
        <v>false</v>
      </c>
      <c r="AD26" s="27" t="str">
        <f>IF(COUNTIF(style!$L$1:$O$1,Z26)&gt;0,"true","false")</f>
        <v>false</v>
      </c>
      <c r="AE26" s="27" t="str">
        <f>IFERROR(VLOOKUP(Z26,skill!$A$1:$D$14,4,FALSE),"")</f>
        <v/>
      </c>
      <c r="AF26" s="29" t="s">
        <v>78</v>
      </c>
      <c r="AG26" s="27" cm="1">
        <f t="array" ref="AG26">IFERROR(INDEX($AZ$1:$BE$1,MATCH(AF26,$AZ26:$BE26,0)),VLOOKUP(AF26,target!$A$8:$C$11,2))</f>
        <v>0</v>
      </c>
      <c r="AH26" s="27" t="str">
        <f>VLOOKUP(AG26,target!$B$2:$C$11,2,FALSE)</f>
        <v>0,0</v>
      </c>
      <c r="AI26" s="27" t="str">
        <f t="shared" si="1"/>
        <v>false</v>
      </c>
      <c r="AJ26" s="25"/>
      <c r="AK26" s="24" cm="1">
        <f t="array" ref="AK26">IFERROR(INDEX(reasoning!$M:$M,(MATCH($A26,reasoning!$A:$A,0))),"")</f>
        <v>2</v>
      </c>
      <c r="AL26" s="24" t="str">
        <f t="shared" si="10"/>
        <v>true</v>
      </c>
      <c r="AM26" s="27" t="str">
        <f>IFERROR(VLOOKUP(AK26,target!$B$2:$C$11,2,FALSE),"")</f>
        <v>290,600</v>
      </c>
      <c r="AN26" s="28"/>
      <c r="AO26" s="27" t="str">
        <f>IFERROR(INDEX(style!$B$1:$O$1,MATCH(AN26,INDEX(style!$B$2:$O$13,MATCH(AJ26,style!$A$2:$A$13,0),0),0)),"")</f>
        <v/>
      </c>
      <c r="AP26" s="27" t="str">
        <f>IFERROR(VLOOKUP(AO26,skill!$A$1:$B$14,2,FALSE),"")</f>
        <v/>
      </c>
      <c r="AQ26" s="27" t="str">
        <f>IFERROR(VLOOKUP(AO26,skill!$A$1:$C$14,3,FALSE),"")</f>
        <v/>
      </c>
      <c r="AR26" s="27" t="str">
        <f t="shared" si="2"/>
        <v>false</v>
      </c>
      <c r="AS26" s="27" t="str">
        <f>IF(COUNTIF(style!$L$1:$O$1,AO26)&gt;0,"true","false")</f>
        <v>false</v>
      </c>
      <c r="AT26" s="27" t="str">
        <f>IFERROR(VLOOKUP(AO26,skill!$A$1:$D$14,4,FALSE),"")</f>
        <v/>
      </c>
      <c r="AU26" s="29" t="s">
        <v>78</v>
      </c>
      <c r="AV26" s="27" cm="1">
        <f t="array" ref="AV26">IFERROR(INDEX($AZ$1:$BE$1,MATCH(AU26,$AZ26:$BE26,0)),VLOOKUP(AU26,target!$A$8:$C$11,2))</f>
        <v>0</v>
      </c>
      <c r="AW26" s="27" t="str">
        <f>VLOOKUP(AV26,target!$B$2:$C$11,2,FALSE)</f>
        <v>0,0</v>
      </c>
      <c r="AX26" s="27" t="str">
        <f t="shared" si="3"/>
        <v>false</v>
      </c>
      <c r="AY26" s="22">
        <v>26</v>
      </c>
      <c r="AZ26" s="30" t="str" cm="1">
        <f t="array" ref="AZ26">IFERROR(INDEX(reasoning!B:B,(MATCH($A26,reasoning!$A:$A,0)+3)),"")</f>
        <v/>
      </c>
      <c r="BA26" s="31" t="str" cm="1">
        <f t="array" ref="BA26">IFERROR(INDEX(reasoning!C:C,(MATCH($A26,reasoning!$A:$A,0)+3)),"")</f>
        <v/>
      </c>
      <c r="BB26" s="32" cm="1">
        <f t="array" ref="BB26">IFERROR(INDEX(reasoning!D:D,(MATCH($A26,reasoning!$A:$A,0)+3)),"")</f>
        <v>0</v>
      </c>
      <c r="BC26" s="30" t="str" cm="1">
        <f t="array" ref="BC26">IFERROR(INDEX(reasoning!E:E,(MATCH($A26,reasoning!$A:$A,0)+3)),"")</f>
        <v/>
      </c>
      <c r="BD26" s="31" t="str" cm="1">
        <f t="array" ref="BD26">IFERROR(INDEX(reasoning!F:F,(MATCH($A26,reasoning!$A:$A,0)+3)),"")</f>
        <v/>
      </c>
      <c r="BE26" s="32" t="str" cm="1">
        <f t="array" ref="BE26">IFERROR(INDEX(reasoning!G:G,(MATCH($A26,reasoning!$A:$A,0)+3)),"")</f>
        <v/>
      </c>
    </row>
    <row r="27" spans="1:57">
      <c r="A27" s="22">
        <v>26</v>
      </c>
      <c r="B27" s="23" t="s">
        <v>77</v>
      </c>
      <c r="C27" s="24" t="str">
        <f t="shared" si="4"/>
        <v>true</v>
      </c>
      <c r="D27" s="23" t="s">
        <v>77</v>
      </c>
      <c r="E27" s="24" t="str">
        <f t="shared" si="0"/>
        <v>true</v>
      </c>
      <c r="F27" s="25"/>
      <c r="G27" s="24" cm="1">
        <f t="array" ref="G27">IFERROR(INDEX(reasoning!$K:$K,(MATCH($A27,reasoning!$A:$A,0))),"")</f>
        <v>3</v>
      </c>
      <c r="H27" s="24" t="str">
        <f t="shared" si="5"/>
        <v>true</v>
      </c>
      <c r="I27" s="27" t="str">
        <f>IFERROR(VLOOKUP(G27,target!$B$2:$C$11,2,FALSE),"")</f>
        <v>480,600</v>
      </c>
      <c r="J27" s="28"/>
      <c r="K27" s="27" t="str">
        <f>IFERROR(INDEX(style!$B$1:$O$1,MATCH(J27,INDEX(style!$B$2:$O$13,MATCH(F27,style!$A$2:$A$13,0),0),0)),"")</f>
        <v/>
      </c>
      <c r="L27" s="27" t="str">
        <f>IFERROR(VLOOKUP(K27,skill!$A$1:$B$14,2,FALSE),"")</f>
        <v/>
      </c>
      <c r="M27" s="27" t="str">
        <f>IFERROR(VLOOKUP(K27,skill!$A$1:$C$14,3,FALSE),"")</f>
        <v/>
      </c>
      <c r="N27" s="27" t="str">
        <f t="shared" si="6"/>
        <v>false</v>
      </c>
      <c r="O27" s="27" t="str">
        <f>IF(COUNTIF(style!$L$1:$O$1,K27)&gt;0,"true","false")</f>
        <v>false</v>
      </c>
      <c r="P27" s="27" t="str">
        <f>IFERROR(VLOOKUP(K27,skill!$A$1:$D$14,4,FALSE),"")</f>
        <v/>
      </c>
      <c r="Q27" s="29" t="s">
        <v>78</v>
      </c>
      <c r="R27" s="27" cm="1">
        <f t="array" ref="R27">IFERROR(INDEX($AZ$1:$BE$1,MATCH(Q27,$AZ27:$BE27,0)),VLOOKUP(Q27,target!$A$8:$C$11,2))</f>
        <v>0</v>
      </c>
      <c r="S27" s="27" t="str">
        <f>VLOOKUP(R27,target!$B$2:$C$11,2,FALSE)</f>
        <v>0,0</v>
      </c>
      <c r="T27" s="27" t="str">
        <f t="shared" si="7"/>
        <v>false</v>
      </c>
      <c r="U27" s="25"/>
      <c r="V27" s="24" cm="1">
        <f t="array" ref="V27">IFERROR(INDEX(reasoning!$L:$L,(MATCH($A27,reasoning!$A:$A,0))),"")</f>
        <v>1</v>
      </c>
      <c r="W27" s="24" t="str">
        <f t="shared" si="8"/>
        <v>true</v>
      </c>
      <c r="X27" s="27" t="str">
        <f>IFERROR(VLOOKUP(V27,target!$B$2:$C$11,2,FALSE),"")</f>
        <v>100,600</v>
      </c>
      <c r="Y27" s="28"/>
      <c r="Z27" s="27" t="str">
        <f>IFERROR(INDEX(style!$B$1:$O$1,MATCH(Y27,INDEX(style!$B$2:$O$13,MATCH(U27,style!$A$2:$A$13,0),0),0)),"")</f>
        <v/>
      </c>
      <c r="AA27" s="27" t="str">
        <f>IFERROR(VLOOKUP(Z27,skill!$A$1:$B$14,2,FALSE),"")</f>
        <v/>
      </c>
      <c r="AB27" s="27" t="str">
        <f>IFERROR(VLOOKUP(Z27,skill!$A$1:$C$14,3,FALSE),"")</f>
        <v/>
      </c>
      <c r="AC27" s="27" t="str">
        <f t="shared" si="9"/>
        <v>false</v>
      </c>
      <c r="AD27" s="27" t="str">
        <f>IF(COUNTIF(style!$L$1:$O$1,Z27)&gt;0,"true","false")</f>
        <v>false</v>
      </c>
      <c r="AE27" s="27" t="str">
        <f>IFERROR(VLOOKUP(Z27,skill!$A$1:$D$14,4,FALSE),"")</f>
        <v/>
      </c>
      <c r="AF27" s="29" t="s">
        <v>78</v>
      </c>
      <c r="AG27" s="27" cm="1">
        <f t="array" ref="AG27">IFERROR(INDEX($AZ$1:$BE$1,MATCH(AF27,$AZ27:$BE27,0)),VLOOKUP(AF27,target!$A$8:$C$11,2))</f>
        <v>0</v>
      </c>
      <c r="AH27" s="27" t="str">
        <f>VLOOKUP(AG27,target!$B$2:$C$11,2,FALSE)</f>
        <v>0,0</v>
      </c>
      <c r="AI27" s="27" t="str">
        <f t="shared" si="1"/>
        <v>false</v>
      </c>
      <c r="AJ27" s="25"/>
      <c r="AK27" s="24" cm="1">
        <f t="array" ref="AK27">IFERROR(INDEX(reasoning!$M:$M,(MATCH($A27,reasoning!$A:$A,0))),"")</f>
        <v>2</v>
      </c>
      <c r="AL27" s="24" t="str">
        <f t="shared" si="10"/>
        <v>true</v>
      </c>
      <c r="AM27" s="27" t="str">
        <f>IFERROR(VLOOKUP(AK27,target!$B$2:$C$11,2,FALSE),"")</f>
        <v>290,600</v>
      </c>
      <c r="AN27" s="28"/>
      <c r="AO27" s="27" t="str">
        <f>IFERROR(INDEX(style!$B$1:$O$1,MATCH(AN27,INDEX(style!$B$2:$O$13,MATCH(AJ27,style!$A$2:$A$13,0),0),0)),"")</f>
        <v/>
      </c>
      <c r="AP27" s="27" t="str">
        <f>IFERROR(VLOOKUP(AO27,skill!$A$1:$B$14,2,FALSE),"")</f>
        <v/>
      </c>
      <c r="AQ27" s="27" t="str">
        <f>IFERROR(VLOOKUP(AO27,skill!$A$1:$C$14,3,FALSE),"")</f>
        <v/>
      </c>
      <c r="AR27" s="27" t="str">
        <f t="shared" si="2"/>
        <v>false</v>
      </c>
      <c r="AS27" s="27" t="str">
        <f>IF(COUNTIF(style!$L$1:$O$1,AO27)&gt;0,"true","false")</f>
        <v>false</v>
      </c>
      <c r="AT27" s="27" t="str">
        <f>IFERROR(VLOOKUP(AO27,skill!$A$1:$D$14,4,FALSE),"")</f>
        <v/>
      </c>
      <c r="AU27" s="29" t="s">
        <v>78</v>
      </c>
      <c r="AV27" s="27" cm="1">
        <f t="array" ref="AV27">IFERROR(INDEX($AZ$1:$BE$1,MATCH(AU27,$AZ27:$BE27,0)),VLOOKUP(AU27,target!$A$8:$C$11,2))</f>
        <v>0</v>
      </c>
      <c r="AW27" s="27" t="str">
        <f>VLOOKUP(AV27,target!$B$2:$C$11,2,FALSE)</f>
        <v>0,0</v>
      </c>
      <c r="AX27" s="27" t="str">
        <f t="shared" si="3"/>
        <v>false</v>
      </c>
      <c r="AY27" s="22">
        <v>27</v>
      </c>
      <c r="AZ27" s="30" t="str" cm="1">
        <f t="array" ref="AZ27">IFERROR(INDEX(reasoning!B:B,(MATCH($A27,reasoning!$A:$A,0)+3)),"")</f>
        <v/>
      </c>
      <c r="BA27" s="31" t="str" cm="1">
        <f t="array" ref="BA27">IFERROR(INDEX(reasoning!C:C,(MATCH($A27,reasoning!$A:$A,0)+3)),"")</f>
        <v/>
      </c>
      <c r="BB27" s="32" cm="1">
        <f t="array" ref="BB27">IFERROR(INDEX(reasoning!D:D,(MATCH($A27,reasoning!$A:$A,0)+3)),"")</f>
        <v>0</v>
      </c>
      <c r="BC27" s="30" t="str" cm="1">
        <f t="array" ref="BC27">IFERROR(INDEX(reasoning!E:E,(MATCH($A27,reasoning!$A:$A,0)+3)),"")</f>
        <v/>
      </c>
      <c r="BD27" s="31" t="str" cm="1">
        <f t="array" ref="BD27">IFERROR(INDEX(reasoning!F:F,(MATCH($A27,reasoning!$A:$A,0)+3)),"")</f>
        <v/>
      </c>
      <c r="BE27" s="32" t="str" cm="1">
        <f t="array" ref="BE27">IFERROR(INDEX(reasoning!G:G,(MATCH($A27,reasoning!$A:$A,0)+3)),"")</f>
        <v/>
      </c>
    </row>
    <row r="28" spans="1:57">
      <c r="A28" s="22">
        <v>27</v>
      </c>
      <c r="B28" s="23" t="s">
        <v>77</v>
      </c>
      <c r="C28" s="24" t="str">
        <f t="shared" si="4"/>
        <v>true</v>
      </c>
      <c r="D28" s="23" t="s">
        <v>77</v>
      </c>
      <c r="E28" s="24" t="str">
        <f t="shared" si="0"/>
        <v>true</v>
      </c>
      <c r="F28" s="25"/>
      <c r="G28" s="24" cm="1">
        <f t="array" ref="G28">IFERROR(INDEX(reasoning!$K:$K,(MATCH($A28,reasoning!$A:$A,0))),"")</f>
        <v>3</v>
      </c>
      <c r="H28" s="24" t="str">
        <f t="shared" si="5"/>
        <v>true</v>
      </c>
      <c r="I28" s="27" t="str">
        <f>IFERROR(VLOOKUP(G28,target!$B$2:$C$11,2,FALSE),"")</f>
        <v>480,600</v>
      </c>
      <c r="J28" s="28"/>
      <c r="K28" s="27" t="str">
        <f>IFERROR(INDEX(style!$B$1:$O$1,MATCH(J28,INDEX(style!$B$2:$O$13,MATCH(F28,style!$A$2:$A$13,0),0),0)),"")</f>
        <v/>
      </c>
      <c r="L28" s="27" t="str">
        <f>IFERROR(VLOOKUP(K28,skill!$A$1:$B$14,2,FALSE),"")</f>
        <v/>
      </c>
      <c r="M28" s="27" t="str">
        <f>IFERROR(VLOOKUP(K28,skill!$A$1:$C$14,3,FALSE),"")</f>
        <v/>
      </c>
      <c r="N28" s="27" t="str">
        <f t="shared" si="6"/>
        <v>false</v>
      </c>
      <c r="O28" s="27" t="str">
        <f>IF(COUNTIF(style!$L$1:$O$1,K28)&gt;0,"true","false")</f>
        <v>false</v>
      </c>
      <c r="P28" s="27" t="str">
        <f>IFERROR(VLOOKUP(K28,skill!$A$1:$D$14,4,FALSE),"")</f>
        <v/>
      </c>
      <c r="Q28" s="29" t="s">
        <v>78</v>
      </c>
      <c r="R28" s="27" cm="1">
        <f t="array" ref="R28">IFERROR(INDEX($AZ$1:$BE$1,MATCH(Q28,$AZ28:$BE28,0)),VLOOKUP(Q28,target!$A$8:$C$11,2))</f>
        <v>0</v>
      </c>
      <c r="S28" s="27" t="str">
        <f>VLOOKUP(R28,target!$B$2:$C$11,2,FALSE)</f>
        <v>0,0</v>
      </c>
      <c r="T28" s="27" t="str">
        <f t="shared" si="7"/>
        <v>false</v>
      </c>
      <c r="U28" s="25"/>
      <c r="V28" s="24" cm="1">
        <f t="array" ref="V28">IFERROR(INDEX(reasoning!$L:$L,(MATCH($A28,reasoning!$A:$A,0))),"")</f>
        <v>1</v>
      </c>
      <c r="W28" s="24" t="str">
        <f t="shared" si="8"/>
        <v>true</v>
      </c>
      <c r="X28" s="27" t="str">
        <f>IFERROR(VLOOKUP(V28,target!$B$2:$C$11,2,FALSE),"")</f>
        <v>100,600</v>
      </c>
      <c r="Y28" s="28"/>
      <c r="Z28" s="27" t="str">
        <f>IFERROR(INDEX(style!$B$1:$O$1,MATCH(Y28,INDEX(style!$B$2:$O$13,MATCH(U28,style!$A$2:$A$13,0),0),0)),"")</f>
        <v/>
      </c>
      <c r="AA28" s="27" t="str">
        <f>IFERROR(VLOOKUP(Z28,skill!$A$1:$B$14,2,FALSE),"")</f>
        <v/>
      </c>
      <c r="AB28" s="27" t="str">
        <f>IFERROR(VLOOKUP(Z28,skill!$A$1:$C$14,3,FALSE),"")</f>
        <v/>
      </c>
      <c r="AC28" s="27" t="str">
        <f t="shared" si="9"/>
        <v>false</v>
      </c>
      <c r="AD28" s="27" t="str">
        <f>IF(COUNTIF(style!$L$1:$O$1,Z28)&gt;0,"true","false")</f>
        <v>false</v>
      </c>
      <c r="AE28" s="27" t="str">
        <f>IFERROR(VLOOKUP(Z28,skill!$A$1:$D$14,4,FALSE),"")</f>
        <v/>
      </c>
      <c r="AF28" s="29" t="s">
        <v>78</v>
      </c>
      <c r="AG28" s="27" cm="1">
        <f t="array" ref="AG28">IFERROR(INDEX($AZ$1:$BE$1,MATCH(AF28,$AZ28:$BE28,0)),VLOOKUP(AF28,target!$A$8:$C$11,2))</f>
        <v>0</v>
      </c>
      <c r="AH28" s="27" t="str">
        <f>VLOOKUP(AG28,target!$B$2:$C$11,2,FALSE)</f>
        <v>0,0</v>
      </c>
      <c r="AI28" s="27" t="str">
        <f t="shared" si="1"/>
        <v>false</v>
      </c>
      <c r="AJ28" s="25"/>
      <c r="AK28" s="24" cm="1">
        <f t="array" ref="AK28">IFERROR(INDEX(reasoning!$M:$M,(MATCH($A28,reasoning!$A:$A,0))),"")</f>
        <v>2</v>
      </c>
      <c r="AL28" s="24" t="str">
        <f t="shared" si="10"/>
        <v>true</v>
      </c>
      <c r="AM28" s="27" t="str">
        <f>IFERROR(VLOOKUP(AK28,target!$B$2:$C$11,2,FALSE),"")</f>
        <v>290,600</v>
      </c>
      <c r="AN28" s="28"/>
      <c r="AO28" s="27" t="str">
        <f>IFERROR(INDEX(style!$B$1:$O$1,MATCH(AN28,INDEX(style!$B$2:$O$13,MATCH(AJ28,style!$A$2:$A$13,0),0),0)),"")</f>
        <v/>
      </c>
      <c r="AP28" s="27" t="str">
        <f>IFERROR(VLOOKUP(AO28,skill!$A$1:$B$14,2,FALSE),"")</f>
        <v/>
      </c>
      <c r="AQ28" s="27" t="str">
        <f>IFERROR(VLOOKUP(AO28,skill!$A$1:$C$14,3,FALSE),"")</f>
        <v/>
      </c>
      <c r="AR28" s="27" t="str">
        <f t="shared" si="2"/>
        <v>false</v>
      </c>
      <c r="AS28" s="27" t="str">
        <f>IF(COUNTIF(style!$L$1:$O$1,AO28)&gt;0,"true","false")</f>
        <v>false</v>
      </c>
      <c r="AT28" s="27" t="str">
        <f>IFERROR(VLOOKUP(AO28,skill!$A$1:$D$14,4,FALSE),"")</f>
        <v/>
      </c>
      <c r="AU28" s="29" t="s">
        <v>78</v>
      </c>
      <c r="AV28" s="27" cm="1">
        <f t="array" ref="AV28">IFERROR(INDEX($AZ$1:$BE$1,MATCH(AU28,$AZ28:$BE28,0)),VLOOKUP(AU28,target!$A$8:$C$11,2))</f>
        <v>0</v>
      </c>
      <c r="AW28" s="27" t="str">
        <f>VLOOKUP(AV28,target!$B$2:$C$11,2,FALSE)</f>
        <v>0,0</v>
      </c>
      <c r="AX28" s="27" t="str">
        <f t="shared" si="3"/>
        <v>false</v>
      </c>
      <c r="AY28" s="22">
        <v>28</v>
      </c>
      <c r="AZ28" s="30" t="str" cm="1">
        <f t="array" ref="AZ28">IFERROR(INDEX(reasoning!B:B,(MATCH($A28,reasoning!$A:$A,0)+3)),"")</f>
        <v/>
      </c>
      <c r="BA28" s="31" t="str" cm="1">
        <f t="array" ref="BA28">IFERROR(INDEX(reasoning!C:C,(MATCH($A28,reasoning!$A:$A,0)+3)),"")</f>
        <v/>
      </c>
      <c r="BB28" s="32" cm="1">
        <f t="array" ref="BB28">IFERROR(INDEX(reasoning!D:D,(MATCH($A28,reasoning!$A:$A,0)+3)),"")</f>
        <v>0</v>
      </c>
      <c r="BC28" s="30" t="str" cm="1">
        <f t="array" ref="BC28">IFERROR(INDEX(reasoning!E:E,(MATCH($A28,reasoning!$A:$A,0)+3)),"")</f>
        <v/>
      </c>
      <c r="BD28" s="31" t="str" cm="1">
        <f t="array" ref="BD28">IFERROR(INDEX(reasoning!F:F,(MATCH($A28,reasoning!$A:$A,0)+3)),"")</f>
        <v/>
      </c>
      <c r="BE28" s="32" t="str" cm="1">
        <f t="array" ref="BE28">IFERROR(INDEX(reasoning!G:G,(MATCH($A28,reasoning!$A:$A,0)+3)),"")</f>
        <v/>
      </c>
    </row>
    <row r="29" spans="1:57">
      <c r="A29" s="22">
        <v>28</v>
      </c>
      <c r="B29" s="23" t="s">
        <v>77</v>
      </c>
      <c r="C29" s="24" t="str">
        <f t="shared" si="4"/>
        <v>true</v>
      </c>
      <c r="D29" s="23" t="s">
        <v>77</v>
      </c>
      <c r="E29" s="24" t="str">
        <f t="shared" si="0"/>
        <v>true</v>
      </c>
      <c r="F29" s="25"/>
      <c r="G29" s="24" cm="1">
        <f t="array" ref="G29">IFERROR(INDEX(reasoning!$K:$K,(MATCH($A29,reasoning!$A:$A,0))),"")</f>
        <v>3</v>
      </c>
      <c r="H29" s="24" t="str">
        <f t="shared" si="5"/>
        <v>true</v>
      </c>
      <c r="I29" s="27" t="str">
        <f>IFERROR(VLOOKUP(G29,target!$B$2:$C$11,2,FALSE),"")</f>
        <v>480,600</v>
      </c>
      <c r="J29" s="28"/>
      <c r="K29" s="27" t="str">
        <f>IFERROR(INDEX(style!$B$1:$O$1,MATCH(J29,INDEX(style!$B$2:$O$13,MATCH(F29,style!$A$2:$A$13,0),0),0)),"")</f>
        <v/>
      </c>
      <c r="L29" s="27" t="str">
        <f>IFERROR(VLOOKUP(K29,skill!$A$1:$B$14,2,FALSE),"")</f>
        <v/>
      </c>
      <c r="M29" s="27" t="str">
        <f>IFERROR(VLOOKUP(K29,skill!$A$1:$C$14,3,FALSE),"")</f>
        <v/>
      </c>
      <c r="N29" s="27" t="str">
        <f t="shared" si="6"/>
        <v>false</v>
      </c>
      <c r="O29" s="27" t="str">
        <f>IF(COUNTIF(style!$L$1:$O$1,K29)&gt;0,"true","false")</f>
        <v>false</v>
      </c>
      <c r="P29" s="27" t="str">
        <f>IFERROR(VLOOKUP(K29,skill!$A$1:$D$14,4,FALSE),"")</f>
        <v/>
      </c>
      <c r="Q29" s="29" t="s">
        <v>78</v>
      </c>
      <c r="R29" s="27" cm="1">
        <f t="array" ref="R29">IFERROR(INDEX($AZ$1:$BE$1,MATCH(Q29,$AZ29:$BE29,0)),VLOOKUP(Q29,target!$A$8:$C$11,2))</f>
        <v>0</v>
      </c>
      <c r="S29" s="27" t="str">
        <f>VLOOKUP(R29,target!$B$2:$C$11,2,FALSE)</f>
        <v>0,0</v>
      </c>
      <c r="T29" s="27" t="str">
        <f t="shared" si="7"/>
        <v>false</v>
      </c>
      <c r="U29" s="25"/>
      <c r="V29" s="24" cm="1">
        <f t="array" ref="V29">IFERROR(INDEX(reasoning!$L:$L,(MATCH($A29,reasoning!$A:$A,0))),"")</f>
        <v>1</v>
      </c>
      <c r="W29" s="24" t="str">
        <f t="shared" si="8"/>
        <v>true</v>
      </c>
      <c r="X29" s="27" t="str">
        <f>IFERROR(VLOOKUP(V29,target!$B$2:$C$11,2,FALSE),"")</f>
        <v>100,600</v>
      </c>
      <c r="Y29" s="28"/>
      <c r="Z29" s="27" t="str">
        <f>IFERROR(INDEX(style!$B$1:$O$1,MATCH(Y29,INDEX(style!$B$2:$O$13,MATCH(U29,style!$A$2:$A$13,0),0),0)),"")</f>
        <v/>
      </c>
      <c r="AA29" s="27" t="str">
        <f>IFERROR(VLOOKUP(Z29,skill!$A$1:$B$14,2,FALSE),"")</f>
        <v/>
      </c>
      <c r="AB29" s="27" t="str">
        <f>IFERROR(VLOOKUP(Z29,skill!$A$1:$C$14,3,FALSE),"")</f>
        <v/>
      </c>
      <c r="AC29" s="27" t="str">
        <f t="shared" si="9"/>
        <v>false</v>
      </c>
      <c r="AD29" s="27" t="str">
        <f>IF(COUNTIF(style!$L$1:$O$1,Z29)&gt;0,"true","false")</f>
        <v>false</v>
      </c>
      <c r="AE29" s="27" t="str">
        <f>IFERROR(VLOOKUP(Z29,skill!$A$1:$D$14,4,FALSE),"")</f>
        <v/>
      </c>
      <c r="AF29" s="29" t="s">
        <v>78</v>
      </c>
      <c r="AG29" s="27" cm="1">
        <f t="array" ref="AG29">IFERROR(INDEX($AZ$1:$BE$1,MATCH(AF29,$AZ29:$BE29,0)),VLOOKUP(AF29,target!$A$8:$C$11,2))</f>
        <v>0</v>
      </c>
      <c r="AH29" s="27" t="str">
        <f>VLOOKUP(AG29,target!$B$2:$C$11,2,FALSE)</f>
        <v>0,0</v>
      </c>
      <c r="AI29" s="27" t="str">
        <f t="shared" si="1"/>
        <v>false</v>
      </c>
      <c r="AJ29" s="25"/>
      <c r="AK29" s="24" cm="1">
        <f t="array" ref="AK29">IFERROR(INDEX(reasoning!$M:$M,(MATCH($A29,reasoning!$A:$A,0))),"")</f>
        <v>2</v>
      </c>
      <c r="AL29" s="24" t="str">
        <f t="shared" si="10"/>
        <v>true</v>
      </c>
      <c r="AM29" s="27" t="str">
        <f>IFERROR(VLOOKUP(AK29,target!$B$2:$C$11,2,FALSE),"")</f>
        <v>290,600</v>
      </c>
      <c r="AN29" s="28"/>
      <c r="AO29" s="27" t="str">
        <f>IFERROR(INDEX(style!$B$1:$O$1,MATCH(AN29,INDEX(style!$B$2:$O$13,MATCH(AJ29,style!$A$2:$A$13,0),0),0)),"")</f>
        <v/>
      </c>
      <c r="AP29" s="27" t="str">
        <f>IFERROR(VLOOKUP(AO29,skill!$A$1:$B$14,2,FALSE),"")</f>
        <v/>
      </c>
      <c r="AQ29" s="27" t="str">
        <f>IFERROR(VLOOKUP(AO29,skill!$A$1:$C$14,3,FALSE),"")</f>
        <v/>
      </c>
      <c r="AR29" s="27" t="str">
        <f t="shared" si="2"/>
        <v>false</v>
      </c>
      <c r="AS29" s="27" t="str">
        <f>IF(COUNTIF(style!$L$1:$O$1,AO29)&gt;0,"true","false")</f>
        <v>false</v>
      </c>
      <c r="AT29" s="27" t="str">
        <f>IFERROR(VLOOKUP(AO29,skill!$A$1:$D$14,4,FALSE),"")</f>
        <v/>
      </c>
      <c r="AU29" s="29" t="s">
        <v>78</v>
      </c>
      <c r="AV29" s="27" cm="1">
        <f t="array" ref="AV29">IFERROR(INDEX($AZ$1:$BE$1,MATCH(AU29,$AZ29:$BE29,0)),VLOOKUP(AU29,target!$A$8:$C$11,2))</f>
        <v>0</v>
      </c>
      <c r="AW29" s="27" t="str">
        <f>VLOOKUP(AV29,target!$B$2:$C$11,2,FALSE)</f>
        <v>0,0</v>
      </c>
      <c r="AX29" s="27" t="str">
        <f t="shared" si="3"/>
        <v>false</v>
      </c>
      <c r="AY29" s="22">
        <v>29</v>
      </c>
      <c r="AZ29" s="30" t="str" cm="1">
        <f t="array" ref="AZ29">IFERROR(INDEX(reasoning!B:B,(MATCH($A29,reasoning!$A:$A,0)+3)),"")</f>
        <v/>
      </c>
      <c r="BA29" s="31" t="str" cm="1">
        <f t="array" ref="BA29">IFERROR(INDEX(reasoning!C:C,(MATCH($A29,reasoning!$A:$A,0)+3)),"")</f>
        <v/>
      </c>
      <c r="BB29" s="32" cm="1">
        <f t="array" ref="BB29">IFERROR(INDEX(reasoning!D:D,(MATCH($A29,reasoning!$A:$A,0)+3)),"")</f>
        <v>0</v>
      </c>
      <c r="BC29" s="30" t="str" cm="1">
        <f t="array" ref="BC29">IFERROR(INDEX(reasoning!E:E,(MATCH($A29,reasoning!$A:$A,0)+3)),"")</f>
        <v/>
      </c>
      <c r="BD29" s="31" t="str" cm="1">
        <f t="array" ref="BD29">IFERROR(INDEX(reasoning!F:F,(MATCH($A29,reasoning!$A:$A,0)+3)),"")</f>
        <v/>
      </c>
      <c r="BE29" s="32" t="str" cm="1">
        <f t="array" ref="BE29">IFERROR(INDEX(reasoning!G:G,(MATCH($A29,reasoning!$A:$A,0)+3)),"")</f>
        <v/>
      </c>
    </row>
    <row r="30" spans="1:57">
      <c r="A30" s="22">
        <v>29</v>
      </c>
      <c r="B30" s="23" t="s">
        <v>77</v>
      </c>
      <c r="C30" s="24" t="str">
        <f t="shared" si="4"/>
        <v>true</v>
      </c>
      <c r="D30" s="23" t="s">
        <v>77</v>
      </c>
      <c r="E30" s="24" t="str">
        <f t="shared" si="0"/>
        <v>true</v>
      </c>
      <c r="F30" s="25"/>
      <c r="G30" s="24" cm="1">
        <f t="array" ref="G30">IFERROR(INDEX(reasoning!$K:$K,(MATCH($A30,reasoning!$A:$A,0))),"")</f>
        <v>3</v>
      </c>
      <c r="H30" s="24" t="str">
        <f t="shared" si="5"/>
        <v>true</v>
      </c>
      <c r="I30" s="27" t="str">
        <f>IFERROR(VLOOKUP(G30,target!$B$2:$C$11,2,FALSE),"")</f>
        <v>480,600</v>
      </c>
      <c r="J30" s="28"/>
      <c r="K30" s="27" t="str">
        <f>IFERROR(INDEX(style!$B$1:$O$1,MATCH(J30,INDEX(style!$B$2:$O$13,MATCH(F30,style!$A$2:$A$13,0),0),0)),"")</f>
        <v/>
      </c>
      <c r="L30" s="27" t="str">
        <f>IFERROR(VLOOKUP(K30,skill!$A$1:$B$14,2,FALSE),"")</f>
        <v/>
      </c>
      <c r="M30" s="27" t="str">
        <f>IFERROR(VLOOKUP(K30,skill!$A$1:$C$14,3,FALSE),"")</f>
        <v/>
      </c>
      <c r="N30" s="27" t="str">
        <f t="shared" si="6"/>
        <v>false</v>
      </c>
      <c r="O30" s="27" t="str">
        <f>IF(COUNTIF(style!$L$1:$O$1,K30)&gt;0,"true","false")</f>
        <v>false</v>
      </c>
      <c r="P30" s="27" t="str">
        <f>IFERROR(VLOOKUP(K30,skill!$A$1:$D$14,4,FALSE),"")</f>
        <v/>
      </c>
      <c r="Q30" s="29" t="s">
        <v>78</v>
      </c>
      <c r="R30" s="27" cm="1">
        <f t="array" ref="R30">IFERROR(INDEX($AZ$1:$BE$1,MATCH(Q30,$AZ30:$BE30,0)),VLOOKUP(Q30,target!$A$8:$C$11,2))</f>
        <v>0</v>
      </c>
      <c r="S30" s="27" t="str">
        <f>VLOOKUP(R30,target!$B$2:$C$11,2,FALSE)</f>
        <v>0,0</v>
      </c>
      <c r="T30" s="27" t="str">
        <f t="shared" si="7"/>
        <v>false</v>
      </c>
      <c r="U30" s="25"/>
      <c r="V30" s="24" cm="1">
        <f t="array" ref="V30">IFERROR(INDEX(reasoning!$L:$L,(MATCH($A30,reasoning!$A:$A,0))),"")</f>
        <v>1</v>
      </c>
      <c r="W30" s="24" t="str">
        <f t="shared" si="8"/>
        <v>true</v>
      </c>
      <c r="X30" s="27" t="str">
        <f>IFERROR(VLOOKUP(V30,target!$B$2:$C$11,2,FALSE),"")</f>
        <v>100,600</v>
      </c>
      <c r="Y30" s="28"/>
      <c r="Z30" s="27" t="str">
        <f>IFERROR(INDEX(style!$B$1:$O$1,MATCH(Y30,INDEX(style!$B$2:$O$13,MATCH(U30,style!$A$2:$A$13,0),0),0)),"")</f>
        <v/>
      </c>
      <c r="AA30" s="27" t="str">
        <f>IFERROR(VLOOKUP(Z30,skill!$A$1:$B$14,2,FALSE),"")</f>
        <v/>
      </c>
      <c r="AB30" s="27" t="str">
        <f>IFERROR(VLOOKUP(Z30,skill!$A$1:$C$14,3,FALSE),"")</f>
        <v/>
      </c>
      <c r="AC30" s="27" t="str">
        <f t="shared" si="9"/>
        <v>false</v>
      </c>
      <c r="AD30" s="27" t="str">
        <f>IF(COUNTIF(style!$L$1:$O$1,Z30)&gt;0,"true","false")</f>
        <v>false</v>
      </c>
      <c r="AE30" s="27" t="str">
        <f>IFERROR(VLOOKUP(Z30,skill!$A$1:$D$14,4,FALSE),"")</f>
        <v/>
      </c>
      <c r="AF30" s="29" t="s">
        <v>78</v>
      </c>
      <c r="AG30" s="27" cm="1">
        <f t="array" ref="AG30">IFERROR(INDEX($AZ$1:$BE$1,MATCH(AF30,$AZ30:$BE30,0)),VLOOKUP(AF30,target!$A$8:$C$11,2))</f>
        <v>0</v>
      </c>
      <c r="AH30" s="27" t="str">
        <f>VLOOKUP(AG30,target!$B$2:$C$11,2,FALSE)</f>
        <v>0,0</v>
      </c>
      <c r="AI30" s="27" t="str">
        <f t="shared" si="1"/>
        <v>false</v>
      </c>
      <c r="AJ30" s="25"/>
      <c r="AK30" s="24" cm="1">
        <f t="array" ref="AK30">IFERROR(INDEX(reasoning!$M:$M,(MATCH($A30,reasoning!$A:$A,0))),"")</f>
        <v>2</v>
      </c>
      <c r="AL30" s="24" t="str">
        <f t="shared" si="10"/>
        <v>true</v>
      </c>
      <c r="AM30" s="27" t="str">
        <f>IFERROR(VLOOKUP(AK30,target!$B$2:$C$11,2,FALSE),"")</f>
        <v>290,600</v>
      </c>
      <c r="AN30" s="28"/>
      <c r="AO30" s="27" t="str">
        <f>IFERROR(INDEX(style!$B$1:$O$1,MATCH(AN30,INDEX(style!$B$2:$O$13,MATCH(AJ30,style!$A$2:$A$13,0),0),0)),"")</f>
        <v/>
      </c>
      <c r="AP30" s="27" t="str">
        <f>IFERROR(VLOOKUP(AO30,skill!$A$1:$B$14,2,FALSE),"")</f>
        <v/>
      </c>
      <c r="AQ30" s="27" t="str">
        <f>IFERROR(VLOOKUP(AO30,skill!$A$1:$C$14,3,FALSE),"")</f>
        <v/>
      </c>
      <c r="AR30" s="27" t="str">
        <f t="shared" si="2"/>
        <v>false</v>
      </c>
      <c r="AS30" s="27" t="str">
        <f>IF(COUNTIF(style!$L$1:$O$1,AO30)&gt;0,"true","false")</f>
        <v>false</v>
      </c>
      <c r="AT30" s="27" t="str">
        <f>IFERROR(VLOOKUP(AO30,skill!$A$1:$D$14,4,FALSE),"")</f>
        <v/>
      </c>
      <c r="AU30" s="29" t="s">
        <v>78</v>
      </c>
      <c r="AV30" s="27" cm="1">
        <f t="array" ref="AV30">IFERROR(INDEX($AZ$1:$BE$1,MATCH(AU30,$AZ30:$BE30,0)),VLOOKUP(AU30,target!$A$8:$C$11,2))</f>
        <v>0</v>
      </c>
      <c r="AW30" s="27" t="str">
        <f>VLOOKUP(AV30,target!$B$2:$C$11,2,FALSE)</f>
        <v>0,0</v>
      </c>
      <c r="AX30" s="27" t="str">
        <f t="shared" si="3"/>
        <v>false</v>
      </c>
      <c r="AY30" s="22">
        <v>30</v>
      </c>
      <c r="AZ30" s="30" t="str" cm="1">
        <f t="array" ref="AZ30">IFERROR(INDEX(reasoning!B:B,(MATCH($A30,reasoning!$A:$A,0)+3)),"")</f>
        <v/>
      </c>
      <c r="BA30" s="31" t="str" cm="1">
        <f t="array" ref="BA30">IFERROR(INDEX(reasoning!C:C,(MATCH($A30,reasoning!$A:$A,0)+3)),"")</f>
        <v/>
      </c>
      <c r="BB30" s="32" cm="1">
        <f t="array" ref="BB30">IFERROR(INDEX(reasoning!D:D,(MATCH($A30,reasoning!$A:$A,0)+3)),"")</f>
        <v>0</v>
      </c>
      <c r="BC30" s="30" t="str" cm="1">
        <f t="array" ref="BC30">IFERROR(INDEX(reasoning!E:E,(MATCH($A30,reasoning!$A:$A,0)+3)),"")</f>
        <v/>
      </c>
      <c r="BD30" s="31" t="str" cm="1">
        <f t="array" ref="BD30">IFERROR(INDEX(reasoning!F:F,(MATCH($A30,reasoning!$A:$A,0)+3)),"")</f>
        <v/>
      </c>
      <c r="BE30" s="32" t="str" cm="1">
        <f t="array" ref="BE30">IFERROR(INDEX(reasoning!G:G,(MATCH($A30,reasoning!$A:$A,0)+3)),"")</f>
        <v/>
      </c>
    </row>
    <row r="31" spans="1:57">
      <c r="A31" s="22">
        <v>30</v>
      </c>
      <c r="B31" s="23" t="s">
        <v>77</v>
      </c>
      <c r="C31" s="24" t="str">
        <f t="shared" si="4"/>
        <v>true</v>
      </c>
      <c r="D31" s="23" t="s">
        <v>77</v>
      </c>
      <c r="E31" s="24" t="str">
        <f t="shared" si="0"/>
        <v>true</v>
      </c>
      <c r="F31" s="25"/>
      <c r="G31" s="24" cm="1">
        <f t="array" ref="G31">IFERROR(INDEX(reasoning!$K:$K,(MATCH($A31,reasoning!$A:$A,0))),"")</f>
        <v>3</v>
      </c>
      <c r="H31" s="24" t="str">
        <f t="shared" si="5"/>
        <v>true</v>
      </c>
      <c r="I31" s="27" t="str">
        <f>IFERROR(VLOOKUP(G31,target!$B$2:$C$11,2,FALSE),"")</f>
        <v>480,600</v>
      </c>
      <c r="J31" s="28"/>
      <c r="K31" s="27" t="str">
        <f>IFERROR(INDEX(style!$B$1:$O$1,MATCH(J31,INDEX(style!$B$2:$O$13,MATCH(F31,style!$A$2:$A$13,0),0),0)),"")</f>
        <v/>
      </c>
      <c r="L31" s="27" t="str">
        <f>IFERROR(VLOOKUP(K31,skill!$A$1:$B$14,2,FALSE),"")</f>
        <v/>
      </c>
      <c r="M31" s="27" t="str">
        <f>IFERROR(VLOOKUP(K31,skill!$A$1:$C$14,3,FALSE),"")</f>
        <v/>
      </c>
      <c r="N31" s="27" t="str">
        <f t="shared" si="6"/>
        <v>false</v>
      </c>
      <c r="O31" s="27" t="str">
        <f>IF(COUNTIF(style!$L$1:$O$1,K31)&gt;0,"true","false")</f>
        <v>false</v>
      </c>
      <c r="P31" s="27" t="str">
        <f>IFERROR(VLOOKUP(K31,skill!$A$1:$D$14,4,FALSE),"")</f>
        <v/>
      </c>
      <c r="Q31" s="29" t="s">
        <v>78</v>
      </c>
      <c r="R31" s="27" cm="1">
        <f t="array" ref="R31">IFERROR(INDEX($AZ$1:$BE$1,MATCH(Q31,$AZ31:$BE31,0)),VLOOKUP(Q31,target!$A$8:$C$11,2))</f>
        <v>0</v>
      </c>
      <c r="S31" s="27" t="str">
        <f>VLOOKUP(R31,target!$B$2:$C$11,2,FALSE)</f>
        <v>0,0</v>
      </c>
      <c r="T31" s="27" t="str">
        <f t="shared" si="7"/>
        <v>false</v>
      </c>
      <c r="U31" s="25"/>
      <c r="V31" s="24" cm="1">
        <f t="array" ref="V31">IFERROR(INDEX(reasoning!$L:$L,(MATCH($A31,reasoning!$A:$A,0))),"")</f>
        <v>1</v>
      </c>
      <c r="W31" s="24" t="str">
        <f t="shared" si="8"/>
        <v>true</v>
      </c>
      <c r="X31" s="27" t="str">
        <f>IFERROR(VLOOKUP(V31,target!$B$2:$C$11,2,FALSE),"")</f>
        <v>100,600</v>
      </c>
      <c r="Y31" s="28"/>
      <c r="Z31" s="27" t="str">
        <f>IFERROR(INDEX(style!$B$1:$O$1,MATCH(Y31,INDEX(style!$B$2:$O$13,MATCH(U31,style!$A$2:$A$13,0),0),0)),"")</f>
        <v/>
      </c>
      <c r="AA31" s="27" t="str">
        <f>IFERROR(VLOOKUP(Z31,skill!$A$1:$B$14,2,FALSE),"")</f>
        <v/>
      </c>
      <c r="AB31" s="27" t="str">
        <f>IFERROR(VLOOKUP(Z31,skill!$A$1:$C$14,3,FALSE),"")</f>
        <v/>
      </c>
      <c r="AC31" s="27" t="str">
        <f t="shared" si="9"/>
        <v>false</v>
      </c>
      <c r="AD31" s="27" t="str">
        <f>IF(COUNTIF(style!$L$1:$O$1,Z31)&gt;0,"true","false")</f>
        <v>false</v>
      </c>
      <c r="AE31" s="27" t="str">
        <f>IFERROR(VLOOKUP(Z31,skill!$A$1:$D$14,4,FALSE),"")</f>
        <v/>
      </c>
      <c r="AF31" s="29" t="s">
        <v>78</v>
      </c>
      <c r="AG31" s="27" cm="1">
        <f t="array" ref="AG31">IFERROR(INDEX($AZ$1:$BE$1,MATCH(AF31,$AZ31:$BE31,0)),VLOOKUP(AF31,target!$A$8:$C$11,2))</f>
        <v>0</v>
      </c>
      <c r="AH31" s="27" t="str">
        <f>VLOOKUP(AG31,target!$B$2:$C$11,2,FALSE)</f>
        <v>0,0</v>
      </c>
      <c r="AI31" s="27" t="str">
        <f t="shared" si="1"/>
        <v>false</v>
      </c>
      <c r="AJ31" s="25"/>
      <c r="AK31" s="24" cm="1">
        <f t="array" ref="AK31">IFERROR(INDEX(reasoning!$M:$M,(MATCH($A31,reasoning!$A:$A,0))),"")</f>
        <v>2</v>
      </c>
      <c r="AL31" s="24" t="str">
        <f t="shared" si="10"/>
        <v>true</v>
      </c>
      <c r="AM31" s="27" t="str">
        <f>IFERROR(VLOOKUP(AK31,target!$B$2:$C$11,2,FALSE),"")</f>
        <v>290,600</v>
      </c>
      <c r="AN31" s="28"/>
      <c r="AO31" s="27" t="str">
        <f>IFERROR(INDEX(style!$B$1:$O$1,MATCH(AN31,INDEX(style!$B$2:$O$13,MATCH(AJ31,style!$A$2:$A$13,0),0),0)),"")</f>
        <v/>
      </c>
      <c r="AP31" s="27" t="str">
        <f>IFERROR(VLOOKUP(AO31,skill!$A$1:$B$14,2,FALSE),"")</f>
        <v/>
      </c>
      <c r="AQ31" s="27" t="str">
        <f>IFERROR(VLOOKUP(AO31,skill!$A$1:$C$14,3,FALSE),"")</f>
        <v/>
      </c>
      <c r="AR31" s="27" t="str">
        <f t="shared" si="2"/>
        <v>false</v>
      </c>
      <c r="AS31" s="27" t="str">
        <f>IF(COUNTIF(style!$L$1:$O$1,AO31)&gt;0,"true","false")</f>
        <v>false</v>
      </c>
      <c r="AT31" s="27" t="str">
        <f>IFERROR(VLOOKUP(AO31,skill!$A$1:$D$14,4,FALSE),"")</f>
        <v/>
      </c>
      <c r="AU31" s="29" t="s">
        <v>78</v>
      </c>
      <c r="AV31" s="27" cm="1">
        <f t="array" ref="AV31">IFERROR(INDEX($AZ$1:$BE$1,MATCH(AU31,$AZ31:$BE31,0)),VLOOKUP(AU31,target!$A$8:$C$11,2))</f>
        <v>0</v>
      </c>
      <c r="AW31" s="27" t="str">
        <f>VLOOKUP(AV31,target!$B$2:$C$11,2,FALSE)</f>
        <v>0,0</v>
      </c>
      <c r="AX31" s="27" t="str">
        <f t="shared" si="3"/>
        <v>false</v>
      </c>
      <c r="AY31" s="22">
        <v>31</v>
      </c>
      <c r="AZ31" s="30" t="str" cm="1">
        <f t="array" ref="AZ31">IFERROR(INDEX(reasoning!B:B,(MATCH($A31,reasoning!$A:$A,0)+3)),"")</f>
        <v/>
      </c>
      <c r="BA31" s="31" t="str" cm="1">
        <f t="array" ref="BA31">IFERROR(INDEX(reasoning!C:C,(MATCH($A31,reasoning!$A:$A,0)+3)),"")</f>
        <v/>
      </c>
      <c r="BB31" s="32" cm="1">
        <f t="array" ref="BB31">IFERROR(INDEX(reasoning!D:D,(MATCH($A31,reasoning!$A:$A,0)+3)),"")</f>
        <v>0</v>
      </c>
      <c r="BC31" s="30" t="str" cm="1">
        <f t="array" ref="BC31">IFERROR(INDEX(reasoning!E:E,(MATCH($A31,reasoning!$A:$A,0)+3)),"")</f>
        <v/>
      </c>
      <c r="BD31" s="31" t="str" cm="1">
        <f t="array" ref="BD31">IFERROR(INDEX(reasoning!F:F,(MATCH($A31,reasoning!$A:$A,0)+3)),"")</f>
        <v/>
      </c>
      <c r="BE31" s="32" t="str" cm="1">
        <f t="array" ref="BE31">IFERROR(INDEX(reasoning!G:G,(MATCH($A31,reasoning!$A:$A,0)+3)),"")</f>
        <v/>
      </c>
    </row>
    <row r="32" spans="1:57">
      <c r="A32" s="22">
        <v>31</v>
      </c>
      <c r="B32" s="23" t="s">
        <v>77</v>
      </c>
      <c r="C32" s="24" t="str">
        <f t="shared" si="4"/>
        <v>true</v>
      </c>
      <c r="D32" s="23" t="s">
        <v>77</v>
      </c>
      <c r="E32" s="24" t="str">
        <f t="shared" si="0"/>
        <v>true</v>
      </c>
      <c r="F32" s="25"/>
      <c r="G32" s="24" cm="1">
        <f t="array" ref="G32">IFERROR(INDEX(reasoning!$K:$K,(MATCH($A32,reasoning!$A:$A,0))),"")</f>
        <v>3</v>
      </c>
      <c r="H32" s="24" t="str">
        <f t="shared" si="5"/>
        <v>true</v>
      </c>
      <c r="I32" s="27" t="str">
        <f>IFERROR(VLOOKUP(G32,target!$B$2:$C$11,2,FALSE),"")</f>
        <v>480,600</v>
      </c>
      <c r="J32" s="28"/>
      <c r="K32" s="27" t="str">
        <f>IFERROR(INDEX(style!$B$1:$O$1,MATCH(J32,INDEX(style!$B$2:$O$13,MATCH(F32,style!$A$2:$A$13,0),0),0)),"")</f>
        <v/>
      </c>
      <c r="L32" s="27" t="str">
        <f>IFERROR(VLOOKUP(K32,skill!$A$1:$B$14,2,FALSE),"")</f>
        <v/>
      </c>
      <c r="M32" s="27" t="str">
        <f>IFERROR(VLOOKUP(K32,skill!$A$1:$C$14,3,FALSE),"")</f>
        <v/>
      </c>
      <c r="N32" s="27" t="str">
        <f t="shared" si="6"/>
        <v>false</v>
      </c>
      <c r="O32" s="27" t="str">
        <f>IF(COUNTIF(style!$L$1:$O$1,K32)&gt;0,"true","false")</f>
        <v>false</v>
      </c>
      <c r="P32" s="27" t="str">
        <f>IFERROR(VLOOKUP(K32,skill!$A$1:$D$14,4,FALSE),"")</f>
        <v/>
      </c>
      <c r="Q32" s="29" t="s">
        <v>78</v>
      </c>
      <c r="R32" s="27" cm="1">
        <f t="array" ref="R32">IFERROR(INDEX($AZ$1:$BE$1,MATCH(Q32,$AZ32:$BE32,0)),VLOOKUP(Q32,target!$A$8:$C$11,2))</f>
        <v>0</v>
      </c>
      <c r="S32" s="27" t="str">
        <f>VLOOKUP(R32,target!$B$2:$C$11,2,FALSE)</f>
        <v>0,0</v>
      </c>
      <c r="T32" s="27" t="str">
        <f t="shared" si="7"/>
        <v>false</v>
      </c>
      <c r="U32" s="25"/>
      <c r="V32" s="24" cm="1">
        <f t="array" ref="V32">IFERROR(INDEX(reasoning!$L:$L,(MATCH($A32,reasoning!$A:$A,0))),"")</f>
        <v>1</v>
      </c>
      <c r="W32" s="24" t="str">
        <f t="shared" si="8"/>
        <v>true</v>
      </c>
      <c r="X32" s="27" t="str">
        <f>IFERROR(VLOOKUP(V32,target!$B$2:$C$11,2,FALSE),"")</f>
        <v>100,600</v>
      </c>
      <c r="Y32" s="28"/>
      <c r="Z32" s="27" t="str">
        <f>IFERROR(INDEX(style!$B$1:$O$1,MATCH(Y32,INDEX(style!$B$2:$O$13,MATCH(U32,style!$A$2:$A$13,0),0),0)),"")</f>
        <v/>
      </c>
      <c r="AA32" s="27" t="str">
        <f>IFERROR(VLOOKUP(Z32,skill!$A$1:$B$14,2,FALSE),"")</f>
        <v/>
      </c>
      <c r="AB32" s="27" t="str">
        <f>IFERROR(VLOOKUP(Z32,skill!$A$1:$C$14,3,FALSE),"")</f>
        <v/>
      </c>
      <c r="AC32" s="27" t="str">
        <f t="shared" si="9"/>
        <v>false</v>
      </c>
      <c r="AD32" s="27" t="str">
        <f>IF(COUNTIF(style!$L$1:$O$1,Z32)&gt;0,"true","false")</f>
        <v>false</v>
      </c>
      <c r="AE32" s="27" t="str">
        <f>IFERROR(VLOOKUP(Z32,skill!$A$1:$D$14,4,FALSE),"")</f>
        <v/>
      </c>
      <c r="AF32" s="29" t="s">
        <v>78</v>
      </c>
      <c r="AG32" s="27" cm="1">
        <f t="array" ref="AG32">IFERROR(INDEX($AZ$1:$BE$1,MATCH(AF32,$AZ32:$BE32,0)),VLOOKUP(AF32,target!$A$8:$C$11,2))</f>
        <v>0</v>
      </c>
      <c r="AH32" s="27" t="str">
        <f>VLOOKUP(AG32,target!$B$2:$C$11,2,FALSE)</f>
        <v>0,0</v>
      </c>
      <c r="AI32" s="27" t="str">
        <f t="shared" si="1"/>
        <v>false</v>
      </c>
      <c r="AJ32" s="25"/>
      <c r="AK32" s="24" cm="1">
        <f t="array" ref="AK32">IFERROR(INDEX(reasoning!$M:$M,(MATCH($A32,reasoning!$A:$A,0))),"")</f>
        <v>2</v>
      </c>
      <c r="AL32" s="24" t="str">
        <f t="shared" si="10"/>
        <v>true</v>
      </c>
      <c r="AM32" s="27" t="str">
        <f>IFERROR(VLOOKUP(AK32,target!$B$2:$C$11,2,FALSE),"")</f>
        <v>290,600</v>
      </c>
      <c r="AN32" s="28"/>
      <c r="AO32" s="27" t="str">
        <f>IFERROR(INDEX(style!$B$1:$O$1,MATCH(AN32,INDEX(style!$B$2:$O$13,MATCH(AJ32,style!$A$2:$A$13,0),0),0)),"")</f>
        <v/>
      </c>
      <c r="AP32" s="27" t="str">
        <f>IFERROR(VLOOKUP(AO32,skill!$A$1:$B$14,2,FALSE),"")</f>
        <v/>
      </c>
      <c r="AQ32" s="27" t="str">
        <f>IFERROR(VLOOKUP(AO32,skill!$A$1:$C$14,3,FALSE),"")</f>
        <v/>
      </c>
      <c r="AR32" s="27" t="str">
        <f t="shared" si="2"/>
        <v>false</v>
      </c>
      <c r="AS32" s="27" t="str">
        <f>IF(COUNTIF(style!$L$1:$O$1,AO32)&gt;0,"true","false")</f>
        <v>false</v>
      </c>
      <c r="AT32" s="27" t="str">
        <f>IFERROR(VLOOKUP(AO32,skill!$A$1:$D$14,4,FALSE),"")</f>
        <v/>
      </c>
      <c r="AU32" s="29" t="s">
        <v>78</v>
      </c>
      <c r="AV32" s="27" cm="1">
        <f t="array" ref="AV32">IFERROR(INDEX($AZ$1:$BE$1,MATCH(AU32,$AZ32:$BE32,0)),VLOOKUP(AU32,target!$A$8:$C$11,2))</f>
        <v>0</v>
      </c>
      <c r="AW32" s="27" t="str">
        <f>VLOOKUP(AV32,target!$B$2:$C$11,2,FALSE)</f>
        <v>0,0</v>
      </c>
      <c r="AX32" s="27" t="str">
        <f t="shared" si="3"/>
        <v>false</v>
      </c>
      <c r="AY32" s="22">
        <v>32</v>
      </c>
      <c r="AZ32" s="30" t="str" cm="1">
        <f t="array" ref="AZ32">IFERROR(INDEX(reasoning!B:B,(MATCH($A32,reasoning!$A:$A,0)+3)),"")</f>
        <v/>
      </c>
      <c r="BA32" s="31" t="str" cm="1">
        <f t="array" ref="BA32">IFERROR(INDEX(reasoning!C:C,(MATCH($A32,reasoning!$A:$A,0)+3)),"")</f>
        <v/>
      </c>
      <c r="BB32" s="32" cm="1">
        <f t="array" ref="BB32">IFERROR(INDEX(reasoning!D:D,(MATCH($A32,reasoning!$A:$A,0)+3)),"")</f>
        <v>0</v>
      </c>
      <c r="BC32" s="30" t="str" cm="1">
        <f t="array" ref="BC32">IFERROR(INDEX(reasoning!E:E,(MATCH($A32,reasoning!$A:$A,0)+3)),"")</f>
        <v/>
      </c>
      <c r="BD32" s="31" t="str" cm="1">
        <f t="array" ref="BD32">IFERROR(INDEX(reasoning!F:F,(MATCH($A32,reasoning!$A:$A,0)+3)),"")</f>
        <v/>
      </c>
      <c r="BE32" s="32" t="str" cm="1">
        <f t="array" ref="BE32">IFERROR(INDEX(reasoning!G:G,(MATCH($A32,reasoning!$A:$A,0)+3)),"")</f>
        <v/>
      </c>
    </row>
    <row r="33" spans="1:57">
      <c r="A33" s="22">
        <v>32</v>
      </c>
      <c r="B33" s="23" t="s">
        <v>77</v>
      </c>
      <c r="C33" s="24" t="str">
        <f t="shared" si="4"/>
        <v>true</v>
      </c>
      <c r="D33" s="23" t="s">
        <v>77</v>
      </c>
      <c r="E33" s="24" t="str">
        <f t="shared" si="0"/>
        <v>true</v>
      </c>
      <c r="F33" s="25"/>
      <c r="G33" s="24" cm="1">
        <f t="array" ref="G33">IFERROR(INDEX(reasoning!$K:$K,(MATCH($A33,reasoning!$A:$A,0))),"")</f>
        <v>3</v>
      </c>
      <c r="H33" s="24" t="str">
        <f t="shared" si="5"/>
        <v>true</v>
      </c>
      <c r="I33" s="27" t="str">
        <f>IFERROR(VLOOKUP(G33,target!$B$2:$C$11,2,FALSE),"")</f>
        <v>480,600</v>
      </c>
      <c r="J33" s="28"/>
      <c r="K33" s="27" t="str">
        <f>IFERROR(INDEX(style!$B$1:$O$1,MATCH(J33,INDEX(style!$B$2:$O$13,MATCH(F33,style!$A$2:$A$13,0),0),0)),"")</f>
        <v/>
      </c>
      <c r="L33" s="27" t="str">
        <f>IFERROR(VLOOKUP(K33,skill!$A$1:$B$14,2,FALSE),"")</f>
        <v/>
      </c>
      <c r="M33" s="27" t="str">
        <f>IFERROR(VLOOKUP(K33,skill!$A$1:$C$14,3,FALSE),"")</f>
        <v/>
      </c>
      <c r="N33" s="27" t="str">
        <f t="shared" si="6"/>
        <v>false</v>
      </c>
      <c r="O33" s="27" t="str">
        <f>IF(COUNTIF(style!$L$1:$O$1,K33)&gt;0,"true","false")</f>
        <v>false</v>
      </c>
      <c r="P33" s="27" t="str">
        <f>IFERROR(VLOOKUP(K33,skill!$A$1:$D$14,4,FALSE),"")</f>
        <v/>
      </c>
      <c r="Q33" s="29" t="s">
        <v>78</v>
      </c>
      <c r="R33" s="27" cm="1">
        <f t="array" ref="R33">IFERROR(INDEX($AZ$1:$BE$1,MATCH(Q33,$AZ33:$BE33,0)),VLOOKUP(Q33,target!$A$8:$C$11,2))</f>
        <v>0</v>
      </c>
      <c r="S33" s="27" t="str">
        <f>VLOOKUP(R33,target!$B$2:$C$11,2,FALSE)</f>
        <v>0,0</v>
      </c>
      <c r="T33" s="27" t="str">
        <f t="shared" si="7"/>
        <v>false</v>
      </c>
      <c r="U33" s="25"/>
      <c r="V33" s="24" cm="1">
        <f t="array" ref="V33">IFERROR(INDEX(reasoning!$L:$L,(MATCH($A33,reasoning!$A:$A,0))),"")</f>
        <v>1</v>
      </c>
      <c r="W33" s="24" t="str">
        <f t="shared" si="8"/>
        <v>true</v>
      </c>
      <c r="X33" s="27" t="str">
        <f>IFERROR(VLOOKUP(V33,target!$B$2:$C$11,2,FALSE),"")</f>
        <v>100,600</v>
      </c>
      <c r="Y33" s="28"/>
      <c r="Z33" s="27" t="str">
        <f>IFERROR(INDEX(style!$B$1:$O$1,MATCH(Y33,INDEX(style!$B$2:$O$13,MATCH(U33,style!$A$2:$A$13,0),0),0)),"")</f>
        <v/>
      </c>
      <c r="AA33" s="27" t="str">
        <f>IFERROR(VLOOKUP(Z33,skill!$A$1:$B$14,2,FALSE),"")</f>
        <v/>
      </c>
      <c r="AB33" s="27" t="str">
        <f>IFERROR(VLOOKUP(Z33,skill!$A$1:$C$14,3,FALSE),"")</f>
        <v/>
      </c>
      <c r="AC33" s="27" t="str">
        <f t="shared" si="9"/>
        <v>false</v>
      </c>
      <c r="AD33" s="27" t="str">
        <f>IF(COUNTIF(style!$L$1:$O$1,Z33)&gt;0,"true","false")</f>
        <v>false</v>
      </c>
      <c r="AE33" s="27" t="str">
        <f>IFERROR(VLOOKUP(Z33,skill!$A$1:$D$14,4,FALSE),"")</f>
        <v/>
      </c>
      <c r="AF33" s="29" t="s">
        <v>78</v>
      </c>
      <c r="AG33" s="27" cm="1">
        <f t="array" ref="AG33">IFERROR(INDEX($AZ$1:$BE$1,MATCH(AF33,$AZ33:$BE33,0)),VLOOKUP(AF33,target!$A$8:$C$11,2))</f>
        <v>0</v>
      </c>
      <c r="AH33" s="27" t="str">
        <f>VLOOKUP(AG33,target!$B$2:$C$11,2,FALSE)</f>
        <v>0,0</v>
      </c>
      <c r="AI33" s="27" t="str">
        <f t="shared" si="1"/>
        <v>false</v>
      </c>
      <c r="AJ33" s="25"/>
      <c r="AK33" s="24" cm="1">
        <f t="array" ref="AK33">IFERROR(INDEX(reasoning!$M:$M,(MATCH($A33,reasoning!$A:$A,0))),"")</f>
        <v>2</v>
      </c>
      <c r="AL33" s="24" t="str">
        <f t="shared" si="10"/>
        <v>true</v>
      </c>
      <c r="AM33" s="27" t="str">
        <f>IFERROR(VLOOKUP(AK33,target!$B$2:$C$11,2,FALSE),"")</f>
        <v>290,600</v>
      </c>
      <c r="AN33" s="28"/>
      <c r="AO33" s="27" t="str">
        <f>IFERROR(INDEX(style!$B$1:$O$1,MATCH(AN33,INDEX(style!$B$2:$O$13,MATCH(AJ33,style!$A$2:$A$13,0),0),0)),"")</f>
        <v/>
      </c>
      <c r="AP33" s="27" t="str">
        <f>IFERROR(VLOOKUP(AO33,skill!$A$1:$B$14,2,FALSE),"")</f>
        <v/>
      </c>
      <c r="AQ33" s="27" t="str">
        <f>IFERROR(VLOOKUP(AO33,skill!$A$1:$C$14,3,FALSE),"")</f>
        <v/>
      </c>
      <c r="AR33" s="27" t="str">
        <f t="shared" si="2"/>
        <v>false</v>
      </c>
      <c r="AS33" s="27" t="str">
        <f>IF(COUNTIF(style!$L$1:$O$1,AO33)&gt;0,"true","false")</f>
        <v>false</v>
      </c>
      <c r="AT33" s="27" t="str">
        <f>IFERROR(VLOOKUP(AO33,skill!$A$1:$D$14,4,FALSE),"")</f>
        <v/>
      </c>
      <c r="AU33" s="29" t="s">
        <v>78</v>
      </c>
      <c r="AV33" s="27" cm="1">
        <f t="array" ref="AV33">IFERROR(INDEX($AZ$1:$BE$1,MATCH(AU33,$AZ33:$BE33,0)),VLOOKUP(AU33,target!$A$8:$C$11,2))</f>
        <v>0</v>
      </c>
      <c r="AW33" s="27" t="str">
        <f>VLOOKUP(AV33,target!$B$2:$C$11,2,FALSE)</f>
        <v>0,0</v>
      </c>
      <c r="AX33" s="27" t="str">
        <f t="shared" si="3"/>
        <v>false</v>
      </c>
      <c r="AY33" s="22">
        <v>33</v>
      </c>
      <c r="AZ33" s="30" t="str" cm="1">
        <f t="array" ref="AZ33">IFERROR(INDEX(reasoning!B:B,(MATCH($A33,reasoning!$A:$A,0)+3)),"")</f>
        <v/>
      </c>
      <c r="BA33" s="31" t="str" cm="1">
        <f t="array" ref="BA33">IFERROR(INDEX(reasoning!C:C,(MATCH($A33,reasoning!$A:$A,0)+3)),"")</f>
        <v/>
      </c>
      <c r="BB33" s="32" cm="1">
        <f t="array" ref="BB33">IFERROR(INDEX(reasoning!D:D,(MATCH($A33,reasoning!$A:$A,0)+3)),"")</f>
        <v>0</v>
      </c>
      <c r="BC33" s="30" t="str" cm="1">
        <f t="array" ref="BC33">IFERROR(INDEX(reasoning!E:E,(MATCH($A33,reasoning!$A:$A,0)+3)),"")</f>
        <v/>
      </c>
      <c r="BD33" s="31" t="str" cm="1">
        <f t="array" ref="BD33">IFERROR(INDEX(reasoning!F:F,(MATCH($A33,reasoning!$A:$A,0)+3)),"")</f>
        <v/>
      </c>
      <c r="BE33" s="32" t="str" cm="1">
        <f t="array" ref="BE33">IFERROR(INDEX(reasoning!G:G,(MATCH($A33,reasoning!$A:$A,0)+3)),"")</f>
        <v/>
      </c>
    </row>
    <row r="34" spans="1:57">
      <c r="A34" s="22">
        <v>33</v>
      </c>
      <c r="B34" s="23" t="s">
        <v>77</v>
      </c>
      <c r="C34" s="24" t="str">
        <f t="shared" si="4"/>
        <v>true</v>
      </c>
      <c r="D34" s="23" t="s">
        <v>77</v>
      </c>
      <c r="E34" s="24" t="str">
        <f t="shared" si="0"/>
        <v>true</v>
      </c>
      <c r="F34" s="25"/>
      <c r="G34" s="24" cm="1">
        <f t="array" ref="G34">IFERROR(INDEX(reasoning!$K:$K,(MATCH($A34,reasoning!$A:$A,0))),"")</f>
        <v>3</v>
      </c>
      <c r="H34" s="24" t="str">
        <f t="shared" si="5"/>
        <v>true</v>
      </c>
      <c r="I34" s="27" t="str">
        <f>IFERROR(VLOOKUP(G34,target!$B$2:$C$11,2,FALSE),"")</f>
        <v>480,600</v>
      </c>
      <c r="J34" s="28"/>
      <c r="K34" s="27" t="str">
        <f>IFERROR(INDEX(style!$B$1:$O$1,MATCH(J34,INDEX(style!$B$2:$O$13,MATCH(F34,style!$A$2:$A$13,0),0),0)),"")</f>
        <v/>
      </c>
      <c r="L34" s="27" t="str">
        <f>IFERROR(VLOOKUP(K34,skill!$A$1:$B$14,2,FALSE),"")</f>
        <v/>
      </c>
      <c r="M34" s="27" t="str">
        <f>IFERROR(VLOOKUP(K34,skill!$A$1:$C$14,3,FALSE),"")</f>
        <v/>
      </c>
      <c r="N34" s="27" t="str">
        <f t="shared" si="6"/>
        <v>false</v>
      </c>
      <c r="O34" s="27" t="str">
        <f>IF(COUNTIF(style!$L$1:$O$1,K34)&gt;0,"true","false")</f>
        <v>false</v>
      </c>
      <c r="P34" s="27" t="str">
        <f>IFERROR(VLOOKUP(K34,skill!$A$1:$D$14,4,FALSE),"")</f>
        <v/>
      </c>
      <c r="Q34" s="29" t="s">
        <v>78</v>
      </c>
      <c r="R34" s="27" cm="1">
        <f t="array" ref="R34">IFERROR(INDEX($AZ$1:$BE$1,MATCH(Q34,$AZ34:$BE34,0)),VLOOKUP(Q34,target!$A$8:$C$11,2))</f>
        <v>0</v>
      </c>
      <c r="S34" s="27" t="str">
        <f>VLOOKUP(R34,target!$B$2:$C$11,2,FALSE)</f>
        <v>0,0</v>
      </c>
      <c r="T34" s="27" t="str">
        <f t="shared" si="7"/>
        <v>false</v>
      </c>
      <c r="U34" s="25"/>
      <c r="V34" s="24" cm="1">
        <f t="array" ref="V34">IFERROR(INDEX(reasoning!$L:$L,(MATCH($A34,reasoning!$A:$A,0))),"")</f>
        <v>1</v>
      </c>
      <c r="W34" s="24" t="str">
        <f t="shared" si="8"/>
        <v>true</v>
      </c>
      <c r="X34" s="27" t="str">
        <f>IFERROR(VLOOKUP(V34,target!$B$2:$C$11,2,FALSE),"")</f>
        <v>100,600</v>
      </c>
      <c r="Y34" s="28"/>
      <c r="Z34" s="27" t="str">
        <f>IFERROR(INDEX(style!$B$1:$O$1,MATCH(Y34,INDEX(style!$B$2:$O$13,MATCH(U34,style!$A$2:$A$13,0),0),0)),"")</f>
        <v/>
      </c>
      <c r="AA34" s="27" t="str">
        <f>IFERROR(VLOOKUP(Z34,skill!$A$1:$B$14,2,FALSE),"")</f>
        <v/>
      </c>
      <c r="AB34" s="27" t="str">
        <f>IFERROR(VLOOKUP(Z34,skill!$A$1:$C$14,3,FALSE),"")</f>
        <v/>
      </c>
      <c r="AC34" s="27" t="str">
        <f t="shared" si="9"/>
        <v>false</v>
      </c>
      <c r="AD34" s="27" t="str">
        <f>IF(COUNTIF(style!$L$1:$O$1,Z34)&gt;0,"true","false")</f>
        <v>false</v>
      </c>
      <c r="AE34" s="27" t="str">
        <f>IFERROR(VLOOKUP(Z34,skill!$A$1:$D$14,4,FALSE),"")</f>
        <v/>
      </c>
      <c r="AF34" s="29" t="s">
        <v>78</v>
      </c>
      <c r="AG34" s="27" cm="1">
        <f t="array" ref="AG34">IFERROR(INDEX($AZ$1:$BE$1,MATCH(AF34,$AZ34:$BE34,0)),VLOOKUP(AF34,target!$A$8:$C$11,2))</f>
        <v>0</v>
      </c>
      <c r="AH34" s="27" t="str">
        <f>VLOOKUP(AG34,target!$B$2:$C$11,2,FALSE)</f>
        <v>0,0</v>
      </c>
      <c r="AI34" s="27" t="str">
        <f t="shared" si="1"/>
        <v>false</v>
      </c>
      <c r="AJ34" s="25"/>
      <c r="AK34" s="24" cm="1">
        <f t="array" ref="AK34">IFERROR(INDEX(reasoning!$M:$M,(MATCH($A34,reasoning!$A:$A,0))),"")</f>
        <v>2</v>
      </c>
      <c r="AL34" s="24" t="str">
        <f t="shared" si="10"/>
        <v>true</v>
      </c>
      <c r="AM34" s="27" t="str">
        <f>IFERROR(VLOOKUP(AK34,target!$B$2:$C$11,2,FALSE),"")</f>
        <v>290,600</v>
      </c>
      <c r="AN34" s="28"/>
      <c r="AO34" s="27" t="str">
        <f>IFERROR(INDEX(style!$B$1:$O$1,MATCH(AN34,INDEX(style!$B$2:$O$13,MATCH(AJ34,style!$A$2:$A$13,0),0),0)),"")</f>
        <v/>
      </c>
      <c r="AP34" s="27" t="str">
        <f>IFERROR(VLOOKUP(AO34,skill!$A$1:$B$14,2,FALSE),"")</f>
        <v/>
      </c>
      <c r="AQ34" s="27" t="str">
        <f>IFERROR(VLOOKUP(AO34,skill!$A$1:$C$14,3,FALSE),"")</f>
        <v/>
      </c>
      <c r="AR34" s="27" t="str">
        <f t="shared" si="2"/>
        <v>false</v>
      </c>
      <c r="AS34" s="27" t="str">
        <f>IF(COUNTIF(style!$L$1:$O$1,AO34)&gt;0,"true","false")</f>
        <v>false</v>
      </c>
      <c r="AT34" s="27" t="str">
        <f>IFERROR(VLOOKUP(AO34,skill!$A$1:$D$14,4,FALSE),"")</f>
        <v/>
      </c>
      <c r="AU34" s="29" t="s">
        <v>78</v>
      </c>
      <c r="AV34" s="27" cm="1">
        <f t="array" ref="AV34">IFERROR(INDEX($AZ$1:$BE$1,MATCH(AU34,$AZ34:$BE34,0)),VLOOKUP(AU34,target!$A$8:$C$11,2))</f>
        <v>0</v>
      </c>
      <c r="AW34" s="27" t="str">
        <f>VLOOKUP(AV34,target!$B$2:$C$11,2,FALSE)</f>
        <v>0,0</v>
      </c>
      <c r="AX34" s="27" t="str">
        <f t="shared" si="3"/>
        <v>false</v>
      </c>
      <c r="AY34" s="22">
        <v>34</v>
      </c>
      <c r="AZ34" s="30" t="str" cm="1">
        <f t="array" ref="AZ34">IFERROR(INDEX(reasoning!B:B,(MATCH($A34,reasoning!$A:$A,0)+3)),"")</f>
        <v/>
      </c>
      <c r="BA34" s="31" t="str" cm="1">
        <f t="array" ref="BA34">IFERROR(INDEX(reasoning!C:C,(MATCH($A34,reasoning!$A:$A,0)+3)),"")</f>
        <v/>
      </c>
      <c r="BB34" s="32" cm="1">
        <f t="array" ref="BB34">IFERROR(INDEX(reasoning!D:D,(MATCH($A34,reasoning!$A:$A,0)+3)),"")</f>
        <v>0</v>
      </c>
      <c r="BC34" s="30" t="str" cm="1">
        <f t="array" ref="BC34">IFERROR(INDEX(reasoning!E:E,(MATCH($A34,reasoning!$A:$A,0)+3)),"")</f>
        <v/>
      </c>
      <c r="BD34" s="31" t="str" cm="1">
        <f t="array" ref="BD34">IFERROR(INDEX(reasoning!F:F,(MATCH($A34,reasoning!$A:$A,0)+3)),"")</f>
        <v/>
      </c>
      <c r="BE34" s="32" t="str" cm="1">
        <f t="array" ref="BE34">IFERROR(INDEX(reasoning!G:G,(MATCH($A34,reasoning!$A:$A,0)+3)),"")</f>
        <v/>
      </c>
    </row>
    <row r="35" spans="1:57">
      <c r="A35" s="22">
        <v>34</v>
      </c>
      <c r="B35" s="23" t="s">
        <v>77</v>
      </c>
      <c r="C35" s="24" t="str">
        <f t="shared" si="4"/>
        <v>true</v>
      </c>
      <c r="D35" s="23" t="s">
        <v>77</v>
      </c>
      <c r="E35" s="24" t="str">
        <f t="shared" si="0"/>
        <v>true</v>
      </c>
      <c r="F35" s="25"/>
      <c r="G35" s="24" cm="1">
        <f t="array" ref="G35">IFERROR(INDEX(reasoning!$K:$K,(MATCH($A35,reasoning!$A:$A,0))),"")</f>
        <v>3</v>
      </c>
      <c r="H35" s="24" t="str">
        <f t="shared" si="5"/>
        <v>true</v>
      </c>
      <c r="I35" s="27" t="str">
        <f>IFERROR(VLOOKUP(G35,target!$B$2:$C$11,2,FALSE),"")</f>
        <v>480,600</v>
      </c>
      <c r="J35" s="28"/>
      <c r="K35" s="27" t="str">
        <f>IFERROR(INDEX(style!$B$1:$O$1,MATCH(J35,INDEX(style!$B$2:$O$13,MATCH(F35,style!$A$2:$A$13,0),0),0)),"")</f>
        <v/>
      </c>
      <c r="L35" s="27" t="str">
        <f>IFERROR(VLOOKUP(K35,skill!$A$1:$B$14,2,FALSE),"")</f>
        <v/>
      </c>
      <c r="M35" s="27" t="str">
        <f>IFERROR(VLOOKUP(K35,skill!$A$1:$C$14,3,FALSE),"")</f>
        <v/>
      </c>
      <c r="N35" s="27" t="str">
        <f t="shared" si="6"/>
        <v>false</v>
      </c>
      <c r="O35" s="27" t="str">
        <f>IF(COUNTIF(style!$L$1:$O$1,K35)&gt;0,"true","false")</f>
        <v>false</v>
      </c>
      <c r="P35" s="27" t="str">
        <f>IFERROR(VLOOKUP(K35,skill!$A$1:$D$14,4,FALSE),"")</f>
        <v/>
      </c>
      <c r="Q35" s="29" t="s">
        <v>78</v>
      </c>
      <c r="R35" s="27" cm="1">
        <f t="array" ref="R35">IFERROR(INDEX($AZ$1:$BE$1,MATCH(Q35,$AZ35:$BE35,0)),VLOOKUP(Q35,target!$A$8:$C$11,2))</f>
        <v>0</v>
      </c>
      <c r="S35" s="27" t="str">
        <f>VLOOKUP(R35,target!$B$2:$C$11,2,FALSE)</f>
        <v>0,0</v>
      </c>
      <c r="T35" s="27" t="str">
        <f t="shared" si="7"/>
        <v>false</v>
      </c>
      <c r="U35" s="25"/>
      <c r="V35" s="24" cm="1">
        <f t="array" ref="V35">IFERROR(INDEX(reasoning!$L:$L,(MATCH($A35,reasoning!$A:$A,0))),"")</f>
        <v>1</v>
      </c>
      <c r="W35" s="24" t="str">
        <f t="shared" si="8"/>
        <v>true</v>
      </c>
      <c r="X35" s="27" t="str">
        <f>IFERROR(VLOOKUP(V35,target!$B$2:$C$11,2,FALSE),"")</f>
        <v>100,600</v>
      </c>
      <c r="Y35" s="28"/>
      <c r="Z35" s="27" t="str">
        <f>IFERROR(INDEX(style!$B$1:$O$1,MATCH(Y35,INDEX(style!$B$2:$O$13,MATCH(U35,style!$A$2:$A$13,0),0),0)),"")</f>
        <v/>
      </c>
      <c r="AA35" s="27" t="str">
        <f>IFERROR(VLOOKUP(Z35,skill!$A$1:$B$14,2,FALSE),"")</f>
        <v/>
      </c>
      <c r="AB35" s="27" t="str">
        <f>IFERROR(VLOOKUP(Z35,skill!$A$1:$C$14,3,FALSE),"")</f>
        <v/>
      </c>
      <c r="AC35" s="27" t="str">
        <f t="shared" si="9"/>
        <v>false</v>
      </c>
      <c r="AD35" s="27" t="str">
        <f>IF(COUNTIF(style!$L$1:$O$1,Z35)&gt;0,"true","false")</f>
        <v>false</v>
      </c>
      <c r="AE35" s="27" t="str">
        <f>IFERROR(VLOOKUP(Z35,skill!$A$1:$D$14,4,FALSE),"")</f>
        <v/>
      </c>
      <c r="AF35" s="29" t="s">
        <v>78</v>
      </c>
      <c r="AG35" s="27" cm="1">
        <f t="array" ref="AG35">IFERROR(INDEX($AZ$1:$BE$1,MATCH(AF35,$AZ35:$BE35,0)),VLOOKUP(AF35,target!$A$8:$C$11,2))</f>
        <v>0</v>
      </c>
      <c r="AH35" s="27" t="str">
        <f>VLOOKUP(AG35,target!$B$2:$C$11,2,FALSE)</f>
        <v>0,0</v>
      </c>
      <c r="AI35" s="27" t="str">
        <f t="shared" si="1"/>
        <v>false</v>
      </c>
      <c r="AJ35" s="25"/>
      <c r="AK35" s="24" cm="1">
        <f t="array" ref="AK35">IFERROR(INDEX(reasoning!$M:$M,(MATCH($A35,reasoning!$A:$A,0))),"")</f>
        <v>2</v>
      </c>
      <c r="AL35" s="24" t="str">
        <f t="shared" si="10"/>
        <v>true</v>
      </c>
      <c r="AM35" s="27" t="str">
        <f>IFERROR(VLOOKUP(AK35,target!$B$2:$C$11,2,FALSE),"")</f>
        <v>290,600</v>
      </c>
      <c r="AN35" s="28"/>
      <c r="AO35" s="27" t="str">
        <f>IFERROR(INDEX(style!$B$1:$O$1,MATCH(AN35,INDEX(style!$B$2:$O$13,MATCH(AJ35,style!$A$2:$A$13,0),0),0)),"")</f>
        <v/>
      </c>
      <c r="AP35" s="27" t="str">
        <f>IFERROR(VLOOKUP(AO35,skill!$A$1:$B$14,2,FALSE),"")</f>
        <v/>
      </c>
      <c r="AQ35" s="27" t="str">
        <f>IFERROR(VLOOKUP(AO35,skill!$A$1:$C$14,3,FALSE),"")</f>
        <v/>
      </c>
      <c r="AR35" s="27" t="str">
        <f t="shared" si="2"/>
        <v>false</v>
      </c>
      <c r="AS35" s="27" t="str">
        <f>IF(COUNTIF(style!$L$1:$O$1,AO35)&gt;0,"true","false")</f>
        <v>false</v>
      </c>
      <c r="AT35" s="27" t="str">
        <f>IFERROR(VLOOKUP(AO35,skill!$A$1:$D$14,4,FALSE),"")</f>
        <v/>
      </c>
      <c r="AU35" s="29" t="s">
        <v>78</v>
      </c>
      <c r="AV35" s="27" cm="1">
        <f t="array" ref="AV35">IFERROR(INDEX($AZ$1:$BE$1,MATCH(AU35,$AZ35:$BE35,0)),VLOOKUP(AU35,target!$A$8:$C$11,2))</f>
        <v>0</v>
      </c>
      <c r="AW35" s="27" t="str">
        <f>VLOOKUP(AV35,target!$B$2:$C$11,2,FALSE)</f>
        <v>0,0</v>
      </c>
      <c r="AX35" s="27" t="str">
        <f t="shared" si="3"/>
        <v>false</v>
      </c>
      <c r="AY35" s="22">
        <v>35</v>
      </c>
      <c r="AZ35" s="30" t="str" cm="1">
        <f t="array" ref="AZ35">IFERROR(INDEX(reasoning!B:B,(MATCH($A35,reasoning!$A:$A,0)+3)),"")</f>
        <v/>
      </c>
      <c r="BA35" s="31" t="str" cm="1">
        <f t="array" ref="BA35">IFERROR(INDEX(reasoning!C:C,(MATCH($A35,reasoning!$A:$A,0)+3)),"")</f>
        <v/>
      </c>
      <c r="BB35" s="32" cm="1">
        <f t="array" ref="BB35">IFERROR(INDEX(reasoning!D:D,(MATCH($A35,reasoning!$A:$A,0)+3)),"")</f>
        <v>0</v>
      </c>
      <c r="BC35" s="30" t="str" cm="1">
        <f t="array" ref="BC35">IFERROR(INDEX(reasoning!E:E,(MATCH($A35,reasoning!$A:$A,0)+3)),"")</f>
        <v/>
      </c>
      <c r="BD35" s="31" t="str" cm="1">
        <f t="array" ref="BD35">IFERROR(INDEX(reasoning!F:F,(MATCH($A35,reasoning!$A:$A,0)+3)),"")</f>
        <v/>
      </c>
      <c r="BE35" s="32" t="str" cm="1">
        <f t="array" ref="BE35">IFERROR(INDEX(reasoning!G:G,(MATCH($A35,reasoning!$A:$A,0)+3)),"")</f>
        <v/>
      </c>
    </row>
    <row r="36" spans="1:57">
      <c r="A36" s="22">
        <v>35</v>
      </c>
      <c r="B36" s="23" t="s">
        <v>77</v>
      </c>
      <c r="C36" s="24" t="str">
        <f t="shared" si="4"/>
        <v>true</v>
      </c>
      <c r="D36" s="23" t="s">
        <v>77</v>
      </c>
      <c r="E36" s="24" t="str">
        <f t="shared" si="0"/>
        <v>true</v>
      </c>
      <c r="F36" s="25"/>
      <c r="G36" s="24" cm="1">
        <f t="array" ref="G36">IFERROR(INDEX(reasoning!$K:$K,(MATCH($A36,reasoning!$A:$A,0))),"")</f>
        <v>3</v>
      </c>
      <c r="H36" s="24" t="str">
        <f t="shared" si="5"/>
        <v>true</v>
      </c>
      <c r="I36" s="27" t="str">
        <f>IFERROR(VLOOKUP(G36,target!$B$2:$C$11,2,FALSE),"")</f>
        <v>480,600</v>
      </c>
      <c r="J36" s="28"/>
      <c r="K36" s="27" t="str">
        <f>IFERROR(INDEX(style!$B$1:$O$1,MATCH(J36,INDEX(style!$B$2:$O$13,MATCH(F36,style!$A$2:$A$13,0),0),0)),"")</f>
        <v/>
      </c>
      <c r="L36" s="27" t="str">
        <f>IFERROR(VLOOKUP(K36,skill!$A$1:$B$14,2,FALSE),"")</f>
        <v/>
      </c>
      <c r="M36" s="27" t="str">
        <f>IFERROR(VLOOKUP(K36,skill!$A$1:$C$14,3,FALSE),"")</f>
        <v/>
      </c>
      <c r="N36" s="27" t="str">
        <f t="shared" si="6"/>
        <v>false</v>
      </c>
      <c r="O36" s="27" t="str">
        <f>IF(COUNTIF(style!$L$1:$O$1,K36)&gt;0,"true","false")</f>
        <v>false</v>
      </c>
      <c r="P36" s="27" t="str">
        <f>IFERROR(VLOOKUP(K36,skill!$A$1:$D$14,4,FALSE),"")</f>
        <v/>
      </c>
      <c r="Q36" s="29" t="s">
        <v>78</v>
      </c>
      <c r="R36" s="27" cm="1">
        <f t="array" ref="R36">IFERROR(INDEX($AZ$1:$BE$1,MATCH(Q36,$AZ36:$BE36,0)),VLOOKUP(Q36,target!$A$8:$C$11,2))</f>
        <v>0</v>
      </c>
      <c r="S36" s="27" t="str">
        <f>VLOOKUP(R36,target!$B$2:$C$11,2,FALSE)</f>
        <v>0,0</v>
      </c>
      <c r="T36" s="27" t="str">
        <f t="shared" si="7"/>
        <v>false</v>
      </c>
      <c r="U36" s="25"/>
      <c r="V36" s="24" cm="1">
        <f t="array" ref="V36">IFERROR(INDEX(reasoning!$L:$L,(MATCH($A36,reasoning!$A:$A,0))),"")</f>
        <v>1</v>
      </c>
      <c r="W36" s="24" t="str">
        <f t="shared" si="8"/>
        <v>true</v>
      </c>
      <c r="X36" s="27" t="str">
        <f>IFERROR(VLOOKUP(V36,target!$B$2:$C$11,2,FALSE),"")</f>
        <v>100,600</v>
      </c>
      <c r="Y36" s="28"/>
      <c r="Z36" s="27" t="str">
        <f>IFERROR(INDEX(style!$B$1:$O$1,MATCH(Y36,INDEX(style!$B$2:$O$13,MATCH(U36,style!$A$2:$A$13,0),0),0)),"")</f>
        <v/>
      </c>
      <c r="AA36" s="27" t="str">
        <f>IFERROR(VLOOKUP(Z36,skill!$A$1:$B$14,2,FALSE),"")</f>
        <v/>
      </c>
      <c r="AB36" s="27" t="str">
        <f>IFERROR(VLOOKUP(Z36,skill!$A$1:$C$14,3,FALSE),"")</f>
        <v/>
      </c>
      <c r="AC36" s="27" t="str">
        <f t="shared" si="9"/>
        <v>false</v>
      </c>
      <c r="AD36" s="27" t="str">
        <f>IF(COUNTIF(style!$L$1:$O$1,Z36)&gt;0,"true","false")</f>
        <v>false</v>
      </c>
      <c r="AE36" s="27" t="str">
        <f>IFERROR(VLOOKUP(Z36,skill!$A$1:$D$14,4,FALSE),"")</f>
        <v/>
      </c>
      <c r="AF36" s="29" t="s">
        <v>78</v>
      </c>
      <c r="AG36" s="27" cm="1">
        <f t="array" ref="AG36">IFERROR(INDEX($AZ$1:$BE$1,MATCH(AF36,$AZ36:$BE36,0)),VLOOKUP(AF36,target!$A$8:$C$11,2))</f>
        <v>0</v>
      </c>
      <c r="AH36" s="27" t="str">
        <f>VLOOKUP(AG36,target!$B$2:$C$11,2,FALSE)</f>
        <v>0,0</v>
      </c>
      <c r="AI36" s="27" t="str">
        <f t="shared" si="1"/>
        <v>false</v>
      </c>
      <c r="AJ36" s="25"/>
      <c r="AK36" s="24" cm="1">
        <f t="array" ref="AK36">IFERROR(INDEX(reasoning!$M:$M,(MATCH($A36,reasoning!$A:$A,0))),"")</f>
        <v>2</v>
      </c>
      <c r="AL36" s="24" t="str">
        <f t="shared" si="10"/>
        <v>true</v>
      </c>
      <c r="AM36" s="27" t="str">
        <f>IFERROR(VLOOKUP(AK36,target!$B$2:$C$11,2,FALSE),"")</f>
        <v>290,600</v>
      </c>
      <c r="AN36" s="28"/>
      <c r="AO36" s="27" t="str">
        <f>IFERROR(INDEX(style!$B$1:$O$1,MATCH(AN36,INDEX(style!$B$2:$O$13,MATCH(AJ36,style!$A$2:$A$13,0),0),0)),"")</f>
        <v/>
      </c>
      <c r="AP36" s="27" t="str">
        <f>IFERROR(VLOOKUP(AO36,skill!$A$1:$B$14,2,FALSE),"")</f>
        <v/>
      </c>
      <c r="AQ36" s="27" t="str">
        <f>IFERROR(VLOOKUP(AO36,skill!$A$1:$C$14,3,FALSE),"")</f>
        <v/>
      </c>
      <c r="AR36" s="27" t="str">
        <f t="shared" si="2"/>
        <v>false</v>
      </c>
      <c r="AS36" s="27" t="str">
        <f>IF(COUNTIF(style!$L$1:$O$1,AO36)&gt;0,"true","false")</f>
        <v>false</v>
      </c>
      <c r="AT36" s="27" t="str">
        <f>IFERROR(VLOOKUP(AO36,skill!$A$1:$D$14,4,FALSE),"")</f>
        <v/>
      </c>
      <c r="AU36" s="29" t="s">
        <v>78</v>
      </c>
      <c r="AV36" s="27" cm="1">
        <f t="array" ref="AV36">IFERROR(INDEX($AZ$1:$BE$1,MATCH(AU36,$AZ36:$BE36,0)),VLOOKUP(AU36,target!$A$8:$C$11,2))</f>
        <v>0</v>
      </c>
      <c r="AW36" s="27" t="str">
        <f>VLOOKUP(AV36,target!$B$2:$C$11,2,FALSE)</f>
        <v>0,0</v>
      </c>
      <c r="AX36" s="27" t="str">
        <f t="shared" si="3"/>
        <v>false</v>
      </c>
      <c r="AY36" s="22">
        <v>36</v>
      </c>
      <c r="AZ36" s="30" t="str" cm="1">
        <f t="array" ref="AZ36">IFERROR(INDEX(reasoning!B:B,(MATCH($A36,reasoning!$A:$A,0)+3)),"")</f>
        <v/>
      </c>
      <c r="BA36" s="31" t="str" cm="1">
        <f t="array" ref="BA36">IFERROR(INDEX(reasoning!C:C,(MATCH($A36,reasoning!$A:$A,0)+3)),"")</f>
        <v/>
      </c>
      <c r="BB36" s="32" cm="1">
        <f t="array" ref="BB36">IFERROR(INDEX(reasoning!D:D,(MATCH($A36,reasoning!$A:$A,0)+3)),"")</f>
        <v>0</v>
      </c>
      <c r="BC36" s="30" t="str" cm="1">
        <f t="array" ref="BC36">IFERROR(INDEX(reasoning!E:E,(MATCH($A36,reasoning!$A:$A,0)+3)),"")</f>
        <v/>
      </c>
      <c r="BD36" s="31" t="str" cm="1">
        <f t="array" ref="BD36">IFERROR(INDEX(reasoning!F:F,(MATCH($A36,reasoning!$A:$A,0)+3)),"")</f>
        <v/>
      </c>
      <c r="BE36" s="32" t="str" cm="1">
        <f t="array" ref="BE36">IFERROR(INDEX(reasoning!G:G,(MATCH($A36,reasoning!$A:$A,0)+3)),"")</f>
        <v/>
      </c>
    </row>
    <row r="37" spans="1:57">
      <c r="A37" s="22">
        <v>36</v>
      </c>
      <c r="B37" s="23" t="s">
        <v>77</v>
      </c>
      <c r="C37" s="24" t="str">
        <f t="shared" si="4"/>
        <v>true</v>
      </c>
      <c r="D37" s="23" t="s">
        <v>77</v>
      </c>
      <c r="E37" s="24" t="str">
        <f t="shared" si="0"/>
        <v>true</v>
      </c>
      <c r="F37" s="25"/>
      <c r="G37" s="24" cm="1">
        <f t="array" ref="G37">IFERROR(INDEX(reasoning!$K:$K,(MATCH($A37,reasoning!$A:$A,0))),"")</f>
        <v>3</v>
      </c>
      <c r="H37" s="24" t="str">
        <f t="shared" si="5"/>
        <v>true</v>
      </c>
      <c r="I37" s="27" t="str">
        <f>IFERROR(VLOOKUP(G37,target!$B$2:$C$11,2,FALSE),"")</f>
        <v>480,600</v>
      </c>
      <c r="J37" s="28"/>
      <c r="K37" s="27" t="str">
        <f>IFERROR(INDEX(style!$B$1:$O$1,MATCH(J37,INDEX(style!$B$2:$O$13,MATCH(F37,style!$A$2:$A$13,0),0),0)),"")</f>
        <v/>
      </c>
      <c r="L37" s="27" t="str">
        <f>IFERROR(VLOOKUP(K37,skill!$A$1:$B$14,2,FALSE),"")</f>
        <v/>
      </c>
      <c r="M37" s="27" t="str">
        <f>IFERROR(VLOOKUP(K37,skill!$A$1:$C$14,3,FALSE),"")</f>
        <v/>
      </c>
      <c r="N37" s="27" t="str">
        <f t="shared" si="6"/>
        <v>false</v>
      </c>
      <c r="O37" s="27" t="str">
        <f>IF(COUNTIF(style!$L$1:$O$1,K37)&gt;0,"true","false")</f>
        <v>false</v>
      </c>
      <c r="P37" s="27" t="str">
        <f>IFERROR(VLOOKUP(K37,skill!$A$1:$D$14,4,FALSE),"")</f>
        <v/>
      </c>
      <c r="Q37" s="29" t="s">
        <v>78</v>
      </c>
      <c r="R37" s="27" cm="1">
        <f t="array" ref="R37">IFERROR(INDEX($AZ$1:$BE$1,MATCH(Q37,$AZ37:$BE37,0)),VLOOKUP(Q37,target!$A$8:$C$11,2))</f>
        <v>0</v>
      </c>
      <c r="S37" s="27" t="str">
        <f>VLOOKUP(R37,target!$B$2:$C$11,2,FALSE)</f>
        <v>0,0</v>
      </c>
      <c r="T37" s="27" t="str">
        <f t="shared" si="7"/>
        <v>false</v>
      </c>
      <c r="U37" s="25"/>
      <c r="V37" s="24" cm="1">
        <f t="array" ref="V37">IFERROR(INDEX(reasoning!$L:$L,(MATCH($A37,reasoning!$A:$A,0))),"")</f>
        <v>1</v>
      </c>
      <c r="W37" s="24" t="str">
        <f t="shared" si="8"/>
        <v>true</v>
      </c>
      <c r="X37" s="27" t="str">
        <f>IFERROR(VLOOKUP(V37,target!$B$2:$C$11,2,FALSE),"")</f>
        <v>100,600</v>
      </c>
      <c r="Y37" s="28"/>
      <c r="Z37" s="27" t="str">
        <f>IFERROR(INDEX(style!$B$1:$O$1,MATCH(Y37,INDEX(style!$B$2:$O$13,MATCH(U37,style!$A$2:$A$13,0),0),0)),"")</f>
        <v/>
      </c>
      <c r="AA37" s="27" t="str">
        <f>IFERROR(VLOOKUP(Z37,skill!$A$1:$B$14,2,FALSE),"")</f>
        <v/>
      </c>
      <c r="AB37" s="27" t="str">
        <f>IFERROR(VLOOKUP(Z37,skill!$A$1:$C$14,3,FALSE),"")</f>
        <v/>
      </c>
      <c r="AC37" s="27" t="str">
        <f t="shared" si="9"/>
        <v>false</v>
      </c>
      <c r="AD37" s="27" t="str">
        <f>IF(COUNTIF(style!$L$1:$O$1,Z37)&gt;0,"true","false")</f>
        <v>false</v>
      </c>
      <c r="AE37" s="27" t="str">
        <f>IFERROR(VLOOKUP(Z37,skill!$A$1:$D$14,4,FALSE),"")</f>
        <v/>
      </c>
      <c r="AF37" s="29" t="s">
        <v>78</v>
      </c>
      <c r="AG37" s="27" cm="1">
        <f t="array" ref="AG37">IFERROR(INDEX($AZ$1:$BE$1,MATCH(AF37,$AZ37:$BE37,0)),VLOOKUP(AF37,target!$A$8:$C$11,2))</f>
        <v>0</v>
      </c>
      <c r="AH37" s="27" t="str">
        <f>VLOOKUP(AG37,target!$B$2:$C$11,2,FALSE)</f>
        <v>0,0</v>
      </c>
      <c r="AI37" s="27" t="str">
        <f t="shared" si="1"/>
        <v>false</v>
      </c>
      <c r="AJ37" s="25"/>
      <c r="AK37" s="24" cm="1">
        <f t="array" ref="AK37">IFERROR(INDEX(reasoning!$M:$M,(MATCH($A37,reasoning!$A:$A,0))),"")</f>
        <v>2</v>
      </c>
      <c r="AL37" s="24" t="str">
        <f t="shared" si="10"/>
        <v>true</v>
      </c>
      <c r="AM37" s="27" t="str">
        <f>IFERROR(VLOOKUP(AK37,target!$B$2:$C$11,2,FALSE),"")</f>
        <v>290,600</v>
      </c>
      <c r="AN37" s="28"/>
      <c r="AO37" s="27" t="str">
        <f>IFERROR(INDEX(style!$B$1:$O$1,MATCH(AN37,INDEX(style!$B$2:$O$13,MATCH(AJ37,style!$A$2:$A$13,0),0),0)),"")</f>
        <v/>
      </c>
      <c r="AP37" s="27" t="str">
        <f>IFERROR(VLOOKUP(AO37,skill!$A$1:$B$14,2,FALSE),"")</f>
        <v/>
      </c>
      <c r="AQ37" s="27" t="str">
        <f>IFERROR(VLOOKUP(AO37,skill!$A$1:$C$14,3,FALSE),"")</f>
        <v/>
      </c>
      <c r="AR37" s="27" t="str">
        <f t="shared" si="2"/>
        <v>false</v>
      </c>
      <c r="AS37" s="27" t="str">
        <f>IF(COUNTIF(style!$L$1:$O$1,AO37)&gt;0,"true","false")</f>
        <v>false</v>
      </c>
      <c r="AT37" s="27" t="str">
        <f>IFERROR(VLOOKUP(AO37,skill!$A$1:$D$14,4,FALSE),"")</f>
        <v/>
      </c>
      <c r="AU37" s="29" t="s">
        <v>78</v>
      </c>
      <c r="AV37" s="27" cm="1">
        <f t="array" ref="AV37">IFERROR(INDEX($AZ$1:$BE$1,MATCH(AU37,$AZ37:$BE37,0)),VLOOKUP(AU37,target!$A$8:$C$11,2))</f>
        <v>0</v>
      </c>
      <c r="AW37" s="27" t="str">
        <f>VLOOKUP(AV37,target!$B$2:$C$11,2,FALSE)</f>
        <v>0,0</v>
      </c>
      <c r="AX37" s="27" t="str">
        <f t="shared" si="3"/>
        <v>false</v>
      </c>
      <c r="AY37" s="22">
        <v>37</v>
      </c>
      <c r="AZ37" s="30" t="str" cm="1">
        <f t="array" ref="AZ37">IFERROR(INDEX(reasoning!B:B,(MATCH($A37,reasoning!$A:$A,0)+3)),"")</f>
        <v/>
      </c>
      <c r="BA37" s="31" t="str" cm="1">
        <f t="array" ref="BA37">IFERROR(INDEX(reasoning!C:C,(MATCH($A37,reasoning!$A:$A,0)+3)),"")</f>
        <v/>
      </c>
      <c r="BB37" s="32" cm="1">
        <f t="array" ref="BB37">IFERROR(INDEX(reasoning!D:D,(MATCH($A37,reasoning!$A:$A,0)+3)),"")</f>
        <v>0</v>
      </c>
      <c r="BC37" s="30" t="str" cm="1">
        <f t="array" ref="BC37">IFERROR(INDEX(reasoning!E:E,(MATCH($A37,reasoning!$A:$A,0)+3)),"")</f>
        <v/>
      </c>
      <c r="BD37" s="31" t="str" cm="1">
        <f t="array" ref="BD37">IFERROR(INDEX(reasoning!F:F,(MATCH($A37,reasoning!$A:$A,0)+3)),"")</f>
        <v/>
      </c>
      <c r="BE37" s="32" t="str" cm="1">
        <f t="array" ref="BE37">IFERROR(INDEX(reasoning!G:G,(MATCH($A37,reasoning!$A:$A,0)+3)),"")</f>
        <v/>
      </c>
    </row>
    <row r="38" spans="1:57">
      <c r="A38" s="22">
        <v>37</v>
      </c>
      <c r="B38" s="23" t="s">
        <v>77</v>
      </c>
      <c r="C38" s="24" t="str">
        <f t="shared" si="4"/>
        <v>true</v>
      </c>
      <c r="D38" s="23" t="s">
        <v>77</v>
      </c>
      <c r="E38" s="24" t="str">
        <f t="shared" si="0"/>
        <v>true</v>
      </c>
      <c r="F38" s="25"/>
      <c r="G38" s="24" cm="1">
        <f t="array" ref="G38">IFERROR(INDEX(reasoning!$K:$K,(MATCH($A38,reasoning!$A:$A,0))),"")</f>
        <v>3</v>
      </c>
      <c r="H38" s="24" t="str">
        <f t="shared" si="5"/>
        <v>true</v>
      </c>
      <c r="I38" s="27" t="str">
        <f>IFERROR(VLOOKUP(G38,target!$B$2:$C$11,2,FALSE),"")</f>
        <v>480,600</v>
      </c>
      <c r="J38" s="28"/>
      <c r="K38" s="27" t="str">
        <f>IFERROR(INDEX(style!$B$1:$O$1,MATCH(J38,INDEX(style!$B$2:$O$13,MATCH(F38,style!$A$2:$A$13,0),0),0)),"")</f>
        <v/>
      </c>
      <c r="L38" s="27" t="str">
        <f>IFERROR(VLOOKUP(K38,skill!$A$1:$B$14,2,FALSE),"")</f>
        <v/>
      </c>
      <c r="M38" s="27" t="str">
        <f>IFERROR(VLOOKUP(K38,skill!$A$1:$C$14,3,FALSE),"")</f>
        <v/>
      </c>
      <c r="N38" s="27" t="str">
        <f t="shared" si="6"/>
        <v>false</v>
      </c>
      <c r="O38" s="27" t="str">
        <f>IF(COUNTIF(style!$L$1:$O$1,K38)&gt;0,"true","false")</f>
        <v>false</v>
      </c>
      <c r="P38" s="27" t="str">
        <f>IFERROR(VLOOKUP(K38,skill!$A$1:$D$14,4,FALSE),"")</f>
        <v/>
      </c>
      <c r="Q38" s="29" t="s">
        <v>78</v>
      </c>
      <c r="R38" s="27" cm="1">
        <f t="array" ref="R38">IFERROR(INDEX($AZ$1:$BE$1,MATCH(Q38,$AZ38:$BE38,0)),VLOOKUP(Q38,target!$A$8:$C$11,2))</f>
        <v>0</v>
      </c>
      <c r="S38" s="27" t="str">
        <f>VLOOKUP(R38,target!$B$2:$C$11,2,FALSE)</f>
        <v>0,0</v>
      </c>
      <c r="T38" s="27" t="str">
        <f t="shared" si="7"/>
        <v>false</v>
      </c>
      <c r="U38" s="25"/>
      <c r="V38" s="24" cm="1">
        <f t="array" ref="V38">IFERROR(INDEX(reasoning!$L:$L,(MATCH($A38,reasoning!$A:$A,0))),"")</f>
        <v>1</v>
      </c>
      <c r="W38" s="24" t="str">
        <f t="shared" si="8"/>
        <v>true</v>
      </c>
      <c r="X38" s="27" t="str">
        <f>IFERROR(VLOOKUP(V38,target!$B$2:$C$11,2,FALSE),"")</f>
        <v>100,600</v>
      </c>
      <c r="Y38" s="28"/>
      <c r="Z38" s="27" t="str">
        <f>IFERROR(INDEX(style!$B$1:$O$1,MATCH(Y38,INDEX(style!$B$2:$O$13,MATCH(U38,style!$A$2:$A$13,0),0),0)),"")</f>
        <v/>
      </c>
      <c r="AA38" s="27" t="str">
        <f>IFERROR(VLOOKUP(Z38,skill!$A$1:$B$14,2,FALSE),"")</f>
        <v/>
      </c>
      <c r="AB38" s="27" t="str">
        <f>IFERROR(VLOOKUP(Z38,skill!$A$1:$C$14,3,FALSE),"")</f>
        <v/>
      </c>
      <c r="AC38" s="27" t="str">
        <f t="shared" si="9"/>
        <v>false</v>
      </c>
      <c r="AD38" s="27" t="str">
        <f>IF(COUNTIF(style!$L$1:$O$1,Z38)&gt;0,"true","false")</f>
        <v>false</v>
      </c>
      <c r="AE38" s="27" t="str">
        <f>IFERROR(VLOOKUP(Z38,skill!$A$1:$D$14,4,FALSE),"")</f>
        <v/>
      </c>
      <c r="AF38" s="29" t="s">
        <v>78</v>
      </c>
      <c r="AG38" s="27" cm="1">
        <f t="array" ref="AG38">IFERROR(INDEX($AZ$1:$BE$1,MATCH(AF38,$AZ38:$BE38,0)),VLOOKUP(AF38,target!$A$8:$C$11,2))</f>
        <v>0</v>
      </c>
      <c r="AH38" s="27" t="str">
        <f>VLOOKUP(AG38,target!$B$2:$C$11,2,FALSE)</f>
        <v>0,0</v>
      </c>
      <c r="AI38" s="27" t="str">
        <f t="shared" si="1"/>
        <v>false</v>
      </c>
      <c r="AJ38" s="25"/>
      <c r="AK38" s="24" cm="1">
        <f t="array" ref="AK38">IFERROR(INDEX(reasoning!$M:$M,(MATCH($A38,reasoning!$A:$A,0))),"")</f>
        <v>2</v>
      </c>
      <c r="AL38" s="24" t="str">
        <f t="shared" si="10"/>
        <v>true</v>
      </c>
      <c r="AM38" s="27" t="str">
        <f>IFERROR(VLOOKUP(AK38,target!$B$2:$C$11,2,FALSE),"")</f>
        <v>290,600</v>
      </c>
      <c r="AN38" s="28"/>
      <c r="AO38" s="27" t="str">
        <f>IFERROR(INDEX(style!$B$1:$O$1,MATCH(AN38,INDEX(style!$B$2:$O$13,MATCH(AJ38,style!$A$2:$A$13,0),0),0)),"")</f>
        <v/>
      </c>
      <c r="AP38" s="27" t="str">
        <f>IFERROR(VLOOKUP(AO38,skill!$A$1:$B$14,2,FALSE),"")</f>
        <v/>
      </c>
      <c r="AQ38" s="27" t="str">
        <f>IFERROR(VLOOKUP(AO38,skill!$A$1:$C$14,3,FALSE),"")</f>
        <v/>
      </c>
      <c r="AR38" s="27" t="str">
        <f t="shared" si="2"/>
        <v>false</v>
      </c>
      <c r="AS38" s="27" t="str">
        <f>IF(COUNTIF(style!$L$1:$O$1,AO38)&gt;0,"true","false")</f>
        <v>false</v>
      </c>
      <c r="AT38" s="27" t="str">
        <f>IFERROR(VLOOKUP(AO38,skill!$A$1:$D$14,4,FALSE),"")</f>
        <v/>
      </c>
      <c r="AU38" s="29" t="s">
        <v>78</v>
      </c>
      <c r="AV38" s="27" cm="1">
        <f t="array" ref="AV38">IFERROR(INDEX($AZ$1:$BE$1,MATCH(AU38,$AZ38:$BE38,0)),VLOOKUP(AU38,target!$A$8:$C$11,2))</f>
        <v>0</v>
      </c>
      <c r="AW38" s="27" t="str">
        <f>VLOOKUP(AV38,target!$B$2:$C$11,2,FALSE)</f>
        <v>0,0</v>
      </c>
      <c r="AX38" s="27" t="str">
        <f t="shared" si="3"/>
        <v>false</v>
      </c>
      <c r="AY38" s="22">
        <v>38</v>
      </c>
      <c r="AZ38" s="30" t="str" cm="1">
        <f t="array" ref="AZ38">IFERROR(INDEX(reasoning!B:B,(MATCH($A38,reasoning!$A:$A,0)+3)),"")</f>
        <v/>
      </c>
      <c r="BA38" s="31" t="str" cm="1">
        <f t="array" ref="BA38">IFERROR(INDEX(reasoning!C:C,(MATCH($A38,reasoning!$A:$A,0)+3)),"")</f>
        <v/>
      </c>
      <c r="BB38" s="32" cm="1">
        <f t="array" ref="BB38">IFERROR(INDEX(reasoning!D:D,(MATCH($A38,reasoning!$A:$A,0)+3)),"")</f>
        <v>0</v>
      </c>
      <c r="BC38" s="30" t="str" cm="1">
        <f t="array" ref="BC38">IFERROR(INDEX(reasoning!E:E,(MATCH($A38,reasoning!$A:$A,0)+3)),"")</f>
        <v/>
      </c>
      <c r="BD38" s="31" t="str" cm="1">
        <f t="array" ref="BD38">IFERROR(INDEX(reasoning!F:F,(MATCH($A38,reasoning!$A:$A,0)+3)),"")</f>
        <v/>
      </c>
      <c r="BE38" s="32" t="str" cm="1">
        <f t="array" ref="BE38">IFERROR(INDEX(reasoning!G:G,(MATCH($A38,reasoning!$A:$A,0)+3)),"")</f>
        <v/>
      </c>
    </row>
    <row r="39" spans="1:57">
      <c r="A39" s="22">
        <v>38</v>
      </c>
      <c r="B39" s="23" t="s">
        <v>77</v>
      </c>
      <c r="C39" s="24" t="str">
        <f t="shared" si="4"/>
        <v>true</v>
      </c>
      <c r="D39" s="23" t="s">
        <v>77</v>
      </c>
      <c r="E39" s="24" t="str">
        <f t="shared" si="0"/>
        <v>true</v>
      </c>
      <c r="F39" s="25"/>
      <c r="G39" s="24" cm="1">
        <f t="array" ref="G39">IFERROR(INDEX(reasoning!$K:$K,(MATCH($A39,reasoning!$A:$A,0))),"")</f>
        <v>3</v>
      </c>
      <c r="H39" s="24" t="str">
        <f t="shared" si="5"/>
        <v>true</v>
      </c>
      <c r="I39" s="27" t="str">
        <f>IFERROR(VLOOKUP(G39,target!$B$2:$C$11,2,FALSE),"")</f>
        <v>480,600</v>
      </c>
      <c r="J39" s="28"/>
      <c r="K39" s="27" t="str">
        <f>IFERROR(INDEX(style!$B$1:$O$1,MATCH(J39,INDEX(style!$B$2:$O$13,MATCH(F39,style!$A$2:$A$13,0),0),0)),"")</f>
        <v/>
      </c>
      <c r="L39" s="27" t="str">
        <f>IFERROR(VLOOKUP(K39,skill!$A$1:$B$14,2,FALSE),"")</f>
        <v/>
      </c>
      <c r="M39" s="27" t="str">
        <f>IFERROR(VLOOKUP(K39,skill!$A$1:$C$14,3,FALSE),"")</f>
        <v/>
      </c>
      <c r="N39" s="27" t="str">
        <f t="shared" si="6"/>
        <v>false</v>
      </c>
      <c r="O39" s="27" t="str">
        <f>IF(COUNTIF(style!$L$1:$O$1,K39)&gt;0,"true","false")</f>
        <v>false</v>
      </c>
      <c r="P39" s="27" t="str">
        <f>IFERROR(VLOOKUP(K39,skill!$A$1:$D$14,4,FALSE),"")</f>
        <v/>
      </c>
      <c r="Q39" s="29" t="s">
        <v>78</v>
      </c>
      <c r="R39" s="27" cm="1">
        <f t="array" ref="R39">IFERROR(INDEX($AZ$1:$BE$1,MATCH(Q39,$AZ39:$BE39,0)),VLOOKUP(Q39,target!$A$8:$C$11,2))</f>
        <v>0</v>
      </c>
      <c r="S39" s="27" t="str">
        <f>VLOOKUP(R39,target!$B$2:$C$11,2,FALSE)</f>
        <v>0,0</v>
      </c>
      <c r="T39" s="27" t="str">
        <f t="shared" si="7"/>
        <v>false</v>
      </c>
      <c r="U39" s="25"/>
      <c r="V39" s="24" cm="1">
        <f t="array" ref="V39">IFERROR(INDEX(reasoning!$L:$L,(MATCH($A39,reasoning!$A:$A,0))),"")</f>
        <v>1</v>
      </c>
      <c r="W39" s="24" t="str">
        <f t="shared" si="8"/>
        <v>true</v>
      </c>
      <c r="X39" s="27" t="str">
        <f>IFERROR(VLOOKUP(V39,target!$B$2:$C$11,2,FALSE),"")</f>
        <v>100,600</v>
      </c>
      <c r="Y39" s="28"/>
      <c r="Z39" s="27" t="str">
        <f>IFERROR(INDEX(style!$B$1:$O$1,MATCH(Y39,INDEX(style!$B$2:$O$13,MATCH(U39,style!$A$2:$A$13,0),0),0)),"")</f>
        <v/>
      </c>
      <c r="AA39" s="27" t="str">
        <f>IFERROR(VLOOKUP(Z39,skill!$A$1:$B$14,2,FALSE),"")</f>
        <v/>
      </c>
      <c r="AB39" s="27" t="str">
        <f>IFERROR(VLOOKUP(Z39,skill!$A$1:$C$14,3,FALSE),"")</f>
        <v/>
      </c>
      <c r="AC39" s="27" t="str">
        <f t="shared" si="9"/>
        <v>false</v>
      </c>
      <c r="AD39" s="27" t="str">
        <f>IF(COUNTIF(style!$L$1:$O$1,Z39)&gt;0,"true","false")</f>
        <v>false</v>
      </c>
      <c r="AE39" s="27" t="str">
        <f>IFERROR(VLOOKUP(Z39,skill!$A$1:$D$14,4,FALSE),"")</f>
        <v/>
      </c>
      <c r="AF39" s="29" t="s">
        <v>78</v>
      </c>
      <c r="AG39" s="27" cm="1">
        <f t="array" ref="AG39">IFERROR(INDEX($AZ$1:$BE$1,MATCH(AF39,$AZ39:$BE39,0)),VLOOKUP(AF39,target!$A$8:$C$11,2))</f>
        <v>0</v>
      </c>
      <c r="AH39" s="27" t="str">
        <f>VLOOKUP(AG39,target!$B$2:$C$11,2,FALSE)</f>
        <v>0,0</v>
      </c>
      <c r="AI39" s="27" t="str">
        <f t="shared" si="1"/>
        <v>false</v>
      </c>
      <c r="AJ39" s="25"/>
      <c r="AK39" s="24" cm="1">
        <f t="array" ref="AK39">IFERROR(INDEX(reasoning!$M:$M,(MATCH($A39,reasoning!$A:$A,0))),"")</f>
        <v>2</v>
      </c>
      <c r="AL39" s="24" t="str">
        <f t="shared" si="10"/>
        <v>true</v>
      </c>
      <c r="AM39" s="27" t="str">
        <f>IFERROR(VLOOKUP(AK39,target!$B$2:$C$11,2,FALSE),"")</f>
        <v>290,600</v>
      </c>
      <c r="AN39" s="28"/>
      <c r="AO39" s="27" t="str">
        <f>IFERROR(INDEX(style!$B$1:$O$1,MATCH(AN39,INDEX(style!$B$2:$O$13,MATCH(AJ39,style!$A$2:$A$13,0),0),0)),"")</f>
        <v/>
      </c>
      <c r="AP39" s="27" t="str">
        <f>IFERROR(VLOOKUP(AO39,skill!$A$1:$B$14,2,FALSE),"")</f>
        <v/>
      </c>
      <c r="AQ39" s="27" t="str">
        <f>IFERROR(VLOOKUP(AO39,skill!$A$1:$C$14,3,FALSE),"")</f>
        <v/>
      </c>
      <c r="AR39" s="27" t="str">
        <f t="shared" si="2"/>
        <v>false</v>
      </c>
      <c r="AS39" s="27" t="str">
        <f>IF(COUNTIF(style!$L$1:$O$1,AO39)&gt;0,"true","false")</f>
        <v>false</v>
      </c>
      <c r="AT39" s="27" t="str">
        <f>IFERROR(VLOOKUP(AO39,skill!$A$1:$D$14,4,FALSE),"")</f>
        <v/>
      </c>
      <c r="AU39" s="29" t="s">
        <v>78</v>
      </c>
      <c r="AV39" s="27" cm="1">
        <f t="array" ref="AV39">IFERROR(INDEX($AZ$1:$BE$1,MATCH(AU39,$AZ39:$BE39,0)),VLOOKUP(AU39,target!$A$8:$C$11,2))</f>
        <v>0</v>
      </c>
      <c r="AW39" s="27" t="str">
        <f>VLOOKUP(AV39,target!$B$2:$C$11,2,FALSE)</f>
        <v>0,0</v>
      </c>
      <c r="AX39" s="27" t="str">
        <f t="shared" si="3"/>
        <v>false</v>
      </c>
      <c r="AY39" s="22">
        <v>39</v>
      </c>
      <c r="AZ39" s="30" t="str" cm="1">
        <f t="array" ref="AZ39">IFERROR(INDEX(reasoning!B:B,(MATCH($A39,reasoning!$A:$A,0)+3)),"")</f>
        <v/>
      </c>
      <c r="BA39" s="31" t="str" cm="1">
        <f t="array" ref="BA39">IFERROR(INDEX(reasoning!C:C,(MATCH($A39,reasoning!$A:$A,0)+3)),"")</f>
        <v/>
      </c>
      <c r="BB39" s="32" cm="1">
        <f t="array" ref="BB39">IFERROR(INDEX(reasoning!D:D,(MATCH($A39,reasoning!$A:$A,0)+3)),"")</f>
        <v>0</v>
      </c>
      <c r="BC39" s="30" t="str" cm="1">
        <f t="array" ref="BC39">IFERROR(INDEX(reasoning!E:E,(MATCH($A39,reasoning!$A:$A,0)+3)),"")</f>
        <v/>
      </c>
      <c r="BD39" s="31" t="str" cm="1">
        <f t="array" ref="BD39">IFERROR(INDEX(reasoning!F:F,(MATCH($A39,reasoning!$A:$A,0)+3)),"")</f>
        <v/>
      </c>
      <c r="BE39" s="32" t="str" cm="1">
        <f t="array" ref="BE39">IFERROR(INDEX(reasoning!G:G,(MATCH($A39,reasoning!$A:$A,0)+3)),"")</f>
        <v/>
      </c>
    </row>
    <row r="40" spans="1:57">
      <c r="A40" s="22">
        <v>39</v>
      </c>
      <c r="B40" s="23" t="s">
        <v>77</v>
      </c>
      <c r="C40" s="24" t="str">
        <f t="shared" si="4"/>
        <v>true</v>
      </c>
      <c r="D40" s="23" t="s">
        <v>77</v>
      </c>
      <c r="E40" s="24" t="str">
        <f t="shared" si="0"/>
        <v>true</v>
      </c>
      <c r="F40" s="25"/>
      <c r="G40" s="24" cm="1">
        <f t="array" ref="G40">IFERROR(INDEX(reasoning!$K:$K,(MATCH($A40,reasoning!$A:$A,0))),"")</f>
        <v>3</v>
      </c>
      <c r="H40" s="24" t="str">
        <f t="shared" si="5"/>
        <v>true</v>
      </c>
      <c r="I40" s="27" t="str">
        <f>IFERROR(VLOOKUP(G40,target!$B$2:$C$11,2,FALSE),"")</f>
        <v>480,600</v>
      </c>
      <c r="J40" s="28"/>
      <c r="K40" s="27" t="str">
        <f>IFERROR(INDEX(style!$B$1:$O$1,MATCH(J40,INDEX(style!$B$2:$O$13,MATCH(F40,style!$A$2:$A$13,0),0),0)),"")</f>
        <v/>
      </c>
      <c r="L40" s="27" t="str">
        <f>IFERROR(VLOOKUP(K40,skill!$A$1:$B$14,2,FALSE),"")</f>
        <v/>
      </c>
      <c r="M40" s="27" t="str">
        <f>IFERROR(VLOOKUP(K40,skill!$A$1:$C$14,3,FALSE),"")</f>
        <v/>
      </c>
      <c r="N40" s="27" t="str">
        <f t="shared" si="6"/>
        <v>false</v>
      </c>
      <c r="O40" s="27" t="str">
        <f>IF(COUNTIF(style!$L$1:$O$1,K40)&gt;0,"true","false")</f>
        <v>false</v>
      </c>
      <c r="P40" s="27" t="str">
        <f>IFERROR(VLOOKUP(K40,skill!$A$1:$D$14,4,FALSE),"")</f>
        <v/>
      </c>
      <c r="Q40" s="29" t="s">
        <v>78</v>
      </c>
      <c r="R40" s="27" cm="1">
        <f t="array" ref="R40">IFERROR(INDEX($AZ$1:$BE$1,MATCH(Q40,$AZ40:$BE40,0)),VLOOKUP(Q40,target!$A$8:$C$11,2))</f>
        <v>0</v>
      </c>
      <c r="S40" s="27" t="str">
        <f>VLOOKUP(R40,target!$B$2:$C$11,2,FALSE)</f>
        <v>0,0</v>
      </c>
      <c r="T40" s="27" t="str">
        <f t="shared" si="7"/>
        <v>false</v>
      </c>
      <c r="U40" s="25"/>
      <c r="V40" s="24" cm="1">
        <f t="array" ref="V40">IFERROR(INDEX(reasoning!$L:$L,(MATCH($A40,reasoning!$A:$A,0))),"")</f>
        <v>1</v>
      </c>
      <c r="W40" s="24" t="str">
        <f t="shared" si="8"/>
        <v>true</v>
      </c>
      <c r="X40" s="27" t="str">
        <f>IFERROR(VLOOKUP(V40,target!$B$2:$C$11,2,FALSE),"")</f>
        <v>100,600</v>
      </c>
      <c r="Y40" s="28"/>
      <c r="Z40" s="27" t="str">
        <f>IFERROR(INDEX(style!$B$1:$O$1,MATCH(Y40,INDEX(style!$B$2:$O$13,MATCH(U40,style!$A$2:$A$13,0),0),0)),"")</f>
        <v/>
      </c>
      <c r="AA40" s="27" t="str">
        <f>IFERROR(VLOOKUP(Z40,skill!$A$1:$B$14,2,FALSE),"")</f>
        <v/>
      </c>
      <c r="AB40" s="27" t="str">
        <f>IFERROR(VLOOKUP(Z40,skill!$A$1:$C$14,3,FALSE),"")</f>
        <v/>
      </c>
      <c r="AC40" s="27" t="str">
        <f t="shared" si="9"/>
        <v>false</v>
      </c>
      <c r="AD40" s="27" t="str">
        <f>IF(COUNTIF(style!$L$1:$O$1,Z40)&gt;0,"true","false")</f>
        <v>false</v>
      </c>
      <c r="AE40" s="27" t="str">
        <f>IFERROR(VLOOKUP(Z40,skill!$A$1:$D$14,4,FALSE),"")</f>
        <v/>
      </c>
      <c r="AF40" s="29" t="s">
        <v>78</v>
      </c>
      <c r="AG40" s="27" cm="1">
        <f t="array" ref="AG40">IFERROR(INDEX($AZ$1:$BE$1,MATCH(AF40,$AZ40:$BE40,0)),VLOOKUP(AF40,target!$A$8:$C$11,2))</f>
        <v>0</v>
      </c>
      <c r="AH40" s="27" t="str">
        <f>VLOOKUP(AG40,target!$B$2:$C$11,2,FALSE)</f>
        <v>0,0</v>
      </c>
      <c r="AI40" s="27" t="str">
        <f t="shared" si="1"/>
        <v>false</v>
      </c>
      <c r="AJ40" s="25"/>
      <c r="AK40" s="24" cm="1">
        <f t="array" ref="AK40">IFERROR(INDEX(reasoning!$M:$M,(MATCH($A40,reasoning!$A:$A,0))),"")</f>
        <v>2</v>
      </c>
      <c r="AL40" s="24" t="str">
        <f t="shared" si="10"/>
        <v>true</v>
      </c>
      <c r="AM40" s="27" t="str">
        <f>IFERROR(VLOOKUP(AK40,target!$B$2:$C$11,2,FALSE),"")</f>
        <v>290,600</v>
      </c>
      <c r="AN40" s="28"/>
      <c r="AO40" s="27" t="str">
        <f>IFERROR(INDEX(style!$B$1:$O$1,MATCH(AN40,INDEX(style!$B$2:$O$13,MATCH(AJ40,style!$A$2:$A$13,0),0),0)),"")</f>
        <v/>
      </c>
      <c r="AP40" s="27" t="str">
        <f>IFERROR(VLOOKUP(AO40,skill!$A$1:$B$14,2,FALSE),"")</f>
        <v/>
      </c>
      <c r="AQ40" s="27" t="str">
        <f>IFERROR(VLOOKUP(AO40,skill!$A$1:$C$14,3,FALSE),"")</f>
        <v/>
      </c>
      <c r="AR40" s="27" t="str">
        <f t="shared" si="2"/>
        <v>false</v>
      </c>
      <c r="AS40" s="27" t="str">
        <f>IF(COUNTIF(style!$L$1:$O$1,AO40)&gt;0,"true","false")</f>
        <v>false</v>
      </c>
      <c r="AT40" s="27" t="str">
        <f>IFERROR(VLOOKUP(AO40,skill!$A$1:$D$14,4,FALSE),"")</f>
        <v/>
      </c>
      <c r="AU40" s="29" t="s">
        <v>78</v>
      </c>
      <c r="AV40" s="27" cm="1">
        <f t="array" ref="AV40">IFERROR(INDEX($AZ$1:$BE$1,MATCH(AU40,$AZ40:$BE40,0)),VLOOKUP(AU40,target!$A$8:$C$11,2))</f>
        <v>0</v>
      </c>
      <c r="AW40" s="27" t="str">
        <f>VLOOKUP(AV40,target!$B$2:$C$11,2,FALSE)</f>
        <v>0,0</v>
      </c>
      <c r="AX40" s="27" t="str">
        <f t="shared" si="3"/>
        <v>false</v>
      </c>
      <c r="AY40" s="22">
        <v>40</v>
      </c>
      <c r="AZ40" s="30" t="str" cm="1">
        <f t="array" ref="AZ40">IFERROR(INDEX(reasoning!B:B,(MATCH($A40,reasoning!$A:$A,0)+3)),"")</f>
        <v/>
      </c>
      <c r="BA40" s="31" t="str" cm="1">
        <f t="array" ref="BA40">IFERROR(INDEX(reasoning!C:C,(MATCH($A40,reasoning!$A:$A,0)+3)),"")</f>
        <v/>
      </c>
      <c r="BB40" s="32" cm="1">
        <f t="array" ref="BB40">IFERROR(INDEX(reasoning!D:D,(MATCH($A40,reasoning!$A:$A,0)+3)),"")</f>
        <v>0</v>
      </c>
      <c r="BC40" s="30" t="str" cm="1">
        <f t="array" ref="BC40">IFERROR(INDEX(reasoning!E:E,(MATCH($A40,reasoning!$A:$A,0)+3)),"")</f>
        <v/>
      </c>
      <c r="BD40" s="31" t="str" cm="1">
        <f t="array" ref="BD40">IFERROR(INDEX(reasoning!F:F,(MATCH($A40,reasoning!$A:$A,0)+3)),"")</f>
        <v/>
      </c>
      <c r="BE40" s="32" t="str" cm="1">
        <f t="array" ref="BE40">IFERROR(INDEX(reasoning!G:G,(MATCH($A40,reasoning!$A:$A,0)+3)),"")</f>
        <v/>
      </c>
    </row>
    <row r="41" spans="1:57">
      <c r="A41" s="22">
        <v>40</v>
      </c>
      <c r="B41" s="23" t="s">
        <v>77</v>
      </c>
      <c r="C41" s="24" t="str">
        <f t="shared" si="4"/>
        <v>true</v>
      </c>
      <c r="D41" s="23" t="s">
        <v>77</v>
      </c>
      <c r="E41" s="24" t="str">
        <f t="shared" si="0"/>
        <v>true</v>
      </c>
      <c r="F41" s="25"/>
      <c r="G41" s="24" cm="1">
        <f t="array" ref="G41">IFERROR(INDEX(reasoning!$K:$K,(MATCH($A41,reasoning!$A:$A,0))),"")</f>
        <v>3</v>
      </c>
      <c r="H41" s="24" t="str">
        <f t="shared" si="5"/>
        <v>true</v>
      </c>
      <c r="I41" s="27" t="str">
        <f>IFERROR(VLOOKUP(G41,target!$B$2:$C$11,2,FALSE),"")</f>
        <v>480,600</v>
      </c>
      <c r="J41" s="28"/>
      <c r="K41" s="27" t="str">
        <f>IFERROR(INDEX(style!$B$1:$O$1,MATCH(J41,INDEX(style!$B$2:$O$13,MATCH(F41,style!$A$2:$A$13,0),0),0)),"")</f>
        <v/>
      </c>
      <c r="L41" s="27" t="str">
        <f>IFERROR(VLOOKUP(K41,skill!$A$1:$B$14,2,FALSE),"")</f>
        <v/>
      </c>
      <c r="M41" s="27" t="str">
        <f>IFERROR(VLOOKUP(K41,skill!$A$1:$C$14,3,FALSE),"")</f>
        <v/>
      </c>
      <c r="N41" s="27" t="str">
        <f t="shared" si="6"/>
        <v>false</v>
      </c>
      <c r="O41" s="27" t="str">
        <f>IF(COUNTIF(style!$L$1:$O$1,K41)&gt;0,"true","false")</f>
        <v>false</v>
      </c>
      <c r="P41" s="27" t="str">
        <f>IFERROR(VLOOKUP(K41,skill!$A$1:$D$14,4,FALSE),"")</f>
        <v/>
      </c>
      <c r="Q41" s="29" t="s">
        <v>78</v>
      </c>
      <c r="R41" s="27" cm="1">
        <f t="array" ref="R41">IFERROR(INDEX($AZ$1:$BE$1,MATCH(Q41,$AZ41:$BE41,0)),VLOOKUP(Q41,target!$A$8:$C$11,2))</f>
        <v>0</v>
      </c>
      <c r="S41" s="27" t="str">
        <f>VLOOKUP(R41,target!$B$2:$C$11,2,FALSE)</f>
        <v>0,0</v>
      </c>
      <c r="T41" s="27" t="str">
        <f t="shared" si="7"/>
        <v>false</v>
      </c>
      <c r="U41" s="25"/>
      <c r="V41" s="24" cm="1">
        <f t="array" ref="V41">IFERROR(INDEX(reasoning!$L:$L,(MATCH($A41,reasoning!$A:$A,0))),"")</f>
        <v>1</v>
      </c>
      <c r="W41" s="24" t="str">
        <f t="shared" si="8"/>
        <v>true</v>
      </c>
      <c r="X41" s="27" t="str">
        <f>IFERROR(VLOOKUP(V41,target!$B$2:$C$11,2,FALSE),"")</f>
        <v>100,600</v>
      </c>
      <c r="Y41" s="28"/>
      <c r="Z41" s="27" t="str">
        <f>IFERROR(INDEX(style!$B$1:$O$1,MATCH(Y41,INDEX(style!$B$2:$O$13,MATCH(U41,style!$A$2:$A$13,0),0),0)),"")</f>
        <v/>
      </c>
      <c r="AA41" s="27" t="str">
        <f>IFERROR(VLOOKUP(Z41,skill!$A$1:$B$14,2,FALSE),"")</f>
        <v/>
      </c>
      <c r="AB41" s="27" t="str">
        <f>IFERROR(VLOOKUP(Z41,skill!$A$1:$C$14,3,FALSE),"")</f>
        <v/>
      </c>
      <c r="AC41" s="27" t="str">
        <f t="shared" si="9"/>
        <v>false</v>
      </c>
      <c r="AD41" s="27" t="str">
        <f>IF(COUNTIF(style!$L$1:$O$1,Z41)&gt;0,"true","false")</f>
        <v>false</v>
      </c>
      <c r="AE41" s="27" t="str">
        <f>IFERROR(VLOOKUP(Z41,skill!$A$1:$D$14,4,FALSE),"")</f>
        <v/>
      </c>
      <c r="AF41" s="29" t="s">
        <v>78</v>
      </c>
      <c r="AG41" s="27" cm="1">
        <f t="array" ref="AG41">IFERROR(INDEX($AZ$1:$BE$1,MATCH(AF41,$AZ41:$BE41,0)),VLOOKUP(AF41,target!$A$8:$C$11,2))</f>
        <v>0</v>
      </c>
      <c r="AH41" s="27" t="str">
        <f>VLOOKUP(AG41,target!$B$2:$C$11,2,FALSE)</f>
        <v>0,0</v>
      </c>
      <c r="AI41" s="27" t="str">
        <f t="shared" si="1"/>
        <v>false</v>
      </c>
      <c r="AJ41" s="25"/>
      <c r="AK41" s="24" cm="1">
        <f t="array" ref="AK41">IFERROR(INDEX(reasoning!$M:$M,(MATCH($A41,reasoning!$A:$A,0))),"")</f>
        <v>2</v>
      </c>
      <c r="AL41" s="24" t="str">
        <f t="shared" si="10"/>
        <v>true</v>
      </c>
      <c r="AM41" s="27" t="str">
        <f>IFERROR(VLOOKUP(AK41,target!$B$2:$C$11,2,FALSE),"")</f>
        <v>290,600</v>
      </c>
      <c r="AN41" s="28"/>
      <c r="AO41" s="27" t="str">
        <f>IFERROR(INDEX(style!$B$1:$O$1,MATCH(AN41,INDEX(style!$B$2:$O$13,MATCH(AJ41,style!$A$2:$A$13,0),0),0)),"")</f>
        <v/>
      </c>
      <c r="AP41" s="27" t="str">
        <f>IFERROR(VLOOKUP(AO41,skill!$A$1:$B$14,2,FALSE),"")</f>
        <v/>
      </c>
      <c r="AQ41" s="27" t="str">
        <f>IFERROR(VLOOKUP(AO41,skill!$A$1:$C$14,3,FALSE),"")</f>
        <v/>
      </c>
      <c r="AR41" s="27" t="str">
        <f t="shared" si="2"/>
        <v>false</v>
      </c>
      <c r="AS41" s="27" t="str">
        <f>IF(COUNTIF(style!$L$1:$O$1,AO41)&gt;0,"true","false")</f>
        <v>false</v>
      </c>
      <c r="AT41" s="27" t="str">
        <f>IFERROR(VLOOKUP(AO41,skill!$A$1:$D$14,4,FALSE),"")</f>
        <v/>
      </c>
      <c r="AU41" s="29" t="s">
        <v>78</v>
      </c>
      <c r="AV41" s="27" cm="1">
        <f t="array" ref="AV41">IFERROR(INDEX($AZ$1:$BE$1,MATCH(AU41,$AZ41:$BE41,0)),VLOOKUP(AU41,target!$A$8:$C$11,2))</f>
        <v>0</v>
      </c>
      <c r="AW41" s="27" t="str">
        <f>VLOOKUP(AV41,target!$B$2:$C$11,2,FALSE)</f>
        <v>0,0</v>
      </c>
      <c r="AX41" s="27" t="str">
        <f t="shared" si="3"/>
        <v>false</v>
      </c>
      <c r="AY41" s="22">
        <v>41</v>
      </c>
      <c r="AZ41" s="30" t="str" cm="1">
        <f t="array" ref="AZ41">IFERROR(INDEX(reasoning!B:B,(MATCH($A41,reasoning!$A:$A,0)+3)),"")</f>
        <v/>
      </c>
      <c r="BA41" s="31" t="str" cm="1">
        <f t="array" ref="BA41">IFERROR(INDEX(reasoning!C:C,(MATCH($A41,reasoning!$A:$A,0)+3)),"")</f>
        <v/>
      </c>
      <c r="BB41" s="32" cm="1">
        <f t="array" ref="BB41">IFERROR(INDEX(reasoning!D:D,(MATCH($A41,reasoning!$A:$A,0)+3)),"")</f>
        <v>0</v>
      </c>
      <c r="BC41" s="30" t="str" cm="1">
        <f t="array" ref="BC41">IFERROR(INDEX(reasoning!E:E,(MATCH($A41,reasoning!$A:$A,0)+3)),"")</f>
        <v/>
      </c>
      <c r="BD41" s="31" t="str" cm="1">
        <f t="array" ref="BD41">IFERROR(INDEX(reasoning!F:F,(MATCH($A41,reasoning!$A:$A,0)+3)),"")</f>
        <v/>
      </c>
      <c r="BE41" s="32" t="str" cm="1">
        <f t="array" ref="BE41">IFERROR(INDEX(reasoning!G:G,(MATCH($A41,reasoning!$A:$A,0)+3)),"")</f>
        <v/>
      </c>
    </row>
    <row r="42" spans="1:57">
      <c r="A42" s="22">
        <v>41</v>
      </c>
      <c r="B42" s="23" t="s">
        <v>77</v>
      </c>
      <c r="C42" s="24" t="str">
        <f t="shared" si="4"/>
        <v>true</v>
      </c>
      <c r="D42" s="23" t="s">
        <v>77</v>
      </c>
      <c r="E42" s="24" t="str">
        <f t="shared" si="0"/>
        <v>true</v>
      </c>
      <c r="F42" s="25"/>
      <c r="G42" s="24" cm="1">
        <f t="array" ref="G42">IFERROR(INDEX(reasoning!$K:$K,(MATCH($A42,reasoning!$A:$A,0))),"")</f>
        <v>3</v>
      </c>
      <c r="H42" s="24" t="str">
        <f t="shared" si="5"/>
        <v>true</v>
      </c>
      <c r="I42" s="27" t="str">
        <f>IFERROR(VLOOKUP(G42,target!$B$2:$C$11,2,FALSE),"")</f>
        <v>480,600</v>
      </c>
      <c r="J42" s="28"/>
      <c r="K42" s="27" t="str">
        <f>IFERROR(INDEX(style!$B$1:$O$1,MATCH(J42,INDEX(style!$B$2:$O$13,MATCH(F42,style!$A$2:$A$13,0),0),0)),"")</f>
        <v/>
      </c>
      <c r="L42" s="27" t="str">
        <f>IFERROR(VLOOKUP(K42,skill!$A$1:$B$14,2,FALSE),"")</f>
        <v/>
      </c>
      <c r="M42" s="27" t="str">
        <f>IFERROR(VLOOKUP(K42,skill!$A$1:$C$14,3,FALSE),"")</f>
        <v/>
      </c>
      <c r="N42" s="27" t="str">
        <f t="shared" si="6"/>
        <v>false</v>
      </c>
      <c r="O42" s="27" t="str">
        <f>IF(COUNTIF(style!$L$1:$O$1,K42)&gt;0,"true","false")</f>
        <v>false</v>
      </c>
      <c r="P42" s="27" t="str">
        <f>IFERROR(VLOOKUP(K42,skill!$A$1:$D$14,4,FALSE),"")</f>
        <v/>
      </c>
      <c r="Q42" s="29" t="s">
        <v>78</v>
      </c>
      <c r="R42" s="27" cm="1">
        <f t="array" ref="R42">IFERROR(INDEX($AZ$1:$BE$1,MATCH(Q42,$AZ42:$BE42,0)),VLOOKUP(Q42,target!$A$8:$C$11,2))</f>
        <v>0</v>
      </c>
      <c r="S42" s="27" t="str">
        <f>VLOOKUP(R42,target!$B$2:$C$11,2,FALSE)</f>
        <v>0,0</v>
      </c>
      <c r="T42" s="27" t="str">
        <f t="shared" si="7"/>
        <v>false</v>
      </c>
      <c r="U42" s="25"/>
      <c r="V42" s="24" cm="1">
        <f t="array" ref="V42">IFERROR(INDEX(reasoning!$L:$L,(MATCH($A42,reasoning!$A:$A,0))),"")</f>
        <v>1</v>
      </c>
      <c r="W42" s="24" t="str">
        <f t="shared" si="8"/>
        <v>true</v>
      </c>
      <c r="X42" s="27" t="str">
        <f>IFERROR(VLOOKUP(V42,target!$B$2:$C$11,2,FALSE),"")</f>
        <v>100,600</v>
      </c>
      <c r="Y42" s="28"/>
      <c r="Z42" s="27" t="str">
        <f>IFERROR(INDEX(style!$B$1:$O$1,MATCH(Y42,INDEX(style!$B$2:$O$13,MATCH(U42,style!$A$2:$A$13,0),0),0)),"")</f>
        <v/>
      </c>
      <c r="AA42" s="27" t="str">
        <f>IFERROR(VLOOKUP(Z42,skill!$A$1:$B$14,2,FALSE),"")</f>
        <v/>
      </c>
      <c r="AB42" s="27" t="str">
        <f>IFERROR(VLOOKUP(Z42,skill!$A$1:$C$14,3,FALSE),"")</f>
        <v/>
      </c>
      <c r="AC42" s="27" t="str">
        <f t="shared" si="9"/>
        <v>false</v>
      </c>
      <c r="AD42" s="27" t="str">
        <f>IF(COUNTIF(style!$L$1:$O$1,Z42)&gt;0,"true","false")</f>
        <v>false</v>
      </c>
      <c r="AE42" s="27" t="str">
        <f>IFERROR(VLOOKUP(Z42,skill!$A$1:$D$14,4,FALSE),"")</f>
        <v/>
      </c>
      <c r="AF42" s="29" t="s">
        <v>78</v>
      </c>
      <c r="AG42" s="27" cm="1">
        <f t="array" ref="AG42">IFERROR(INDEX($AZ$1:$BE$1,MATCH(AF42,$AZ42:$BE42,0)),VLOOKUP(AF42,target!$A$8:$C$11,2))</f>
        <v>0</v>
      </c>
      <c r="AH42" s="27" t="str">
        <f>VLOOKUP(AG42,target!$B$2:$C$11,2,FALSE)</f>
        <v>0,0</v>
      </c>
      <c r="AI42" s="27" t="str">
        <f t="shared" si="1"/>
        <v>false</v>
      </c>
      <c r="AJ42" s="25"/>
      <c r="AK42" s="24" cm="1">
        <f t="array" ref="AK42">IFERROR(INDEX(reasoning!$M:$M,(MATCH($A42,reasoning!$A:$A,0))),"")</f>
        <v>2</v>
      </c>
      <c r="AL42" s="24" t="str">
        <f t="shared" si="10"/>
        <v>true</v>
      </c>
      <c r="AM42" s="27" t="str">
        <f>IFERROR(VLOOKUP(AK42,target!$B$2:$C$11,2,FALSE),"")</f>
        <v>290,600</v>
      </c>
      <c r="AN42" s="28"/>
      <c r="AO42" s="27" t="str">
        <f>IFERROR(INDEX(style!$B$1:$O$1,MATCH(AN42,INDEX(style!$B$2:$O$13,MATCH(AJ42,style!$A$2:$A$13,0),0),0)),"")</f>
        <v/>
      </c>
      <c r="AP42" s="27" t="str">
        <f>IFERROR(VLOOKUP(AO42,skill!$A$1:$B$14,2,FALSE),"")</f>
        <v/>
      </c>
      <c r="AQ42" s="27" t="str">
        <f>IFERROR(VLOOKUP(AO42,skill!$A$1:$C$14,3,FALSE),"")</f>
        <v/>
      </c>
      <c r="AR42" s="27" t="str">
        <f t="shared" si="2"/>
        <v>false</v>
      </c>
      <c r="AS42" s="27" t="str">
        <f>IF(COUNTIF(style!$L$1:$O$1,AO42)&gt;0,"true","false")</f>
        <v>false</v>
      </c>
      <c r="AT42" s="27" t="str">
        <f>IFERROR(VLOOKUP(AO42,skill!$A$1:$D$14,4,FALSE),"")</f>
        <v/>
      </c>
      <c r="AU42" s="29" t="s">
        <v>78</v>
      </c>
      <c r="AV42" s="27" cm="1">
        <f t="array" ref="AV42">IFERROR(INDEX($AZ$1:$BE$1,MATCH(AU42,$AZ42:$BE42,0)),VLOOKUP(AU42,target!$A$8:$C$11,2))</f>
        <v>0</v>
      </c>
      <c r="AW42" s="27" t="str">
        <f>VLOOKUP(AV42,target!$B$2:$C$11,2,FALSE)</f>
        <v>0,0</v>
      </c>
      <c r="AX42" s="27" t="str">
        <f t="shared" si="3"/>
        <v>false</v>
      </c>
      <c r="AY42" s="22">
        <v>42</v>
      </c>
      <c r="AZ42" s="30" t="str" cm="1">
        <f t="array" ref="AZ42">IFERROR(INDEX(reasoning!B:B,(MATCH($A42,reasoning!$A:$A,0)+3)),"")</f>
        <v/>
      </c>
      <c r="BA42" s="31" t="str" cm="1">
        <f t="array" ref="BA42">IFERROR(INDEX(reasoning!C:C,(MATCH($A42,reasoning!$A:$A,0)+3)),"")</f>
        <v/>
      </c>
      <c r="BB42" s="32" cm="1">
        <f t="array" ref="BB42">IFERROR(INDEX(reasoning!D:D,(MATCH($A42,reasoning!$A:$A,0)+3)),"")</f>
        <v>0</v>
      </c>
      <c r="BC42" s="30" t="str" cm="1">
        <f t="array" ref="BC42">IFERROR(INDEX(reasoning!E:E,(MATCH($A42,reasoning!$A:$A,0)+3)),"")</f>
        <v/>
      </c>
      <c r="BD42" s="31" t="str" cm="1">
        <f t="array" ref="BD42">IFERROR(INDEX(reasoning!F:F,(MATCH($A42,reasoning!$A:$A,0)+3)),"")</f>
        <v/>
      </c>
      <c r="BE42" s="32" t="str" cm="1">
        <f t="array" ref="BE42">IFERROR(INDEX(reasoning!G:G,(MATCH($A42,reasoning!$A:$A,0)+3)),"")</f>
        <v/>
      </c>
    </row>
    <row r="43" spans="1:57">
      <c r="A43" s="22">
        <v>42</v>
      </c>
      <c r="B43" s="23" t="s">
        <v>77</v>
      </c>
      <c r="C43" s="24" t="str">
        <f t="shared" si="4"/>
        <v>true</v>
      </c>
      <c r="D43" s="23" t="s">
        <v>77</v>
      </c>
      <c r="E43" s="24" t="str">
        <f t="shared" si="0"/>
        <v>true</v>
      </c>
      <c r="F43" s="25"/>
      <c r="G43" s="24" cm="1">
        <f t="array" ref="G43">IFERROR(INDEX(reasoning!$K:$K,(MATCH($A43,reasoning!$A:$A,0))),"")</f>
        <v>3</v>
      </c>
      <c r="H43" s="24" t="str">
        <f t="shared" si="5"/>
        <v>true</v>
      </c>
      <c r="I43" s="27" t="str">
        <f>IFERROR(VLOOKUP(G43,target!$B$2:$C$11,2,FALSE),"")</f>
        <v>480,600</v>
      </c>
      <c r="J43" s="28"/>
      <c r="K43" s="27" t="str">
        <f>IFERROR(INDEX(style!$B$1:$O$1,MATCH(J43,INDEX(style!$B$2:$O$13,MATCH(F43,style!$A$2:$A$13,0),0),0)),"")</f>
        <v/>
      </c>
      <c r="L43" s="27" t="str">
        <f>IFERROR(VLOOKUP(K43,skill!$A$1:$B$14,2,FALSE),"")</f>
        <v/>
      </c>
      <c r="M43" s="27" t="str">
        <f>IFERROR(VLOOKUP(K43,skill!$A$1:$C$14,3,FALSE),"")</f>
        <v/>
      </c>
      <c r="N43" s="27" t="str">
        <f t="shared" si="6"/>
        <v>false</v>
      </c>
      <c r="O43" s="27" t="str">
        <f>IF(COUNTIF(style!$L$1:$O$1,K43)&gt;0,"true","false")</f>
        <v>false</v>
      </c>
      <c r="P43" s="27" t="str">
        <f>IFERROR(VLOOKUP(K43,skill!$A$1:$D$14,4,FALSE),"")</f>
        <v/>
      </c>
      <c r="Q43" s="29" t="s">
        <v>78</v>
      </c>
      <c r="R43" s="27" cm="1">
        <f t="array" ref="R43">IFERROR(INDEX($AZ$1:$BE$1,MATCH(Q43,$AZ43:$BE43,0)),VLOOKUP(Q43,target!$A$8:$C$11,2))</f>
        <v>0</v>
      </c>
      <c r="S43" s="27" t="str">
        <f>VLOOKUP(R43,target!$B$2:$C$11,2,FALSE)</f>
        <v>0,0</v>
      </c>
      <c r="T43" s="27" t="str">
        <f t="shared" si="7"/>
        <v>false</v>
      </c>
      <c r="U43" s="25"/>
      <c r="V43" s="24" cm="1">
        <f t="array" ref="V43">IFERROR(INDEX(reasoning!$L:$L,(MATCH($A43,reasoning!$A:$A,0))),"")</f>
        <v>1</v>
      </c>
      <c r="W43" s="24" t="str">
        <f t="shared" si="8"/>
        <v>true</v>
      </c>
      <c r="X43" s="27" t="str">
        <f>IFERROR(VLOOKUP(V43,target!$B$2:$C$11,2,FALSE),"")</f>
        <v>100,600</v>
      </c>
      <c r="Y43" s="28"/>
      <c r="Z43" s="27" t="str">
        <f>IFERROR(INDEX(style!$B$1:$O$1,MATCH(Y43,INDEX(style!$B$2:$O$13,MATCH(U43,style!$A$2:$A$13,0),0),0)),"")</f>
        <v/>
      </c>
      <c r="AA43" s="27" t="str">
        <f>IFERROR(VLOOKUP(Z43,skill!$A$1:$B$14,2,FALSE),"")</f>
        <v/>
      </c>
      <c r="AB43" s="27" t="str">
        <f>IFERROR(VLOOKUP(Z43,skill!$A$1:$C$14,3,FALSE),"")</f>
        <v/>
      </c>
      <c r="AC43" s="27" t="str">
        <f t="shared" si="9"/>
        <v>false</v>
      </c>
      <c r="AD43" s="27" t="str">
        <f>IF(COUNTIF(style!$L$1:$O$1,Z43)&gt;0,"true","false")</f>
        <v>false</v>
      </c>
      <c r="AE43" s="27" t="str">
        <f>IFERROR(VLOOKUP(Z43,skill!$A$1:$D$14,4,FALSE),"")</f>
        <v/>
      </c>
      <c r="AF43" s="29" t="s">
        <v>78</v>
      </c>
      <c r="AG43" s="27" cm="1">
        <f t="array" ref="AG43">IFERROR(INDEX($AZ$1:$BE$1,MATCH(AF43,$AZ43:$BE43,0)),VLOOKUP(AF43,target!$A$8:$C$11,2))</f>
        <v>0</v>
      </c>
      <c r="AH43" s="27" t="str">
        <f>VLOOKUP(AG43,target!$B$2:$C$11,2,FALSE)</f>
        <v>0,0</v>
      </c>
      <c r="AI43" s="27" t="str">
        <f t="shared" si="1"/>
        <v>false</v>
      </c>
      <c r="AJ43" s="25"/>
      <c r="AK43" s="24" cm="1">
        <f t="array" ref="AK43">IFERROR(INDEX(reasoning!$M:$M,(MATCH($A43,reasoning!$A:$A,0))),"")</f>
        <v>2</v>
      </c>
      <c r="AL43" s="24" t="str">
        <f t="shared" si="10"/>
        <v>true</v>
      </c>
      <c r="AM43" s="27" t="str">
        <f>IFERROR(VLOOKUP(AK43,target!$B$2:$C$11,2,FALSE),"")</f>
        <v>290,600</v>
      </c>
      <c r="AN43" s="28"/>
      <c r="AO43" s="27" t="str">
        <f>IFERROR(INDEX(style!$B$1:$O$1,MATCH(AN43,INDEX(style!$B$2:$O$13,MATCH(AJ43,style!$A$2:$A$13,0),0),0)),"")</f>
        <v/>
      </c>
      <c r="AP43" s="27" t="str">
        <f>IFERROR(VLOOKUP(AO43,skill!$A$1:$B$14,2,FALSE),"")</f>
        <v/>
      </c>
      <c r="AQ43" s="27" t="str">
        <f>IFERROR(VLOOKUP(AO43,skill!$A$1:$C$14,3,FALSE),"")</f>
        <v/>
      </c>
      <c r="AR43" s="27" t="str">
        <f t="shared" si="2"/>
        <v>false</v>
      </c>
      <c r="AS43" s="27" t="str">
        <f>IF(COUNTIF(style!$L$1:$O$1,AO43)&gt;0,"true","false")</f>
        <v>false</v>
      </c>
      <c r="AT43" s="27" t="str">
        <f>IFERROR(VLOOKUP(AO43,skill!$A$1:$D$14,4,FALSE),"")</f>
        <v/>
      </c>
      <c r="AU43" s="29" t="s">
        <v>78</v>
      </c>
      <c r="AV43" s="27" cm="1">
        <f t="array" ref="AV43">IFERROR(INDEX($AZ$1:$BE$1,MATCH(AU43,$AZ43:$BE43,0)),VLOOKUP(AU43,target!$A$8:$C$11,2))</f>
        <v>0</v>
      </c>
      <c r="AW43" s="27" t="str">
        <f>VLOOKUP(AV43,target!$B$2:$C$11,2,FALSE)</f>
        <v>0,0</v>
      </c>
      <c r="AX43" s="27" t="str">
        <f t="shared" si="3"/>
        <v>false</v>
      </c>
      <c r="AY43" s="22">
        <v>43</v>
      </c>
      <c r="AZ43" s="30" t="str" cm="1">
        <f t="array" ref="AZ43">IFERROR(INDEX(reasoning!B:B,(MATCH($A43,reasoning!$A:$A,0)+3)),"")</f>
        <v/>
      </c>
      <c r="BA43" s="31" t="str" cm="1">
        <f t="array" ref="BA43">IFERROR(INDEX(reasoning!C:C,(MATCH($A43,reasoning!$A:$A,0)+3)),"")</f>
        <v/>
      </c>
      <c r="BB43" s="32" cm="1">
        <f t="array" ref="BB43">IFERROR(INDEX(reasoning!D:D,(MATCH($A43,reasoning!$A:$A,0)+3)),"")</f>
        <v>0</v>
      </c>
      <c r="BC43" s="30" t="str" cm="1">
        <f t="array" ref="BC43">IFERROR(INDEX(reasoning!E:E,(MATCH($A43,reasoning!$A:$A,0)+3)),"")</f>
        <v/>
      </c>
      <c r="BD43" s="31" t="str" cm="1">
        <f t="array" ref="BD43">IFERROR(INDEX(reasoning!F:F,(MATCH($A43,reasoning!$A:$A,0)+3)),"")</f>
        <v/>
      </c>
      <c r="BE43" s="32" t="str" cm="1">
        <f t="array" ref="BE43">IFERROR(INDEX(reasoning!G:G,(MATCH($A43,reasoning!$A:$A,0)+3)),"")</f>
        <v/>
      </c>
    </row>
    <row r="44" spans="1:57">
      <c r="A44" s="22">
        <v>43</v>
      </c>
      <c r="B44" s="23" t="s">
        <v>77</v>
      </c>
      <c r="C44" s="24" t="str">
        <f t="shared" si="4"/>
        <v>true</v>
      </c>
      <c r="D44" s="23" t="s">
        <v>77</v>
      </c>
      <c r="E44" s="24" t="str">
        <f t="shared" si="0"/>
        <v>true</v>
      </c>
      <c r="F44" s="25"/>
      <c r="G44" s="24" cm="1">
        <f t="array" ref="G44">IFERROR(INDEX(reasoning!$K:$K,(MATCH($A44,reasoning!$A:$A,0))),"")</f>
        <v>3</v>
      </c>
      <c r="H44" s="24" t="str">
        <f t="shared" si="5"/>
        <v>true</v>
      </c>
      <c r="I44" s="27" t="str">
        <f>IFERROR(VLOOKUP(G44,target!$B$2:$C$11,2,FALSE),"")</f>
        <v>480,600</v>
      </c>
      <c r="J44" s="28"/>
      <c r="K44" s="27" t="str">
        <f>IFERROR(INDEX(style!$B$1:$O$1,MATCH(J44,INDEX(style!$B$2:$O$13,MATCH(F44,style!$A$2:$A$13,0),0),0)),"")</f>
        <v/>
      </c>
      <c r="L44" s="27" t="str">
        <f>IFERROR(VLOOKUP(K44,skill!$A$1:$B$14,2,FALSE),"")</f>
        <v/>
      </c>
      <c r="M44" s="27" t="str">
        <f>IFERROR(VLOOKUP(K44,skill!$A$1:$C$14,3,FALSE),"")</f>
        <v/>
      </c>
      <c r="N44" s="27" t="str">
        <f t="shared" si="6"/>
        <v>false</v>
      </c>
      <c r="O44" s="27" t="str">
        <f>IF(COUNTIF(style!$L$1:$O$1,K44)&gt;0,"true","false")</f>
        <v>false</v>
      </c>
      <c r="P44" s="27" t="str">
        <f>IFERROR(VLOOKUP(K44,skill!$A$1:$D$14,4,FALSE),"")</f>
        <v/>
      </c>
      <c r="Q44" s="29" t="s">
        <v>78</v>
      </c>
      <c r="R44" s="27" cm="1">
        <f t="array" ref="R44">IFERROR(INDEX($AZ$1:$BE$1,MATCH(Q44,$AZ44:$BE44,0)),VLOOKUP(Q44,target!$A$8:$C$11,2))</f>
        <v>0</v>
      </c>
      <c r="S44" s="27" t="str">
        <f>VLOOKUP(R44,target!$B$2:$C$11,2,FALSE)</f>
        <v>0,0</v>
      </c>
      <c r="T44" s="27" t="str">
        <f t="shared" si="7"/>
        <v>false</v>
      </c>
      <c r="U44" s="25"/>
      <c r="V44" s="24" cm="1">
        <f t="array" ref="V44">IFERROR(INDEX(reasoning!$L:$L,(MATCH($A44,reasoning!$A:$A,0))),"")</f>
        <v>1</v>
      </c>
      <c r="W44" s="24" t="str">
        <f t="shared" si="8"/>
        <v>true</v>
      </c>
      <c r="X44" s="27" t="str">
        <f>IFERROR(VLOOKUP(V44,target!$B$2:$C$11,2,FALSE),"")</f>
        <v>100,600</v>
      </c>
      <c r="Y44" s="28"/>
      <c r="Z44" s="27" t="str">
        <f>IFERROR(INDEX(style!$B$1:$O$1,MATCH(Y44,INDEX(style!$B$2:$O$13,MATCH(U44,style!$A$2:$A$13,0),0),0)),"")</f>
        <v/>
      </c>
      <c r="AA44" s="27" t="str">
        <f>IFERROR(VLOOKUP(Z44,skill!$A$1:$B$14,2,FALSE),"")</f>
        <v/>
      </c>
      <c r="AB44" s="27" t="str">
        <f>IFERROR(VLOOKUP(Z44,skill!$A$1:$C$14,3,FALSE),"")</f>
        <v/>
      </c>
      <c r="AC44" s="27" t="str">
        <f t="shared" si="9"/>
        <v>false</v>
      </c>
      <c r="AD44" s="27" t="str">
        <f>IF(COUNTIF(style!$L$1:$O$1,Z44)&gt;0,"true","false")</f>
        <v>false</v>
      </c>
      <c r="AE44" s="27" t="str">
        <f>IFERROR(VLOOKUP(Z44,skill!$A$1:$D$14,4,FALSE),"")</f>
        <v/>
      </c>
      <c r="AF44" s="29" t="s">
        <v>78</v>
      </c>
      <c r="AG44" s="27" cm="1">
        <f t="array" ref="AG44">IFERROR(INDEX($AZ$1:$BE$1,MATCH(AF44,$AZ44:$BE44,0)),VLOOKUP(AF44,target!$A$8:$C$11,2))</f>
        <v>0</v>
      </c>
      <c r="AH44" s="27" t="str">
        <f>VLOOKUP(AG44,target!$B$2:$C$11,2,FALSE)</f>
        <v>0,0</v>
      </c>
      <c r="AI44" s="27" t="str">
        <f t="shared" si="1"/>
        <v>false</v>
      </c>
      <c r="AJ44" s="25"/>
      <c r="AK44" s="24" cm="1">
        <f t="array" ref="AK44">IFERROR(INDEX(reasoning!$M:$M,(MATCH($A44,reasoning!$A:$A,0))),"")</f>
        <v>2</v>
      </c>
      <c r="AL44" s="24" t="str">
        <f t="shared" si="10"/>
        <v>true</v>
      </c>
      <c r="AM44" s="27" t="str">
        <f>IFERROR(VLOOKUP(AK44,target!$B$2:$C$11,2,FALSE),"")</f>
        <v>290,600</v>
      </c>
      <c r="AN44" s="28"/>
      <c r="AO44" s="27" t="str">
        <f>IFERROR(INDEX(style!$B$1:$O$1,MATCH(AN44,INDEX(style!$B$2:$O$13,MATCH(AJ44,style!$A$2:$A$13,0),0),0)),"")</f>
        <v/>
      </c>
      <c r="AP44" s="27" t="str">
        <f>IFERROR(VLOOKUP(AO44,skill!$A$1:$B$14,2,FALSE),"")</f>
        <v/>
      </c>
      <c r="AQ44" s="27" t="str">
        <f>IFERROR(VLOOKUP(AO44,skill!$A$1:$C$14,3,FALSE),"")</f>
        <v/>
      </c>
      <c r="AR44" s="27" t="str">
        <f t="shared" si="2"/>
        <v>false</v>
      </c>
      <c r="AS44" s="27" t="str">
        <f>IF(COUNTIF(style!$L$1:$O$1,AO44)&gt;0,"true","false")</f>
        <v>false</v>
      </c>
      <c r="AT44" s="27" t="str">
        <f>IFERROR(VLOOKUP(AO44,skill!$A$1:$D$14,4,FALSE),"")</f>
        <v/>
      </c>
      <c r="AU44" s="29" t="s">
        <v>78</v>
      </c>
      <c r="AV44" s="27" cm="1">
        <f t="array" ref="AV44">IFERROR(INDEX($AZ$1:$BE$1,MATCH(AU44,$AZ44:$BE44,0)),VLOOKUP(AU44,target!$A$8:$C$11,2))</f>
        <v>0</v>
      </c>
      <c r="AW44" s="27" t="str">
        <f>VLOOKUP(AV44,target!$B$2:$C$11,2,FALSE)</f>
        <v>0,0</v>
      </c>
      <c r="AX44" s="27" t="str">
        <f t="shared" si="3"/>
        <v>false</v>
      </c>
      <c r="AY44" s="22">
        <v>44</v>
      </c>
      <c r="AZ44" s="30" t="str" cm="1">
        <f t="array" ref="AZ44">IFERROR(INDEX(reasoning!B:B,(MATCH($A44,reasoning!$A:$A,0)+3)),"")</f>
        <v/>
      </c>
      <c r="BA44" s="31" t="str" cm="1">
        <f t="array" ref="BA44">IFERROR(INDEX(reasoning!C:C,(MATCH($A44,reasoning!$A:$A,0)+3)),"")</f>
        <v/>
      </c>
      <c r="BB44" s="32" cm="1">
        <f t="array" ref="BB44">IFERROR(INDEX(reasoning!D:D,(MATCH($A44,reasoning!$A:$A,0)+3)),"")</f>
        <v>0</v>
      </c>
      <c r="BC44" s="30" t="str" cm="1">
        <f t="array" ref="BC44">IFERROR(INDEX(reasoning!E:E,(MATCH($A44,reasoning!$A:$A,0)+3)),"")</f>
        <v/>
      </c>
      <c r="BD44" s="31" t="str" cm="1">
        <f t="array" ref="BD44">IFERROR(INDEX(reasoning!F:F,(MATCH($A44,reasoning!$A:$A,0)+3)),"")</f>
        <v/>
      </c>
      <c r="BE44" s="32" t="str" cm="1">
        <f t="array" ref="BE44">IFERROR(INDEX(reasoning!G:G,(MATCH($A44,reasoning!$A:$A,0)+3)),"")</f>
        <v/>
      </c>
    </row>
    <row r="45" spans="1:57">
      <c r="A45" s="22">
        <v>44</v>
      </c>
      <c r="B45" s="23" t="s">
        <v>77</v>
      </c>
      <c r="C45" s="24" t="str">
        <f t="shared" si="4"/>
        <v>true</v>
      </c>
      <c r="D45" s="23" t="s">
        <v>77</v>
      </c>
      <c r="E45" s="24" t="str">
        <f t="shared" si="0"/>
        <v>true</v>
      </c>
      <c r="F45" s="25"/>
      <c r="G45" s="24" cm="1">
        <f t="array" ref="G45">IFERROR(INDEX(reasoning!$K:$K,(MATCH($A45,reasoning!$A:$A,0))),"")</f>
        <v>3</v>
      </c>
      <c r="H45" s="24" t="str">
        <f t="shared" si="5"/>
        <v>true</v>
      </c>
      <c r="I45" s="27" t="str">
        <f>IFERROR(VLOOKUP(G45,target!$B$2:$C$11,2,FALSE),"")</f>
        <v>480,600</v>
      </c>
      <c r="J45" s="28"/>
      <c r="K45" s="27" t="str">
        <f>IFERROR(INDEX(style!$B$1:$O$1,MATCH(J45,INDEX(style!$B$2:$O$13,MATCH(F45,style!$A$2:$A$13,0),0),0)),"")</f>
        <v/>
      </c>
      <c r="L45" s="27" t="str">
        <f>IFERROR(VLOOKUP(K45,skill!$A$1:$B$14,2,FALSE),"")</f>
        <v/>
      </c>
      <c r="M45" s="27" t="str">
        <f>IFERROR(VLOOKUP(K45,skill!$A$1:$C$14,3,FALSE),"")</f>
        <v/>
      </c>
      <c r="N45" s="27" t="str">
        <f t="shared" si="6"/>
        <v>false</v>
      </c>
      <c r="O45" s="27" t="str">
        <f>IF(COUNTIF(style!$L$1:$O$1,K45)&gt;0,"true","false")</f>
        <v>false</v>
      </c>
      <c r="P45" s="27" t="str">
        <f>IFERROR(VLOOKUP(K45,skill!$A$1:$D$14,4,FALSE),"")</f>
        <v/>
      </c>
      <c r="Q45" s="29" t="s">
        <v>78</v>
      </c>
      <c r="R45" s="27" cm="1">
        <f t="array" ref="R45">IFERROR(INDEX($AZ$1:$BE$1,MATCH(Q45,$AZ45:$BE45,0)),VLOOKUP(Q45,target!$A$8:$C$11,2))</f>
        <v>0</v>
      </c>
      <c r="S45" s="27" t="str">
        <f>VLOOKUP(R45,target!$B$2:$C$11,2,FALSE)</f>
        <v>0,0</v>
      </c>
      <c r="T45" s="27" t="str">
        <f t="shared" si="7"/>
        <v>false</v>
      </c>
      <c r="U45" s="25"/>
      <c r="V45" s="24" cm="1">
        <f t="array" ref="V45">IFERROR(INDEX(reasoning!$L:$L,(MATCH($A45,reasoning!$A:$A,0))),"")</f>
        <v>1</v>
      </c>
      <c r="W45" s="24" t="str">
        <f t="shared" si="8"/>
        <v>true</v>
      </c>
      <c r="X45" s="27" t="str">
        <f>IFERROR(VLOOKUP(V45,target!$B$2:$C$11,2,FALSE),"")</f>
        <v>100,600</v>
      </c>
      <c r="Y45" s="28"/>
      <c r="Z45" s="27" t="str">
        <f>IFERROR(INDEX(style!$B$1:$O$1,MATCH(Y45,INDEX(style!$B$2:$O$13,MATCH(U45,style!$A$2:$A$13,0),0),0)),"")</f>
        <v/>
      </c>
      <c r="AA45" s="27" t="str">
        <f>IFERROR(VLOOKUP(Z45,skill!$A$1:$B$14,2,FALSE),"")</f>
        <v/>
      </c>
      <c r="AB45" s="27" t="str">
        <f>IFERROR(VLOOKUP(Z45,skill!$A$1:$C$14,3,FALSE),"")</f>
        <v/>
      </c>
      <c r="AC45" s="27" t="str">
        <f t="shared" si="9"/>
        <v>false</v>
      </c>
      <c r="AD45" s="27" t="str">
        <f>IF(COUNTIF(style!$L$1:$O$1,Z45)&gt;0,"true","false")</f>
        <v>false</v>
      </c>
      <c r="AE45" s="27" t="str">
        <f>IFERROR(VLOOKUP(Z45,skill!$A$1:$D$14,4,FALSE),"")</f>
        <v/>
      </c>
      <c r="AF45" s="29" t="s">
        <v>78</v>
      </c>
      <c r="AG45" s="27" cm="1">
        <f t="array" ref="AG45">IFERROR(INDEX($AZ$1:$BE$1,MATCH(AF45,$AZ45:$BE45,0)),VLOOKUP(AF45,target!$A$8:$C$11,2))</f>
        <v>0</v>
      </c>
      <c r="AH45" s="27" t="str">
        <f>VLOOKUP(AG45,target!$B$2:$C$11,2,FALSE)</f>
        <v>0,0</v>
      </c>
      <c r="AI45" s="27" t="str">
        <f t="shared" si="1"/>
        <v>false</v>
      </c>
      <c r="AJ45" s="25"/>
      <c r="AK45" s="24" cm="1">
        <f t="array" ref="AK45">IFERROR(INDEX(reasoning!$M:$M,(MATCH($A45,reasoning!$A:$A,0))),"")</f>
        <v>2</v>
      </c>
      <c r="AL45" s="24" t="str">
        <f t="shared" si="10"/>
        <v>true</v>
      </c>
      <c r="AM45" s="27" t="str">
        <f>IFERROR(VLOOKUP(AK45,target!$B$2:$C$11,2,FALSE),"")</f>
        <v>290,600</v>
      </c>
      <c r="AN45" s="28"/>
      <c r="AO45" s="27" t="str">
        <f>IFERROR(INDEX(style!$B$1:$O$1,MATCH(AN45,INDEX(style!$B$2:$O$13,MATCH(AJ45,style!$A$2:$A$13,0),0),0)),"")</f>
        <v/>
      </c>
      <c r="AP45" s="27" t="str">
        <f>IFERROR(VLOOKUP(AO45,skill!$A$1:$B$14,2,FALSE),"")</f>
        <v/>
      </c>
      <c r="AQ45" s="27" t="str">
        <f>IFERROR(VLOOKUP(AO45,skill!$A$1:$C$14,3,FALSE),"")</f>
        <v/>
      </c>
      <c r="AR45" s="27" t="str">
        <f t="shared" si="2"/>
        <v>false</v>
      </c>
      <c r="AS45" s="27" t="str">
        <f>IF(COUNTIF(style!$L$1:$O$1,AO45)&gt;0,"true","false")</f>
        <v>false</v>
      </c>
      <c r="AT45" s="27" t="str">
        <f>IFERROR(VLOOKUP(AO45,skill!$A$1:$D$14,4,FALSE),"")</f>
        <v/>
      </c>
      <c r="AU45" s="29" t="s">
        <v>78</v>
      </c>
      <c r="AV45" s="27" cm="1">
        <f t="array" ref="AV45">IFERROR(INDEX($AZ$1:$BE$1,MATCH(AU45,$AZ45:$BE45,0)),VLOOKUP(AU45,target!$A$8:$C$11,2))</f>
        <v>0</v>
      </c>
      <c r="AW45" s="27" t="str">
        <f>VLOOKUP(AV45,target!$B$2:$C$11,2,FALSE)</f>
        <v>0,0</v>
      </c>
      <c r="AX45" s="27" t="str">
        <f t="shared" si="3"/>
        <v>false</v>
      </c>
      <c r="AY45" s="22" t="s">
        <v>79</v>
      </c>
      <c r="AZ45" s="30" t="str" cm="1">
        <f t="array" ref="AZ45">IFERROR(INDEX(reasoning!B:B,(MATCH($A45,reasoning!$A:$A,0)+3)),"")</f>
        <v/>
      </c>
      <c r="BA45" s="31" t="str" cm="1">
        <f t="array" ref="BA45">IFERROR(INDEX(reasoning!C:C,(MATCH($A45,reasoning!$A:$A,0)+3)),"")</f>
        <v/>
      </c>
      <c r="BB45" s="32" cm="1">
        <f t="array" ref="BB45">IFERROR(INDEX(reasoning!D:D,(MATCH($A45,reasoning!$A:$A,0)+3)),"")</f>
        <v>0</v>
      </c>
      <c r="BC45" s="30" t="str" cm="1">
        <f t="array" ref="BC45">IFERROR(INDEX(reasoning!E:E,(MATCH($A45,reasoning!$A:$A,0)+3)),"")</f>
        <v/>
      </c>
      <c r="BD45" s="31" t="str" cm="1">
        <f t="array" ref="BD45">IFERROR(INDEX(reasoning!F:F,(MATCH($A45,reasoning!$A:$A,0)+3)),"")</f>
        <v/>
      </c>
      <c r="BE45" s="32" t="str" cm="1">
        <f t="array" ref="BE45">IFERROR(INDEX(reasoning!G:G,(MATCH($A45,reasoning!$A:$A,0)+3)),"")</f>
        <v/>
      </c>
    </row>
    <row r="46" spans="1:57">
      <c r="A46" s="22">
        <v>45</v>
      </c>
      <c r="B46" s="23"/>
      <c r="C46" s="24" t="str">
        <f t="shared" si="4"/>
        <v>true</v>
      </c>
      <c r="D46" s="23"/>
      <c r="E46" s="24" t="str">
        <f t="shared" si="0"/>
        <v>true</v>
      </c>
      <c r="F46" s="25"/>
      <c r="G46" s="24" cm="1">
        <f t="array" ref="G46">IFERROR(INDEX(reasoning!$K:$K,(MATCH($A46,reasoning!$A:$A,0))),"")</f>
        <v>3</v>
      </c>
      <c r="H46" s="24" t="str">
        <f t="shared" si="5"/>
        <v>true</v>
      </c>
      <c r="I46" s="27" t="str">
        <f>IFERROR(VLOOKUP(G46,target!$B$2:$C$11,2,FALSE),"")</f>
        <v>480,600</v>
      </c>
      <c r="J46" s="28"/>
      <c r="K46" s="27" t="str">
        <f>IFERROR(INDEX(style!$B$1:$O$1,MATCH(J46,INDEX(style!$B$2:$O$13,MATCH(F46,style!$A$2:$A$13,0),0),0)),"")</f>
        <v/>
      </c>
      <c r="L46" s="27" t="str">
        <f>IFERROR(VLOOKUP(K46,skill!$A$1:$B$14,2,FALSE),"")</f>
        <v/>
      </c>
      <c r="M46" s="27" t="str">
        <f>IFERROR(VLOOKUP(K46,skill!$A$1:$C$14,3,FALSE),"")</f>
        <v/>
      </c>
      <c r="N46" s="27" t="str">
        <f t="shared" si="6"/>
        <v>false</v>
      </c>
      <c r="O46" s="27" t="str">
        <f>IF(COUNTIF(style!$L$1:$O$1,K46)&gt;0,"true","false")</f>
        <v>false</v>
      </c>
      <c r="P46" s="27" t="str">
        <f>IFERROR(VLOOKUP(K46,skill!$A$1:$D$14,4,FALSE),"")</f>
        <v/>
      </c>
      <c r="Q46" s="29" t="s">
        <v>78</v>
      </c>
      <c r="R46" s="27" cm="1">
        <f t="array" ref="R46">IFERROR(INDEX($AZ$1:$BE$1,MATCH(Q46,$AZ46:$BE46,0)),VLOOKUP(Q46,target!$A$8:$C$11,2))</f>
        <v>0</v>
      </c>
      <c r="S46" s="27" t="str">
        <f>VLOOKUP(R46,target!$B$2:$C$11,2,FALSE)</f>
        <v>0,0</v>
      </c>
      <c r="T46" s="27" t="str">
        <f t="shared" si="7"/>
        <v>false</v>
      </c>
      <c r="U46" s="25"/>
      <c r="V46" s="24" cm="1">
        <f t="array" ref="V46">IFERROR(INDEX(reasoning!$L:$L,(MATCH($A46,reasoning!$A:$A,0))),"")</f>
        <v>1</v>
      </c>
      <c r="W46" s="24" t="str">
        <f t="shared" si="8"/>
        <v>true</v>
      </c>
      <c r="X46" s="27" t="str">
        <f>IFERROR(VLOOKUP(V46,target!$B$2:$C$11,2,FALSE),"")</f>
        <v>100,600</v>
      </c>
      <c r="Y46" s="28"/>
      <c r="Z46" s="27" t="str">
        <f>IFERROR(INDEX(style!$B$1:$O$1,MATCH(Y46,INDEX(style!$B$2:$O$13,MATCH(U46,style!$A$2:$A$13,0),0),0)),"")</f>
        <v/>
      </c>
      <c r="AA46" s="27" t="str">
        <f>IFERROR(VLOOKUP(Z46,skill!$A$1:$B$14,2,FALSE),"")</f>
        <v/>
      </c>
      <c r="AB46" s="27" t="str">
        <f>IFERROR(VLOOKUP(Z46,skill!$A$1:$C$14,3,FALSE),"")</f>
        <v/>
      </c>
      <c r="AC46" s="27" t="str">
        <f t="shared" si="9"/>
        <v>false</v>
      </c>
      <c r="AD46" s="27" t="str">
        <f>IF(COUNTIF(style!$L$1:$O$1,Z46)&gt;0,"true","false")</f>
        <v>false</v>
      </c>
      <c r="AE46" s="27" t="str">
        <f>IFERROR(VLOOKUP(Z46,skill!$A$1:$D$14,4,FALSE),"")</f>
        <v/>
      </c>
      <c r="AF46" s="29" t="s">
        <v>78</v>
      </c>
      <c r="AG46" s="27" cm="1">
        <f t="array" ref="AG46">IFERROR(INDEX($AZ$1:$BE$1,MATCH(AF46,$AZ46:$BE46,0)),VLOOKUP(AF46,target!$A$8:$C$11,2))</f>
        <v>0</v>
      </c>
      <c r="AH46" s="27" t="str">
        <f>VLOOKUP(AG46,target!$B$2:$C$11,2,FALSE)</f>
        <v>0,0</v>
      </c>
      <c r="AI46" s="27" t="str">
        <f t="shared" si="1"/>
        <v>false</v>
      </c>
      <c r="AJ46" s="25"/>
      <c r="AK46" s="24" cm="1">
        <f t="array" ref="AK46">IFERROR(INDEX(reasoning!$M:$M,(MATCH($A46,reasoning!$A:$A,0))),"")</f>
        <v>2</v>
      </c>
      <c r="AL46" s="24" t="str">
        <f t="shared" si="10"/>
        <v>true</v>
      </c>
      <c r="AM46" s="27" t="str">
        <f>IFERROR(VLOOKUP(AK46,target!$B$2:$C$11,2,FALSE),"")</f>
        <v>290,600</v>
      </c>
      <c r="AN46" s="28"/>
      <c r="AO46" s="27" t="str">
        <f>IFERROR(INDEX(style!$B$1:$O$1,MATCH(AN46,INDEX(style!$B$2:$O$13,MATCH(AJ46,style!$A$2:$A$13,0),0),0)),"")</f>
        <v/>
      </c>
      <c r="AP46" s="27" t="str">
        <f>IFERROR(VLOOKUP(AO46,skill!$A$1:$B$14,2,FALSE),"")</f>
        <v/>
      </c>
      <c r="AQ46" s="27" t="str">
        <f>IFERROR(VLOOKUP(AO46,skill!$A$1:$C$14,3,FALSE),"")</f>
        <v/>
      </c>
      <c r="AR46" s="27" t="str">
        <f t="shared" si="2"/>
        <v>false</v>
      </c>
      <c r="AS46" s="27" t="str">
        <f>IF(COUNTIF(style!$L$1:$O$1,AO46)&gt;0,"true","false")</f>
        <v>false</v>
      </c>
      <c r="AT46" s="27" t="str">
        <f>IFERROR(VLOOKUP(AO46,skill!$A$1:$D$14,4,FALSE),"")</f>
        <v/>
      </c>
      <c r="AU46" s="29" t="s">
        <v>78</v>
      </c>
      <c r="AV46" s="27" cm="1">
        <f t="array" ref="AV46">IFERROR(INDEX($AZ$1:$BE$1,MATCH(AU46,$AZ46:$BE46,0)),VLOOKUP(AU46,target!$A$8:$C$11,2))</f>
        <v>0</v>
      </c>
      <c r="AW46" s="27" t="str">
        <f>VLOOKUP(AV46,target!$B$2:$C$11,2,FALSE)</f>
        <v>0,0</v>
      </c>
      <c r="AX46" s="27" t="str">
        <f t="shared" si="3"/>
        <v>false</v>
      </c>
      <c r="AY46" s="22">
        <v>46</v>
      </c>
      <c r="AZ46" s="30" t="str" cm="1">
        <f t="array" ref="AZ46">IFERROR(INDEX(reasoning!B:B,(MATCH($A46,reasoning!$A:$A,0)+3)),"")</f>
        <v/>
      </c>
      <c r="BA46" s="31" t="str" cm="1">
        <f t="array" ref="BA46">IFERROR(INDEX(reasoning!C:C,(MATCH($A46,reasoning!$A:$A,0)+3)),"")</f>
        <v/>
      </c>
      <c r="BB46" s="32" cm="1">
        <f t="array" ref="BB46">IFERROR(INDEX(reasoning!D:D,(MATCH($A46,reasoning!$A:$A,0)+3)),"")</f>
        <v>0</v>
      </c>
      <c r="BC46" s="30" t="str" cm="1">
        <f t="array" ref="BC46">IFERROR(INDEX(reasoning!E:E,(MATCH($A46,reasoning!$A:$A,0)+3)),"")</f>
        <v/>
      </c>
      <c r="BD46" s="31" t="str" cm="1">
        <f t="array" ref="BD46">IFERROR(INDEX(reasoning!F:F,(MATCH($A46,reasoning!$A:$A,0)+3)),"")</f>
        <v/>
      </c>
      <c r="BE46" s="32" t="str" cm="1">
        <f t="array" ref="BE46">IFERROR(INDEX(reasoning!G:G,(MATCH($A46,reasoning!$A:$A,0)+3)),"")</f>
        <v/>
      </c>
    </row>
    <row r="47" spans="1:57">
      <c r="A47" s="22">
        <v>46</v>
      </c>
      <c r="B47" s="23"/>
      <c r="C47" s="24" t="str">
        <f t="shared" si="4"/>
        <v>true</v>
      </c>
      <c r="D47" s="23"/>
      <c r="E47" s="24" t="str">
        <f t="shared" si="0"/>
        <v>true</v>
      </c>
      <c r="F47" s="25"/>
      <c r="G47" s="24" cm="1">
        <f t="array" ref="G47">IFERROR(INDEX(reasoning!$K:$K,(MATCH($A47,reasoning!$A:$A,0))),"")</f>
        <v>3</v>
      </c>
      <c r="H47" s="24" t="str">
        <f t="shared" si="5"/>
        <v>true</v>
      </c>
      <c r="I47" s="27" t="str">
        <f>IFERROR(VLOOKUP(G47,target!$B$2:$C$11,2,FALSE),"")</f>
        <v>480,600</v>
      </c>
      <c r="J47" s="28"/>
      <c r="K47" s="27" t="str">
        <f>IFERROR(INDEX(style!$B$1:$O$1,MATCH(J47,INDEX(style!$B$2:$O$13,MATCH(F47,style!$A$2:$A$13,0),0),0)),"")</f>
        <v/>
      </c>
      <c r="L47" s="27" t="str">
        <f>IFERROR(VLOOKUP(K47,skill!$A$1:$B$14,2,FALSE),"")</f>
        <v/>
      </c>
      <c r="M47" s="27" t="str">
        <f>IFERROR(VLOOKUP(K47,skill!$A$1:$C$14,3,FALSE),"")</f>
        <v/>
      </c>
      <c r="N47" s="27" t="str">
        <f t="shared" si="6"/>
        <v>false</v>
      </c>
      <c r="O47" s="27" t="str">
        <f>IF(COUNTIF(style!$L$1:$O$1,K47)&gt;0,"true","false")</f>
        <v>false</v>
      </c>
      <c r="P47" s="27" t="str">
        <f>IFERROR(VLOOKUP(K47,skill!$A$1:$D$14,4,FALSE),"")</f>
        <v/>
      </c>
      <c r="Q47" s="29" t="s">
        <v>78</v>
      </c>
      <c r="R47" s="27" cm="1">
        <f t="array" ref="R47">IFERROR(INDEX($AZ$1:$BE$1,MATCH(Q47,$AZ47:$BE47,0)),VLOOKUP(Q47,target!$A$8:$C$11,2))</f>
        <v>0</v>
      </c>
      <c r="S47" s="27" t="str">
        <f>VLOOKUP(R47,target!$B$2:$C$11,2,FALSE)</f>
        <v>0,0</v>
      </c>
      <c r="T47" s="27" t="str">
        <f t="shared" si="7"/>
        <v>false</v>
      </c>
      <c r="U47" s="25"/>
      <c r="V47" s="24" cm="1">
        <f t="array" ref="V47">IFERROR(INDEX(reasoning!$L:$L,(MATCH($A47,reasoning!$A:$A,0))),"")</f>
        <v>1</v>
      </c>
      <c r="W47" s="24" t="str">
        <f t="shared" si="8"/>
        <v>true</v>
      </c>
      <c r="X47" s="27" t="str">
        <f>IFERROR(VLOOKUP(V47,target!$B$2:$C$11,2,FALSE),"")</f>
        <v>100,600</v>
      </c>
      <c r="Y47" s="28"/>
      <c r="Z47" s="27" t="str">
        <f>IFERROR(INDEX(style!$B$1:$O$1,MATCH(Y47,INDEX(style!$B$2:$O$13,MATCH(U47,style!$A$2:$A$13,0),0),0)),"")</f>
        <v/>
      </c>
      <c r="AA47" s="27" t="str">
        <f>IFERROR(VLOOKUP(Z47,skill!$A$1:$B$14,2,FALSE),"")</f>
        <v/>
      </c>
      <c r="AB47" s="27" t="str">
        <f>IFERROR(VLOOKUP(Z47,skill!$A$1:$C$14,3,FALSE),"")</f>
        <v/>
      </c>
      <c r="AC47" s="27" t="str">
        <f t="shared" si="9"/>
        <v>false</v>
      </c>
      <c r="AD47" s="27" t="str">
        <f>IF(COUNTIF(style!$L$1:$O$1,Z47)&gt;0,"true","false")</f>
        <v>false</v>
      </c>
      <c r="AE47" s="27" t="str">
        <f>IFERROR(VLOOKUP(Z47,skill!$A$1:$D$14,4,FALSE),"")</f>
        <v/>
      </c>
      <c r="AF47" s="29" t="s">
        <v>78</v>
      </c>
      <c r="AG47" s="27" cm="1">
        <f t="array" ref="AG47">IFERROR(INDEX($AZ$1:$BE$1,MATCH(AF47,$AZ47:$BE47,0)),VLOOKUP(AF47,target!$A$8:$C$11,2))</f>
        <v>0</v>
      </c>
      <c r="AH47" s="27" t="str">
        <f>VLOOKUP(AG47,target!$B$2:$C$11,2,FALSE)</f>
        <v>0,0</v>
      </c>
      <c r="AI47" s="27" t="str">
        <f t="shared" si="1"/>
        <v>false</v>
      </c>
      <c r="AJ47" s="25"/>
      <c r="AK47" s="24" cm="1">
        <f t="array" ref="AK47">IFERROR(INDEX(reasoning!$M:$M,(MATCH($A47,reasoning!$A:$A,0))),"")</f>
        <v>2</v>
      </c>
      <c r="AL47" s="24" t="str">
        <f t="shared" si="10"/>
        <v>true</v>
      </c>
      <c r="AM47" s="27" t="str">
        <f>IFERROR(VLOOKUP(AK47,target!$B$2:$C$11,2,FALSE),"")</f>
        <v>290,600</v>
      </c>
      <c r="AN47" s="28"/>
      <c r="AO47" s="27" t="str">
        <f>IFERROR(INDEX(style!$B$1:$O$1,MATCH(AN47,INDEX(style!$B$2:$O$13,MATCH(AJ47,style!$A$2:$A$13,0),0),0)),"")</f>
        <v/>
      </c>
      <c r="AP47" s="27" t="str">
        <f>IFERROR(VLOOKUP(AO47,skill!$A$1:$B$14,2,FALSE),"")</f>
        <v/>
      </c>
      <c r="AQ47" s="27" t="str">
        <f>IFERROR(VLOOKUP(AO47,skill!$A$1:$C$14,3,FALSE),"")</f>
        <v/>
      </c>
      <c r="AR47" s="27" t="str">
        <f t="shared" si="2"/>
        <v>false</v>
      </c>
      <c r="AS47" s="27" t="str">
        <f>IF(COUNTIF(style!$L$1:$O$1,AO47)&gt;0,"true","false")</f>
        <v>false</v>
      </c>
      <c r="AT47" s="27" t="str">
        <f>IFERROR(VLOOKUP(AO47,skill!$A$1:$D$14,4,FALSE),"")</f>
        <v/>
      </c>
      <c r="AU47" s="29" t="s">
        <v>78</v>
      </c>
      <c r="AV47" s="27" cm="1">
        <f t="array" ref="AV47">IFERROR(INDEX($AZ$1:$BE$1,MATCH(AU47,$AZ47:$BE47,0)),VLOOKUP(AU47,target!$A$8:$C$11,2))</f>
        <v>0</v>
      </c>
      <c r="AW47" s="27" t="str">
        <f>VLOOKUP(AV47,target!$B$2:$C$11,2,FALSE)</f>
        <v>0,0</v>
      </c>
      <c r="AX47" s="27" t="str">
        <f t="shared" si="3"/>
        <v>false</v>
      </c>
      <c r="AY47" s="22">
        <v>47</v>
      </c>
      <c r="AZ47" s="30" t="str" cm="1">
        <f t="array" ref="AZ47">IFERROR(INDEX(reasoning!B:B,(MATCH($A47,reasoning!$A:$A,0)+3)),"")</f>
        <v/>
      </c>
      <c r="BA47" s="31" t="str" cm="1">
        <f t="array" ref="BA47">IFERROR(INDEX(reasoning!C:C,(MATCH($A47,reasoning!$A:$A,0)+3)),"")</f>
        <v/>
      </c>
      <c r="BB47" s="32" cm="1">
        <f t="array" ref="BB47">IFERROR(INDEX(reasoning!D:D,(MATCH($A47,reasoning!$A:$A,0)+3)),"")</f>
        <v>0</v>
      </c>
      <c r="BC47" s="30" t="str" cm="1">
        <f t="array" ref="BC47">IFERROR(INDEX(reasoning!E:E,(MATCH($A47,reasoning!$A:$A,0)+3)),"")</f>
        <v/>
      </c>
      <c r="BD47" s="31" t="str" cm="1">
        <f t="array" ref="BD47">IFERROR(INDEX(reasoning!F:F,(MATCH($A47,reasoning!$A:$A,0)+3)),"")</f>
        <v/>
      </c>
      <c r="BE47" s="32" t="str" cm="1">
        <f t="array" ref="BE47">IFERROR(INDEX(reasoning!G:G,(MATCH($A47,reasoning!$A:$A,0)+3)),"")</f>
        <v/>
      </c>
    </row>
    <row r="48" spans="1:57">
      <c r="A48" s="22">
        <v>47</v>
      </c>
      <c r="B48" s="23"/>
      <c r="C48" s="24" t="str">
        <f t="shared" si="4"/>
        <v>true</v>
      </c>
      <c r="D48" s="23"/>
      <c r="E48" s="24" t="str">
        <f t="shared" si="0"/>
        <v>true</v>
      </c>
      <c r="F48" s="25"/>
      <c r="G48" s="24" cm="1">
        <f t="array" ref="G48">IFERROR(INDEX(reasoning!$K:$K,(MATCH($A48,reasoning!$A:$A,0))),"")</f>
        <v>3</v>
      </c>
      <c r="H48" s="24" t="str">
        <f t="shared" si="5"/>
        <v>true</v>
      </c>
      <c r="I48" s="27" t="str">
        <f>IFERROR(VLOOKUP(G48,target!$B$2:$C$11,2,FALSE),"")</f>
        <v>480,600</v>
      </c>
      <c r="J48" s="28"/>
      <c r="K48" s="27" t="str">
        <f>IFERROR(INDEX(style!$B$1:$O$1,MATCH(J48,INDEX(style!$B$2:$O$13,MATCH(F48,style!$A$2:$A$13,0),0),0)),"")</f>
        <v/>
      </c>
      <c r="L48" s="27" t="str">
        <f>IFERROR(VLOOKUP(K48,skill!$A$1:$B$14,2,FALSE),"")</f>
        <v/>
      </c>
      <c r="M48" s="27" t="str">
        <f>IFERROR(VLOOKUP(K48,skill!$A$1:$C$14,3,FALSE),"")</f>
        <v/>
      </c>
      <c r="N48" s="27" t="str">
        <f t="shared" si="6"/>
        <v>false</v>
      </c>
      <c r="O48" s="27" t="str">
        <f>IF(COUNTIF(style!$L$1:$O$1,K48)&gt;0,"true","false")</f>
        <v>false</v>
      </c>
      <c r="P48" s="27" t="str">
        <f>IFERROR(VLOOKUP(K48,skill!$A$1:$D$14,4,FALSE),"")</f>
        <v/>
      </c>
      <c r="Q48" s="29" t="s">
        <v>78</v>
      </c>
      <c r="R48" s="27" cm="1">
        <f t="array" ref="R48">IFERROR(INDEX($AZ$1:$BE$1,MATCH(Q48,$AZ48:$BE48,0)),VLOOKUP(Q48,target!$A$8:$C$11,2))</f>
        <v>0</v>
      </c>
      <c r="S48" s="27" t="str">
        <f>VLOOKUP(R48,target!$B$2:$C$11,2,FALSE)</f>
        <v>0,0</v>
      </c>
      <c r="T48" s="27" t="str">
        <f t="shared" si="7"/>
        <v>false</v>
      </c>
      <c r="U48" s="25"/>
      <c r="V48" s="24" cm="1">
        <f t="array" ref="V48">IFERROR(INDEX(reasoning!$L:$L,(MATCH($A48,reasoning!$A:$A,0))),"")</f>
        <v>1</v>
      </c>
      <c r="W48" s="24" t="str">
        <f t="shared" si="8"/>
        <v>true</v>
      </c>
      <c r="X48" s="27" t="str">
        <f>IFERROR(VLOOKUP(V48,target!$B$2:$C$11,2,FALSE),"")</f>
        <v>100,600</v>
      </c>
      <c r="Y48" s="28"/>
      <c r="Z48" s="27" t="str">
        <f>IFERROR(INDEX(style!$B$1:$O$1,MATCH(Y48,INDEX(style!$B$2:$O$13,MATCH(U48,style!$A$2:$A$13,0),0),0)),"")</f>
        <v/>
      </c>
      <c r="AA48" s="27" t="str">
        <f>IFERROR(VLOOKUP(Z48,skill!$A$1:$B$14,2,FALSE),"")</f>
        <v/>
      </c>
      <c r="AB48" s="27" t="str">
        <f>IFERROR(VLOOKUP(Z48,skill!$A$1:$C$14,3,FALSE),"")</f>
        <v/>
      </c>
      <c r="AC48" s="27" t="str">
        <f t="shared" si="9"/>
        <v>false</v>
      </c>
      <c r="AD48" s="27" t="str">
        <f>IF(COUNTIF(style!$L$1:$O$1,Z48)&gt;0,"true","false")</f>
        <v>false</v>
      </c>
      <c r="AE48" s="27" t="str">
        <f>IFERROR(VLOOKUP(Z48,skill!$A$1:$D$14,4,FALSE),"")</f>
        <v/>
      </c>
      <c r="AF48" s="29" t="s">
        <v>78</v>
      </c>
      <c r="AG48" s="27" cm="1">
        <f t="array" ref="AG48">IFERROR(INDEX($AZ$1:$BE$1,MATCH(AF48,$AZ48:$BE48,0)),VLOOKUP(AF48,target!$A$8:$C$11,2))</f>
        <v>0</v>
      </c>
      <c r="AH48" s="27" t="str">
        <f>VLOOKUP(AG48,target!$B$2:$C$11,2,FALSE)</f>
        <v>0,0</v>
      </c>
      <c r="AI48" s="27" t="str">
        <f t="shared" si="1"/>
        <v>false</v>
      </c>
      <c r="AJ48" s="25"/>
      <c r="AK48" s="24" cm="1">
        <f t="array" ref="AK48">IFERROR(INDEX(reasoning!$M:$M,(MATCH($A48,reasoning!$A:$A,0))),"")</f>
        <v>2</v>
      </c>
      <c r="AL48" s="24" t="str">
        <f t="shared" si="10"/>
        <v>true</v>
      </c>
      <c r="AM48" s="27" t="str">
        <f>IFERROR(VLOOKUP(AK48,target!$B$2:$C$11,2,FALSE),"")</f>
        <v>290,600</v>
      </c>
      <c r="AN48" s="28"/>
      <c r="AO48" s="27" t="str">
        <f>IFERROR(INDEX(style!$B$1:$O$1,MATCH(AN48,INDEX(style!$B$2:$O$13,MATCH(AJ48,style!$A$2:$A$13,0),0),0)),"")</f>
        <v/>
      </c>
      <c r="AP48" s="27" t="str">
        <f>IFERROR(VLOOKUP(AO48,skill!$A$1:$B$14,2,FALSE),"")</f>
        <v/>
      </c>
      <c r="AQ48" s="27" t="str">
        <f>IFERROR(VLOOKUP(AO48,skill!$A$1:$C$14,3,FALSE),"")</f>
        <v/>
      </c>
      <c r="AR48" s="27" t="str">
        <f t="shared" si="2"/>
        <v>false</v>
      </c>
      <c r="AS48" s="27" t="str">
        <f>IF(COUNTIF(style!$L$1:$O$1,AO48)&gt;0,"true","false")</f>
        <v>false</v>
      </c>
      <c r="AT48" s="27" t="str">
        <f>IFERROR(VLOOKUP(AO48,skill!$A$1:$D$14,4,FALSE),"")</f>
        <v/>
      </c>
      <c r="AU48" s="29" t="s">
        <v>78</v>
      </c>
      <c r="AV48" s="27" cm="1">
        <f t="array" ref="AV48">IFERROR(INDEX($AZ$1:$BE$1,MATCH(AU48,$AZ48:$BE48,0)),VLOOKUP(AU48,target!$A$8:$C$11,2))</f>
        <v>0</v>
      </c>
      <c r="AW48" s="27" t="str">
        <f>VLOOKUP(AV48,target!$B$2:$C$11,2,FALSE)</f>
        <v>0,0</v>
      </c>
      <c r="AX48" s="27" t="str">
        <f t="shared" si="3"/>
        <v>false</v>
      </c>
      <c r="AY48" s="22">
        <v>48</v>
      </c>
      <c r="AZ48" s="30" t="str" cm="1">
        <f t="array" ref="AZ48">IFERROR(INDEX(reasoning!B:B,(MATCH($A48,reasoning!$A:$A,0)+3)),"")</f>
        <v/>
      </c>
      <c r="BA48" s="31" t="str" cm="1">
        <f t="array" ref="BA48">IFERROR(INDEX(reasoning!C:C,(MATCH($A48,reasoning!$A:$A,0)+3)),"")</f>
        <v/>
      </c>
      <c r="BB48" s="32" cm="1">
        <f t="array" ref="BB48">IFERROR(INDEX(reasoning!D:D,(MATCH($A48,reasoning!$A:$A,0)+3)),"")</f>
        <v>0</v>
      </c>
      <c r="BC48" s="30" t="str" cm="1">
        <f t="array" ref="BC48">IFERROR(INDEX(reasoning!E:E,(MATCH($A48,reasoning!$A:$A,0)+3)),"")</f>
        <v/>
      </c>
      <c r="BD48" s="31" t="str" cm="1">
        <f t="array" ref="BD48">IFERROR(INDEX(reasoning!F:F,(MATCH($A48,reasoning!$A:$A,0)+3)),"")</f>
        <v/>
      </c>
      <c r="BE48" s="32" t="str" cm="1">
        <f t="array" ref="BE48">IFERROR(INDEX(reasoning!G:G,(MATCH($A48,reasoning!$A:$A,0)+3)),"")</f>
        <v/>
      </c>
    </row>
    <row r="49" spans="1:1">
      <c r="A49" s="26"/>
    </row>
  </sheetData>
  <customSheetViews>
    <customSheetView guid="{D815DF09-8A0D-4347-8B34-851AE616A91B}" scale="80">
      <selection activeCell="Q1" sqref="Q1"/>
      <pageMargins left="0.75" right="0.75" top="1" bottom="1" header="0.5" footer="0.5"/>
      <pageSetup paperSize="9" orientation="portrait"/>
      <headerFooter/>
    </customSheetView>
    <customSheetView guid="{939EAACD-B774-46C4-925F-BFE2C4D99AC6}" scale="80" hiddenColumns="1">
      <selection activeCell="B18" sqref="B18"/>
      <pageMargins left="0.75" right="0.75" top="1" bottom="1" header="0.5" footer="0.5"/>
      <pageSetup paperSize="9" orientation="portrait"/>
      <headerFooter/>
    </customSheetView>
  </customSheetViews>
  <conditionalFormatting sqref="J2:J48">
    <cfRule type="containsText" dxfId="0" priority="10" operator="between" text="普攻">
      <formula>NOT(ISERROR(SEARCH("普攻",J2)))</formula>
    </cfRule>
  </conditionalFormatting>
  <conditionalFormatting sqref="Q$1:Q$1048576">
    <cfRule type="containsText" dxfId="1" priority="13" operator="between" text="默认目标">
      <formula>NOT(ISERROR(SEARCH("默认目标",Q1)))</formula>
    </cfRule>
  </conditionalFormatting>
  <conditionalFormatting sqref="Q2:Q48">
    <cfRule type="containsText" dxfId="2" priority="11" operator="between" text="敌人">
      <formula>NOT(ISERROR(SEARCH("敌人",Q2)))</formula>
    </cfRule>
    <cfRule type="notContainsText" dxfId="3" priority="12" operator="notContains" text="默认目标">
      <formula>ISERROR(SEARCH("默认目标",Q2))</formula>
    </cfRule>
  </conditionalFormatting>
  <conditionalFormatting sqref="Y2:Y48">
    <cfRule type="containsText" dxfId="0" priority="6" operator="between" text="普攻">
      <formula>NOT(ISERROR(SEARCH("普攻",Y2)))</formula>
    </cfRule>
  </conditionalFormatting>
  <conditionalFormatting sqref="AF2:AF48">
    <cfRule type="containsText" dxfId="4" priority="1" operator="between" text="默认目标">
      <formula>NOT(ISERROR(SEARCH("默认目标",AF2)))</formula>
    </cfRule>
    <cfRule type="containsText" dxfId="2" priority="7" operator="between" text="敌人">
      <formula>NOT(ISERROR(SEARCH("敌人",AF2)))</formula>
    </cfRule>
    <cfRule type="notContainsText" dxfId="3" priority="8" operator="notContains" text="默认目标">
      <formula>ISERROR(SEARCH("默认目标",AF2))</formula>
    </cfRule>
  </conditionalFormatting>
  <conditionalFormatting sqref="AN2:AN48">
    <cfRule type="containsText" dxfId="0" priority="2" operator="between" text="普攻">
      <formula>NOT(ISERROR(SEARCH("普攻",AN2)))</formula>
    </cfRule>
  </conditionalFormatting>
  <conditionalFormatting sqref="AU$1:AU$1048576">
    <cfRule type="containsText" dxfId="1" priority="5" operator="between" text="默认目标">
      <formula>NOT(ISERROR(SEARCH("默认目标",AU1)))</formula>
    </cfRule>
  </conditionalFormatting>
  <conditionalFormatting sqref="AU2:AU48">
    <cfRule type="containsText" dxfId="2" priority="3" operator="between" text="敌人">
      <formula>NOT(ISERROR(SEARCH("敌人",AU2)))</formula>
    </cfRule>
    <cfRule type="notContainsText" dxfId="3" priority="4" operator="notContains" text="默认目标">
      <formula>ISERROR(SEARCH("默认目标",AU2))</formula>
    </cfRule>
  </conditionalFormatting>
  <conditionalFormatting sqref="AY$1:AY$1048576">
    <cfRule type="containsText" dxfId="5" priority="18" operator="between" text="胜利">
      <formula>NOT(ISERROR(SEARCH("胜利",AY1)))</formula>
    </cfRule>
  </conditionalFormatting>
  <conditionalFormatting sqref="B$1:B$1048576 D$1:D$1048576">
    <cfRule type="containsText" dxfId="2" priority="20" operator="between" text="true">
      <formula>NOT(ISERROR(SEARCH("true",B1)))</formula>
    </cfRule>
  </conditionalFormatting>
  <dataValidations count="6">
    <dataValidation type="list" allowBlank="1" showInputMessage="1" showErrorMessage="1" sqref="B2:B48 D2:D48">
      <formula1>"true,false"</formula1>
    </dataValidation>
    <dataValidation allowBlank="1" showInputMessage="1" showErrorMessage="1" sqref="C$1:C$1048576 E$1:E$1048576 P2:P48 AE2:AE48 AT2:AT48 AZ2:BE48 G$1:I$1048576 V$1:X$1048576 AK$1:AM$1048576 K2:O48 Z2:AD48 AO2:AS48"/>
    <dataValidation type="list" allowBlank="1" showInputMessage="1" showErrorMessage="1" sqref="F2:F28 U2:U27 AJ2:AJ28">
      <formula1>style!$A$2:$A$18</formula1>
    </dataValidation>
    <dataValidation type="list" allowBlank="1" showInputMessage="1" showErrorMessage="1" sqref="F29:F48 U28:U48 AJ29:AJ48">
      <formula1>style!$A$2:$A$13</formula1>
    </dataValidation>
    <dataValidation type="list" allowBlank="1" showInputMessage="1" showErrorMessage="1" sqref="J2:J48 Y2:Y48 AN2:AN48">
      <formula1>OFFSET(style!$A$1,MATCH(F2,style!$A:$A,0)-1,1,1,14)</formula1>
    </dataValidation>
    <dataValidation type="list" allowBlank="1" showInputMessage="1" showErrorMessage="1" sqref="Q2:Q48 AF2:AF48 AU2:AU48">
      <formula1>target!$A$2:$A$11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4" sqref="D14"/>
    </sheetView>
  </sheetViews>
  <sheetFormatPr defaultColWidth="9" defaultRowHeight="13.5" outlineLevelCol="2"/>
  <cols>
    <col min="1" max="2" width="9" style="11"/>
  </cols>
  <sheetData>
    <row r="1" spans="1:3">
      <c r="A1" s="12" t="s">
        <v>80</v>
      </c>
      <c r="B1" s="12" t="s">
        <v>81</v>
      </c>
      <c r="C1" s="12" t="s">
        <v>82</v>
      </c>
    </row>
    <row r="2" spans="1:3">
      <c r="A2" s="13" t="str" cm="1">
        <f t="array" ref="A2:A7">style!A2:A7</f>
        <v>孔明</v>
      </c>
      <c r="B2" s="14">
        <v>1</v>
      </c>
      <c r="C2" s="15" t="s">
        <v>83</v>
      </c>
    </row>
    <row r="3" spans="1:3">
      <c r="A3" s="13" t="str">
        <v>四爷</v>
      </c>
      <c r="B3" s="14">
        <v>2</v>
      </c>
      <c r="C3" s="15" t="s">
        <v>84</v>
      </c>
    </row>
    <row r="4" spans="1:3">
      <c r="A4" s="13" t="str">
        <v>六妹</v>
      </c>
      <c r="B4" s="14">
        <v>3</v>
      </c>
      <c r="C4" s="15" t="s">
        <v>85</v>
      </c>
    </row>
    <row r="5" spans="1:3">
      <c r="A5" s="13" t="str">
        <v>可怜</v>
      </c>
      <c r="B5" s="14">
        <v>4</v>
      </c>
      <c r="C5" s="15" t="s">
        <v>86</v>
      </c>
    </row>
    <row r="6" spans="1:3">
      <c r="A6" s="13" t="str">
        <v>惠惠</v>
      </c>
      <c r="B6" s="14">
        <v>5</v>
      </c>
      <c r="C6" s="15" t="s">
        <v>87</v>
      </c>
    </row>
    <row r="7" spans="1:3">
      <c r="A7" s="13" t="str">
        <v>月歌</v>
      </c>
      <c r="B7" s="14">
        <v>6</v>
      </c>
      <c r="C7" s="15" t="s">
        <v>88</v>
      </c>
    </row>
    <row r="8" spans="1:3">
      <c r="A8" s="13" t="s">
        <v>89</v>
      </c>
      <c r="B8" s="14">
        <v>-1</v>
      </c>
      <c r="C8" s="15" t="s">
        <v>90</v>
      </c>
    </row>
    <row r="9" spans="1:3">
      <c r="A9" s="13" t="s">
        <v>91</v>
      </c>
      <c r="B9" s="14">
        <v>-2</v>
      </c>
      <c r="C9" s="15" t="s">
        <v>92</v>
      </c>
    </row>
    <row r="10" spans="1:3">
      <c r="A10" s="13" t="s">
        <v>93</v>
      </c>
      <c r="B10" s="14">
        <v>-3</v>
      </c>
      <c r="C10" s="15" t="s">
        <v>94</v>
      </c>
    </row>
    <row r="11" spans="1:3">
      <c r="A11" s="13" t="s">
        <v>78</v>
      </c>
      <c r="B11" s="14">
        <v>0</v>
      </c>
      <c r="C11" s="15" t="s">
        <v>95</v>
      </c>
    </row>
  </sheetData>
  <customSheetViews>
    <customSheetView guid="{D815DF09-8A0D-4347-8B34-851AE616A91B}">
      <selection activeCell="C11" sqref="C11"/>
      <pageMargins left="0.75" right="0.75" top="1" bottom="1" header="0.5" footer="0.5"/>
      <pageSetup paperSize="9" orientation="portrait"/>
      <headerFooter/>
    </customSheetView>
    <customSheetView guid="{939EAACD-B774-46C4-925F-BFE2C4D99AC6}">
      <selection activeCell="D14" sqref="D14"/>
      <pageMargins left="0.75" right="0.75" top="1" bottom="1" header="0.5" footer="0.5"/>
      <pageSetup paperSize="9" orientation="portrait"/>
      <headerFooter/>
    </customSheetView>
  </customSheetView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3" sqref="B3"/>
    </sheetView>
  </sheetViews>
  <sheetFormatPr defaultColWidth="9" defaultRowHeight="13.5" outlineLevelCol="1"/>
  <cols>
    <col min="1" max="1" width="9.92920353982301" customWidth="1"/>
    <col min="2" max="2" width="38.2654867256637" customWidth="1"/>
  </cols>
  <sheetData>
    <row r="1" spans="1:2">
      <c r="A1" s="7" t="s">
        <v>96</v>
      </c>
      <c r="B1" s="7" t="s">
        <v>97</v>
      </c>
    </row>
    <row r="2" spans="1:2">
      <c r="A2" s="8" t="s">
        <v>98</v>
      </c>
      <c r="B2" s="10" t="s">
        <v>99</v>
      </c>
    </row>
    <row r="3" spans="1:2">
      <c r="A3" s="8" t="s">
        <v>100</v>
      </c>
      <c r="B3" s="10" t="s">
        <v>101</v>
      </c>
    </row>
    <row r="4" spans="1:2">
      <c r="A4" s="8" t="s">
        <v>102</v>
      </c>
      <c r="B4" s="10" t="s">
        <v>103</v>
      </c>
    </row>
    <row r="5" spans="1:2">
      <c r="A5" s="8"/>
      <c r="B5" s="10"/>
    </row>
    <row r="6" spans="1:2">
      <c r="A6" s="8"/>
      <c r="B6" s="10"/>
    </row>
    <row r="7" spans="1:2">
      <c r="A7" s="8"/>
      <c r="B7" s="10"/>
    </row>
    <row r="8" spans="1:2">
      <c r="A8" s="8"/>
      <c r="B8" s="10"/>
    </row>
    <row r="9" spans="1:2">
      <c r="A9" s="8"/>
      <c r="B9" s="10"/>
    </row>
  </sheetData>
  <customSheetViews>
    <customSheetView guid="{D815DF09-8A0D-4347-8B34-851AE616A91B}">
      <selection activeCell="B9" sqref="B9"/>
      <pageMargins left="0.75" right="0.75" top="1" bottom="1" header="0.5" footer="0.5"/>
      <headerFooter/>
    </customSheetView>
    <customSheetView guid="{939EAACD-B774-46C4-925F-BFE2C4D99AC6}">
      <selection activeCell="B3" sqref="B3"/>
      <pageMargins left="0.75" right="0.75" top="1" bottom="1" header="0.5" footer="0.5"/>
      <headerFooter/>
    </customSheetView>
  </customSheetViews>
  <dataValidations count="1">
    <dataValidation type="list" allowBlank="1" showInputMessage="1" showErrorMessage="1" sqref="B4">
      <formula1>"不重凹,高分挑战,挑战钟楼,异时层,恒星战"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H12" sqref="H12"/>
    </sheetView>
  </sheetViews>
  <sheetFormatPr defaultColWidth="9.02654867256637" defaultRowHeight="13.5" outlineLevelCol="3"/>
  <sheetData>
    <row r="1" spans="1:4">
      <c r="A1" s="7" t="s">
        <v>1</v>
      </c>
      <c r="B1" s="8" t="s">
        <v>104</v>
      </c>
      <c r="C1" s="9" t="s">
        <v>77</v>
      </c>
      <c r="D1" s="9" t="s">
        <v>105</v>
      </c>
    </row>
    <row r="2" spans="1:4">
      <c r="A2" s="7" t="s">
        <v>2</v>
      </c>
      <c r="B2" s="8" t="s">
        <v>106</v>
      </c>
      <c r="C2" s="9" t="s">
        <v>77</v>
      </c>
      <c r="D2" s="9" t="s">
        <v>105</v>
      </c>
    </row>
    <row r="3" spans="1:4">
      <c r="A3" s="7" t="s">
        <v>3</v>
      </c>
      <c r="B3" s="8" t="s">
        <v>107</v>
      </c>
      <c r="C3" s="9" t="s">
        <v>77</v>
      </c>
      <c r="D3" s="9" t="s">
        <v>105</v>
      </c>
    </row>
    <row r="4" spans="1:4">
      <c r="A4" s="7" t="s">
        <v>4</v>
      </c>
      <c r="B4" s="8" t="s">
        <v>108</v>
      </c>
      <c r="C4" s="9" t="s">
        <v>77</v>
      </c>
      <c r="D4" s="9" t="s">
        <v>105</v>
      </c>
    </row>
    <row r="5" spans="1:4">
      <c r="A5" s="7" t="s">
        <v>5</v>
      </c>
      <c r="B5" s="8" t="s">
        <v>109</v>
      </c>
      <c r="C5" s="9" t="s">
        <v>105</v>
      </c>
      <c r="D5" s="9" t="s">
        <v>105</v>
      </c>
    </row>
    <row r="6" spans="1:4">
      <c r="A6" s="7" t="s">
        <v>6</v>
      </c>
      <c r="B6" s="8" t="s">
        <v>104</v>
      </c>
      <c r="C6" s="9" t="s">
        <v>105</v>
      </c>
      <c r="D6" s="9" t="s">
        <v>105</v>
      </c>
    </row>
    <row r="7" spans="1:4">
      <c r="A7" s="7" t="s">
        <v>7</v>
      </c>
      <c r="B7" s="8" t="s">
        <v>106</v>
      </c>
      <c r="C7" s="9" t="s">
        <v>105</v>
      </c>
      <c r="D7" s="9" t="s">
        <v>105</v>
      </c>
    </row>
    <row r="8" spans="1:4">
      <c r="A8" s="7" t="s">
        <v>8</v>
      </c>
      <c r="B8" s="8" t="s">
        <v>107</v>
      </c>
      <c r="C8" s="9" t="s">
        <v>105</v>
      </c>
      <c r="D8" s="9" t="s">
        <v>105</v>
      </c>
    </row>
    <row r="9" spans="1:4">
      <c r="A9" s="7" t="s">
        <v>9</v>
      </c>
      <c r="B9" s="8" t="s">
        <v>110</v>
      </c>
      <c r="C9" s="9" t="s">
        <v>77</v>
      </c>
      <c r="D9" s="9" t="s">
        <v>77</v>
      </c>
    </row>
    <row r="10" spans="1:4">
      <c r="A10" s="7" t="s">
        <v>10</v>
      </c>
      <c r="B10" s="8" t="s">
        <v>95</v>
      </c>
      <c r="C10" s="9" t="s">
        <v>77</v>
      </c>
      <c r="D10" s="9" t="s">
        <v>77</v>
      </c>
    </row>
    <row r="11" spans="1:4">
      <c r="A11" s="7" t="s">
        <v>11</v>
      </c>
      <c r="B11" s="8" t="s">
        <v>104</v>
      </c>
      <c r="C11" s="9" t="s">
        <v>77</v>
      </c>
      <c r="D11" s="9" t="s">
        <v>105</v>
      </c>
    </row>
    <row r="12" spans="1:4">
      <c r="A12" s="7" t="s">
        <v>12</v>
      </c>
      <c r="B12" s="8" t="s">
        <v>104</v>
      </c>
      <c r="C12" s="9" t="s">
        <v>77</v>
      </c>
      <c r="D12" s="9" t="s">
        <v>105</v>
      </c>
    </row>
    <row r="13" spans="1:4">
      <c r="A13" s="7" t="s">
        <v>13</v>
      </c>
      <c r="B13" s="8" t="s">
        <v>106</v>
      </c>
      <c r="C13" s="9" t="s">
        <v>77</v>
      </c>
      <c r="D13" s="9" t="s">
        <v>105</v>
      </c>
    </row>
    <row r="14" spans="1:4">
      <c r="A14" s="7" t="s">
        <v>14</v>
      </c>
      <c r="B14" s="8" t="s">
        <v>106</v>
      </c>
      <c r="C14" s="9" t="s">
        <v>77</v>
      </c>
      <c r="D14" s="9" t="s">
        <v>105</v>
      </c>
    </row>
  </sheetData>
  <customSheetViews>
    <customSheetView guid="{D815DF09-8A0D-4347-8B34-851AE616A91B}">
      <selection activeCell="D8" sqref="D8"/>
      <pageMargins left="0.75" right="0.75" top="1" bottom="1" header="0.5" footer="0.5"/>
      <headerFooter/>
    </customSheetView>
    <customSheetView guid="{939EAACD-B774-46C4-925F-BFE2C4D99AC6}">
      <selection activeCell="H12" sqref="H12"/>
      <pageMargins left="0.75" right="0.75" top="1" bottom="1" header="0.5" footer="0.5"/>
      <headerFooter/>
    </customSheetView>
  </customSheetViews>
  <conditionalFormatting sqref="C1:D14">
    <cfRule type="containsText" dxfId="6" priority="1" operator="between" text="true">
      <formula>NOT(ISERROR(SEARCH("true",C1)))</formula>
    </cfRule>
  </conditionalFormatting>
  <dataValidations count="1">
    <dataValidation type="list" allowBlank="1" showInputMessage="1" showErrorMessage="1" sqref="C1:D14">
      <formula1>"true,false"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1"/>
    </sheetView>
  </sheetViews>
  <sheetFormatPr defaultColWidth="9.02654867256637" defaultRowHeight="13.5" outlineLevelRow="1"/>
  <sheetData>
    <row r="1" spans="1:1">
      <c r="A1" t="s">
        <v>79</v>
      </c>
    </row>
    <row r="2" spans="1:1">
      <c r="A2" t="s">
        <v>79</v>
      </c>
    </row>
  </sheetData>
  <customSheetViews>
    <customSheetView guid="{939EAACD-B774-46C4-925F-BFE2C4D99AC6}">
      <selection activeCell="B1" sqref="B1"/>
      <pageMargins left="0.75" right="0.75" top="1" bottom="1" header="0.5" footer="0.5"/>
      <headerFooter/>
    </customSheetView>
  </customSheetView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P7" sqref="P7"/>
    </sheetView>
  </sheetViews>
  <sheetFormatPr defaultColWidth="9.02654867256637" defaultRowHeight="13.5"/>
  <sheetData>
    <row r="1" spans="1:13">
      <c r="A1" s="1">
        <f>IF(MOD(ROW(),4)=1,(ROW()-1)/4+1,114514)</f>
        <v>1</v>
      </c>
      <c r="B1" s="2" t="str">
        <f>style!A2</f>
        <v>孔明</v>
      </c>
      <c r="C1" s="2" t="str">
        <f>style!A3</f>
        <v>四爷</v>
      </c>
      <c r="D1" s="2" t="str">
        <f>style!A4</f>
        <v>六妹</v>
      </c>
      <c r="E1" s="2" t="str">
        <f>style!A5</f>
        <v>可怜</v>
      </c>
      <c r="F1" s="2" t="str">
        <f>style!A6</f>
        <v>惠惠</v>
      </c>
      <c r="G1" s="2" t="str">
        <f>style!A7</f>
        <v>月歌</v>
      </c>
      <c r="H1" s="3" t="str" cm="1">
        <f t="array" ref="H1">IFERROR(INDEX(ttk!$F:$F,MATCH($A1,ttk!$A:$A,0)),"")</f>
        <v>月歌</v>
      </c>
      <c r="I1" s="3" t="str" cm="1">
        <f t="array" ref="I1">IFERROR(INDEX(ttk!$U:$U,MATCH($A1,ttk!$A:$A,0)),"")</f>
        <v>孔明</v>
      </c>
      <c r="J1" s="3" t="str" cm="1">
        <f t="array" ref="J1">IFERROR(INDEX(ttk!$AJ:$AJ,MATCH($A1,ttk!$A:$A,0)),"")</f>
        <v>惠惠</v>
      </c>
      <c r="K1" s="2">
        <f>MATCH(H1,B1:G1,0)</f>
        <v>6</v>
      </c>
      <c r="L1" s="2">
        <f>MATCH(I1,B2:G2,0)</f>
        <v>6</v>
      </c>
      <c r="M1" s="2">
        <f>MATCH(J1,B3:G3,0)</f>
        <v>5</v>
      </c>
    </row>
    <row r="2" spans="1:13">
      <c r="A2" s="4" t="str">
        <f t="shared" ref="A2:A15" si="0">IF(MOD(ROW(),4)=1,(ROW()-1)/4+1,"")</f>
        <v/>
      </c>
      <c r="B2" s="5" t="str">
        <f>IF(COLUMN()-1=1,$H1,IF(COLUMN()-1=$K1,$B1,B1))</f>
        <v>月歌</v>
      </c>
      <c r="C2" s="5" t="str">
        <f>IF(COLUMN()-1=1,$H1,IF(COLUMN()-1=$K1,$B1,C1))</f>
        <v>四爷</v>
      </c>
      <c r="D2" s="5" t="str">
        <f>IF(COLUMN()-1=1,$H1,IF(COLUMN()-1=$K1,$B1,D1))</f>
        <v>六妹</v>
      </c>
      <c r="E2" s="5" t="str">
        <f>IF(COLUMN()-1=1,$H1,IF(COLUMN()-1=$K1,$B1,E1))</f>
        <v>可怜</v>
      </c>
      <c r="F2" s="5" t="str">
        <f>IF(COLUMN()-1=1,$H1,IF(COLUMN()-1=$K1,$B1,F1))</f>
        <v>惠惠</v>
      </c>
      <c r="G2" s="5" t="str">
        <f>IF(COLUMN()-1=1,$H1,IF(COLUMN()-1=$K1,$B1,G1))</f>
        <v>孔明</v>
      </c>
      <c r="H2" s="6"/>
      <c r="I2" s="6"/>
      <c r="J2" s="6"/>
      <c r="K2" s="5"/>
      <c r="L2" s="5"/>
      <c r="M2" s="5"/>
    </row>
    <row r="3" spans="1:13">
      <c r="A3" s="4" t="str">
        <f t="shared" si="0"/>
        <v/>
      </c>
      <c r="B3" s="5" t="str">
        <f>IF(COLUMN()-1=2,$I1,IF(COLUMN()-1=$L1,$C2,B2))</f>
        <v>月歌</v>
      </c>
      <c r="C3" s="5" t="str">
        <f>IF(COLUMN()-1=2,$I1,IF(COLUMN()-1=$L1,$C2,C2))</f>
        <v>孔明</v>
      </c>
      <c r="D3" s="5" t="str">
        <f>IF(COLUMN()-1=2,$I1,IF(COLUMN()-1=$L1,$C2,D2))</f>
        <v>六妹</v>
      </c>
      <c r="E3" s="5" t="str">
        <f>IF(COLUMN()-1=2,$I1,IF(COLUMN()-1=$L1,$C2,E2))</f>
        <v>可怜</v>
      </c>
      <c r="F3" s="5" t="str">
        <f>IF(COLUMN()-1=2,$I1,IF(COLUMN()-1=$L1,$C2,F2))</f>
        <v>惠惠</v>
      </c>
      <c r="G3" s="5" t="str">
        <f>IF(COLUMN()-1=2,$I1,IF(COLUMN()-1=$L1,$C2,G2))</f>
        <v>四爷</v>
      </c>
      <c r="H3" s="6"/>
      <c r="I3" s="6"/>
      <c r="J3" s="6"/>
      <c r="K3" s="5"/>
      <c r="L3" s="5"/>
      <c r="M3" s="5"/>
    </row>
    <row r="4" spans="1:13">
      <c r="A4" s="4" t="str">
        <f t="shared" si="0"/>
        <v/>
      </c>
      <c r="B4" s="5" t="str">
        <f>IF(COLUMN()-1=3,$J1,IF(COLUMN()-1=$M1,$D3,B3))</f>
        <v>月歌</v>
      </c>
      <c r="C4" s="5" t="str">
        <f>IF(COLUMN()-1=3,$J1,IF(COLUMN()-1=$M1,$D3,C3))</f>
        <v>孔明</v>
      </c>
      <c r="D4" s="5" t="str">
        <f>IF(COLUMN()-1=3,$J1,IF(COLUMN()-1=$M1,$D3,D3))</f>
        <v>惠惠</v>
      </c>
      <c r="E4" s="5" t="str">
        <f>IF(COLUMN()-1=3,$J1,IF(COLUMN()-1=$M1,$D3,E3))</f>
        <v>可怜</v>
      </c>
      <c r="F4" s="5" t="str">
        <f>IF(COLUMN()-1=3,$J1,IF(COLUMN()-1=$M1,$D3,F3))</f>
        <v>六妹</v>
      </c>
      <c r="G4" s="5" t="str">
        <f>IF(COLUMN()-1=3,$J1,IF(COLUMN()-1=$M1,$D3,G3))</f>
        <v>四爷</v>
      </c>
      <c r="H4" s="6"/>
      <c r="I4" s="6"/>
      <c r="J4" s="6"/>
      <c r="K4" s="5"/>
      <c r="L4" s="5"/>
      <c r="M4" s="5"/>
    </row>
    <row r="5" spans="1:13">
      <c r="A5" s="4">
        <f t="shared" si="0"/>
        <v>2</v>
      </c>
      <c r="B5" s="2" t="str">
        <f t="shared" ref="B5:G5" si="1">B4</f>
        <v>月歌</v>
      </c>
      <c r="C5" s="2" t="str">
        <f t="shared" si="1"/>
        <v>孔明</v>
      </c>
      <c r="D5" s="2" t="str">
        <f t="shared" si="1"/>
        <v>惠惠</v>
      </c>
      <c r="E5" s="2" t="str">
        <f t="shared" si="1"/>
        <v>可怜</v>
      </c>
      <c r="F5" s="2" t="str">
        <f t="shared" si="1"/>
        <v>六妹</v>
      </c>
      <c r="G5" s="2" t="str">
        <f t="shared" si="1"/>
        <v>四爷</v>
      </c>
      <c r="H5" s="3" t="str" cm="1">
        <f t="array" ref="H5">IFERROR(INDEX(ttk!$F:$F,MATCH($A5,ttk!$A:$A,0)),"")</f>
        <v>月歌</v>
      </c>
      <c r="I5" s="3" t="str" cm="1">
        <f t="array" ref="I5">IFERROR(INDEX(ttk!$U:$U,MATCH($A5,ttk!$A:$A,0)),"")</f>
        <v>孔明</v>
      </c>
      <c r="J5" s="3" t="str" cm="1">
        <f t="array" ref="J5">IFERROR(INDEX(ttk!$AJ:$AJ,MATCH($A5,ttk!$A:$A,0)),"")</f>
        <v>六妹</v>
      </c>
      <c r="K5" s="2">
        <f>MATCH(H5,B5:G5,0)</f>
        <v>1</v>
      </c>
      <c r="L5" s="2">
        <f>MATCH(I5,B6:G6,0)</f>
        <v>2</v>
      </c>
      <c r="M5" s="2">
        <f>MATCH(J5,B7:G7,0)</f>
        <v>5</v>
      </c>
    </row>
    <row r="6" spans="1:13">
      <c r="A6" s="4" t="str">
        <f t="shared" si="0"/>
        <v/>
      </c>
      <c r="B6" s="5" t="str">
        <f>IF(COLUMN()-1=1,$H5,IF(COLUMN()-1=$K5,$B5,B5))</f>
        <v>月歌</v>
      </c>
      <c r="C6" s="5" t="str">
        <f>IF(COLUMN()-1=1,$H5,IF(COLUMN()-1=$K5,$B5,C5))</f>
        <v>孔明</v>
      </c>
      <c r="D6" s="5" t="str">
        <f>IF(COLUMN()-1=1,$H5,IF(COLUMN()-1=$K5,$B5,D5))</f>
        <v>惠惠</v>
      </c>
      <c r="E6" s="5" t="str">
        <f>IF(COLUMN()-1=1,$H5,IF(COLUMN()-1=$K5,$B5,E5))</f>
        <v>可怜</v>
      </c>
      <c r="F6" s="5" t="str">
        <f>IF(COLUMN()-1=1,$H5,IF(COLUMN()-1=$K5,$B5,F5))</f>
        <v>六妹</v>
      </c>
      <c r="G6" s="5" t="str">
        <f>IF(COLUMN()-1=1,$H5,IF(COLUMN()-1=$K5,$B5,G5))</f>
        <v>四爷</v>
      </c>
      <c r="H6" s="6"/>
      <c r="I6" s="6"/>
      <c r="J6" s="6"/>
      <c r="K6" s="5"/>
      <c r="L6" s="5"/>
      <c r="M6" s="5"/>
    </row>
    <row r="7" spans="1:13">
      <c r="A7" s="4" t="str">
        <f t="shared" si="0"/>
        <v/>
      </c>
      <c r="B7" s="5" t="str">
        <f>IF(COLUMN()-1=2,$I5,IF(COLUMN()-1=$L5,$C6,B6))</f>
        <v>月歌</v>
      </c>
      <c r="C7" s="5" t="str">
        <f>IF(COLUMN()-1=2,$I5,IF(COLUMN()-1=$L5,$C6,C6))</f>
        <v>孔明</v>
      </c>
      <c r="D7" s="5" t="str">
        <f>IF(COLUMN()-1=2,$I5,IF(COLUMN()-1=$L5,$C6,D6))</f>
        <v>惠惠</v>
      </c>
      <c r="E7" s="5" t="str">
        <f>IF(COLUMN()-1=2,$I5,IF(COLUMN()-1=$L5,$C6,E6))</f>
        <v>可怜</v>
      </c>
      <c r="F7" s="5" t="str">
        <f>IF(COLUMN()-1=2,$I5,IF(COLUMN()-1=$L5,$C6,F6))</f>
        <v>六妹</v>
      </c>
      <c r="G7" s="5" t="str">
        <f>IF(COLUMN()-1=2,$I5,IF(COLUMN()-1=$L5,$C6,G6))</f>
        <v>四爷</v>
      </c>
      <c r="H7" s="6"/>
      <c r="I7" s="6"/>
      <c r="J7" s="6"/>
      <c r="K7" s="5"/>
      <c r="L7" s="5"/>
      <c r="M7" s="5"/>
    </row>
    <row r="8" spans="1:13">
      <c r="A8" s="4" t="str">
        <f t="shared" si="0"/>
        <v/>
      </c>
      <c r="B8" s="5" t="str">
        <f>IF(COLUMN()-1=3,$J5,IF(COLUMN()-1=$M5,$D7,B7))</f>
        <v>月歌</v>
      </c>
      <c r="C8" s="5" t="str">
        <f>IF(COLUMN()-1=3,$J5,IF(COLUMN()-1=$M5,$D7,C7))</f>
        <v>孔明</v>
      </c>
      <c r="D8" s="5" t="str">
        <f>IF(COLUMN()-1=3,$J5,IF(COLUMN()-1=$M5,$D7,D7))</f>
        <v>六妹</v>
      </c>
      <c r="E8" s="5" t="str">
        <f>IF(COLUMN()-1=3,$J5,IF(COLUMN()-1=$M5,$D7,E7))</f>
        <v>可怜</v>
      </c>
      <c r="F8" s="5" t="str">
        <f>IF(COLUMN()-1=3,$J5,IF(COLUMN()-1=$M5,$D7,F7))</f>
        <v>惠惠</v>
      </c>
      <c r="G8" s="5" t="str">
        <f>IF(COLUMN()-1=3,$J5,IF(COLUMN()-1=$M5,$D7,G7))</f>
        <v>四爷</v>
      </c>
      <c r="H8" s="6"/>
      <c r="I8" s="6"/>
      <c r="J8" s="6"/>
      <c r="K8" s="5"/>
      <c r="L8" s="5"/>
      <c r="M8" s="5"/>
    </row>
    <row r="9" spans="1:13">
      <c r="A9" s="4">
        <f t="shared" si="0"/>
        <v>3</v>
      </c>
      <c r="B9" s="2" t="str">
        <f t="shared" ref="B9:G9" si="2">B8</f>
        <v>月歌</v>
      </c>
      <c r="C9" s="2" t="str">
        <f t="shared" si="2"/>
        <v>孔明</v>
      </c>
      <c r="D9" s="2" t="str">
        <f t="shared" si="2"/>
        <v>六妹</v>
      </c>
      <c r="E9" s="2" t="str">
        <f t="shared" si="2"/>
        <v>可怜</v>
      </c>
      <c r="F9" s="2" t="str">
        <f t="shared" si="2"/>
        <v>惠惠</v>
      </c>
      <c r="G9" s="2" t="str">
        <f t="shared" si="2"/>
        <v>四爷</v>
      </c>
      <c r="H9" s="3" t="str" cm="1">
        <f t="array" ref="H9">IFERROR(INDEX(ttk!$F:$F,MATCH($A9,ttk!$A:$A,0)),"")</f>
        <v>惠惠</v>
      </c>
      <c r="I9" s="3" t="str" cm="1">
        <f t="array" ref="I9">IFERROR(INDEX(ttk!$U:$U,MATCH($A9,ttk!$A:$A,0)),"")</f>
        <v>孔明</v>
      </c>
      <c r="J9" s="3" t="str" cm="1">
        <f t="array" ref="J9">IFERROR(INDEX(ttk!$AJ:$AJ,MATCH($A9,ttk!$A:$A,0)),"")</f>
        <v>月歌</v>
      </c>
      <c r="K9" s="2">
        <f>MATCH(H9,B9:G9,0)</f>
        <v>5</v>
      </c>
      <c r="L9" s="2">
        <f>MATCH(I9,B10:G10,0)</f>
        <v>2</v>
      </c>
      <c r="M9" s="2">
        <f>MATCH(J9,B11:G11,0)</f>
        <v>5</v>
      </c>
    </row>
    <row r="10" spans="1:13">
      <c r="A10" s="4" t="str">
        <f t="shared" si="0"/>
        <v/>
      </c>
      <c r="B10" s="5" t="str">
        <f>IF(COLUMN()-1=1,$H9,IF(COLUMN()-1=$K9,$B9,B9))</f>
        <v>惠惠</v>
      </c>
      <c r="C10" s="5" t="str">
        <f>IF(COLUMN()-1=1,$H9,IF(COLUMN()-1=$K9,$B9,C9))</f>
        <v>孔明</v>
      </c>
      <c r="D10" s="5" t="str">
        <f>IF(COLUMN()-1=1,$H9,IF(COLUMN()-1=$K9,$B9,D9))</f>
        <v>六妹</v>
      </c>
      <c r="E10" s="5" t="str">
        <f>IF(COLUMN()-1=1,$H9,IF(COLUMN()-1=$K9,$B9,E9))</f>
        <v>可怜</v>
      </c>
      <c r="F10" s="5" t="str">
        <f>IF(COLUMN()-1=1,$H9,IF(COLUMN()-1=$K9,$B9,F9))</f>
        <v>月歌</v>
      </c>
      <c r="G10" s="5" t="str">
        <f>IF(COLUMN()-1=1,$H9,IF(COLUMN()-1=$K9,$B9,G9))</f>
        <v>四爷</v>
      </c>
      <c r="H10" s="6"/>
      <c r="I10" s="6"/>
      <c r="J10" s="6"/>
      <c r="K10" s="5"/>
      <c r="L10" s="5"/>
      <c r="M10" s="5"/>
    </row>
    <row r="11" spans="1:13">
      <c r="A11" s="4" t="str">
        <f t="shared" si="0"/>
        <v/>
      </c>
      <c r="B11" s="5" t="str">
        <f>IF(COLUMN()-1=2,$I9,IF(COLUMN()-1=$L9,$C10,B10))</f>
        <v>惠惠</v>
      </c>
      <c r="C11" s="5" t="str">
        <f>IF(COLUMN()-1=2,$I9,IF(COLUMN()-1=$L9,$C10,C10))</f>
        <v>孔明</v>
      </c>
      <c r="D11" s="5" t="str">
        <f>IF(COLUMN()-1=2,$I9,IF(COLUMN()-1=$L9,$C10,D10))</f>
        <v>六妹</v>
      </c>
      <c r="E11" s="5" t="str">
        <f>IF(COLUMN()-1=2,$I9,IF(COLUMN()-1=$L9,$C10,E10))</f>
        <v>可怜</v>
      </c>
      <c r="F11" s="5" t="str">
        <f>IF(COLUMN()-1=2,$I9,IF(COLUMN()-1=$L9,$C10,F10))</f>
        <v>月歌</v>
      </c>
      <c r="G11" s="5" t="str">
        <f>IF(COLUMN()-1=2,$I9,IF(COLUMN()-1=$L9,$C10,G10))</f>
        <v>四爷</v>
      </c>
      <c r="H11" s="6"/>
      <c r="I11" s="6"/>
      <c r="J11" s="6"/>
      <c r="K11" s="5"/>
      <c r="L11" s="5"/>
      <c r="M11" s="5"/>
    </row>
    <row r="12" spans="1:13">
      <c r="A12" s="4" t="str">
        <f t="shared" si="0"/>
        <v/>
      </c>
      <c r="B12" s="5" t="str">
        <f>IF(COLUMN()-1=3,$J9,IF(COLUMN()-1=$M9,$D11,B11))</f>
        <v>惠惠</v>
      </c>
      <c r="C12" s="5" t="str">
        <f>IF(COLUMN()-1=3,$J9,IF(COLUMN()-1=$M9,$D11,C11))</f>
        <v>孔明</v>
      </c>
      <c r="D12" s="5" t="str">
        <f>IF(COLUMN()-1=3,$J9,IF(COLUMN()-1=$M9,$D11,D11))</f>
        <v>月歌</v>
      </c>
      <c r="E12" s="5" t="str">
        <f>IF(COLUMN()-1=3,$J9,IF(COLUMN()-1=$M9,$D11,E11))</f>
        <v>可怜</v>
      </c>
      <c r="F12" s="5" t="str">
        <f>IF(COLUMN()-1=3,$J9,IF(COLUMN()-1=$M9,$D11,F11))</f>
        <v>六妹</v>
      </c>
      <c r="G12" s="5" t="str">
        <f>IF(COLUMN()-1=3,$J9,IF(COLUMN()-1=$M9,$D11,G11))</f>
        <v>四爷</v>
      </c>
      <c r="H12" s="6"/>
      <c r="I12" s="6"/>
      <c r="J12" s="6"/>
      <c r="K12" s="5"/>
      <c r="L12" s="5"/>
      <c r="M12" s="5"/>
    </row>
    <row r="13" spans="1:13">
      <c r="A13" s="4">
        <f t="shared" si="0"/>
        <v>4</v>
      </c>
      <c r="B13" s="2" t="str">
        <f t="shared" ref="B13:G13" si="3">B12</f>
        <v>惠惠</v>
      </c>
      <c r="C13" s="2" t="str">
        <f t="shared" si="3"/>
        <v>孔明</v>
      </c>
      <c r="D13" s="2" t="str">
        <f t="shared" si="3"/>
        <v>月歌</v>
      </c>
      <c r="E13" s="2" t="str">
        <f t="shared" si="3"/>
        <v>可怜</v>
      </c>
      <c r="F13" s="2" t="str">
        <f t="shared" si="3"/>
        <v>六妹</v>
      </c>
      <c r="G13" s="2" t="str">
        <f t="shared" si="3"/>
        <v>四爷</v>
      </c>
      <c r="H13" s="3" cm="1">
        <f t="array" ref="H13">IFERROR(INDEX(ttk!$F:$F,MATCH($A13,ttk!$A:$A,0)),"")</f>
        <v>0</v>
      </c>
      <c r="I13" s="3" cm="1">
        <f t="array" ref="I13">IFERROR(INDEX(ttk!$U:$U,MATCH($A13,ttk!$A:$A,0)),"")</f>
        <v>0</v>
      </c>
      <c r="J13" s="3" cm="1">
        <f t="array" ref="J13">IFERROR(INDEX(ttk!$AJ:$AJ,MATCH($A13,ttk!$A:$A,0)),"")</f>
        <v>0</v>
      </c>
      <c r="K13" s="2" t="e">
        <f>MATCH(H13,B13:G13,0)</f>
        <v>#N/A</v>
      </c>
      <c r="L13" s="2">
        <f>MATCH(I13,B14:G14,0)</f>
        <v>1</v>
      </c>
      <c r="M13" s="2">
        <f>MATCH(J13,B15:G15,0)</f>
        <v>2</v>
      </c>
    </row>
    <row r="14" spans="1:13">
      <c r="A14" s="4" t="str">
        <f t="shared" si="0"/>
        <v/>
      </c>
      <c r="B14" s="5">
        <f>IF(COLUMN()-1=1,$H13,IF(COLUMN()-1=$K13,$B13,B13))</f>
        <v>0</v>
      </c>
      <c r="C14" s="5" t="e">
        <f>IF(COLUMN()-1=1,$H13,IF(COLUMN()-1=$K13,$B13,C13))</f>
        <v>#N/A</v>
      </c>
      <c r="D14" s="5" t="e">
        <f>IF(COLUMN()-1=1,$H13,IF(COLUMN()-1=$K13,$B13,D13))</f>
        <v>#N/A</v>
      </c>
      <c r="E14" s="5" t="e">
        <f>IF(COLUMN()-1=1,$H13,IF(COLUMN()-1=$K13,$B13,E13))</f>
        <v>#N/A</v>
      </c>
      <c r="F14" s="5" t="e">
        <f>IF(COLUMN()-1=1,$H13,IF(COLUMN()-1=$K13,$B13,F13))</f>
        <v>#N/A</v>
      </c>
      <c r="G14" s="5" t="e">
        <f>IF(COLUMN()-1=1,$H13,IF(COLUMN()-1=$K13,$B13,G13))</f>
        <v>#N/A</v>
      </c>
      <c r="H14" s="6"/>
      <c r="I14" s="6"/>
      <c r="J14" s="6"/>
      <c r="K14" s="5"/>
      <c r="L14" s="5"/>
      <c r="M14" s="5"/>
    </row>
    <row r="15" spans="1:13">
      <c r="A15" s="4" t="str">
        <f t="shared" si="0"/>
        <v/>
      </c>
      <c r="B15" s="5" t="e">
        <f>IF(COLUMN()-1=2,$I13,IF(COLUMN()-1=$L13,$C14,B14))</f>
        <v>#N/A</v>
      </c>
      <c r="C15" s="5">
        <f>IF(COLUMN()-1=2,$I13,IF(COLUMN()-1=$L13,$C14,C14))</f>
        <v>0</v>
      </c>
      <c r="D15" s="5" t="e">
        <f>IF(COLUMN()-1=2,$I13,IF(COLUMN()-1=$L13,$C14,D14))</f>
        <v>#N/A</v>
      </c>
      <c r="E15" s="5" t="e">
        <f>IF(COLUMN()-1=2,$I13,IF(COLUMN()-1=$L13,$C14,E14))</f>
        <v>#N/A</v>
      </c>
      <c r="F15" s="5" t="e">
        <f>IF(COLUMN()-1=2,$I13,IF(COLUMN()-1=$L13,$C14,F14))</f>
        <v>#N/A</v>
      </c>
      <c r="G15" s="5" t="e">
        <f>IF(COLUMN()-1=2,$I13,IF(COLUMN()-1=$L13,$C14,G14))</f>
        <v>#N/A</v>
      </c>
      <c r="H15" s="6"/>
      <c r="I15" s="6"/>
      <c r="J15" s="6"/>
      <c r="K15" s="5"/>
      <c r="L15" s="5"/>
      <c r="M15" s="5"/>
    </row>
    <row r="16" spans="1:13">
      <c r="A16" s="4" t="str">
        <f t="shared" ref="A16:A25" si="4">IF(MOD(ROW(),4)=1,(ROW()-1)/4+1,"")</f>
        <v/>
      </c>
      <c r="B16" s="5" t="e">
        <f>IF(COLUMN()-1=3,$J13,IF(COLUMN()-1=$M13,$D15,B15))</f>
        <v>#N/A</v>
      </c>
      <c r="C16" s="5" t="e">
        <f>IF(COLUMN()-1=3,$J13,IF(COLUMN()-1=$M13,$D15,C15))</f>
        <v>#N/A</v>
      </c>
      <c r="D16" s="5">
        <f>IF(COLUMN()-1=3,$J13,IF(COLUMN()-1=$M13,$D15,D15))</f>
        <v>0</v>
      </c>
      <c r="E16" s="5" t="e">
        <f>IF(COLUMN()-1=3,$J13,IF(COLUMN()-1=$M13,$D15,E15))</f>
        <v>#N/A</v>
      </c>
      <c r="F16" s="5" t="e">
        <f>IF(COLUMN()-1=3,$J13,IF(COLUMN()-1=$M13,$D15,F15))</f>
        <v>#N/A</v>
      </c>
      <c r="G16" s="5" t="e">
        <f>IF(COLUMN()-1=3,$J13,IF(COLUMN()-1=$M13,$D15,G15))</f>
        <v>#N/A</v>
      </c>
      <c r="H16" s="6"/>
      <c r="I16" s="6"/>
      <c r="J16" s="6"/>
      <c r="K16" s="5"/>
      <c r="L16" s="5"/>
      <c r="M16" s="5"/>
    </row>
    <row r="17" spans="1:13">
      <c r="A17" s="4">
        <f t="shared" si="4"/>
        <v>5</v>
      </c>
      <c r="B17" s="2" t="e">
        <f t="shared" ref="B17:G17" si="5">B16</f>
        <v>#N/A</v>
      </c>
      <c r="C17" s="2" t="e">
        <f t="shared" si="5"/>
        <v>#N/A</v>
      </c>
      <c r="D17" s="2">
        <f t="shared" si="5"/>
        <v>0</v>
      </c>
      <c r="E17" s="2" t="e">
        <f t="shared" si="5"/>
        <v>#N/A</v>
      </c>
      <c r="F17" s="2" t="e">
        <f t="shared" si="5"/>
        <v>#N/A</v>
      </c>
      <c r="G17" s="2" t="e">
        <f t="shared" si="5"/>
        <v>#N/A</v>
      </c>
      <c r="H17" s="3" cm="1">
        <f t="array" ref="H17">IFERROR(INDEX(ttk!$F:$F,MATCH($A17,ttk!$A:$A,0)),"")</f>
        <v>0</v>
      </c>
      <c r="I17" s="3" cm="1">
        <f t="array" ref="I17">IFERROR(INDEX(ttk!$U:$U,MATCH($A17,ttk!$A:$A,0)),"")</f>
        <v>0</v>
      </c>
      <c r="J17" s="3" cm="1">
        <f t="array" ref="J17">IFERROR(INDEX(ttk!$AJ:$AJ,MATCH($A17,ttk!$A:$A,0)),"")</f>
        <v>0</v>
      </c>
      <c r="K17" s="2">
        <f>MATCH(H17,B17:G17,0)</f>
        <v>3</v>
      </c>
      <c r="L17" s="2">
        <f>MATCH(I17,B18:G18,0)</f>
        <v>1</v>
      </c>
      <c r="M17" s="2">
        <f>MATCH(J17,B19:G19,0)</f>
        <v>2</v>
      </c>
    </row>
    <row r="18" spans="1:13">
      <c r="A18" s="4" t="str">
        <f t="shared" si="4"/>
        <v/>
      </c>
      <c r="B18" s="5">
        <f>IF(COLUMN()-1=1,$H17,IF(COLUMN()-1=$K17,$B17,B17))</f>
        <v>0</v>
      </c>
      <c r="C18" s="5" t="e">
        <f>IF(COLUMN()-1=1,$H17,IF(COLUMN()-1=$K17,$B17,C17))</f>
        <v>#N/A</v>
      </c>
      <c r="D18" s="5" t="e">
        <f>IF(COLUMN()-1=1,$H17,IF(COLUMN()-1=$K17,$B17,D17))</f>
        <v>#N/A</v>
      </c>
      <c r="E18" s="5" t="e">
        <f>IF(COLUMN()-1=1,$H17,IF(COLUMN()-1=$K17,$B17,E17))</f>
        <v>#N/A</v>
      </c>
      <c r="F18" s="5" t="e">
        <f>IF(COLUMN()-1=1,$H17,IF(COLUMN()-1=$K17,$B17,F17))</f>
        <v>#N/A</v>
      </c>
      <c r="G18" s="5" t="e">
        <f>IF(COLUMN()-1=1,$H17,IF(COLUMN()-1=$K17,$B17,G17))</f>
        <v>#N/A</v>
      </c>
      <c r="H18" s="6"/>
      <c r="I18" s="6"/>
      <c r="J18" s="6"/>
      <c r="K18" s="5"/>
      <c r="L18" s="5"/>
      <c r="M18" s="5"/>
    </row>
    <row r="19" spans="1:13">
      <c r="A19" s="4" t="str">
        <f t="shared" si="4"/>
        <v/>
      </c>
      <c r="B19" s="5" t="e">
        <f>IF(COLUMN()-1=2,$I17,IF(COLUMN()-1=$L17,$C18,B18))</f>
        <v>#N/A</v>
      </c>
      <c r="C19" s="5">
        <f>IF(COLUMN()-1=2,$I17,IF(COLUMN()-1=$L17,$C18,C18))</f>
        <v>0</v>
      </c>
      <c r="D19" s="5" t="e">
        <f>IF(COLUMN()-1=2,$I17,IF(COLUMN()-1=$L17,$C18,D18))</f>
        <v>#N/A</v>
      </c>
      <c r="E19" s="5" t="e">
        <f>IF(COLUMN()-1=2,$I17,IF(COLUMN()-1=$L17,$C18,E18))</f>
        <v>#N/A</v>
      </c>
      <c r="F19" s="5" t="e">
        <f>IF(COLUMN()-1=2,$I17,IF(COLUMN()-1=$L17,$C18,F18))</f>
        <v>#N/A</v>
      </c>
      <c r="G19" s="5" t="e">
        <f>IF(COLUMN()-1=2,$I17,IF(COLUMN()-1=$L17,$C18,G18))</f>
        <v>#N/A</v>
      </c>
      <c r="H19" s="6"/>
      <c r="I19" s="6"/>
      <c r="J19" s="6"/>
      <c r="K19" s="5"/>
      <c r="L19" s="5"/>
      <c r="M19" s="5"/>
    </row>
    <row r="20" spans="1:13">
      <c r="A20" s="4" t="str">
        <f t="shared" si="4"/>
        <v/>
      </c>
      <c r="B20" s="5" t="e">
        <f>IF(COLUMN()-1=3,$J17,IF(COLUMN()-1=$M17,$D19,B19))</f>
        <v>#N/A</v>
      </c>
      <c r="C20" s="5" t="e">
        <f>IF(COLUMN()-1=3,$J17,IF(COLUMN()-1=$M17,$D19,C19))</f>
        <v>#N/A</v>
      </c>
      <c r="D20" s="5">
        <f>IF(COLUMN()-1=3,$J17,IF(COLUMN()-1=$M17,$D19,D19))</f>
        <v>0</v>
      </c>
      <c r="E20" s="5" t="e">
        <f>IF(COLUMN()-1=3,$J17,IF(COLUMN()-1=$M17,$D19,E19))</f>
        <v>#N/A</v>
      </c>
      <c r="F20" s="5" t="e">
        <f>IF(COLUMN()-1=3,$J17,IF(COLUMN()-1=$M17,$D19,F19))</f>
        <v>#N/A</v>
      </c>
      <c r="G20" s="5" t="e">
        <f>IF(COLUMN()-1=3,$J17,IF(COLUMN()-1=$M17,$D19,G19))</f>
        <v>#N/A</v>
      </c>
      <c r="H20" s="6"/>
      <c r="I20" s="6"/>
      <c r="J20" s="6"/>
      <c r="K20" s="5"/>
      <c r="L20" s="5"/>
      <c r="M20" s="5"/>
    </row>
    <row r="21" spans="1:13">
      <c r="A21" s="4">
        <f t="shared" si="4"/>
        <v>6</v>
      </c>
      <c r="B21" s="2" t="e">
        <f t="shared" ref="B21:G21" si="6">B20</f>
        <v>#N/A</v>
      </c>
      <c r="C21" s="2" t="e">
        <f t="shared" si="6"/>
        <v>#N/A</v>
      </c>
      <c r="D21" s="2">
        <f t="shared" si="6"/>
        <v>0</v>
      </c>
      <c r="E21" s="2" t="e">
        <f t="shared" si="6"/>
        <v>#N/A</v>
      </c>
      <c r="F21" s="2" t="e">
        <f t="shared" si="6"/>
        <v>#N/A</v>
      </c>
      <c r="G21" s="2" t="e">
        <f t="shared" si="6"/>
        <v>#N/A</v>
      </c>
      <c r="H21" s="3" cm="1">
        <f t="array" ref="H21">IFERROR(INDEX(ttk!$F:$F,MATCH($A21,ttk!$A:$A,0)),"")</f>
        <v>0</v>
      </c>
      <c r="I21" s="3" cm="1">
        <f t="array" ref="I21">IFERROR(INDEX(ttk!$U:$U,MATCH($A21,ttk!$A:$A,0)),"")</f>
        <v>0</v>
      </c>
      <c r="J21" s="3" cm="1">
        <f t="array" ref="J21">IFERROR(INDEX(ttk!$AJ:$AJ,MATCH($A21,ttk!$A:$A,0)),"")</f>
        <v>0</v>
      </c>
      <c r="K21" s="2">
        <f>MATCH(H21,B21:G21,0)</f>
        <v>3</v>
      </c>
      <c r="L21" s="2">
        <f>MATCH(I21,B22:G22,0)</f>
        <v>1</v>
      </c>
      <c r="M21" s="2">
        <f>MATCH(J21,B23:G23,0)</f>
        <v>2</v>
      </c>
    </row>
    <row r="22" spans="1:13">
      <c r="A22" s="4" t="str">
        <f t="shared" si="4"/>
        <v/>
      </c>
      <c r="B22" s="5">
        <f>IF(COLUMN()-1=1,$H21,IF(COLUMN()-1=$K21,$B21,B21))</f>
        <v>0</v>
      </c>
      <c r="C22" s="5" t="e">
        <f>IF(COLUMN()-1=1,$H21,IF(COLUMN()-1=$K21,$B21,C21))</f>
        <v>#N/A</v>
      </c>
      <c r="D22" s="5" t="e">
        <f>IF(COLUMN()-1=1,$H21,IF(COLUMN()-1=$K21,$B21,D21))</f>
        <v>#N/A</v>
      </c>
      <c r="E22" s="5" t="e">
        <f>IF(COLUMN()-1=1,$H21,IF(COLUMN()-1=$K21,$B21,E21))</f>
        <v>#N/A</v>
      </c>
      <c r="F22" s="5" t="e">
        <f>IF(COLUMN()-1=1,$H21,IF(COLUMN()-1=$K21,$B21,F21))</f>
        <v>#N/A</v>
      </c>
      <c r="G22" s="5" t="e">
        <f>IF(COLUMN()-1=1,$H21,IF(COLUMN()-1=$K21,$B21,G21))</f>
        <v>#N/A</v>
      </c>
      <c r="H22" s="6"/>
      <c r="I22" s="6"/>
      <c r="J22" s="6"/>
      <c r="K22" s="5"/>
      <c r="L22" s="5"/>
      <c r="M22" s="5"/>
    </row>
    <row r="23" spans="1:13">
      <c r="A23" s="4" t="str">
        <f t="shared" si="4"/>
        <v/>
      </c>
      <c r="B23" s="5" t="e">
        <f>IF(COLUMN()-1=2,$I21,IF(COLUMN()-1=$L21,$C22,B22))</f>
        <v>#N/A</v>
      </c>
      <c r="C23" s="5">
        <f>IF(COLUMN()-1=2,$I21,IF(COLUMN()-1=$L21,$C22,C22))</f>
        <v>0</v>
      </c>
      <c r="D23" s="5" t="e">
        <f>IF(COLUMN()-1=2,$I21,IF(COLUMN()-1=$L21,$C22,D22))</f>
        <v>#N/A</v>
      </c>
      <c r="E23" s="5" t="e">
        <f>IF(COLUMN()-1=2,$I21,IF(COLUMN()-1=$L21,$C22,E22))</f>
        <v>#N/A</v>
      </c>
      <c r="F23" s="5" t="e">
        <f>IF(COLUMN()-1=2,$I21,IF(COLUMN()-1=$L21,$C22,F22))</f>
        <v>#N/A</v>
      </c>
      <c r="G23" s="5" t="e">
        <f>IF(COLUMN()-1=2,$I21,IF(COLUMN()-1=$L21,$C22,G22))</f>
        <v>#N/A</v>
      </c>
      <c r="H23" s="6"/>
      <c r="I23" s="6"/>
      <c r="J23" s="6"/>
      <c r="K23" s="5"/>
      <c r="L23" s="5"/>
      <c r="M23" s="5"/>
    </row>
    <row r="24" spans="1:13">
      <c r="A24" s="4" t="str">
        <f t="shared" si="4"/>
        <v/>
      </c>
      <c r="B24" s="5" t="e">
        <f>IF(COLUMN()-1=3,$J21,IF(COLUMN()-1=$M21,$D23,B23))</f>
        <v>#N/A</v>
      </c>
      <c r="C24" s="5" t="e">
        <f>IF(COLUMN()-1=3,$J21,IF(COLUMN()-1=$M21,$D23,C23))</f>
        <v>#N/A</v>
      </c>
      <c r="D24" s="5">
        <f>IF(COLUMN()-1=3,$J21,IF(COLUMN()-1=$M21,$D23,D23))</f>
        <v>0</v>
      </c>
      <c r="E24" s="5" t="e">
        <f>IF(COLUMN()-1=3,$J21,IF(COLUMN()-1=$M21,$D23,E23))</f>
        <v>#N/A</v>
      </c>
      <c r="F24" s="5" t="e">
        <f>IF(COLUMN()-1=3,$J21,IF(COLUMN()-1=$M21,$D23,F23))</f>
        <v>#N/A</v>
      </c>
      <c r="G24" s="5" t="e">
        <f>IF(COLUMN()-1=3,$J21,IF(COLUMN()-1=$M21,$D23,G23))</f>
        <v>#N/A</v>
      </c>
      <c r="H24" s="6"/>
      <c r="I24" s="6"/>
      <c r="J24" s="6"/>
      <c r="K24" s="5"/>
      <c r="L24" s="5"/>
      <c r="M24" s="5"/>
    </row>
    <row r="25" spans="1:13">
      <c r="A25" s="4">
        <f t="shared" si="4"/>
        <v>7</v>
      </c>
      <c r="B25" s="2" t="e">
        <f t="shared" ref="B25:G25" si="7">B24</f>
        <v>#N/A</v>
      </c>
      <c r="C25" s="2" t="e">
        <f t="shared" si="7"/>
        <v>#N/A</v>
      </c>
      <c r="D25" s="2">
        <f t="shared" si="7"/>
        <v>0</v>
      </c>
      <c r="E25" s="2" t="e">
        <f t="shared" si="7"/>
        <v>#N/A</v>
      </c>
      <c r="F25" s="2" t="e">
        <f t="shared" si="7"/>
        <v>#N/A</v>
      </c>
      <c r="G25" s="2" t="e">
        <f t="shared" si="7"/>
        <v>#N/A</v>
      </c>
      <c r="H25" s="3" cm="1">
        <f t="array" ref="H25">IFERROR(INDEX(ttk!$F:$F,MATCH($A25,ttk!$A:$A,0)),"")</f>
        <v>0</v>
      </c>
      <c r="I25" s="3" cm="1">
        <f t="array" ref="I25">IFERROR(INDEX(ttk!$U:$U,MATCH($A25,ttk!$A:$A,0)),"")</f>
        <v>0</v>
      </c>
      <c r="J25" s="3" cm="1">
        <f t="array" ref="J25">IFERROR(INDEX(ttk!$AJ:$AJ,MATCH($A25,ttk!$A:$A,0)),"")</f>
        <v>0</v>
      </c>
      <c r="K25" s="2">
        <f>MATCH(H25,B25:G25,0)</f>
        <v>3</v>
      </c>
      <c r="L25" s="2">
        <f>MATCH(I25,B26:G26,0)</f>
        <v>1</v>
      </c>
      <c r="M25" s="2">
        <f>MATCH(J25,B27:G27,0)</f>
        <v>2</v>
      </c>
    </row>
    <row r="26" spans="1:13">
      <c r="A26" s="4" t="str">
        <f t="shared" ref="A26:A35" si="8">IF(MOD(ROW(),4)=1,(ROW()-1)/4+1,"")</f>
        <v/>
      </c>
      <c r="B26" s="5">
        <f>IF(COLUMN()-1=1,$H25,IF(COLUMN()-1=$K25,$B25,B25))</f>
        <v>0</v>
      </c>
      <c r="C26" s="5" t="e">
        <f>IF(COLUMN()-1=1,$H25,IF(COLUMN()-1=$K25,$B25,C25))</f>
        <v>#N/A</v>
      </c>
      <c r="D26" s="5" t="e">
        <f>IF(COLUMN()-1=1,$H25,IF(COLUMN()-1=$K25,$B25,D25))</f>
        <v>#N/A</v>
      </c>
      <c r="E26" s="5" t="e">
        <f>IF(COLUMN()-1=1,$H25,IF(COLUMN()-1=$K25,$B25,E25))</f>
        <v>#N/A</v>
      </c>
      <c r="F26" s="5" t="e">
        <f>IF(COLUMN()-1=1,$H25,IF(COLUMN()-1=$K25,$B25,F25))</f>
        <v>#N/A</v>
      </c>
      <c r="G26" s="5" t="e">
        <f>IF(COLUMN()-1=1,$H25,IF(COLUMN()-1=$K25,$B25,G25))</f>
        <v>#N/A</v>
      </c>
      <c r="H26" s="6"/>
      <c r="I26" s="6"/>
      <c r="J26" s="6"/>
      <c r="K26" s="5"/>
      <c r="L26" s="5"/>
      <c r="M26" s="5"/>
    </row>
    <row r="27" spans="1:13">
      <c r="A27" s="4" t="str">
        <f t="shared" si="8"/>
        <v/>
      </c>
      <c r="B27" s="5" t="e">
        <f>IF(COLUMN()-1=2,$I25,IF(COLUMN()-1=$L25,$C26,B26))</f>
        <v>#N/A</v>
      </c>
      <c r="C27" s="5">
        <f>IF(COLUMN()-1=2,$I25,IF(COLUMN()-1=$L25,$C26,C26))</f>
        <v>0</v>
      </c>
      <c r="D27" s="5" t="e">
        <f>IF(COLUMN()-1=2,$I25,IF(COLUMN()-1=$L25,$C26,D26))</f>
        <v>#N/A</v>
      </c>
      <c r="E27" s="5" t="e">
        <f>IF(COLUMN()-1=2,$I25,IF(COLUMN()-1=$L25,$C26,E26))</f>
        <v>#N/A</v>
      </c>
      <c r="F27" s="5" t="e">
        <f>IF(COLUMN()-1=2,$I25,IF(COLUMN()-1=$L25,$C26,F26))</f>
        <v>#N/A</v>
      </c>
      <c r="G27" s="5" t="e">
        <f>IF(COLUMN()-1=2,$I25,IF(COLUMN()-1=$L25,$C26,G26))</f>
        <v>#N/A</v>
      </c>
      <c r="H27" s="6"/>
      <c r="I27" s="6"/>
      <c r="J27" s="6"/>
      <c r="K27" s="5"/>
      <c r="L27" s="5"/>
      <c r="M27" s="5"/>
    </row>
    <row r="28" spans="1:13">
      <c r="A28" s="4" t="str">
        <f t="shared" si="8"/>
        <v/>
      </c>
      <c r="B28" s="5" t="e">
        <f>IF(COLUMN()-1=3,$J25,IF(COLUMN()-1=$M25,$D27,B27))</f>
        <v>#N/A</v>
      </c>
      <c r="C28" s="5" t="e">
        <f>IF(COLUMN()-1=3,$J25,IF(COLUMN()-1=$M25,$D27,C27))</f>
        <v>#N/A</v>
      </c>
      <c r="D28" s="5">
        <f>IF(COLUMN()-1=3,$J25,IF(COLUMN()-1=$M25,$D27,D27))</f>
        <v>0</v>
      </c>
      <c r="E28" s="5" t="e">
        <f>IF(COLUMN()-1=3,$J25,IF(COLUMN()-1=$M25,$D27,E27))</f>
        <v>#N/A</v>
      </c>
      <c r="F28" s="5" t="e">
        <f>IF(COLUMN()-1=3,$J25,IF(COLUMN()-1=$M25,$D27,F27))</f>
        <v>#N/A</v>
      </c>
      <c r="G28" s="5" t="e">
        <f>IF(COLUMN()-1=3,$J25,IF(COLUMN()-1=$M25,$D27,G27))</f>
        <v>#N/A</v>
      </c>
      <c r="H28" s="6"/>
      <c r="I28" s="6"/>
      <c r="J28" s="6"/>
      <c r="K28" s="5"/>
      <c r="L28" s="5"/>
      <c r="M28" s="5"/>
    </row>
    <row r="29" spans="1:13">
      <c r="A29" s="4">
        <f t="shared" si="8"/>
        <v>8</v>
      </c>
      <c r="B29" s="2" t="e">
        <f t="shared" ref="B29:G29" si="9">B28</f>
        <v>#N/A</v>
      </c>
      <c r="C29" s="2" t="e">
        <f t="shared" si="9"/>
        <v>#N/A</v>
      </c>
      <c r="D29" s="2">
        <f t="shared" si="9"/>
        <v>0</v>
      </c>
      <c r="E29" s="2" t="e">
        <f t="shared" si="9"/>
        <v>#N/A</v>
      </c>
      <c r="F29" s="2" t="e">
        <f t="shared" si="9"/>
        <v>#N/A</v>
      </c>
      <c r="G29" s="2" t="e">
        <f t="shared" si="9"/>
        <v>#N/A</v>
      </c>
      <c r="H29" s="3" cm="1">
        <f t="array" ref="H29">IFERROR(INDEX(ttk!$F:$F,MATCH($A29,ttk!$A:$A,0)),"")</f>
        <v>0</v>
      </c>
      <c r="I29" s="3" cm="1">
        <f t="array" ref="I29">IFERROR(INDEX(ttk!$U:$U,MATCH($A29,ttk!$A:$A,0)),"")</f>
        <v>0</v>
      </c>
      <c r="J29" s="3" cm="1">
        <f t="array" ref="J29">IFERROR(INDEX(ttk!$AJ:$AJ,MATCH($A29,ttk!$A:$A,0)),"")</f>
        <v>0</v>
      </c>
      <c r="K29" s="2">
        <f>MATCH(H29,B29:G29,0)</f>
        <v>3</v>
      </c>
      <c r="L29" s="2">
        <f>MATCH(I29,B30:G30,0)</f>
        <v>1</v>
      </c>
      <c r="M29" s="2">
        <f>MATCH(J29,B31:G31,0)</f>
        <v>2</v>
      </c>
    </row>
    <row r="30" spans="1:13">
      <c r="A30" s="4" t="str">
        <f t="shared" si="8"/>
        <v/>
      </c>
      <c r="B30" s="5">
        <f>IF(COLUMN()-1=1,$H29,IF(COLUMN()-1=$K29,$B29,B29))</f>
        <v>0</v>
      </c>
      <c r="C30" s="5" t="e">
        <f>IF(COLUMN()-1=1,$H29,IF(COLUMN()-1=$K29,$B29,C29))</f>
        <v>#N/A</v>
      </c>
      <c r="D30" s="5" t="e">
        <f>IF(COLUMN()-1=1,$H29,IF(COLUMN()-1=$K29,$B29,D29))</f>
        <v>#N/A</v>
      </c>
      <c r="E30" s="5" t="e">
        <f>IF(COLUMN()-1=1,$H29,IF(COLUMN()-1=$K29,$B29,E29))</f>
        <v>#N/A</v>
      </c>
      <c r="F30" s="5" t="e">
        <f>IF(COLUMN()-1=1,$H29,IF(COLUMN()-1=$K29,$B29,F29))</f>
        <v>#N/A</v>
      </c>
      <c r="G30" s="5" t="e">
        <f>IF(COLUMN()-1=1,$H29,IF(COLUMN()-1=$K29,$B29,G29))</f>
        <v>#N/A</v>
      </c>
      <c r="H30" s="6"/>
      <c r="I30" s="6"/>
      <c r="J30" s="6"/>
      <c r="K30" s="5"/>
      <c r="L30" s="5"/>
      <c r="M30" s="5"/>
    </row>
    <row r="31" spans="1:13">
      <c r="A31" s="4" t="str">
        <f t="shared" si="8"/>
        <v/>
      </c>
      <c r="B31" s="5" t="e">
        <f>IF(COLUMN()-1=2,$I29,IF(COLUMN()-1=$L29,$C30,B30))</f>
        <v>#N/A</v>
      </c>
      <c r="C31" s="5">
        <f>IF(COLUMN()-1=2,$I29,IF(COLUMN()-1=$L29,$C30,C30))</f>
        <v>0</v>
      </c>
      <c r="D31" s="5" t="e">
        <f>IF(COLUMN()-1=2,$I29,IF(COLUMN()-1=$L29,$C30,D30))</f>
        <v>#N/A</v>
      </c>
      <c r="E31" s="5" t="e">
        <f>IF(COLUMN()-1=2,$I29,IF(COLUMN()-1=$L29,$C30,E30))</f>
        <v>#N/A</v>
      </c>
      <c r="F31" s="5" t="e">
        <f>IF(COLUMN()-1=2,$I29,IF(COLUMN()-1=$L29,$C30,F30))</f>
        <v>#N/A</v>
      </c>
      <c r="G31" s="5" t="e">
        <f>IF(COLUMN()-1=2,$I29,IF(COLUMN()-1=$L29,$C30,G30))</f>
        <v>#N/A</v>
      </c>
      <c r="H31" s="6"/>
      <c r="I31" s="6"/>
      <c r="J31" s="6"/>
      <c r="K31" s="5"/>
      <c r="L31" s="5"/>
      <c r="M31" s="5"/>
    </row>
    <row r="32" spans="1:13">
      <c r="A32" s="4" t="str">
        <f t="shared" si="8"/>
        <v/>
      </c>
      <c r="B32" s="5" t="e">
        <f>IF(COLUMN()-1=3,$J29,IF(COLUMN()-1=$M29,$D31,B31))</f>
        <v>#N/A</v>
      </c>
      <c r="C32" s="5" t="e">
        <f>IF(COLUMN()-1=3,$J29,IF(COLUMN()-1=$M29,$D31,C31))</f>
        <v>#N/A</v>
      </c>
      <c r="D32" s="5">
        <f>IF(COLUMN()-1=3,$J29,IF(COLUMN()-1=$M29,$D31,D31))</f>
        <v>0</v>
      </c>
      <c r="E32" s="5" t="e">
        <f>IF(COLUMN()-1=3,$J29,IF(COLUMN()-1=$M29,$D31,E31))</f>
        <v>#N/A</v>
      </c>
      <c r="F32" s="5" t="e">
        <f>IF(COLUMN()-1=3,$J29,IF(COLUMN()-1=$M29,$D31,F31))</f>
        <v>#N/A</v>
      </c>
      <c r="G32" s="5" t="e">
        <f>IF(COLUMN()-1=3,$J29,IF(COLUMN()-1=$M29,$D31,G31))</f>
        <v>#N/A</v>
      </c>
      <c r="H32" s="6"/>
      <c r="I32" s="6"/>
      <c r="J32" s="6"/>
      <c r="K32" s="5"/>
      <c r="L32" s="5"/>
      <c r="M32" s="5"/>
    </row>
    <row r="33" spans="1:13">
      <c r="A33" s="4">
        <f t="shared" si="8"/>
        <v>9</v>
      </c>
      <c r="B33" s="2" t="e">
        <f t="shared" ref="B33:G33" si="10">B32</f>
        <v>#N/A</v>
      </c>
      <c r="C33" s="2" t="e">
        <f t="shared" si="10"/>
        <v>#N/A</v>
      </c>
      <c r="D33" s="2">
        <f t="shared" si="10"/>
        <v>0</v>
      </c>
      <c r="E33" s="2" t="e">
        <f t="shared" si="10"/>
        <v>#N/A</v>
      </c>
      <c r="F33" s="2" t="e">
        <f t="shared" si="10"/>
        <v>#N/A</v>
      </c>
      <c r="G33" s="2" t="e">
        <f t="shared" si="10"/>
        <v>#N/A</v>
      </c>
      <c r="H33" s="3" cm="1">
        <f t="array" ref="H33">IFERROR(INDEX(ttk!$F:$F,MATCH($A33,ttk!$A:$A,0)),"")</f>
        <v>0</v>
      </c>
      <c r="I33" s="3" cm="1">
        <f t="array" ref="I33">IFERROR(INDEX(ttk!$U:$U,MATCH($A33,ttk!$A:$A,0)),"")</f>
        <v>0</v>
      </c>
      <c r="J33" s="3" cm="1">
        <f t="array" ref="J33">IFERROR(INDEX(ttk!$AJ:$AJ,MATCH($A33,ttk!$A:$A,0)),"")</f>
        <v>0</v>
      </c>
      <c r="K33" s="2">
        <f>MATCH(H33,B33:G33,0)</f>
        <v>3</v>
      </c>
      <c r="L33" s="2">
        <f>MATCH(I33,B34:G34,0)</f>
        <v>1</v>
      </c>
      <c r="M33" s="2">
        <f>MATCH(J33,B35:G35,0)</f>
        <v>2</v>
      </c>
    </row>
    <row r="34" spans="1:13">
      <c r="A34" s="4" t="str">
        <f t="shared" si="8"/>
        <v/>
      </c>
      <c r="B34" s="5">
        <f>IF(COLUMN()-1=1,$H33,IF(COLUMN()-1=$K33,$B33,B33))</f>
        <v>0</v>
      </c>
      <c r="C34" s="5" t="e">
        <f>IF(COLUMN()-1=1,$H33,IF(COLUMN()-1=$K33,$B33,C33))</f>
        <v>#N/A</v>
      </c>
      <c r="D34" s="5" t="e">
        <f>IF(COLUMN()-1=1,$H33,IF(COLUMN()-1=$K33,$B33,D33))</f>
        <v>#N/A</v>
      </c>
      <c r="E34" s="5" t="e">
        <f>IF(COLUMN()-1=1,$H33,IF(COLUMN()-1=$K33,$B33,E33))</f>
        <v>#N/A</v>
      </c>
      <c r="F34" s="5" t="e">
        <f>IF(COLUMN()-1=1,$H33,IF(COLUMN()-1=$K33,$B33,F33))</f>
        <v>#N/A</v>
      </c>
      <c r="G34" s="5" t="e">
        <f>IF(COLUMN()-1=1,$H33,IF(COLUMN()-1=$K33,$B33,G33))</f>
        <v>#N/A</v>
      </c>
      <c r="H34" s="6"/>
      <c r="I34" s="6"/>
      <c r="J34" s="6"/>
      <c r="K34" s="5"/>
      <c r="L34" s="5"/>
      <c r="M34" s="5"/>
    </row>
    <row r="35" spans="1:13">
      <c r="A35" s="4" t="str">
        <f t="shared" si="8"/>
        <v/>
      </c>
      <c r="B35" s="5" t="e">
        <f>IF(COLUMN()-1=2,$I33,IF(COLUMN()-1=$L33,$C34,B34))</f>
        <v>#N/A</v>
      </c>
      <c r="C35" s="5">
        <f>IF(COLUMN()-1=2,$I33,IF(COLUMN()-1=$L33,$C34,C34))</f>
        <v>0</v>
      </c>
      <c r="D35" s="5" t="e">
        <f>IF(COLUMN()-1=2,$I33,IF(COLUMN()-1=$L33,$C34,D34))</f>
        <v>#N/A</v>
      </c>
      <c r="E35" s="5" t="e">
        <f>IF(COLUMN()-1=2,$I33,IF(COLUMN()-1=$L33,$C34,E34))</f>
        <v>#N/A</v>
      </c>
      <c r="F35" s="5" t="e">
        <f>IF(COLUMN()-1=2,$I33,IF(COLUMN()-1=$L33,$C34,F34))</f>
        <v>#N/A</v>
      </c>
      <c r="G35" s="5" t="e">
        <f>IF(COLUMN()-1=2,$I33,IF(COLUMN()-1=$L33,$C34,G34))</f>
        <v>#N/A</v>
      </c>
      <c r="H35" s="6"/>
      <c r="I35" s="6"/>
      <c r="J35" s="6"/>
      <c r="K35" s="5"/>
      <c r="L35" s="5"/>
      <c r="M35" s="5"/>
    </row>
    <row r="36" spans="1:13">
      <c r="A36" s="4" t="str">
        <f t="shared" ref="A36:A45" si="11">IF(MOD(ROW(),4)=1,(ROW()-1)/4+1,"")</f>
        <v/>
      </c>
      <c r="B36" s="5" t="e">
        <f>IF(COLUMN()-1=3,$J33,IF(COLUMN()-1=$M33,$D35,B35))</f>
        <v>#N/A</v>
      </c>
      <c r="C36" s="5" t="e">
        <f>IF(COLUMN()-1=3,$J33,IF(COLUMN()-1=$M33,$D35,C35))</f>
        <v>#N/A</v>
      </c>
      <c r="D36" s="5">
        <f>IF(COLUMN()-1=3,$J33,IF(COLUMN()-1=$M33,$D35,D35))</f>
        <v>0</v>
      </c>
      <c r="E36" s="5" t="e">
        <f>IF(COLUMN()-1=3,$J33,IF(COLUMN()-1=$M33,$D35,E35))</f>
        <v>#N/A</v>
      </c>
      <c r="F36" s="5" t="e">
        <f>IF(COLUMN()-1=3,$J33,IF(COLUMN()-1=$M33,$D35,F35))</f>
        <v>#N/A</v>
      </c>
      <c r="G36" s="5" t="e">
        <f>IF(COLUMN()-1=3,$J33,IF(COLUMN()-1=$M33,$D35,G35))</f>
        <v>#N/A</v>
      </c>
      <c r="H36" s="6"/>
      <c r="I36" s="6"/>
      <c r="J36" s="6"/>
      <c r="K36" s="5"/>
      <c r="L36" s="5"/>
      <c r="M36" s="5"/>
    </row>
    <row r="37" spans="1:13">
      <c r="A37" s="4">
        <f t="shared" si="11"/>
        <v>10</v>
      </c>
      <c r="B37" s="2" t="e">
        <f t="shared" ref="B37:G37" si="12">B36</f>
        <v>#N/A</v>
      </c>
      <c r="C37" s="2" t="e">
        <f t="shared" si="12"/>
        <v>#N/A</v>
      </c>
      <c r="D37" s="2">
        <f t="shared" si="12"/>
        <v>0</v>
      </c>
      <c r="E37" s="2" t="e">
        <f t="shared" si="12"/>
        <v>#N/A</v>
      </c>
      <c r="F37" s="2" t="e">
        <f t="shared" si="12"/>
        <v>#N/A</v>
      </c>
      <c r="G37" s="2" t="e">
        <f t="shared" si="12"/>
        <v>#N/A</v>
      </c>
      <c r="H37" s="3" cm="1">
        <f t="array" ref="H37">IFERROR(INDEX(ttk!$F:$F,MATCH($A37,ttk!$A:$A,0)),"")</f>
        <v>0</v>
      </c>
      <c r="I37" s="3" cm="1">
        <f t="array" ref="I37">IFERROR(INDEX(ttk!$U:$U,MATCH($A37,ttk!$A:$A,0)),"")</f>
        <v>0</v>
      </c>
      <c r="J37" s="3" cm="1">
        <f t="array" ref="J37">IFERROR(INDEX(ttk!$AJ:$AJ,MATCH($A37,ttk!$A:$A,0)),"")</f>
        <v>0</v>
      </c>
      <c r="K37" s="2">
        <f>MATCH(H37,B37:G37,0)</f>
        <v>3</v>
      </c>
      <c r="L37" s="2">
        <f>MATCH(I37,B38:G38,0)</f>
        <v>1</v>
      </c>
      <c r="M37" s="2">
        <f>MATCH(J37,B39:G39,0)</f>
        <v>2</v>
      </c>
    </row>
    <row r="38" spans="1:13">
      <c r="A38" s="4" t="str">
        <f t="shared" si="11"/>
        <v/>
      </c>
      <c r="B38" s="5">
        <f>IF(COLUMN()-1=1,$H37,IF(COLUMN()-1=$K37,$B37,B37))</f>
        <v>0</v>
      </c>
      <c r="C38" s="5" t="e">
        <f>IF(COLUMN()-1=1,$H37,IF(COLUMN()-1=$K37,$B37,C37))</f>
        <v>#N/A</v>
      </c>
      <c r="D38" s="5" t="e">
        <f>IF(COLUMN()-1=1,$H37,IF(COLUMN()-1=$K37,$B37,D37))</f>
        <v>#N/A</v>
      </c>
      <c r="E38" s="5" t="e">
        <f>IF(COLUMN()-1=1,$H37,IF(COLUMN()-1=$K37,$B37,E37))</f>
        <v>#N/A</v>
      </c>
      <c r="F38" s="5" t="e">
        <f>IF(COLUMN()-1=1,$H37,IF(COLUMN()-1=$K37,$B37,F37))</f>
        <v>#N/A</v>
      </c>
      <c r="G38" s="5" t="e">
        <f>IF(COLUMN()-1=1,$H37,IF(COLUMN()-1=$K37,$B37,G37))</f>
        <v>#N/A</v>
      </c>
      <c r="H38" s="6"/>
      <c r="I38" s="6"/>
      <c r="J38" s="6"/>
      <c r="K38" s="5"/>
      <c r="L38" s="5"/>
      <c r="M38" s="5"/>
    </row>
    <row r="39" spans="1:13">
      <c r="A39" s="4" t="str">
        <f t="shared" si="11"/>
        <v/>
      </c>
      <c r="B39" s="5" t="e">
        <f>IF(COLUMN()-1=2,$I37,IF(COLUMN()-1=$L37,$C38,B38))</f>
        <v>#N/A</v>
      </c>
      <c r="C39" s="5">
        <f>IF(COLUMN()-1=2,$I37,IF(COLUMN()-1=$L37,$C38,C38))</f>
        <v>0</v>
      </c>
      <c r="D39" s="5" t="e">
        <f>IF(COLUMN()-1=2,$I37,IF(COLUMN()-1=$L37,$C38,D38))</f>
        <v>#N/A</v>
      </c>
      <c r="E39" s="5" t="e">
        <f>IF(COLUMN()-1=2,$I37,IF(COLUMN()-1=$L37,$C38,E38))</f>
        <v>#N/A</v>
      </c>
      <c r="F39" s="5" t="e">
        <f>IF(COLUMN()-1=2,$I37,IF(COLUMN()-1=$L37,$C38,F38))</f>
        <v>#N/A</v>
      </c>
      <c r="G39" s="5" t="e">
        <f>IF(COLUMN()-1=2,$I37,IF(COLUMN()-1=$L37,$C38,G38))</f>
        <v>#N/A</v>
      </c>
      <c r="H39" s="6"/>
      <c r="I39" s="6"/>
      <c r="J39" s="6"/>
      <c r="K39" s="5"/>
      <c r="L39" s="5"/>
      <c r="M39" s="5"/>
    </row>
    <row r="40" spans="1:13">
      <c r="A40" s="4" t="str">
        <f t="shared" si="11"/>
        <v/>
      </c>
      <c r="B40" s="5" t="e">
        <f>IF(COLUMN()-1=3,$J37,IF(COLUMN()-1=$M37,$D39,B39))</f>
        <v>#N/A</v>
      </c>
      <c r="C40" s="5" t="e">
        <f>IF(COLUMN()-1=3,$J37,IF(COLUMN()-1=$M37,$D39,C39))</f>
        <v>#N/A</v>
      </c>
      <c r="D40" s="5">
        <f>IF(COLUMN()-1=3,$J37,IF(COLUMN()-1=$M37,$D39,D39))</f>
        <v>0</v>
      </c>
      <c r="E40" s="5" t="e">
        <f>IF(COLUMN()-1=3,$J37,IF(COLUMN()-1=$M37,$D39,E39))</f>
        <v>#N/A</v>
      </c>
      <c r="F40" s="5" t="e">
        <f>IF(COLUMN()-1=3,$J37,IF(COLUMN()-1=$M37,$D39,F39))</f>
        <v>#N/A</v>
      </c>
      <c r="G40" s="5" t="e">
        <f>IF(COLUMN()-1=3,$J37,IF(COLUMN()-1=$M37,$D39,G39))</f>
        <v>#N/A</v>
      </c>
      <c r="H40" s="6"/>
      <c r="I40" s="6"/>
      <c r="J40" s="6"/>
      <c r="K40" s="5"/>
      <c r="L40" s="5"/>
      <c r="M40" s="5"/>
    </row>
    <row r="41" spans="1:13">
      <c r="A41" s="4">
        <f t="shared" si="11"/>
        <v>11</v>
      </c>
      <c r="B41" s="2" t="e">
        <f t="shared" ref="B41:G41" si="13">B40</f>
        <v>#N/A</v>
      </c>
      <c r="C41" s="2" t="e">
        <f t="shared" si="13"/>
        <v>#N/A</v>
      </c>
      <c r="D41" s="2">
        <f t="shared" si="13"/>
        <v>0</v>
      </c>
      <c r="E41" s="2" t="e">
        <f t="shared" si="13"/>
        <v>#N/A</v>
      </c>
      <c r="F41" s="2" t="e">
        <f t="shared" si="13"/>
        <v>#N/A</v>
      </c>
      <c r="G41" s="2" t="e">
        <f t="shared" si="13"/>
        <v>#N/A</v>
      </c>
      <c r="H41" s="3" cm="1">
        <f t="array" ref="H41">IFERROR(INDEX(ttk!$F:$F,MATCH($A41,ttk!$A:$A,0)),"")</f>
        <v>0</v>
      </c>
      <c r="I41" s="3" cm="1">
        <f t="array" ref="I41">IFERROR(INDEX(ttk!$U:$U,MATCH($A41,ttk!$A:$A,0)),"")</f>
        <v>0</v>
      </c>
      <c r="J41" s="3" cm="1">
        <f t="array" ref="J41">IFERROR(INDEX(ttk!$AJ:$AJ,MATCH($A41,ttk!$A:$A,0)),"")</f>
        <v>0</v>
      </c>
      <c r="K41" s="2">
        <f>MATCH(H41,B41:G41,0)</f>
        <v>3</v>
      </c>
      <c r="L41" s="2">
        <f>MATCH(I41,B42:G42,0)</f>
        <v>1</v>
      </c>
      <c r="M41" s="2">
        <f>MATCH(J41,B43:G43,0)</f>
        <v>2</v>
      </c>
    </row>
    <row r="42" spans="1:13">
      <c r="A42" s="4" t="str">
        <f t="shared" si="11"/>
        <v/>
      </c>
      <c r="B42" s="5">
        <f>IF(COLUMN()-1=1,$H41,IF(COLUMN()-1=$K41,$B41,B41))</f>
        <v>0</v>
      </c>
      <c r="C42" s="5" t="e">
        <f>IF(COLUMN()-1=1,$H41,IF(COLUMN()-1=$K41,$B41,C41))</f>
        <v>#N/A</v>
      </c>
      <c r="D42" s="5" t="e">
        <f>IF(COLUMN()-1=1,$H41,IF(COLUMN()-1=$K41,$B41,D41))</f>
        <v>#N/A</v>
      </c>
      <c r="E42" s="5" t="e">
        <f>IF(COLUMN()-1=1,$H41,IF(COLUMN()-1=$K41,$B41,E41))</f>
        <v>#N/A</v>
      </c>
      <c r="F42" s="5" t="e">
        <f>IF(COLUMN()-1=1,$H41,IF(COLUMN()-1=$K41,$B41,F41))</f>
        <v>#N/A</v>
      </c>
      <c r="G42" s="5" t="e">
        <f>IF(COLUMN()-1=1,$H41,IF(COLUMN()-1=$K41,$B41,G41))</f>
        <v>#N/A</v>
      </c>
      <c r="H42" s="6"/>
      <c r="I42" s="6"/>
      <c r="J42" s="6"/>
      <c r="K42" s="5"/>
      <c r="L42" s="5"/>
      <c r="M42" s="5"/>
    </row>
    <row r="43" spans="1:13">
      <c r="A43" s="4" t="str">
        <f t="shared" si="11"/>
        <v/>
      </c>
      <c r="B43" s="5" t="e">
        <f>IF(COLUMN()-1=2,$I41,IF(COLUMN()-1=$L41,$C42,B42))</f>
        <v>#N/A</v>
      </c>
      <c r="C43" s="5">
        <f>IF(COLUMN()-1=2,$I41,IF(COLUMN()-1=$L41,$C42,C42))</f>
        <v>0</v>
      </c>
      <c r="D43" s="5" t="e">
        <f>IF(COLUMN()-1=2,$I41,IF(COLUMN()-1=$L41,$C42,D42))</f>
        <v>#N/A</v>
      </c>
      <c r="E43" s="5" t="e">
        <f>IF(COLUMN()-1=2,$I41,IF(COLUMN()-1=$L41,$C42,E42))</f>
        <v>#N/A</v>
      </c>
      <c r="F43" s="5" t="e">
        <f>IF(COLUMN()-1=2,$I41,IF(COLUMN()-1=$L41,$C42,F42))</f>
        <v>#N/A</v>
      </c>
      <c r="G43" s="5" t="e">
        <f>IF(COLUMN()-1=2,$I41,IF(COLUMN()-1=$L41,$C42,G42))</f>
        <v>#N/A</v>
      </c>
      <c r="H43" s="6"/>
      <c r="I43" s="6"/>
      <c r="J43" s="6"/>
      <c r="K43" s="5"/>
      <c r="L43" s="5"/>
      <c r="M43" s="5"/>
    </row>
    <row r="44" spans="1:13">
      <c r="A44" s="4" t="str">
        <f t="shared" si="11"/>
        <v/>
      </c>
      <c r="B44" s="5" t="e">
        <f>IF(COLUMN()-1=3,$J41,IF(COLUMN()-1=$M41,$D43,B43))</f>
        <v>#N/A</v>
      </c>
      <c r="C44" s="5" t="e">
        <f>IF(COLUMN()-1=3,$J41,IF(COLUMN()-1=$M41,$D43,C43))</f>
        <v>#N/A</v>
      </c>
      <c r="D44" s="5">
        <f>IF(COLUMN()-1=3,$J41,IF(COLUMN()-1=$M41,$D43,D43))</f>
        <v>0</v>
      </c>
      <c r="E44" s="5" t="e">
        <f>IF(COLUMN()-1=3,$J41,IF(COLUMN()-1=$M41,$D43,E43))</f>
        <v>#N/A</v>
      </c>
      <c r="F44" s="5" t="e">
        <f>IF(COLUMN()-1=3,$J41,IF(COLUMN()-1=$M41,$D43,F43))</f>
        <v>#N/A</v>
      </c>
      <c r="G44" s="5" t="e">
        <f>IF(COLUMN()-1=3,$J41,IF(COLUMN()-1=$M41,$D43,G43))</f>
        <v>#N/A</v>
      </c>
      <c r="H44" s="6"/>
      <c r="I44" s="6"/>
      <c r="J44" s="6"/>
      <c r="K44" s="5"/>
      <c r="L44" s="5"/>
      <c r="M44" s="5"/>
    </row>
    <row r="45" spans="1:13">
      <c r="A45" s="4">
        <f t="shared" si="11"/>
        <v>12</v>
      </c>
      <c r="B45" s="2" t="e">
        <f t="shared" ref="B45:G45" si="14">B44</f>
        <v>#N/A</v>
      </c>
      <c r="C45" s="2" t="e">
        <f t="shared" si="14"/>
        <v>#N/A</v>
      </c>
      <c r="D45" s="2">
        <f t="shared" si="14"/>
        <v>0</v>
      </c>
      <c r="E45" s="2" t="e">
        <f t="shared" si="14"/>
        <v>#N/A</v>
      </c>
      <c r="F45" s="2" t="e">
        <f t="shared" si="14"/>
        <v>#N/A</v>
      </c>
      <c r="G45" s="2" t="e">
        <f t="shared" si="14"/>
        <v>#N/A</v>
      </c>
      <c r="H45" s="3" cm="1">
        <f t="array" ref="H45">IFERROR(INDEX(ttk!$F:$F,MATCH($A45,ttk!$A:$A,0)),"")</f>
        <v>0</v>
      </c>
      <c r="I45" s="3" cm="1">
        <f t="array" ref="I45">IFERROR(INDEX(ttk!$U:$U,MATCH($A45,ttk!$A:$A,0)),"")</f>
        <v>0</v>
      </c>
      <c r="J45" s="3" cm="1">
        <f t="array" ref="J45">IFERROR(INDEX(ttk!$AJ:$AJ,MATCH($A45,ttk!$A:$A,0)),"")</f>
        <v>0</v>
      </c>
      <c r="K45" s="2">
        <f>MATCH(H45,B45:G45,0)</f>
        <v>3</v>
      </c>
      <c r="L45" s="2">
        <f>MATCH(I45,B46:G46,0)</f>
        <v>1</v>
      </c>
      <c r="M45" s="2">
        <f>MATCH(J45,B47:G47,0)</f>
        <v>2</v>
      </c>
    </row>
    <row r="46" spans="1:13">
      <c r="A46" s="4" t="str">
        <f t="shared" ref="A46:A55" si="15">IF(MOD(ROW(),4)=1,(ROW()-1)/4+1,"")</f>
        <v/>
      </c>
      <c r="B46" s="5">
        <f>IF(COLUMN()-1=1,$H45,IF(COLUMN()-1=$K45,$B45,B45))</f>
        <v>0</v>
      </c>
      <c r="C46" s="5" t="e">
        <f>IF(COLUMN()-1=1,$H45,IF(COLUMN()-1=$K45,$B45,C45))</f>
        <v>#N/A</v>
      </c>
      <c r="D46" s="5" t="e">
        <f>IF(COLUMN()-1=1,$H45,IF(COLUMN()-1=$K45,$B45,D45))</f>
        <v>#N/A</v>
      </c>
      <c r="E46" s="5" t="e">
        <f>IF(COLUMN()-1=1,$H45,IF(COLUMN()-1=$K45,$B45,E45))</f>
        <v>#N/A</v>
      </c>
      <c r="F46" s="5" t="e">
        <f>IF(COLUMN()-1=1,$H45,IF(COLUMN()-1=$K45,$B45,F45))</f>
        <v>#N/A</v>
      </c>
      <c r="G46" s="5" t="e">
        <f>IF(COLUMN()-1=1,$H45,IF(COLUMN()-1=$K45,$B45,G45))</f>
        <v>#N/A</v>
      </c>
      <c r="H46" s="6"/>
      <c r="I46" s="6"/>
      <c r="J46" s="6"/>
      <c r="K46" s="5"/>
      <c r="L46" s="5"/>
      <c r="M46" s="5"/>
    </row>
    <row r="47" spans="1:13">
      <c r="A47" s="4" t="str">
        <f t="shared" si="15"/>
        <v/>
      </c>
      <c r="B47" s="5" t="e">
        <f>IF(COLUMN()-1=2,$I45,IF(COLUMN()-1=$L45,$C46,B46))</f>
        <v>#N/A</v>
      </c>
      <c r="C47" s="5">
        <f>IF(COLUMN()-1=2,$I45,IF(COLUMN()-1=$L45,$C46,C46))</f>
        <v>0</v>
      </c>
      <c r="D47" s="5" t="e">
        <f>IF(COLUMN()-1=2,$I45,IF(COLUMN()-1=$L45,$C46,D46))</f>
        <v>#N/A</v>
      </c>
      <c r="E47" s="5" t="e">
        <f>IF(COLUMN()-1=2,$I45,IF(COLUMN()-1=$L45,$C46,E46))</f>
        <v>#N/A</v>
      </c>
      <c r="F47" s="5" t="e">
        <f>IF(COLUMN()-1=2,$I45,IF(COLUMN()-1=$L45,$C46,F46))</f>
        <v>#N/A</v>
      </c>
      <c r="G47" s="5" t="e">
        <f>IF(COLUMN()-1=2,$I45,IF(COLUMN()-1=$L45,$C46,G46))</f>
        <v>#N/A</v>
      </c>
      <c r="H47" s="6"/>
      <c r="I47" s="6"/>
      <c r="J47" s="6"/>
      <c r="K47" s="5"/>
      <c r="L47" s="5"/>
      <c r="M47" s="5"/>
    </row>
    <row r="48" spans="1:13">
      <c r="A48" s="4" t="str">
        <f t="shared" si="15"/>
        <v/>
      </c>
      <c r="B48" s="5" t="e">
        <f>IF(COLUMN()-1=3,$J45,IF(COLUMN()-1=$M45,$D47,B47))</f>
        <v>#N/A</v>
      </c>
      <c r="C48" s="5" t="e">
        <f>IF(COLUMN()-1=3,$J45,IF(COLUMN()-1=$M45,$D47,C47))</f>
        <v>#N/A</v>
      </c>
      <c r="D48" s="5">
        <f>IF(COLUMN()-1=3,$J45,IF(COLUMN()-1=$M45,$D47,D47))</f>
        <v>0</v>
      </c>
      <c r="E48" s="5" t="e">
        <f>IF(COLUMN()-1=3,$J45,IF(COLUMN()-1=$M45,$D47,E47))</f>
        <v>#N/A</v>
      </c>
      <c r="F48" s="5" t="e">
        <f>IF(COLUMN()-1=3,$J45,IF(COLUMN()-1=$M45,$D47,F47))</f>
        <v>#N/A</v>
      </c>
      <c r="G48" s="5" t="e">
        <f>IF(COLUMN()-1=3,$J45,IF(COLUMN()-1=$M45,$D47,G47))</f>
        <v>#N/A</v>
      </c>
      <c r="H48" s="6"/>
      <c r="I48" s="6"/>
      <c r="J48" s="6"/>
      <c r="K48" s="5"/>
      <c r="L48" s="5"/>
      <c r="M48" s="5"/>
    </row>
    <row r="49" spans="1:13">
      <c r="A49" s="4">
        <f t="shared" si="15"/>
        <v>13</v>
      </c>
      <c r="B49" s="2" t="e">
        <f t="shared" ref="B49:G49" si="16">B48</f>
        <v>#N/A</v>
      </c>
      <c r="C49" s="2" t="e">
        <f t="shared" si="16"/>
        <v>#N/A</v>
      </c>
      <c r="D49" s="2">
        <f t="shared" si="16"/>
        <v>0</v>
      </c>
      <c r="E49" s="2" t="e">
        <f t="shared" si="16"/>
        <v>#N/A</v>
      </c>
      <c r="F49" s="2" t="e">
        <f t="shared" si="16"/>
        <v>#N/A</v>
      </c>
      <c r="G49" s="2" t="e">
        <f t="shared" si="16"/>
        <v>#N/A</v>
      </c>
      <c r="H49" s="3" cm="1">
        <f t="array" ref="H49">IFERROR(INDEX(ttk!$F:$F,MATCH($A49,ttk!$A:$A,0)),"")</f>
        <v>0</v>
      </c>
      <c r="I49" s="3" cm="1">
        <f t="array" ref="I49">IFERROR(INDEX(ttk!$U:$U,MATCH($A49,ttk!$A:$A,0)),"")</f>
        <v>0</v>
      </c>
      <c r="J49" s="3" cm="1">
        <f t="array" ref="J49">IFERROR(INDEX(ttk!$AJ:$AJ,MATCH($A49,ttk!$A:$A,0)),"")</f>
        <v>0</v>
      </c>
      <c r="K49" s="2">
        <f>MATCH(H49,B49:G49,0)</f>
        <v>3</v>
      </c>
      <c r="L49" s="2">
        <f>MATCH(I49,B50:G50,0)</f>
        <v>1</v>
      </c>
      <c r="M49" s="2">
        <f>MATCH(J49,B51:G51,0)</f>
        <v>2</v>
      </c>
    </row>
    <row r="50" spans="1:13">
      <c r="A50" s="4" t="str">
        <f t="shared" si="15"/>
        <v/>
      </c>
      <c r="B50" s="5">
        <f>IF(COLUMN()-1=1,$H49,IF(COLUMN()-1=$K49,$B49,B49))</f>
        <v>0</v>
      </c>
      <c r="C50" s="5" t="e">
        <f>IF(COLUMN()-1=1,$H49,IF(COLUMN()-1=$K49,$B49,C49))</f>
        <v>#N/A</v>
      </c>
      <c r="D50" s="5" t="e">
        <f>IF(COLUMN()-1=1,$H49,IF(COLUMN()-1=$K49,$B49,D49))</f>
        <v>#N/A</v>
      </c>
      <c r="E50" s="5" t="e">
        <f>IF(COLUMN()-1=1,$H49,IF(COLUMN()-1=$K49,$B49,E49))</f>
        <v>#N/A</v>
      </c>
      <c r="F50" s="5" t="e">
        <f>IF(COLUMN()-1=1,$H49,IF(COLUMN()-1=$K49,$B49,F49))</f>
        <v>#N/A</v>
      </c>
      <c r="G50" s="5" t="e">
        <f>IF(COLUMN()-1=1,$H49,IF(COLUMN()-1=$K49,$B49,G49))</f>
        <v>#N/A</v>
      </c>
      <c r="H50" s="6"/>
      <c r="I50" s="6"/>
      <c r="J50" s="6"/>
      <c r="K50" s="5"/>
      <c r="L50" s="5"/>
      <c r="M50" s="5"/>
    </row>
    <row r="51" spans="1:13">
      <c r="A51" s="4" t="str">
        <f t="shared" si="15"/>
        <v/>
      </c>
      <c r="B51" s="5" t="e">
        <f>IF(COLUMN()-1=2,$I49,IF(COLUMN()-1=$L49,$C50,B50))</f>
        <v>#N/A</v>
      </c>
      <c r="C51" s="5">
        <f>IF(COLUMN()-1=2,$I49,IF(COLUMN()-1=$L49,$C50,C50))</f>
        <v>0</v>
      </c>
      <c r="D51" s="5" t="e">
        <f>IF(COLUMN()-1=2,$I49,IF(COLUMN()-1=$L49,$C50,D50))</f>
        <v>#N/A</v>
      </c>
      <c r="E51" s="5" t="e">
        <f>IF(COLUMN()-1=2,$I49,IF(COLUMN()-1=$L49,$C50,E50))</f>
        <v>#N/A</v>
      </c>
      <c r="F51" s="5" t="e">
        <f>IF(COLUMN()-1=2,$I49,IF(COLUMN()-1=$L49,$C50,F50))</f>
        <v>#N/A</v>
      </c>
      <c r="G51" s="5" t="e">
        <f>IF(COLUMN()-1=2,$I49,IF(COLUMN()-1=$L49,$C50,G50))</f>
        <v>#N/A</v>
      </c>
      <c r="H51" s="6"/>
      <c r="I51" s="6"/>
      <c r="J51" s="6"/>
      <c r="K51" s="5"/>
      <c r="L51" s="5"/>
      <c r="M51" s="5"/>
    </row>
    <row r="52" spans="1:13">
      <c r="A52" s="4" t="str">
        <f t="shared" si="15"/>
        <v/>
      </c>
      <c r="B52" s="5" t="e">
        <f>IF(COLUMN()-1=3,$J49,IF(COLUMN()-1=$M49,$D51,B51))</f>
        <v>#N/A</v>
      </c>
      <c r="C52" s="5" t="e">
        <f>IF(COLUMN()-1=3,$J49,IF(COLUMN()-1=$M49,$D51,C51))</f>
        <v>#N/A</v>
      </c>
      <c r="D52" s="5">
        <f>IF(COLUMN()-1=3,$J49,IF(COLUMN()-1=$M49,$D51,D51))</f>
        <v>0</v>
      </c>
      <c r="E52" s="5" t="e">
        <f>IF(COLUMN()-1=3,$J49,IF(COLUMN()-1=$M49,$D51,E51))</f>
        <v>#N/A</v>
      </c>
      <c r="F52" s="5" t="e">
        <f>IF(COLUMN()-1=3,$J49,IF(COLUMN()-1=$M49,$D51,F51))</f>
        <v>#N/A</v>
      </c>
      <c r="G52" s="5" t="e">
        <f>IF(COLUMN()-1=3,$J49,IF(COLUMN()-1=$M49,$D51,G51))</f>
        <v>#N/A</v>
      </c>
      <c r="H52" s="6"/>
      <c r="I52" s="6"/>
      <c r="J52" s="6"/>
      <c r="K52" s="5"/>
      <c r="L52" s="5"/>
      <c r="M52" s="5"/>
    </row>
    <row r="53" spans="1:13">
      <c r="A53" s="4">
        <f t="shared" si="15"/>
        <v>14</v>
      </c>
      <c r="B53" s="2" t="e">
        <f t="shared" ref="B53:G53" si="17">B52</f>
        <v>#N/A</v>
      </c>
      <c r="C53" s="2" t="e">
        <f t="shared" si="17"/>
        <v>#N/A</v>
      </c>
      <c r="D53" s="2">
        <f t="shared" si="17"/>
        <v>0</v>
      </c>
      <c r="E53" s="2" t="e">
        <f t="shared" si="17"/>
        <v>#N/A</v>
      </c>
      <c r="F53" s="2" t="e">
        <f t="shared" si="17"/>
        <v>#N/A</v>
      </c>
      <c r="G53" s="2" t="e">
        <f t="shared" si="17"/>
        <v>#N/A</v>
      </c>
      <c r="H53" s="3" cm="1">
        <f t="array" ref="H53">IFERROR(INDEX(ttk!$F:$F,MATCH($A53,ttk!$A:$A,0)),"")</f>
        <v>0</v>
      </c>
      <c r="I53" s="3" cm="1">
        <f t="array" ref="I53">IFERROR(INDEX(ttk!$U:$U,MATCH($A53,ttk!$A:$A,0)),"")</f>
        <v>0</v>
      </c>
      <c r="J53" s="3" cm="1">
        <f t="array" ref="J53">IFERROR(INDEX(ttk!$AJ:$AJ,MATCH($A53,ttk!$A:$A,0)),"")</f>
        <v>0</v>
      </c>
      <c r="K53" s="2">
        <f>MATCH(H53,B53:G53,0)</f>
        <v>3</v>
      </c>
      <c r="L53" s="2">
        <f>MATCH(I53,B54:G54,0)</f>
        <v>1</v>
      </c>
      <c r="M53" s="2">
        <f>MATCH(J53,B55:G55,0)</f>
        <v>2</v>
      </c>
    </row>
    <row r="54" spans="1:13">
      <c r="A54" s="4" t="str">
        <f t="shared" si="15"/>
        <v/>
      </c>
      <c r="B54" s="5">
        <f>IF(COLUMN()-1=1,$H53,IF(COLUMN()-1=$K53,$B53,B53))</f>
        <v>0</v>
      </c>
      <c r="C54" s="5" t="e">
        <f>IF(COLUMN()-1=1,$H53,IF(COLUMN()-1=$K53,$B53,C53))</f>
        <v>#N/A</v>
      </c>
      <c r="D54" s="5" t="e">
        <f>IF(COLUMN()-1=1,$H53,IF(COLUMN()-1=$K53,$B53,D53))</f>
        <v>#N/A</v>
      </c>
      <c r="E54" s="5" t="e">
        <f>IF(COLUMN()-1=1,$H53,IF(COLUMN()-1=$K53,$B53,E53))</f>
        <v>#N/A</v>
      </c>
      <c r="F54" s="5" t="e">
        <f>IF(COLUMN()-1=1,$H53,IF(COLUMN()-1=$K53,$B53,F53))</f>
        <v>#N/A</v>
      </c>
      <c r="G54" s="5" t="e">
        <f>IF(COLUMN()-1=1,$H53,IF(COLUMN()-1=$K53,$B53,G53))</f>
        <v>#N/A</v>
      </c>
      <c r="H54" s="6"/>
      <c r="I54" s="6"/>
      <c r="J54" s="6"/>
      <c r="K54" s="5"/>
      <c r="L54" s="5"/>
      <c r="M54" s="5"/>
    </row>
    <row r="55" spans="1:13">
      <c r="A55" s="4" t="str">
        <f t="shared" si="15"/>
        <v/>
      </c>
      <c r="B55" s="5" t="e">
        <f>IF(COLUMN()-1=2,$I53,IF(COLUMN()-1=$L53,$C54,B54))</f>
        <v>#N/A</v>
      </c>
      <c r="C55" s="5">
        <f>IF(COLUMN()-1=2,$I53,IF(COLUMN()-1=$L53,$C54,C54))</f>
        <v>0</v>
      </c>
      <c r="D55" s="5" t="e">
        <f>IF(COLUMN()-1=2,$I53,IF(COLUMN()-1=$L53,$C54,D54))</f>
        <v>#N/A</v>
      </c>
      <c r="E55" s="5" t="e">
        <f>IF(COLUMN()-1=2,$I53,IF(COLUMN()-1=$L53,$C54,E54))</f>
        <v>#N/A</v>
      </c>
      <c r="F55" s="5" t="e">
        <f>IF(COLUMN()-1=2,$I53,IF(COLUMN()-1=$L53,$C54,F54))</f>
        <v>#N/A</v>
      </c>
      <c r="G55" s="5" t="e">
        <f>IF(COLUMN()-1=2,$I53,IF(COLUMN()-1=$L53,$C54,G54))</f>
        <v>#N/A</v>
      </c>
      <c r="H55" s="6"/>
      <c r="I55" s="6"/>
      <c r="J55" s="6"/>
      <c r="K55" s="5"/>
      <c r="L55" s="5"/>
      <c r="M55" s="5"/>
    </row>
    <row r="56" spans="1:13">
      <c r="A56" s="4" t="str">
        <f t="shared" ref="A56:A65" si="18">IF(MOD(ROW(),4)=1,(ROW()-1)/4+1,"")</f>
        <v/>
      </c>
      <c r="B56" s="5" t="e">
        <f>IF(COLUMN()-1=3,$J53,IF(COLUMN()-1=$M53,$D55,B55))</f>
        <v>#N/A</v>
      </c>
      <c r="C56" s="5" t="e">
        <f>IF(COLUMN()-1=3,$J53,IF(COLUMN()-1=$M53,$D55,C55))</f>
        <v>#N/A</v>
      </c>
      <c r="D56" s="5">
        <f>IF(COLUMN()-1=3,$J53,IF(COLUMN()-1=$M53,$D55,D55))</f>
        <v>0</v>
      </c>
      <c r="E56" s="5" t="e">
        <f>IF(COLUMN()-1=3,$J53,IF(COLUMN()-1=$M53,$D55,E55))</f>
        <v>#N/A</v>
      </c>
      <c r="F56" s="5" t="e">
        <f>IF(COLUMN()-1=3,$J53,IF(COLUMN()-1=$M53,$D55,F55))</f>
        <v>#N/A</v>
      </c>
      <c r="G56" s="5" t="e">
        <f>IF(COLUMN()-1=3,$J53,IF(COLUMN()-1=$M53,$D55,G55))</f>
        <v>#N/A</v>
      </c>
      <c r="H56" s="6"/>
      <c r="I56" s="6"/>
      <c r="J56" s="6"/>
      <c r="K56" s="5"/>
      <c r="L56" s="5"/>
      <c r="M56" s="5"/>
    </row>
    <row r="57" spans="1:13">
      <c r="A57" s="4">
        <f t="shared" si="18"/>
        <v>15</v>
      </c>
      <c r="B57" s="2" t="e">
        <f t="shared" ref="B57:G57" si="19">B56</f>
        <v>#N/A</v>
      </c>
      <c r="C57" s="2" t="e">
        <f t="shared" si="19"/>
        <v>#N/A</v>
      </c>
      <c r="D57" s="2">
        <f t="shared" si="19"/>
        <v>0</v>
      </c>
      <c r="E57" s="2" t="e">
        <f t="shared" si="19"/>
        <v>#N/A</v>
      </c>
      <c r="F57" s="2" t="e">
        <f t="shared" si="19"/>
        <v>#N/A</v>
      </c>
      <c r="G57" s="2" t="e">
        <f t="shared" si="19"/>
        <v>#N/A</v>
      </c>
      <c r="H57" s="3" cm="1">
        <f t="array" ref="H57">IFERROR(INDEX(ttk!$F:$F,MATCH($A57,ttk!$A:$A,0)),"")</f>
        <v>0</v>
      </c>
      <c r="I57" s="3" cm="1">
        <f t="array" ref="I57">IFERROR(INDEX(ttk!$U:$U,MATCH($A57,ttk!$A:$A,0)),"")</f>
        <v>0</v>
      </c>
      <c r="J57" s="3" cm="1">
        <f t="array" ref="J57">IFERROR(INDEX(ttk!$AJ:$AJ,MATCH($A57,ttk!$A:$A,0)),"")</f>
        <v>0</v>
      </c>
      <c r="K57" s="2">
        <f>MATCH(H57,B57:G57,0)</f>
        <v>3</v>
      </c>
      <c r="L57" s="2">
        <f>MATCH(I57,B58:G58,0)</f>
        <v>1</v>
      </c>
      <c r="M57" s="2">
        <f>MATCH(J57,B59:G59,0)</f>
        <v>2</v>
      </c>
    </row>
    <row r="58" spans="1:13">
      <c r="A58" s="4" t="str">
        <f t="shared" si="18"/>
        <v/>
      </c>
      <c r="B58" s="5">
        <f>IF(COLUMN()-1=1,$H57,IF(COLUMN()-1=$K57,$B57,B57))</f>
        <v>0</v>
      </c>
      <c r="C58" s="5" t="e">
        <f>IF(COLUMN()-1=1,$H57,IF(COLUMN()-1=$K57,$B57,C57))</f>
        <v>#N/A</v>
      </c>
      <c r="D58" s="5" t="e">
        <f>IF(COLUMN()-1=1,$H57,IF(COLUMN()-1=$K57,$B57,D57))</f>
        <v>#N/A</v>
      </c>
      <c r="E58" s="5" t="e">
        <f>IF(COLUMN()-1=1,$H57,IF(COLUMN()-1=$K57,$B57,E57))</f>
        <v>#N/A</v>
      </c>
      <c r="F58" s="5" t="e">
        <f>IF(COLUMN()-1=1,$H57,IF(COLUMN()-1=$K57,$B57,F57))</f>
        <v>#N/A</v>
      </c>
      <c r="G58" s="5" t="e">
        <f>IF(COLUMN()-1=1,$H57,IF(COLUMN()-1=$K57,$B57,G57))</f>
        <v>#N/A</v>
      </c>
      <c r="H58" s="6"/>
      <c r="I58" s="6"/>
      <c r="J58" s="6"/>
      <c r="K58" s="5"/>
      <c r="L58" s="5"/>
      <c r="M58" s="5"/>
    </row>
    <row r="59" spans="1:13">
      <c r="A59" s="4" t="str">
        <f t="shared" si="18"/>
        <v/>
      </c>
      <c r="B59" s="5" t="e">
        <f>IF(COLUMN()-1=2,$I57,IF(COLUMN()-1=$L57,$C58,B58))</f>
        <v>#N/A</v>
      </c>
      <c r="C59" s="5">
        <f>IF(COLUMN()-1=2,$I57,IF(COLUMN()-1=$L57,$C58,C58))</f>
        <v>0</v>
      </c>
      <c r="D59" s="5" t="e">
        <f>IF(COLUMN()-1=2,$I57,IF(COLUMN()-1=$L57,$C58,D58))</f>
        <v>#N/A</v>
      </c>
      <c r="E59" s="5" t="e">
        <f>IF(COLUMN()-1=2,$I57,IF(COLUMN()-1=$L57,$C58,E58))</f>
        <v>#N/A</v>
      </c>
      <c r="F59" s="5" t="e">
        <f>IF(COLUMN()-1=2,$I57,IF(COLUMN()-1=$L57,$C58,F58))</f>
        <v>#N/A</v>
      </c>
      <c r="G59" s="5" t="e">
        <f>IF(COLUMN()-1=2,$I57,IF(COLUMN()-1=$L57,$C58,G58))</f>
        <v>#N/A</v>
      </c>
      <c r="H59" s="6"/>
      <c r="I59" s="6"/>
      <c r="J59" s="6"/>
      <c r="K59" s="5"/>
      <c r="L59" s="5"/>
      <c r="M59" s="5"/>
    </row>
    <row r="60" spans="1:13">
      <c r="A60" s="4" t="str">
        <f t="shared" si="18"/>
        <v/>
      </c>
      <c r="B60" s="5" t="e">
        <f>IF(COLUMN()-1=3,$J57,IF(COLUMN()-1=$M57,$D59,B59))</f>
        <v>#N/A</v>
      </c>
      <c r="C60" s="5" t="e">
        <f>IF(COLUMN()-1=3,$J57,IF(COLUMN()-1=$M57,$D59,C59))</f>
        <v>#N/A</v>
      </c>
      <c r="D60" s="5">
        <f>IF(COLUMN()-1=3,$J57,IF(COLUMN()-1=$M57,$D59,D59))</f>
        <v>0</v>
      </c>
      <c r="E60" s="5" t="e">
        <f>IF(COLUMN()-1=3,$J57,IF(COLUMN()-1=$M57,$D59,E59))</f>
        <v>#N/A</v>
      </c>
      <c r="F60" s="5" t="e">
        <f>IF(COLUMN()-1=3,$J57,IF(COLUMN()-1=$M57,$D59,F59))</f>
        <v>#N/A</v>
      </c>
      <c r="G60" s="5" t="e">
        <f>IF(COLUMN()-1=3,$J57,IF(COLUMN()-1=$M57,$D59,G59))</f>
        <v>#N/A</v>
      </c>
      <c r="H60" s="6"/>
      <c r="I60" s="6"/>
      <c r="J60" s="6"/>
      <c r="K60" s="5"/>
      <c r="L60" s="5"/>
      <c r="M60" s="5"/>
    </row>
    <row r="61" spans="1:13">
      <c r="A61" s="4">
        <f t="shared" si="18"/>
        <v>16</v>
      </c>
      <c r="B61" s="2" t="e">
        <f t="shared" ref="B61:G61" si="20">B60</f>
        <v>#N/A</v>
      </c>
      <c r="C61" s="2" t="e">
        <f t="shared" si="20"/>
        <v>#N/A</v>
      </c>
      <c r="D61" s="2">
        <f t="shared" si="20"/>
        <v>0</v>
      </c>
      <c r="E61" s="2" t="e">
        <f t="shared" si="20"/>
        <v>#N/A</v>
      </c>
      <c r="F61" s="2" t="e">
        <f t="shared" si="20"/>
        <v>#N/A</v>
      </c>
      <c r="G61" s="2" t="e">
        <f t="shared" si="20"/>
        <v>#N/A</v>
      </c>
      <c r="H61" s="3" cm="1">
        <f t="array" ref="H61">IFERROR(INDEX(ttk!$F:$F,MATCH($A61,ttk!$A:$A,0)),"")</f>
        <v>0</v>
      </c>
      <c r="I61" s="3" cm="1">
        <f t="array" ref="I61">IFERROR(INDEX(ttk!$U:$U,MATCH($A61,ttk!$A:$A,0)),"")</f>
        <v>0</v>
      </c>
      <c r="J61" s="3" cm="1">
        <f t="array" ref="J61">IFERROR(INDEX(ttk!$AJ:$AJ,MATCH($A61,ttk!$A:$A,0)),"")</f>
        <v>0</v>
      </c>
      <c r="K61" s="2">
        <f>MATCH(H61,B61:G61,0)</f>
        <v>3</v>
      </c>
      <c r="L61" s="2">
        <f>MATCH(I61,B62:G62,0)</f>
        <v>1</v>
      </c>
      <c r="M61" s="2">
        <f>MATCH(J61,B63:G63,0)</f>
        <v>2</v>
      </c>
    </row>
    <row r="62" spans="1:13">
      <c r="A62" s="4" t="str">
        <f t="shared" si="18"/>
        <v/>
      </c>
      <c r="B62" s="5">
        <f>IF(COLUMN()-1=1,$H61,IF(COLUMN()-1=$K61,$B61,B61))</f>
        <v>0</v>
      </c>
      <c r="C62" s="5" t="e">
        <f>IF(COLUMN()-1=1,$H61,IF(COLUMN()-1=$K61,$B61,C61))</f>
        <v>#N/A</v>
      </c>
      <c r="D62" s="5" t="e">
        <f>IF(COLUMN()-1=1,$H61,IF(COLUMN()-1=$K61,$B61,D61))</f>
        <v>#N/A</v>
      </c>
      <c r="E62" s="5" t="e">
        <f>IF(COLUMN()-1=1,$H61,IF(COLUMN()-1=$K61,$B61,E61))</f>
        <v>#N/A</v>
      </c>
      <c r="F62" s="5" t="e">
        <f>IF(COLUMN()-1=1,$H61,IF(COLUMN()-1=$K61,$B61,F61))</f>
        <v>#N/A</v>
      </c>
      <c r="G62" s="5" t="e">
        <f>IF(COLUMN()-1=1,$H61,IF(COLUMN()-1=$K61,$B61,G61))</f>
        <v>#N/A</v>
      </c>
      <c r="H62" s="6"/>
      <c r="I62" s="6"/>
      <c r="J62" s="6"/>
      <c r="K62" s="5"/>
      <c r="L62" s="5"/>
      <c r="M62" s="5"/>
    </row>
    <row r="63" spans="1:13">
      <c r="A63" s="4" t="str">
        <f t="shared" si="18"/>
        <v/>
      </c>
      <c r="B63" s="5" t="e">
        <f>IF(COLUMN()-1=2,$I61,IF(COLUMN()-1=$L61,$C62,B62))</f>
        <v>#N/A</v>
      </c>
      <c r="C63" s="5">
        <f>IF(COLUMN()-1=2,$I61,IF(COLUMN()-1=$L61,$C62,C62))</f>
        <v>0</v>
      </c>
      <c r="D63" s="5" t="e">
        <f>IF(COLUMN()-1=2,$I61,IF(COLUMN()-1=$L61,$C62,D62))</f>
        <v>#N/A</v>
      </c>
      <c r="E63" s="5" t="e">
        <f>IF(COLUMN()-1=2,$I61,IF(COLUMN()-1=$L61,$C62,E62))</f>
        <v>#N/A</v>
      </c>
      <c r="F63" s="5" t="e">
        <f>IF(COLUMN()-1=2,$I61,IF(COLUMN()-1=$L61,$C62,F62))</f>
        <v>#N/A</v>
      </c>
      <c r="G63" s="5" t="e">
        <f>IF(COLUMN()-1=2,$I61,IF(COLUMN()-1=$L61,$C62,G62))</f>
        <v>#N/A</v>
      </c>
      <c r="H63" s="6"/>
      <c r="I63" s="6"/>
      <c r="J63" s="6"/>
      <c r="K63" s="5"/>
      <c r="L63" s="5"/>
      <c r="M63" s="5"/>
    </row>
    <row r="64" spans="1:13">
      <c r="A64" s="4" t="str">
        <f t="shared" si="18"/>
        <v/>
      </c>
      <c r="B64" s="5" t="e">
        <f>IF(COLUMN()-1=3,$J61,IF(COLUMN()-1=$M61,$D63,B63))</f>
        <v>#N/A</v>
      </c>
      <c r="C64" s="5" t="e">
        <f>IF(COLUMN()-1=3,$J61,IF(COLUMN()-1=$M61,$D63,C63))</f>
        <v>#N/A</v>
      </c>
      <c r="D64" s="5">
        <f>IF(COLUMN()-1=3,$J61,IF(COLUMN()-1=$M61,$D63,D63))</f>
        <v>0</v>
      </c>
      <c r="E64" s="5" t="e">
        <f>IF(COLUMN()-1=3,$J61,IF(COLUMN()-1=$M61,$D63,E63))</f>
        <v>#N/A</v>
      </c>
      <c r="F64" s="5" t="e">
        <f>IF(COLUMN()-1=3,$J61,IF(COLUMN()-1=$M61,$D63,F63))</f>
        <v>#N/A</v>
      </c>
      <c r="G64" s="5" t="e">
        <f>IF(COLUMN()-1=3,$J61,IF(COLUMN()-1=$M61,$D63,G63))</f>
        <v>#N/A</v>
      </c>
      <c r="H64" s="6"/>
      <c r="I64" s="6"/>
      <c r="J64" s="6"/>
      <c r="K64" s="5"/>
      <c r="L64" s="5"/>
      <c r="M64" s="5"/>
    </row>
    <row r="65" spans="1:13">
      <c r="A65" s="4">
        <f t="shared" si="18"/>
        <v>17</v>
      </c>
      <c r="B65" s="2" t="e">
        <f t="shared" ref="B65:G65" si="21">B64</f>
        <v>#N/A</v>
      </c>
      <c r="C65" s="2" t="e">
        <f t="shared" si="21"/>
        <v>#N/A</v>
      </c>
      <c r="D65" s="2">
        <f t="shared" si="21"/>
        <v>0</v>
      </c>
      <c r="E65" s="2" t="e">
        <f t="shared" si="21"/>
        <v>#N/A</v>
      </c>
      <c r="F65" s="2" t="e">
        <f t="shared" si="21"/>
        <v>#N/A</v>
      </c>
      <c r="G65" s="2" t="e">
        <f t="shared" si="21"/>
        <v>#N/A</v>
      </c>
      <c r="H65" s="3" cm="1">
        <f t="array" ref="H65">IFERROR(INDEX(ttk!$F:$F,MATCH($A65,ttk!$A:$A,0)),"")</f>
        <v>0</v>
      </c>
      <c r="I65" s="3" cm="1">
        <f t="array" ref="I65">IFERROR(INDEX(ttk!$U:$U,MATCH($A65,ttk!$A:$A,0)),"")</f>
        <v>0</v>
      </c>
      <c r="J65" s="3" cm="1">
        <f t="array" ref="J65">IFERROR(INDEX(ttk!$AJ:$AJ,MATCH($A65,ttk!$A:$A,0)),"")</f>
        <v>0</v>
      </c>
      <c r="K65" s="2">
        <f>MATCH(H65,B65:G65,0)</f>
        <v>3</v>
      </c>
      <c r="L65" s="2">
        <f>MATCH(I65,B66:G66,0)</f>
        <v>1</v>
      </c>
      <c r="M65" s="2">
        <f>MATCH(J65,B67:G67,0)</f>
        <v>2</v>
      </c>
    </row>
    <row r="66" spans="1:13">
      <c r="A66" s="4" t="str">
        <f t="shared" ref="A66:A75" si="22">IF(MOD(ROW(),4)=1,(ROW()-1)/4+1,"")</f>
        <v/>
      </c>
      <c r="B66" s="5">
        <f>IF(COLUMN()-1=1,$H65,IF(COLUMN()-1=$K65,$B65,B65))</f>
        <v>0</v>
      </c>
      <c r="C66" s="5" t="e">
        <f>IF(COLUMN()-1=1,$H65,IF(COLUMN()-1=$K65,$B65,C65))</f>
        <v>#N/A</v>
      </c>
      <c r="D66" s="5" t="e">
        <f>IF(COLUMN()-1=1,$H65,IF(COLUMN()-1=$K65,$B65,D65))</f>
        <v>#N/A</v>
      </c>
      <c r="E66" s="5" t="e">
        <f>IF(COLUMN()-1=1,$H65,IF(COLUMN()-1=$K65,$B65,E65))</f>
        <v>#N/A</v>
      </c>
      <c r="F66" s="5" t="e">
        <f>IF(COLUMN()-1=1,$H65,IF(COLUMN()-1=$K65,$B65,F65))</f>
        <v>#N/A</v>
      </c>
      <c r="G66" s="5" t="e">
        <f>IF(COLUMN()-1=1,$H65,IF(COLUMN()-1=$K65,$B65,G65))</f>
        <v>#N/A</v>
      </c>
      <c r="H66" s="6"/>
      <c r="I66" s="6"/>
      <c r="J66" s="6"/>
      <c r="K66" s="5"/>
      <c r="L66" s="5"/>
      <c r="M66" s="5"/>
    </row>
    <row r="67" spans="1:13">
      <c r="A67" s="4" t="str">
        <f t="shared" si="22"/>
        <v/>
      </c>
      <c r="B67" s="5" t="e">
        <f>IF(COLUMN()-1=2,$I65,IF(COLUMN()-1=$L65,$C66,B66))</f>
        <v>#N/A</v>
      </c>
      <c r="C67" s="5">
        <f>IF(COLUMN()-1=2,$I65,IF(COLUMN()-1=$L65,$C66,C66))</f>
        <v>0</v>
      </c>
      <c r="D67" s="5" t="e">
        <f>IF(COLUMN()-1=2,$I65,IF(COLUMN()-1=$L65,$C66,D66))</f>
        <v>#N/A</v>
      </c>
      <c r="E67" s="5" t="e">
        <f>IF(COLUMN()-1=2,$I65,IF(COLUMN()-1=$L65,$C66,E66))</f>
        <v>#N/A</v>
      </c>
      <c r="F67" s="5" t="e">
        <f>IF(COLUMN()-1=2,$I65,IF(COLUMN()-1=$L65,$C66,F66))</f>
        <v>#N/A</v>
      </c>
      <c r="G67" s="5" t="e">
        <f>IF(COLUMN()-1=2,$I65,IF(COLUMN()-1=$L65,$C66,G66))</f>
        <v>#N/A</v>
      </c>
      <c r="H67" s="6"/>
      <c r="I67" s="6"/>
      <c r="J67" s="6"/>
      <c r="K67" s="5"/>
      <c r="L67" s="5"/>
      <c r="M67" s="5"/>
    </row>
    <row r="68" spans="1:13">
      <c r="A68" s="4" t="str">
        <f t="shared" si="22"/>
        <v/>
      </c>
      <c r="B68" s="5" t="e">
        <f>IF(COLUMN()-1=3,$J65,IF(COLUMN()-1=$M65,$D67,B67))</f>
        <v>#N/A</v>
      </c>
      <c r="C68" s="5" t="e">
        <f>IF(COLUMN()-1=3,$J65,IF(COLUMN()-1=$M65,$D67,C67))</f>
        <v>#N/A</v>
      </c>
      <c r="D68" s="5">
        <f>IF(COLUMN()-1=3,$J65,IF(COLUMN()-1=$M65,$D67,D67))</f>
        <v>0</v>
      </c>
      <c r="E68" s="5" t="e">
        <f>IF(COLUMN()-1=3,$J65,IF(COLUMN()-1=$M65,$D67,E67))</f>
        <v>#N/A</v>
      </c>
      <c r="F68" s="5" t="e">
        <f>IF(COLUMN()-1=3,$J65,IF(COLUMN()-1=$M65,$D67,F67))</f>
        <v>#N/A</v>
      </c>
      <c r="G68" s="5" t="e">
        <f>IF(COLUMN()-1=3,$J65,IF(COLUMN()-1=$M65,$D67,G67))</f>
        <v>#N/A</v>
      </c>
      <c r="H68" s="6"/>
      <c r="I68" s="6"/>
      <c r="J68" s="6"/>
      <c r="K68" s="5"/>
      <c r="L68" s="5"/>
      <c r="M68" s="5"/>
    </row>
    <row r="69" spans="1:13">
      <c r="A69" s="4">
        <f t="shared" si="22"/>
        <v>18</v>
      </c>
      <c r="B69" s="2" t="e">
        <f t="shared" ref="B69:G69" si="23">B68</f>
        <v>#N/A</v>
      </c>
      <c r="C69" s="2" t="e">
        <f t="shared" si="23"/>
        <v>#N/A</v>
      </c>
      <c r="D69" s="2">
        <f t="shared" si="23"/>
        <v>0</v>
      </c>
      <c r="E69" s="2" t="e">
        <f t="shared" si="23"/>
        <v>#N/A</v>
      </c>
      <c r="F69" s="2" t="e">
        <f t="shared" si="23"/>
        <v>#N/A</v>
      </c>
      <c r="G69" s="2" t="e">
        <f t="shared" si="23"/>
        <v>#N/A</v>
      </c>
      <c r="H69" s="3" cm="1">
        <f t="array" ref="H69">IFERROR(INDEX(ttk!$F:$F,MATCH($A69,ttk!$A:$A,0)),"")</f>
        <v>0</v>
      </c>
      <c r="I69" s="3" cm="1">
        <f t="array" ref="I69">IFERROR(INDEX(ttk!$U:$U,MATCH($A69,ttk!$A:$A,0)),"")</f>
        <v>0</v>
      </c>
      <c r="J69" s="3" cm="1">
        <f t="array" ref="J69">IFERROR(INDEX(ttk!$AJ:$AJ,MATCH($A69,ttk!$A:$A,0)),"")</f>
        <v>0</v>
      </c>
      <c r="K69" s="2">
        <f>MATCH(H69,B69:G69,0)</f>
        <v>3</v>
      </c>
      <c r="L69" s="2">
        <f>MATCH(I69,B70:G70,0)</f>
        <v>1</v>
      </c>
      <c r="M69" s="2">
        <f>MATCH(J69,B71:G71,0)</f>
        <v>2</v>
      </c>
    </row>
    <row r="70" spans="1:13">
      <c r="A70" s="4" t="str">
        <f t="shared" si="22"/>
        <v/>
      </c>
      <c r="B70" s="5">
        <f>IF(COLUMN()-1=1,$H69,IF(COLUMN()-1=$K69,$B69,B69))</f>
        <v>0</v>
      </c>
      <c r="C70" s="5" t="e">
        <f>IF(COLUMN()-1=1,$H69,IF(COLUMN()-1=$K69,$B69,C69))</f>
        <v>#N/A</v>
      </c>
      <c r="D70" s="5" t="e">
        <f>IF(COLUMN()-1=1,$H69,IF(COLUMN()-1=$K69,$B69,D69))</f>
        <v>#N/A</v>
      </c>
      <c r="E70" s="5" t="e">
        <f>IF(COLUMN()-1=1,$H69,IF(COLUMN()-1=$K69,$B69,E69))</f>
        <v>#N/A</v>
      </c>
      <c r="F70" s="5" t="e">
        <f>IF(COLUMN()-1=1,$H69,IF(COLUMN()-1=$K69,$B69,F69))</f>
        <v>#N/A</v>
      </c>
      <c r="G70" s="5" t="e">
        <f>IF(COLUMN()-1=1,$H69,IF(COLUMN()-1=$K69,$B69,G69))</f>
        <v>#N/A</v>
      </c>
      <c r="H70" s="6"/>
      <c r="I70" s="6"/>
      <c r="J70" s="6"/>
      <c r="K70" s="5"/>
      <c r="L70" s="5"/>
      <c r="M70" s="5"/>
    </row>
    <row r="71" spans="1:13">
      <c r="A71" s="4" t="str">
        <f t="shared" si="22"/>
        <v/>
      </c>
      <c r="B71" s="5" t="e">
        <f>IF(COLUMN()-1=2,$I69,IF(COLUMN()-1=$L69,$C70,B70))</f>
        <v>#N/A</v>
      </c>
      <c r="C71" s="5">
        <f>IF(COLUMN()-1=2,$I69,IF(COLUMN()-1=$L69,$C70,C70))</f>
        <v>0</v>
      </c>
      <c r="D71" s="5" t="e">
        <f>IF(COLUMN()-1=2,$I69,IF(COLUMN()-1=$L69,$C70,D70))</f>
        <v>#N/A</v>
      </c>
      <c r="E71" s="5" t="e">
        <f>IF(COLUMN()-1=2,$I69,IF(COLUMN()-1=$L69,$C70,E70))</f>
        <v>#N/A</v>
      </c>
      <c r="F71" s="5" t="e">
        <f>IF(COLUMN()-1=2,$I69,IF(COLUMN()-1=$L69,$C70,F70))</f>
        <v>#N/A</v>
      </c>
      <c r="G71" s="5" t="e">
        <f>IF(COLUMN()-1=2,$I69,IF(COLUMN()-1=$L69,$C70,G70))</f>
        <v>#N/A</v>
      </c>
      <c r="H71" s="6"/>
      <c r="I71" s="6"/>
      <c r="J71" s="6"/>
      <c r="K71" s="5"/>
      <c r="L71" s="5"/>
      <c r="M71" s="5"/>
    </row>
    <row r="72" spans="1:13">
      <c r="A72" s="4" t="str">
        <f t="shared" si="22"/>
        <v/>
      </c>
      <c r="B72" s="5" t="e">
        <f>IF(COLUMN()-1=3,$J69,IF(COLUMN()-1=$M69,$D71,B71))</f>
        <v>#N/A</v>
      </c>
      <c r="C72" s="5" t="e">
        <f>IF(COLUMN()-1=3,$J69,IF(COLUMN()-1=$M69,$D71,C71))</f>
        <v>#N/A</v>
      </c>
      <c r="D72" s="5">
        <f>IF(COLUMN()-1=3,$J69,IF(COLUMN()-1=$M69,$D71,D71))</f>
        <v>0</v>
      </c>
      <c r="E72" s="5" t="e">
        <f>IF(COLUMN()-1=3,$J69,IF(COLUMN()-1=$M69,$D71,E71))</f>
        <v>#N/A</v>
      </c>
      <c r="F72" s="5" t="e">
        <f>IF(COLUMN()-1=3,$J69,IF(COLUMN()-1=$M69,$D71,F71))</f>
        <v>#N/A</v>
      </c>
      <c r="G72" s="5" t="e">
        <f>IF(COLUMN()-1=3,$J69,IF(COLUMN()-1=$M69,$D71,G71))</f>
        <v>#N/A</v>
      </c>
      <c r="H72" s="6"/>
      <c r="I72" s="6"/>
      <c r="J72" s="6"/>
      <c r="K72" s="5"/>
      <c r="L72" s="5"/>
      <c r="M72" s="5"/>
    </row>
    <row r="73" spans="1:13">
      <c r="A73" s="4">
        <f t="shared" si="22"/>
        <v>19</v>
      </c>
      <c r="B73" s="2" t="e">
        <f t="shared" ref="B73:G73" si="24">B72</f>
        <v>#N/A</v>
      </c>
      <c r="C73" s="2" t="e">
        <f t="shared" si="24"/>
        <v>#N/A</v>
      </c>
      <c r="D73" s="2">
        <f t="shared" si="24"/>
        <v>0</v>
      </c>
      <c r="E73" s="2" t="e">
        <f t="shared" si="24"/>
        <v>#N/A</v>
      </c>
      <c r="F73" s="2" t="e">
        <f t="shared" si="24"/>
        <v>#N/A</v>
      </c>
      <c r="G73" s="2" t="e">
        <f t="shared" si="24"/>
        <v>#N/A</v>
      </c>
      <c r="H73" s="3" cm="1">
        <f t="array" ref="H73">IFERROR(INDEX(ttk!$F:$F,MATCH($A73,ttk!$A:$A,0)),"")</f>
        <v>0</v>
      </c>
      <c r="I73" s="3" cm="1">
        <f t="array" ref="I73">IFERROR(INDEX(ttk!$U:$U,MATCH($A73,ttk!$A:$A,0)),"")</f>
        <v>0</v>
      </c>
      <c r="J73" s="3" cm="1">
        <f t="array" ref="J73">IFERROR(INDEX(ttk!$AJ:$AJ,MATCH($A73,ttk!$A:$A,0)),"")</f>
        <v>0</v>
      </c>
      <c r="K73" s="2">
        <f>MATCH(H73,B73:G73,0)</f>
        <v>3</v>
      </c>
      <c r="L73" s="2">
        <f>MATCH(I73,B74:G74,0)</f>
        <v>1</v>
      </c>
      <c r="M73" s="2">
        <f>MATCH(J73,B75:G75,0)</f>
        <v>2</v>
      </c>
    </row>
    <row r="74" spans="1:13">
      <c r="A74" s="4" t="str">
        <f t="shared" si="22"/>
        <v/>
      </c>
      <c r="B74" s="5">
        <f>IF(COLUMN()-1=1,$H73,IF(COLUMN()-1=$K73,$B73,B73))</f>
        <v>0</v>
      </c>
      <c r="C74" s="5" t="e">
        <f>IF(COLUMN()-1=1,$H73,IF(COLUMN()-1=$K73,$B73,C73))</f>
        <v>#N/A</v>
      </c>
      <c r="D74" s="5" t="e">
        <f>IF(COLUMN()-1=1,$H73,IF(COLUMN()-1=$K73,$B73,D73))</f>
        <v>#N/A</v>
      </c>
      <c r="E74" s="5" t="e">
        <f>IF(COLUMN()-1=1,$H73,IF(COLUMN()-1=$K73,$B73,E73))</f>
        <v>#N/A</v>
      </c>
      <c r="F74" s="5" t="e">
        <f>IF(COLUMN()-1=1,$H73,IF(COLUMN()-1=$K73,$B73,F73))</f>
        <v>#N/A</v>
      </c>
      <c r="G74" s="5" t="e">
        <f>IF(COLUMN()-1=1,$H73,IF(COLUMN()-1=$K73,$B73,G73))</f>
        <v>#N/A</v>
      </c>
      <c r="H74" s="6"/>
      <c r="I74" s="6"/>
      <c r="J74" s="6"/>
      <c r="K74" s="5"/>
      <c r="L74" s="5"/>
      <c r="M74" s="5"/>
    </row>
    <row r="75" spans="1:13">
      <c r="A75" s="4" t="str">
        <f t="shared" si="22"/>
        <v/>
      </c>
      <c r="B75" s="5" t="e">
        <f>IF(COLUMN()-1=2,$I73,IF(COLUMN()-1=$L73,$C74,B74))</f>
        <v>#N/A</v>
      </c>
      <c r="C75" s="5">
        <f>IF(COLUMN()-1=2,$I73,IF(COLUMN()-1=$L73,$C74,C74))</f>
        <v>0</v>
      </c>
      <c r="D75" s="5" t="e">
        <f>IF(COLUMN()-1=2,$I73,IF(COLUMN()-1=$L73,$C74,D74))</f>
        <v>#N/A</v>
      </c>
      <c r="E75" s="5" t="e">
        <f>IF(COLUMN()-1=2,$I73,IF(COLUMN()-1=$L73,$C74,E74))</f>
        <v>#N/A</v>
      </c>
      <c r="F75" s="5" t="e">
        <f>IF(COLUMN()-1=2,$I73,IF(COLUMN()-1=$L73,$C74,F74))</f>
        <v>#N/A</v>
      </c>
      <c r="G75" s="5" t="e">
        <f>IF(COLUMN()-1=2,$I73,IF(COLUMN()-1=$L73,$C74,G74))</f>
        <v>#N/A</v>
      </c>
      <c r="H75" s="6"/>
      <c r="I75" s="6"/>
      <c r="J75" s="6"/>
      <c r="K75" s="5"/>
      <c r="L75" s="5"/>
      <c r="M75" s="5"/>
    </row>
    <row r="76" spans="1:13">
      <c r="A76" s="4" t="str">
        <f t="shared" ref="A76:A85" si="25">IF(MOD(ROW(),4)=1,(ROW()-1)/4+1,"")</f>
        <v/>
      </c>
      <c r="B76" s="5" t="e">
        <f>IF(COLUMN()-1=3,$J73,IF(COLUMN()-1=$M73,$D75,B75))</f>
        <v>#N/A</v>
      </c>
      <c r="C76" s="5" t="e">
        <f>IF(COLUMN()-1=3,$J73,IF(COLUMN()-1=$M73,$D75,C75))</f>
        <v>#N/A</v>
      </c>
      <c r="D76" s="5">
        <f>IF(COLUMN()-1=3,$J73,IF(COLUMN()-1=$M73,$D75,D75))</f>
        <v>0</v>
      </c>
      <c r="E76" s="5" t="e">
        <f>IF(COLUMN()-1=3,$J73,IF(COLUMN()-1=$M73,$D75,E75))</f>
        <v>#N/A</v>
      </c>
      <c r="F76" s="5" t="e">
        <f>IF(COLUMN()-1=3,$J73,IF(COLUMN()-1=$M73,$D75,F75))</f>
        <v>#N/A</v>
      </c>
      <c r="G76" s="5" t="e">
        <f>IF(COLUMN()-1=3,$J73,IF(COLUMN()-1=$M73,$D75,G75))</f>
        <v>#N/A</v>
      </c>
      <c r="H76" s="6"/>
      <c r="I76" s="6"/>
      <c r="J76" s="6"/>
      <c r="K76" s="5"/>
      <c r="L76" s="5"/>
      <c r="M76" s="5"/>
    </row>
    <row r="77" spans="1:13">
      <c r="A77" s="4">
        <f t="shared" si="25"/>
        <v>20</v>
      </c>
      <c r="B77" s="2" t="e">
        <f t="shared" ref="B77:G77" si="26">B76</f>
        <v>#N/A</v>
      </c>
      <c r="C77" s="2" t="e">
        <f t="shared" si="26"/>
        <v>#N/A</v>
      </c>
      <c r="D77" s="2">
        <f t="shared" si="26"/>
        <v>0</v>
      </c>
      <c r="E77" s="2" t="e">
        <f t="shared" si="26"/>
        <v>#N/A</v>
      </c>
      <c r="F77" s="2" t="e">
        <f t="shared" si="26"/>
        <v>#N/A</v>
      </c>
      <c r="G77" s="2" t="e">
        <f t="shared" si="26"/>
        <v>#N/A</v>
      </c>
      <c r="H77" s="3" cm="1">
        <f t="array" ref="H77">IFERROR(INDEX(ttk!$F:$F,MATCH($A77,ttk!$A:$A,0)),"")</f>
        <v>0</v>
      </c>
      <c r="I77" s="3" cm="1">
        <f t="array" ref="I77">IFERROR(INDEX(ttk!$U:$U,MATCH($A77,ttk!$A:$A,0)),"")</f>
        <v>0</v>
      </c>
      <c r="J77" s="3" cm="1">
        <f t="array" ref="J77">IFERROR(INDEX(ttk!$AJ:$AJ,MATCH($A77,ttk!$A:$A,0)),"")</f>
        <v>0</v>
      </c>
      <c r="K77" s="2">
        <f>MATCH(H77,B77:G77,0)</f>
        <v>3</v>
      </c>
      <c r="L77" s="2">
        <f>MATCH(I77,B78:G78,0)</f>
        <v>1</v>
      </c>
      <c r="M77" s="2">
        <f>MATCH(J77,B79:G79,0)</f>
        <v>2</v>
      </c>
    </row>
    <row r="78" spans="1:13">
      <c r="A78" s="4" t="str">
        <f t="shared" si="25"/>
        <v/>
      </c>
      <c r="B78" s="5">
        <f>IF(COLUMN()-1=1,$H77,IF(COLUMN()-1=$K77,$B77,B77))</f>
        <v>0</v>
      </c>
      <c r="C78" s="5" t="e">
        <f>IF(COLUMN()-1=1,$H77,IF(COLUMN()-1=$K77,$B77,C77))</f>
        <v>#N/A</v>
      </c>
      <c r="D78" s="5" t="e">
        <f>IF(COLUMN()-1=1,$H77,IF(COLUMN()-1=$K77,$B77,D77))</f>
        <v>#N/A</v>
      </c>
      <c r="E78" s="5" t="e">
        <f>IF(COLUMN()-1=1,$H77,IF(COLUMN()-1=$K77,$B77,E77))</f>
        <v>#N/A</v>
      </c>
      <c r="F78" s="5" t="e">
        <f>IF(COLUMN()-1=1,$H77,IF(COLUMN()-1=$K77,$B77,F77))</f>
        <v>#N/A</v>
      </c>
      <c r="G78" s="5" t="e">
        <f>IF(COLUMN()-1=1,$H77,IF(COLUMN()-1=$K77,$B77,G77))</f>
        <v>#N/A</v>
      </c>
      <c r="H78" s="6"/>
      <c r="I78" s="6"/>
      <c r="J78" s="6"/>
      <c r="K78" s="5"/>
      <c r="L78" s="5"/>
      <c r="M78" s="5"/>
    </row>
    <row r="79" spans="1:13">
      <c r="A79" s="4" t="str">
        <f t="shared" si="25"/>
        <v/>
      </c>
      <c r="B79" s="5" t="e">
        <f>IF(COLUMN()-1=2,$I77,IF(COLUMN()-1=$L77,$C78,B78))</f>
        <v>#N/A</v>
      </c>
      <c r="C79" s="5">
        <f>IF(COLUMN()-1=2,$I77,IF(COLUMN()-1=$L77,$C78,C78))</f>
        <v>0</v>
      </c>
      <c r="D79" s="5" t="e">
        <f>IF(COLUMN()-1=2,$I77,IF(COLUMN()-1=$L77,$C78,D78))</f>
        <v>#N/A</v>
      </c>
      <c r="E79" s="5" t="e">
        <f>IF(COLUMN()-1=2,$I77,IF(COLUMN()-1=$L77,$C78,E78))</f>
        <v>#N/A</v>
      </c>
      <c r="F79" s="5" t="e">
        <f>IF(COLUMN()-1=2,$I77,IF(COLUMN()-1=$L77,$C78,F78))</f>
        <v>#N/A</v>
      </c>
      <c r="G79" s="5" t="e">
        <f>IF(COLUMN()-1=2,$I77,IF(COLUMN()-1=$L77,$C78,G78))</f>
        <v>#N/A</v>
      </c>
      <c r="H79" s="6"/>
      <c r="I79" s="6"/>
      <c r="J79" s="6"/>
      <c r="K79" s="5"/>
      <c r="L79" s="5"/>
      <c r="M79" s="5"/>
    </row>
    <row r="80" spans="1:13">
      <c r="A80" s="4" t="str">
        <f t="shared" si="25"/>
        <v/>
      </c>
      <c r="B80" s="5" t="e">
        <f>IF(COLUMN()-1=3,$J77,IF(COLUMN()-1=$M77,$D79,B79))</f>
        <v>#N/A</v>
      </c>
      <c r="C80" s="5" t="e">
        <f>IF(COLUMN()-1=3,$J77,IF(COLUMN()-1=$M77,$D79,C79))</f>
        <v>#N/A</v>
      </c>
      <c r="D80" s="5">
        <f>IF(COLUMN()-1=3,$J77,IF(COLUMN()-1=$M77,$D79,D79))</f>
        <v>0</v>
      </c>
      <c r="E80" s="5" t="e">
        <f>IF(COLUMN()-1=3,$J77,IF(COLUMN()-1=$M77,$D79,E79))</f>
        <v>#N/A</v>
      </c>
      <c r="F80" s="5" t="e">
        <f>IF(COLUMN()-1=3,$J77,IF(COLUMN()-1=$M77,$D79,F79))</f>
        <v>#N/A</v>
      </c>
      <c r="G80" s="5" t="e">
        <f>IF(COLUMN()-1=3,$J77,IF(COLUMN()-1=$M77,$D79,G79))</f>
        <v>#N/A</v>
      </c>
      <c r="H80" s="6"/>
      <c r="I80" s="6"/>
      <c r="J80" s="6"/>
      <c r="K80" s="5"/>
      <c r="L80" s="5"/>
      <c r="M80" s="5"/>
    </row>
    <row r="81" spans="1:13">
      <c r="A81" s="4">
        <f t="shared" si="25"/>
        <v>21</v>
      </c>
      <c r="B81" s="2" t="e">
        <f t="shared" ref="B81:G81" si="27">B80</f>
        <v>#N/A</v>
      </c>
      <c r="C81" s="2" t="e">
        <f t="shared" si="27"/>
        <v>#N/A</v>
      </c>
      <c r="D81" s="2">
        <f t="shared" si="27"/>
        <v>0</v>
      </c>
      <c r="E81" s="2" t="e">
        <f t="shared" si="27"/>
        <v>#N/A</v>
      </c>
      <c r="F81" s="2" t="e">
        <f t="shared" si="27"/>
        <v>#N/A</v>
      </c>
      <c r="G81" s="2" t="e">
        <f t="shared" si="27"/>
        <v>#N/A</v>
      </c>
      <c r="H81" s="3" cm="1">
        <f t="array" ref="H81">IFERROR(INDEX(ttk!$F:$F,MATCH($A81,ttk!$A:$A,0)),"")</f>
        <v>0</v>
      </c>
      <c r="I81" s="3" cm="1">
        <f t="array" ref="I81">IFERROR(INDEX(ttk!$U:$U,MATCH($A81,ttk!$A:$A,0)),"")</f>
        <v>0</v>
      </c>
      <c r="J81" s="3" cm="1">
        <f t="array" ref="J81">IFERROR(INDEX(ttk!$AJ:$AJ,MATCH($A81,ttk!$A:$A,0)),"")</f>
        <v>0</v>
      </c>
      <c r="K81" s="2">
        <f>MATCH(H81,B81:G81,0)</f>
        <v>3</v>
      </c>
      <c r="L81" s="2">
        <f>MATCH(I81,B82:G82,0)</f>
        <v>1</v>
      </c>
      <c r="M81" s="2">
        <f>MATCH(J81,B83:G83,0)</f>
        <v>2</v>
      </c>
    </row>
    <row r="82" spans="1:13">
      <c r="A82" s="4" t="str">
        <f t="shared" si="25"/>
        <v/>
      </c>
      <c r="B82" s="5">
        <f>IF(COLUMN()-1=1,$H81,IF(COLUMN()-1=$K81,$B81,B81))</f>
        <v>0</v>
      </c>
      <c r="C82" s="5" t="e">
        <f>IF(COLUMN()-1=1,$H81,IF(COLUMN()-1=$K81,$B81,C81))</f>
        <v>#N/A</v>
      </c>
      <c r="D82" s="5" t="e">
        <f>IF(COLUMN()-1=1,$H81,IF(COLUMN()-1=$K81,$B81,D81))</f>
        <v>#N/A</v>
      </c>
      <c r="E82" s="5" t="e">
        <f>IF(COLUMN()-1=1,$H81,IF(COLUMN()-1=$K81,$B81,E81))</f>
        <v>#N/A</v>
      </c>
      <c r="F82" s="5" t="e">
        <f>IF(COLUMN()-1=1,$H81,IF(COLUMN()-1=$K81,$B81,F81))</f>
        <v>#N/A</v>
      </c>
      <c r="G82" s="5" t="e">
        <f>IF(COLUMN()-1=1,$H81,IF(COLUMN()-1=$K81,$B81,G81))</f>
        <v>#N/A</v>
      </c>
      <c r="H82" s="6"/>
      <c r="I82" s="6"/>
      <c r="J82" s="6"/>
      <c r="K82" s="5"/>
      <c r="L82" s="5"/>
      <c r="M82" s="5"/>
    </row>
    <row r="83" spans="1:13">
      <c r="A83" s="4" t="str">
        <f t="shared" si="25"/>
        <v/>
      </c>
      <c r="B83" s="5" t="e">
        <f>IF(COLUMN()-1=2,$I81,IF(COLUMN()-1=$L81,$C82,B82))</f>
        <v>#N/A</v>
      </c>
      <c r="C83" s="5">
        <f>IF(COLUMN()-1=2,$I81,IF(COLUMN()-1=$L81,$C82,C82))</f>
        <v>0</v>
      </c>
      <c r="D83" s="5" t="e">
        <f>IF(COLUMN()-1=2,$I81,IF(COLUMN()-1=$L81,$C82,D82))</f>
        <v>#N/A</v>
      </c>
      <c r="E83" s="5" t="e">
        <f>IF(COLUMN()-1=2,$I81,IF(COLUMN()-1=$L81,$C82,E82))</f>
        <v>#N/A</v>
      </c>
      <c r="F83" s="5" t="e">
        <f>IF(COLUMN()-1=2,$I81,IF(COLUMN()-1=$L81,$C82,F82))</f>
        <v>#N/A</v>
      </c>
      <c r="G83" s="5" t="e">
        <f>IF(COLUMN()-1=2,$I81,IF(COLUMN()-1=$L81,$C82,G82))</f>
        <v>#N/A</v>
      </c>
      <c r="H83" s="6"/>
      <c r="I83" s="6"/>
      <c r="J83" s="6"/>
      <c r="K83" s="5"/>
      <c r="L83" s="5"/>
      <c r="M83" s="5"/>
    </row>
    <row r="84" spans="1:13">
      <c r="A84" s="4" t="str">
        <f t="shared" si="25"/>
        <v/>
      </c>
      <c r="B84" s="5" t="e">
        <f>IF(COLUMN()-1=3,$J81,IF(COLUMN()-1=$M81,$D83,B83))</f>
        <v>#N/A</v>
      </c>
      <c r="C84" s="5" t="e">
        <f>IF(COLUMN()-1=3,$J81,IF(COLUMN()-1=$M81,$D83,C83))</f>
        <v>#N/A</v>
      </c>
      <c r="D84" s="5">
        <f>IF(COLUMN()-1=3,$J81,IF(COLUMN()-1=$M81,$D83,D83))</f>
        <v>0</v>
      </c>
      <c r="E84" s="5" t="e">
        <f>IF(COLUMN()-1=3,$J81,IF(COLUMN()-1=$M81,$D83,E83))</f>
        <v>#N/A</v>
      </c>
      <c r="F84" s="5" t="e">
        <f>IF(COLUMN()-1=3,$J81,IF(COLUMN()-1=$M81,$D83,F83))</f>
        <v>#N/A</v>
      </c>
      <c r="G84" s="5" t="e">
        <f>IF(COLUMN()-1=3,$J81,IF(COLUMN()-1=$M81,$D83,G83))</f>
        <v>#N/A</v>
      </c>
      <c r="H84" s="6"/>
      <c r="I84" s="6"/>
      <c r="J84" s="6"/>
      <c r="K84" s="5"/>
      <c r="L84" s="5"/>
      <c r="M84" s="5"/>
    </row>
    <row r="85" spans="1:13">
      <c r="A85" s="4">
        <f t="shared" si="25"/>
        <v>22</v>
      </c>
      <c r="B85" s="2" t="e">
        <f t="shared" ref="B85:G85" si="28">B84</f>
        <v>#N/A</v>
      </c>
      <c r="C85" s="2" t="e">
        <f t="shared" si="28"/>
        <v>#N/A</v>
      </c>
      <c r="D85" s="2">
        <f t="shared" si="28"/>
        <v>0</v>
      </c>
      <c r="E85" s="2" t="e">
        <f t="shared" si="28"/>
        <v>#N/A</v>
      </c>
      <c r="F85" s="2" t="e">
        <f t="shared" si="28"/>
        <v>#N/A</v>
      </c>
      <c r="G85" s="2" t="e">
        <f t="shared" si="28"/>
        <v>#N/A</v>
      </c>
      <c r="H85" s="3" cm="1">
        <f t="array" ref="H85">IFERROR(INDEX(ttk!$F:$F,MATCH($A85,ttk!$A:$A,0)),"")</f>
        <v>0</v>
      </c>
      <c r="I85" s="3" cm="1">
        <f t="array" ref="I85">IFERROR(INDEX(ttk!$U:$U,MATCH($A85,ttk!$A:$A,0)),"")</f>
        <v>0</v>
      </c>
      <c r="J85" s="3" cm="1">
        <f t="array" ref="J85">IFERROR(INDEX(ttk!$AJ:$AJ,MATCH($A85,ttk!$A:$A,0)),"")</f>
        <v>0</v>
      </c>
      <c r="K85" s="2">
        <f>MATCH(H85,B85:G85,0)</f>
        <v>3</v>
      </c>
      <c r="L85" s="2">
        <f>MATCH(I85,B86:G86,0)</f>
        <v>1</v>
      </c>
      <c r="M85" s="2">
        <f>MATCH(J85,B87:G87,0)</f>
        <v>2</v>
      </c>
    </row>
    <row r="86" spans="1:13">
      <c r="A86" s="4" t="str">
        <f t="shared" ref="A86:A95" si="29">IF(MOD(ROW(),4)=1,(ROW()-1)/4+1,"")</f>
        <v/>
      </c>
      <c r="B86" s="5">
        <f>IF(COLUMN()-1=1,$H85,IF(COLUMN()-1=$K85,$B85,B85))</f>
        <v>0</v>
      </c>
      <c r="C86" s="5" t="e">
        <f>IF(COLUMN()-1=1,$H85,IF(COLUMN()-1=$K85,$B85,C85))</f>
        <v>#N/A</v>
      </c>
      <c r="D86" s="5" t="e">
        <f>IF(COLUMN()-1=1,$H85,IF(COLUMN()-1=$K85,$B85,D85))</f>
        <v>#N/A</v>
      </c>
      <c r="E86" s="5" t="e">
        <f>IF(COLUMN()-1=1,$H85,IF(COLUMN()-1=$K85,$B85,E85))</f>
        <v>#N/A</v>
      </c>
      <c r="F86" s="5" t="e">
        <f>IF(COLUMN()-1=1,$H85,IF(COLUMN()-1=$K85,$B85,F85))</f>
        <v>#N/A</v>
      </c>
      <c r="G86" s="5" t="e">
        <f>IF(COLUMN()-1=1,$H85,IF(COLUMN()-1=$K85,$B85,G85))</f>
        <v>#N/A</v>
      </c>
      <c r="H86" s="6"/>
      <c r="I86" s="6"/>
      <c r="J86" s="6"/>
      <c r="K86" s="5"/>
      <c r="L86" s="5"/>
      <c r="M86" s="5"/>
    </row>
    <row r="87" spans="1:13">
      <c r="A87" s="4" t="str">
        <f t="shared" si="29"/>
        <v/>
      </c>
      <c r="B87" s="5" t="e">
        <f>IF(COLUMN()-1=2,$I85,IF(COLUMN()-1=$L85,$C86,B86))</f>
        <v>#N/A</v>
      </c>
      <c r="C87" s="5">
        <f>IF(COLUMN()-1=2,$I85,IF(COLUMN()-1=$L85,$C86,C86))</f>
        <v>0</v>
      </c>
      <c r="D87" s="5" t="e">
        <f>IF(COLUMN()-1=2,$I85,IF(COLUMN()-1=$L85,$C86,D86))</f>
        <v>#N/A</v>
      </c>
      <c r="E87" s="5" t="e">
        <f>IF(COLUMN()-1=2,$I85,IF(COLUMN()-1=$L85,$C86,E86))</f>
        <v>#N/A</v>
      </c>
      <c r="F87" s="5" t="e">
        <f>IF(COLUMN()-1=2,$I85,IF(COLUMN()-1=$L85,$C86,F86))</f>
        <v>#N/A</v>
      </c>
      <c r="G87" s="5" t="e">
        <f>IF(COLUMN()-1=2,$I85,IF(COLUMN()-1=$L85,$C86,G86))</f>
        <v>#N/A</v>
      </c>
      <c r="H87" s="6"/>
      <c r="I87" s="6"/>
      <c r="J87" s="6"/>
      <c r="K87" s="5"/>
      <c r="L87" s="5"/>
      <c r="M87" s="5"/>
    </row>
    <row r="88" spans="1:13">
      <c r="A88" s="4" t="str">
        <f t="shared" si="29"/>
        <v/>
      </c>
      <c r="B88" s="5" t="e">
        <f>IF(COLUMN()-1=3,$J85,IF(COLUMN()-1=$M85,$D87,B87))</f>
        <v>#N/A</v>
      </c>
      <c r="C88" s="5" t="e">
        <f>IF(COLUMN()-1=3,$J85,IF(COLUMN()-1=$M85,$D87,C87))</f>
        <v>#N/A</v>
      </c>
      <c r="D88" s="5">
        <f>IF(COLUMN()-1=3,$J85,IF(COLUMN()-1=$M85,$D87,D87))</f>
        <v>0</v>
      </c>
      <c r="E88" s="5" t="e">
        <f>IF(COLUMN()-1=3,$J85,IF(COLUMN()-1=$M85,$D87,E87))</f>
        <v>#N/A</v>
      </c>
      <c r="F88" s="5" t="e">
        <f>IF(COLUMN()-1=3,$J85,IF(COLUMN()-1=$M85,$D87,F87))</f>
        <v>#N/A</v>
      </c>
      <c r="G88" s="5" t="e">
        <f>IF(COLUMN()-1=3,$J85,IF(COLUMN()-1=$M85,$D87,G87))</f>
        <v>#N/A</v>
      </c>
      <c r="H88" s="6"/>
      <c r="I88" s="6"/>
      <c r="J88" s="6"/>
      <c r="K88" s="5"/>
      <c r="L88" s="5"/>
      <c r="M88" s="5"/>
    </row>
    <row r="89" spans="1:13">
      <c r="A89" s="4">
        <f t="shared" si="29"/>
        <v>23</v>
      </c>
      <c r="B89" s="2" t="e">
        <f t="shared" ref="B89:G89" si="30">B88</f>
        <v>#N/A</v>
      </c>
      <c r="C89" s="2" t="e">
        <f t="shared" si="30"/>
        <v>#N/A</v>
      </c>
      <c r="D89" s="2">
        <f t="shared" si="30"/>
        <v>0</v>
      </c>
      <c r="E89" s="2" t="e">
        <f t="shared" si="30"/>
        <v>#N/A</v>
      </c>
      <c r="F89" s="2" t="e">
        <f t="shared" si="30"/>
        <v>#N/A</v>
      </c>
      <c r="G89" s="2" t="e">
        <f t="shared" si="30"/>
        <v>#N/A</v>
      </c>
      <c r="H89" s="3" cm="1">
        <f t="array" ref="H89">IFERROR(INDEX(ttk!$F:$F,MATCH($A89,ttk!$A:$A,0)),"")</f>
        <v>0</v>
      </c>
      <c r="I89" s="3" cm="1">
        <f t="array" ref="I89">IFERROR(INDEX(ttk!$U:$U,MATCH($A89,ttk!$A:$A,0)),"")</f>
        <v>0</v>
      </c>
      <c r="J89" s="3" cm="1">
        <f t="array" ref="J89">IFERROR(INDEX(ttk!$AJ:$AJ,MATCH($A89,ttk!$A:$A,0)),"")</f>
        <v>0</v>
      </c>
      <c r="K89" s="2">
        <f>MATCH(H89,B89:G89,0)</f>
        <v>3</v>
      </c>
      <c r="L89" s="2">
        <f>MATCH(I89,B90:G90,0)</f>
        <v>1</v>
      </c>
      <c r="M89" s="2">
        <f>MATCH(J89,B91:G91,0)</f>
        <v>2</v>
      </c>
    </row>
    <row r="90" spans="1:13">
      <c r="A90" s="4" t="str">
        <f t="shared" si="29"/>
        <v/>
      </c>
      <c r="B90" s="5">
        <f>IF(COLUMN()-1=1,$H89,IF(COLUMN()-1=$K89,$B89,B89))</f>
        <v>0</v>
      </c>
      <c r="C90" s="5" t="e">
        <f>IF(COLUMN()-1=1,$H89,IF(COLUMN()-1=$K89,$B89,C89))</f>
        <v>#N/A</v>
      </c>
      <c r="D90" s="5" t="e">
        <f>IF(COLUMN()-1=1,$H89,IF(COLUMN()-1=$K89,$B89,D89))</f>
        <v>#N/A</v>
      </c>
      <c r="E90" s="5" t="e">
        <f>IF(COLUMN()-1=1,$H89,IF(COLUMN()-1=$K89,$B89,E89))</f>
        <v>#N/A</v>
      </c>
      <c r="F90" s="5" t="e">
        <f>IF(COLUMN()-1=1,$H89,IF(COLUMN()-1=$K89,$B89,F89))</f>
        <v>#N/A</v>
      </c>
      <c r="G90" s="5" t="e">
        <f>IF(COLUMN()-1=1,$H89,IF(COLUMN()-1=$K89,$B89,G89))</f>
        <v>#N/A</v>
      </c>
      <c r="H90" s="6"/>
      <c r="I90" s="6"/>
      <c r="J90" s="6"/>
      <c r="K90" s="5"/>
      <c r="L90" s="5"/>
      <c r="M90" s="5"/>
    </row>
    <row r="91" spans="1:13">
      <c r="A91" s="4" t="str">
        <f t="shared" si="29"/>
        <v/>
      </c>
      <c r="B91" s="5" t="e">
        <f>IF(COLUMN()-1=2,$I89,IF(COLUMN()-1=$L89,$C90,B90))</f>
        <v>#N/A</v>
      </c>
      <c r="C91" s="5">
        <f>IF(COLUMN()-1=2,$I89,IF(COLUMN()-1=$L89,$C90,C90))</f>
        <v>0</v>
      </c>
      <c r="D91" s="5" t="e">
        <f>IF(COLUMN()-1=2,$I89,IF(COLUMN()-1=$L89,$C90,D90))</f>
        <v>#N/A</v>
      </c>
      <c r="E91" s="5" t="e">
        <f>IF(COLUMN()-1=2,$I89,IF(COLUMN()-1=$L89,$C90,E90))</f>
        <v>#N/A</v>
      </c>
      <c r="F91" s="5" t="e">
        <f>IF(COLUMN()-1=2,$I89,IF(COLUMN()-1=$L89,$C90,F90))</f>
        <v>#N/A</v>
      </c>
      <c r="G91" s="5" t="e">
        <f>IF(COLUMN()-1=2,$I89,IF(COLUMN()-1=$L89,$C90,G90))</f>
        <v>#N/A</v>
      </c>
      <c r="H91" s="6"/>
      <c r="I91" s="6"/>
      <c r="J91" s="6"/>
      <c r="K91" s="5"/>
      <c r="L91" s="5"/>
      <c r="M91" s="5"/>
    </row>
    <row r="92" spans="1:13">
      <c r="A92" s="4" t="str">
        <f t="shared" si="29"/>
        <v/>
      </c>
      <c r="B92" s="5" t="e">
        <f>IF(COLUMN()-1=3,$J89,IF(COLUMN()-1=$M89,$D91,B91))</f>
        <v>#N/A</v>
      </c>
      <c r="C92" s="5" t="e">
        <f>IF(COLUMN()-1=3,$J89,IF(COLUMN()-1=$M89,$D91,C91))</f>
        <v>#N/A</v>
      </c>
      <c r="D92" s="5">
        <f>IF(COLUMN()-1=3,$J89,IF(COLUMN()-1=$M89,$D91,D91))</f>
        <v>0</v>
      </c>
      <c r="E92" s="5" t="e">
        <f>IF(COLUMN()-1=3,$J89,IF(COLUMN()-1=$M89,$D91,E91))</f>
        <v>#N/A</v>
      </c>
      <c r="F92" s="5" t="e">
        <f>IF(COLUMN()-1=3,$J89,IF(COLUMN()-1=$M89,$D91,F91))</f>
        <v>#N/A</v>
      </c>
      <c r="G92" s="5" t="e">
        <f>IF(COLUMN()-1=3,$J89,IF(COLUMN()-1=$M89,$D91,G91))</f>
        <v>#N/A</v>
      </c>
      <c r="H92" s="6"/>
      <c r="I92" s="6"/>
      <c r="J92" s="6"/>
      <c r="K92" s="5"/>
      <c r="L92" s="5"/>
      <c r="M92" s="5"/>
    </row>
    <row r="93" spans="1:13">
      <c r="A93" s="4">
        <f t="shared" si="29"/>
        <v>24</v>
      </c>
      <c r="B93" s="2" t="e">
        <f t="shared" ref="B93:G93" si="31">B92</f>
        <v>#N/A</v>
      </c>
      <c r="C93" s="2" t="e">
        <f t="shared" si="31"/>
        <v>#N/A</v>
      </c>
      <c r="D93" s="2">
        <f t="shared" si="31"/>
        <v>0</v>
      </c>
      <c r="E93" s="2" t="e">
        <f t="shared" si="31"/>
        <v>#N/A</v>
      </c>
      <c r="F93" s="2" t="e">
        <f t="shared" si="31"/>
        <v>#N/A</v>
      </c>
      <c r="G93" s="2" t="e">
        <f t="shared" si="31"/>
        <v>#N/A</v>
      </c>
      <c r="H93" s="3" cm="1">
        <f t="array" ref="H93">IFERROR(INDEX(ttk!$F:$F,MATCH($A93,ttk!$A:$A,0)),"")</f>
        <v>0</v>
      </c>
      <c r="I93" s="3" cm="1">
        <f t="array" ref="I93">IFERROR(INDEX(ttk!$U:$U,MATCH($A93,ttk!$A:$A,0)),"")</f>
        <v>0</v>
      </c>
      <c r="J93" s="3" cm="1">
        <f t="array" ref="J93">IFERROR(INDEX(ttk!$AJ:$AJ,MATCH($A93,ttk!$A:$A,0)),"")</f>
        <v>0</v>
      </c>
      <c r="K93" s="2">
        <f>MATCH(H93,B93:G93,0)</f>
        <v>3</v>
      </c>
      <c r="L93" s="2">
        <f>MATCH(I93,B94:G94,0)</f>
        <v>1</v>
      </c>
      <c r="M93" s="2">
        <f>MATCH(J93,B95:G95,0)</f>
        <v>2</v>
      </c>
    </row>
    <row r="94" spans="1:13">
      <c r="A94" s="4" t="str">
        <f t="shared" si="29"/>
        <v/>
      </c>
      <c r="B94" s="5">
        <f>IF(COLUMN()-1=1,$H93,IF(COLUMN()-1=$K93,$B93,B93))</f>
        <v>0</v>
      </c>
      <c r="C94" s="5" t="e">
        <f>IF(COLUMN()-1=1,$H93,IF(COLUMN()-1=$K93,$B93,C93))</f>
        <v>#N/A</v>
      </c>
      <c r="D94" s="5" t="e">
        <f>IF(COLUMN()-1=1,$H93,IF(COLUMN()-1=$K93,$B93,D93))</f>
        <v>#N/A</v>
      </c>
      <c r="E94" s="5" t="e">
        <f>IF(COLUMN()-1=1,$H93,IF(COLUMN()-1=$K93,$B93,E93))</f>
        <v>#N/A</v>
      </c>
      <c r="F94" s="5" t="e">
        <f>IF(COLUMN()-1=1,$H93,IF(COLUMN()-1=$K93,$B93,F93))</f>
        <v>#N/A</v>
      </c>
      <c r="G94" s="5" t="e">
        <f>IF(COLUMN()-1=1,$H93,IF(COLUMN()-1=$K93,$B93,G93))</f>
        <v>#N/A</v>
      </c>
      <c r="H94" s="6"/>
      <c r="I94" s="6"/>
      <c r="J94" s="6"/>
      <c r="K94" s="5"/>
      <c r="L94" s="5"/>
      <c r="M94" s="5"/>
    </row>
    <row r="95" spans="1:13">
      <c r="A95" s="4" t="str">
        <f t="shared" si="29"/>
        <v/>
      </c>
      <c r="B95" s="5" t="e">
        <f>IF(COLUMN()-1=2,$I93,IF(COLUMN()-1=$L93,$C94,B94))</f>
        <v>#N/A</v>
      </c>
      <c r="C95" s="5">
        <f>IF(COLUMN()-1=2,$I93,IF(COLUMN()-1=$L93,$C94,C94))</f>
        <v>0</v>
      </c>
      <c r="D95" s="5" t="e">
        <f>IF(COLUMN()-1=2,$I93,IF(COLUMN()-1=$L93,$C94,D94))</f>
        <v>#N/A</v>
      </c>
      <c r="E95" s="5" t="e">
        <f>IF(COLUMN()-1=2,$I93,IF(COLUMN()-1=$L93,$C94,E94))</f>
        <v>#N/A</v>
      </c>
      <c r="F95" s="5" t="e">
        <f>IF(COLUMN()-1=2,$I93,IF(COLUMN()-1=$L93,$C94,F94))</f>
        <v>#N/A</v>
      </c>
      <c r="G95" s="5" t="e">
        <f>IF(COLUMN()-1=2,$I93,IF(COLUMN()-1=$L93,$C94,G94))</f>
        <v>#N/A</v>
      </c>
      <c r="H95" s="6"/>
      <c r="I95" s="6"/>
      <c r="J95" s="6"/>
      <c r="K95" s="5"/>
      <c r="L95" s="5"/>
      <c r="M95" s="5"/>
    </row>
    <row r="96" spans="1:13">
      <c r="A96" s="4" t="str">
        <f t="shared" ref="A96:A105" si="32">IF(MOD(ROW(),4)=1,(ROW()-1)/4+1,"")</f>
        <v/>
      </c>
      <c r="B96" s="5" t="e">
        <f>IF(COLUMN()-1=3,$J93,IF(COLUMN()-1=$M93,$D95,B95))</f>
        <v>#N/A</v>
      </c>
      <c r="C96" s="5" t="e">
        <f>IF(COLUMN()-1=3,$J93,IF(COLUMN()-1=$M93,$D95,C95))</f>
        <v>#N/A</v>
      </c>
      <c r="D96" s="5">
        <f>IF(COLUMN()-1=3,$J93,IF(COLUMN()-1=$M93,$D95,D95))</f>
        <v>0</v>
      </c>
      <c r="E96" s="5" t="e">
        <f>IF(COLUMN()-1=3,$J93,IF(COLUMN()-1=$M93,$D95,E95))</f>
        <v>#N/A</v>
      </c>
      <c r="F96" s="5" t="e">
        <f>IF(COLUMN()-1=3,$J93,IF(COLUMN()-1=$M93,$D95,F95))</f>
        <v>#N/A</v>
      </c>
      <c r="G96" s="5" t="e">
        <f>IF(COLUMN()-1=3,$J93,IF(COLUMN()-1=$M93,$D95,G95))</f>
        <v>#N/A</v>
      </c>
      <c r="H96" s="6"/>
      <c r="I96" s="6"/>
      <c r="J96" s="6"/>
      <c r="K96" s="5"/>
      <c r="L96" s="5"/>
      <c r="M96" s="5"/>
    </row>
    <row r="97" spans="1:13">
      <c r="A97" s="4">
        <f t="shared" si="32"/>
        <v>25</v>
      </c>
      <c r="B97" s="2" t="e">
        <f t="shared" ref="B97:G97" si="33">B96</f>
        <v>#N/A</v>
      </c>
      <c r="C97" s="2" t="e">
        <f t="shared" si="33"/>
        <v>#N/A</v>
      </c>
      <c r="D97" s="2">
        <f t="shared" si="33"/>
        <v>0</v>
      </c>
      <c r="E97" s="2" t="e">
        <f t="shared" si="33"/>
        <v>#N/A</v>
      </c>
      <c r="F97" s="2" t="e">
        <f t="shared" si="33"/>
        <v>#N/A</v>
      </c>
      <c r="G97" s="2" t="e">
        <f t="shared" si="33"/>
        <v>#N/A</v>
      </c>
      <c r="H97" s="3" cm="1">
        <f t="array" ref="H97">IFERROR(INDEX(ttk!$F:$F,MATCH($A97,ttk!$A:$A,0)),"")</f>
        <v>0</v>
      </c>
      <c r="I97" s="3" cm="1">
        <f t="array" ref="I97">IFERROR(INDEX(ttk!$U:$U,MATCH($A97,ttk!$A:$A,0)),"")</f>
        <v>0</v>
      </c>
      <c r="J97" s="3" cm="1">
        <f t="array" ref="J97">IFERROR(INDEX(ttk!$AJ:$AJ,MATCH($A97,ttk!$A:$A,0)),"")</f>
        <v>0</v>
      </c>
      <c r="K97" s="2">
        <f>MATCH(H97,B97:G97,0)</f>
        <v>3</v>
      </c>
      <c r="L97" s="2">
        <f>MATCH(I97,B98:G98,0)</f>
        <v>1</v>
      </c>
      <c r="M97" s="2">
        <f>MATCH(J97,B99:G99,0)</f>
        <v>2</v>
      </c>
    </row>
    <row r="98" spans="1:13">
      <c r="A98" s="4" t="str">
        <f t="shared" si="32"/>
        <v/>
      </c>
      <c r="B98" s="5">
        <f>IF(COLUMN()-1=1,$H97,IF(COLUMN()-1=$K97,$B97,B97))</f>
        <v>0</v>
      </c>
      <c r="C98" s="5" t="e">
        <f>IF(COLUMN()-1=1,$H97,IF(COLUMN()-1=$K97,$B97,C97))</f>
        <v>#N/A</v>
      </c>
      <c r="D98" s="5" t="e">
        <f>IF(COLUMN()-1=1,$H97,IF(COLUMN()-1=$K97,$B97,D97))</f>
        <v>#N/A</v>
      </c>
      <c r="E98" s="5" t="e">
        <f>IF(COLUMN()-1=1,$H97,IF(COLUMN()-1=$K97,$B97,E97))</f>
        <v>#N/A</v>
      </c>
      <c r="F98" s="5" t="e">
        <f>IF(COLUMN()-1=1,$H97,IF(COLUMN()-1=$K97,$B97,F97))</f>
        <v>#N/A</v>
      </c>
      <c r="G98" s="5" t="e">
        <f>IF(COLUMN()-1=1,$H97,IF(COLUMN()-1=$K97,$B97,G97))</f>
        <v>#N/A</v>
      </c>
      <c r="H98" s="6"/>
      <c r="I98" s="6"/>
      <c r="J98" s="6"/>
      <c r="K98" s="5"/>
      <c r="L98" s="5"/>
      <c r="M98" s="5"/>
    </row>
    <row r="99" spans="1:13">
      <c r="A99" s="4" t="str">
        <f t="shared" si="32"/>
        <v/>
      </c>
      <c r="B99" s="5" t="e">
        <f>IF(COLUMN()-1=2,$I97,IF(COLUMN()-1=$L97,$C98,B98))</f>
        <v>#N/A</v>
      </c>
      <c r="C99" s="5">
        <f>IF(COLUMN()-1=2,$I97,IF(COLUMN()-1=$L97,$C98,C98))</f>
        <v>0</v>
      </c>
      <c r="D99" s="5" t="e">
        <f>IF(COLUMN()-1=2,$I97,IF(COLUMN()-1=$L97,$C98,D98))</f>
        <v>#N/A</v>
      </c>
      <c r="E99" s="5" t="e">
        <f>IF(COLUMN()-1=2,$I97,IF(COLUMN()-1=$L97,$C98,E98))</f>
        <v>#N/A</v>
      </c>
      <c r="F99" s="5" t="e">
        <f>IF(COLUMN()-1=2,$I97,IF(COLUMN()-1=$L97,$C98,F98))</f>
        <v>#N/A</v>
      </c>
      <c r="G99" s="5" t="e">
        <f>IF(COLUMN()-1=2,$I97,IF(COLUMN()-1=$L97,$C98,G98))</f>
        <v>#N/A</v>
      </c>
      <c r="H99" s="6"/>
      <c r="I99" s="6"/>
      <c r="J99" s="6"/>
      <c r="K99" s="5"/>
      <c r="L99" s="5"/>
      <c r="M99" s="5"/>
    </row>
    <row r="100" spans="1:13">
      <c r="A100" s="4" t="str">
        <f t="shared" si="32"/>
        <v/>
      </c>
      <c r="B100" s="5" t="e">
        <f>IF(COLUMN()-1=3,$J97,IF(COLUMN()-1=$M97,$D99,B99))</f>
        <v>#N/A</v>
      </c>
      <c r="C100" s="5" t="e">
        <f>IF(COLUMN()-1=3,$J97,IF(COLUMN()-1=$M97,$D99,C99))</f>
        <v>#N/A</v>
      </c>
      <c r="D100" s="5">
        <f>IF(COLUMN()-1=3,$J97,IF(COLUMN()-1=$M97,$D99,D99))</f>
        <v>0</v>
      </c>
      <c r="E100" s="5" t="e">
        <f>IF(COLUMN()-1=3,$J97,IF(COLUMN()-1=$M97,$D99,E99))</f>
        <v>#N/A</v>
      </c>
      <c r="F100" s="5" t="e">
        <f>IF(COLUMN()-1=3,$J97,IF(COLUMN()-1=$M97,$D99,F99))</f>
        <v>#N/A</v>
      </c>
      <c r="G100" s="5" t="e">
        <f>IF(COLUMN()-1=3,$J97,IF(COLUMN()-1=$M97,$D99,G99))</f>
        <v>#N/A</v>
      </c>
      <c r="H100" s="6"/>
      <c r="I100" s="6"/>
      <c r="J100" s="6"/>
      <c r="K100" s="5"/>
      <c r="L100" s="5"/>
      <c r="M100" s="5"/>
    </row>
    <row r="101" spans="1:13">
      <c r="A101" s="4">
        <f t="shared" si="32"/>
        <v>26</v>
      </c>
      <c r="B101" s="2" t="e">
        <f t="shared" ref="B101:G101" si="34">B100</f>
        <v>#N/A</v>
      </c>
      <c r="C101" s="2" t="e">
        <f t="shared" si="34"/>
        <v>#N/A</v>
      </c>
      <c r="D101" s="2">
        <f t="shared" si="34"/>
        <v>0</v>
      </c>
      <c r="E101" s="2" t="e">
        <f t="shared" si="34"/>
        <v>#N/A</v>
      </c>
      <c r="F101" s="2" t="e">
        <f t="shared" si="34"/>
        <v>#N/A</v>
      </c>
      <c r="G101" s="2" t="e">
        <f t="shared" si="34"/>
        <v>#N/A</v>
      </c>
      <c r="H101" s="3" cm="1">
        <f t="array" ref="H101">IFERROR(INDEX(ttk!$F:$F,MATCH($A101,ttk!$A:$A,0)),"")</f>
        <v>0</v>
      </c>
      <c r="I101" s="3" cm="1">
        <f t="array" ref="I101">IFERROR(INDEX(ttk!$U:$U,MATCH($A101,ttk!$A:$A,0)),"")</f>
        <v>0</v>
      </c>
      <c r="J101" s="3" cm="1">
        <f t="array" ref="J101">IFERROR(INDEX(ttk!$AJ:$AJ,MATCH($A101,ttk!$A:$A,0)),"")</f>
        <v>0</v>
      </c>
      <c r="K101" s="2">
        <f>MATCH(H101,B101:G101,0)</f>
        <v>3</v>
      </c>
      <c r="L101" s="2">
        <f>MATCH(I101,B102:G102,0)</f>
        <v>1</v>
      </c>
      <c r="M101" s="2">
        <f>MATCH(J101,B103:G103,0)</f>
        <v>2</v>
      </c>
    </row>
    <row r="102" spans="1:13">
      <c r="A102" s="4" t="str">
        <f t="shared" si="32"/>
        <v/>
      </c>
      <c r="B102" s="5">
        <f>IF(COLUMN()-1=1,$H101,IF(COLUMN()-1=$K101,$B101,B101))</f>
        <v>0</v>
      </c>
      <c r="C102" s="5" t="e">
        <f>IF(COLUMN()-1=1,$H101,IF(COLUMN()-1=$K101,$B101,C101))</f>
        <v>#N/A</v>
      </c>
      <c r="D102" s="5" t="e">
        <f>IF(COLUMN()-1=1,$H101,IF(COLUMN()-1=$K101,$B101,D101))</f>
        <v>#N/A</v>
      </c>
      <c r="E102" s="5" t="e">
        <f>IF(COLUMN()-1=1,$H101,IF(COLUMN()-1=$K101,$B101,E101))</f>
        <v>#N/A</v>
      </c>
      <c r="F102" s="5" t="e">
        <f>IF(COLUMN()-1=1,$H101,IF(COLUMN()-1=$K101,$B101,F101))</f>
        <v>#N/A</v>
      </c>
      <c r="G102" s="5" t="e">
        <f>IF(COLUMN()-1=1,$H101,IF(COLUMN()-1=$K101,$B101,G101))</f>
        <v>#N/A</v>
      </c>
      <c r="H102" s="6"/>
      <c r="I102" s="6"/>
      <c r="J102" s="6"/>
      <c r="K102" s="5"/>
      <c r="L102" s="5"/>
      <c r="M102" s="5"/>
    </row>
    <row r="103" spans="1:13">
      <c r="A103" s="4" t="str">
        <f t="shared" si="32"/>
        <v/>
      </c>
      <c r="B103" s="5" t="e">
        <f>IF(COLUMN()-1=2,$I101,IF(COLUMN()-1=$L101,$C102,B102))</f>
        <v>#N/A</v>
      </c>
      <c r="C103" s="5">
        <f>IF(COLUMN()-1=2,$I101,IF(COLUMN()-1=$L101,$C102,C102))</f>
        <v>0</v>
      </c>
      <c r="D103" s="5" t="e">
        <f>IF(COLUMN()-1=2,$I101,IF(COLUMN()-1=$L101,$C102,D102))</f>
        <v>#N/A</v>
      </c>
      <c r="E103" s="5" t="e">
        <f>IF(COLUMN()-1=2,$I101,IF(COLUMN()-1=$L101,$C102,E102))</f>
        <v>#N/A</v>
      </c>
      <c r="F103" s="5" t="e">
        <f>IF(COLUMN()-1=2,$I101,IF(COLUMN()-1=$L101,$C102,F102))</f>
        <v>#N/A</v>
      </c>
      <c r="G103" s="5" t="e">
        <f>IF(COLUMN()-1=2,$I101,IF(COLUMN()-1=$L101,$C102,G102))</f>
        <v>#N/A</v>
      </c>
      <c r="H103" s="6"/>
      <c r="I103" s="6"/>
      <c r="J103" s="6"/>
      <c r="K103" s="5"/>
      <c r="L103" s="5"/>
      <c r="M103" s="5"/>
    </row>
    <row r="104" spans="1:13">
      <c r="A104" s="4" t="str">
        <f t="shared" si="32"/>
        <v/>
      </c>
      <c r="B104" s="5" t="e">
        <f>IF(COLUMN()-1=3,$J101,IF(COLUMN()-1=$M101,$D103,B103))</f>
        <v>#N/A</v>
      </c>
      <c r="C104" s="5" t="e">
        <f>IF(COLUMN()-1=3,$J101,IF(COLUMN()-1=$M101,$D103,C103))</f>
        <v>#N/A</v>
      </c>
      <c r="D104" s="5">
        <f>IF(COLUMN()-1=3,$J101,IF(COLUMN()-1=$M101,$D103,D103))</f>
        <v>0</v>
      </c>
      <c r="E104" s="5" t="e">
        <f>IF(COLUMN()-1=3,$J101,IF(COLUMN()-1=$M101,$D103,E103))</f>
        <v>#N/A</v>
      </c>
      <c r="F104" s="5" t="e">
        <f>IF(COLUMN()-1=3,$J101,IF(COLUMN()-1=$M101,$D103,F103))</f>
        <v>#N/A</v>
      </c>
      <c r="G104" s="5" t="e">
        <f>IF(COLUMN()-1=3,$J101,IF(COLUMN()-1=$M101,$D103,G103))</f>
        <v>#N/A</v>
      </c>
      <c r="H104" s="6"/>
      <c r="I104" s="6"/>
      <c r="J104" s="6"/>
      <c r="K104" s="5"/>
      <c r="L104" s="5"/>
      <c r="M104" s="5"/>
    </row>
    <row r="105" spans="1:13">
      <c r="A105" s="4">
        <f t="shared" si="32"/>
        <v>27</v>
      </c>
      <c r="B105" s="2" t="e">
        <f t="shared" ref="B105:G105" si="35">B104</f>
        <v>#N/A</v>
      </c>
      <c r="C105" s="2" t="e">
        <f t="shared" si="35"/>
        <v>#N/A</v>
      </c>
      <c r="D105" s="2">
        <f t="shared" si="35"/>
        <v>0</v>
      </c>
      <c r="E105" s="2" t="e">
        <f t="shared" si="35"/>
        <v>#N/A</v>
      </c>
      <c r="F105" s="2" t="e">
        <f t="shared" si="35"/>
        <v>#N/A</v>
      </c>
      <c r="G105" s="2" t="e">
        <f t="shared" si="35"/>
        <v>#N/A</v>
      </c>
      <c r="H105" s="3" cm="1">
        <f t="array" ref="H105">IFERROR(INDEX(ttk!$F:$F,MATCH($A105,ttk!$A:$A,0)),"")</f>
        <v>0</v>
      </c>
      <c r="I105" s="3" cm="1">
        <f t="array" ref="I105">IFERROR(INDEX(ttk!$U:$U,MATCH($A105,ttk!$A:$A,0)),"")</f>
        <v>0</v>
      </c>
      <c r="J105" s="3" cm="1">
        <f t="array" ref="J105">IFERROR(INDEX(ttk!$AJ:$AJ,MATCH($A105,ttk!$A:$A,0)),"")</f>
        <v>0</v>
      </c>
      <c r="K105" s="2">
        <f>MATCH(H105,B105:G105,0)</f>
        <v>3</v>
      </c>
      <c r="L105" s="2">
        <f>MATCH(I105,B106:G106,0)</f>
        <v>1</v>
      </c>
      <c r="M105" s="2">
        <f>MATCH(J105,B107:G107,0)</f>
        <v>2</v>
      </c>
    </row>
    <row r="106" spans="1:13">
      <c r="A106" s="4" t="str">
        <f t="shared" ref="A106:A115" si="36">IF(MOD(ROW(),4)=1,(ROW()-1)/4+1,"")</f>
        <v/>
      </c>
      <c r="B106" s="5">
        <f>IF(COLUMN()-1=1,$H105,IF(COLUMN()-1=$K105,$B105,B105))</f>
        <v>0</v>
      </c>
      <c r="C106" s="5" t="e">
        <f>IF(COLUMN()-1=1,$H105,IF(COLUMN()-1=$K105,$B105,C105))</f>
        <v>#N/A</v>
      </c>
      <c r="D106" s="5" t="e">
        <f>IF(COLUMN()-1=1,$H105,IF(COLUMN()-1=$K105,$B105,D105))</f>
        <v>#N/A</v>
      </c>
      <c r="E106" s="5" t="e">
        <f>IF(COLUMN()-1=1,$H105,IF(COLUMN()-1=$K105,$B105,E105))</f>
        <v>#N/A</v>
      </c>
      <c r="F106" s="5" t="e">
        <f>IF(COLUMN()-1=1,$H105,IF(COLUMN()-1=$K105,$B105,F105))</f>
        <v>#N/A</v>
      </c>
      <c r="G106" s="5" t="e">
        <f>IF(COLUMN()-1=1,$H105,IF(COLUMN()-1=$K105,$B105,G105))</f>
        <v>#N/A</v>
      </c>
      <c r="H106" s="6"/>
      <c r="I106" s="6"/>
      <c r="J106" s="6"/>
      <c r="K106" s="5"/>
      <c r="L106" s="5"/>
      <c r="M106" s="5"/>
    </row>
    <row r="107" spans="1:13">
      <c r="A107" s="4" t="str">
        <f t="shared" si="36"/>
        <v/>
      </c>
      <c r="B107" s="5" t="e">
        <f>IF(COLUMN()-1=2,$I105,IF(COLUMN()-1=$L105,$C106,B106))</f>
        <v>#N/A</v>
      </c>
      <c r="C107" s="5">
        <f>IF(COLUMN()-1=2,$I105,IF(COLUMN()-1=$L105,$C106,C106))</f>
        <v>0</v>
      </c>
      <c r="D107" s="5" t="e">
        <f>IF(COLUMN()-1=2,$I105,IF(COLUMN()-1=$L105,$C106,D106))</f>
        <v>#N/A</v>
      </c>
      <c r="E107" s="5" t="e">
        <f>IF(COLUMN()-1=2,$I105,IF(COLUMN()-1=$L105,$C106,E106))</f>
        <v>#N/A</v>
      </c>
      <c r="F107" s="5" t="e">
        <f>IF(COLUMN()-1=2,$I105,IF(COLUMN()-1=$L105,$C106,F106))</f>
        <v>#N/A</v>
      </c>
      <c r="G107" s="5" t="e">
        <f>IF(COLUMN()-1=2,$I105,IF(COLUMN()-1=$L105,$C106,G106))</f>
        <v>#N/A</v>
      </c>
      <c r="H107" s="6"/>
      <c r="I107" s="6"/>
      <c r="J107" s="6"/>
      <c r="K107" s="5"/>
      <c r="L107" s="5"/>
      <c r="M107" s="5"/>
    </row>
    <row r="108" spans="1:13">
      <c r="A108" s="4" t="str">
        <f t="shared" si="36"/>
        <v/>
      </c>
      <c r="B108" s="5" t="e">
        <f>IF(COLUMN()-1=3,$J105,IF(COLUMN()-1=$M105,$D107,B107))</f>
        <v>#N/A</v>
      </c>
      <c r="C108" s="5" t="e">
        <f>IF(COLUMN()-1=3,$J105,IF(COLUMN()-1=$M105,$D107,C107))</f>
        <v>#N/A</v>
      </c>
      <c r="D108" s="5">
        <f>IF(COLUMN()-1=3,$J105,IF(COLUMN()-1=$M105,$D107,D107))</f>
        <v>0</v>
      </c>
      <c r="E108" s="5" t="e">
        <f>IF(COLUMN()-1=3,$J105,IF(COLUMN()-1=$M105,$D107,E107))</f>
        <v>#N/A</v>
      </c>
      <c r="F108" s="5" t="e">
        <f>IF(COLUMN()-1=3,$J105,IF(COLUMN()-1=$M105,$D107,F107))</f>
        <v>#N/A</v>
      </c>
      <c r="G108" s="5" t="e">
        <f>IF(COLUMN()-1=3,$J105,IF(COLUMN()-1=$M105,$D107,G107))</f>
        <v>#N/A</v>
      </c>
      <c r="H108" s="6"/>
      <c r="I108" s="6"/>
      <c r="J108" s="6"/>
      <c r="K108" s="5"/>
      <c r="L108" s="5"/>
      <c r="M108" s="5"/>
    </row>
    <row r="109" spans="1:13">
      <c r="A109" s="4">
        <f t="shared" si="36"/>
        <v>28</v>
      </c>
      <c r="B109" s="2" t="e">
        <f t="shared" ref="B109:G109" si="37">B108</f>
        <v>#N/A</v>
      </c>
      <c r="C109" s="2" t="e">
        <f t="shared" si="37"/>
        <v>#N/A</v>
      </c>
      <c r="D109" s="2">
        <f t="shared" si="37"/>
        <v>0</v>
      </c>
      <c r="E109" s="2" t="e">
        <f t="shared" si="37"/>
        <v>#N/A</v>
      </c>
      <c r="F109" s="2" t="e">
        <f t="shared" si="37"/>
        <v>#N/A</v>
      </c>
      <c r="G109" s="2" t="e">
        <f t="shared" si="37"/>
        <v>#N/A</v>
      </c>
      <c r="H109" s="3" cm="1">
        <f t="array" ref="H109">IFERROR(INDEX(ttk!$F:$F,MATCH($A109,ttk!$A:$A,0)),"")</f>
        <v>0</v>
      </c>
      <c r="I109" s="3" cm="1">
        <f t="array" ref="I109">IFERROR(INDEX(ttk!$U:$U,MATCH($A109,ttk!$A:$A,0)),"")</f>
        <v>0</v>
      </c>
      <c r="J109" s="3" cm="1">
        <f t="array" ref="J109">IFERROR(INDEX(ttk!$AJ:$AJ,MATCH($A109,ttk!$A:$A,0)),"")</f>
        <v>0</v>
      </c>
      <c r="K109" s="2">
        <f>MATCH(H109,B109:G109,0)</f>
        <v>3</v>
      </c>
      <c r="L109" s="2">
        <f>MATCH(I109,B110:G110,0)</f>
        <v>1</v>
      </c>
      <c r="M109" s="2">
        <f>MATCH(J109,B111:G111,0)</f>
        <v>2</v>
      </c>
    </row>
    <row r="110" spans="1:13">
      <c r="A110" s="4" t="str">
        <f t="shared" si="36"/>
        <v/>
      </c>
      <c r="B110" s="5">
        <f>IF(COLUMN()-1=1,$H109,IF(COLUMN()-1=$K109,$B109,B109))</f>
        <v>0</v>
      </c>
      <c r="C110" s="5" t="e">
        <f>IF(COLUMN()-1=1,$H109,IF(COLUMN()-1=$K109,$B109,C109))</f>
        <v>#N/A</v>
      </c>
      <c r="D110" s="5" t="e">
        <f>IF(COLUMN()-1=1,$H109,IF(COLUMN()-1=$K109,$B109,D109))</f>
        <v>#N/A</v>
      </c>
      <c r="E110" s="5" t="e">
        <f>IF(COLUMN()-1=1,$H109,IF(COLUMN()-1=$K109,$B109,E109))</f>
        <v>#N/A</v>
      </c>
      <c r="F110" s="5" t="e">
        <f>IF(COLUMN()-1=1,$H109,IF(COLUMN()-1=$K109,$B109,F109))</f>
        <v>#N/A</v>
      </c>
      <c r="G110" s="5" t="e">
        <f>IF(COLUMN()-1=1,$H109,IF(COLUMN()-1=$K109,$B109,G109))</f>
        <v>#N/A</v>
      </c>
      <c r="H110" s="6"/>
      <c r="I110" s="6"/>
      <c r="J110" s="6"/>
      <c r="K110" s="5"/>
      <c r="L110" s="5"/>
      <c r="M110" s="5"/>
    </row>
    <row r="111" spans="1:13">
      <c r="A111" s="4" t="str">
        <f t="shared" si="36"/>
        <v/>
      </c>
      <c r="B111" s="5" t="e">
        <f>IF(COLUMN()-1=2,$I109,IF(COLUMN()-1=$L109,$C110,B110))</f>
        <v>#N/A</v>
      </c>
      <c r="C111" s="5">
        <f>IF(COLUMN()-1=2,$I109,IF(COLUMN()-1=$L109,$C110,C110))</f>
        <v>0</v>
      </c>
      <c r="D111" s="5" t="e">
        <f>IF(COLUMN()-1=2,$I109,IF(COLUMN()-1=$L109,$C110,D110))</f>
        <v>#N/A</v>
      </c>
      <c r="E111" s="5" t="e">
        <f>IF(COLUMN()-1=2,$I109,IF(COLUMN()-1=$L109,$C110,E110))</f>
        <v>#N/A</v>
      </c>
      <c r="F111" s="5" t="e">
        <f>IF(COLUMN()-1=2,$I109,IF(COLUMN()-1=$L109,$C110,F110))</f>
        <v>#N/A</v>
      </c>
      <c r="G111" s="5" t="e">
        <f>IF(COLUMN()-1=2,$I109,IF(COLUMN()-1=$L109,$C110,G110))</f>
        <v>#N/A</v>
      </c>
      <c r="H111" s="6"/>
      <c r="I111" s="6"/>
      <c r="J111" s="6"/>
      <c r="K111" s="5"/>
      <c r="L111" s="5"/>
      <c r="M111" s="5"/>
    </row>
    <row r="112" spans="1:13">
      <c r="A112" s="4" t="str">
        <f t="shared" si="36"/>
        <v/>
      </c>
      <c r="B112" s="5" t="e">
        <f>IF(COLUMN()-1=3,$J109,IF(COLUMN()-1=$M109,$D111,B111))</f>
        <v>#N/A</v>
      </c>
      <c r="C112" s="5" t="e">
        <f>IF(COLUMN()-1=3,$J109,IF(COLUMN()-1=$M109,$D111,C111))</f>
        <v>#N/A</v>
      </c>
      <c r="D112" s="5">
        <f>IF(COLUMN()-1=3,$J109,IF(COLUMN()-1=$M109,$D111,D111))</f>
        <v>0</v>
      </c>
      <c r="E112" s="5" t="e">
        <f>IF(COLUMN()-1=3,$J109,IF(COLUMN()-1=$M109,$D111,E111))</f>
        <v>#N/A</v>
      </c>
      <c r="F112" s="5" t="e">
        <f>IF(COLUMN()-1=3,$J109,IF(COLUMN()-1=$M109,$D111,F111))</f>
        <v>#N/A</v>
      </c>
      <c r="G112" s="5" t="e">
        <f>IF(COLUMN()-1=3,$J109,IF(COLUMN()-1=$M109,$D111,G111))</f>
        <v>#N/A</v>
      </c>
      <c r="H112" s="6"/>
      <c r="I112" s="6"/>
      <c r="J112" s="6"/>
      <c r="K112" s="5"/>
      <c r="L112" s="5"/>
      <c r="M112" s="5"/>
    </row>
    <row r="113" spans="1:13">
      <c r="A113" s="4">
        <f t="shared" si="36"/>
        <v>29</v>
      </c>
      <c r="B113" s="2" t="e">
        <f t="shared" ref="B113:G113" si="38">B112</f>
        <v>#N/A</v>
      </c>
      <c r="C113" s="2" t="e">
        <f t="shared" si="38"/>
        <v>#N/A</v>
      </c>
      <c r="D113" s="2">
        <f t="shared" si="38"/>
        <v>0</v>
      </c>
      <c r="E113" s="2" t="e">
        <f t="shared" si="38"/>
        <v>#N/A</v>
      </c>
      <c r="F113" s="2" t="e">
        <f t="shared" si="38"/>
        <v>#N/A</v>
      </c>
      <c r="G113" s="2" t="e">
        <f t="shared" si="38"/>
        <v>#N/A</v>
      </c>
      <c r="H113" s="3" cm="1">
        <f t="array" ref="H113">IFERROR(INDEX(ttk!$F:$F,MATCH($A113,ttk!$A:$A,0)),"")</f>
        <v>0</v>
      </c>
      <c r="I113" s="3" cm="1">
        <f t="array" ref="I113">IFERROR(INDEX(ttk!$U:$U,MATCH($A113,ttk!$A:$A,0)),"")</f>
        <v>0</v>
      </c>
      <c r="J113" s="3" cm="1">
        <f t="array" ref="J113">IFERROR(INDEX(ttk!$AJ:$AJ,MATCH($A113,ttk!$A:$A,0)),"")</f>
        <v>0</v>
      </c>
      <c r="K113" s="2">
        <f>MATCH(H113,B113:G113,0)</f>
        <v>3</v>
      </c>
      <c r="L113" s="2">
        <f>MATCH(I113,B114:G114,0)</f>
        <v>1</v>
      </c>
      <c r="M113" s="2">
        <f>MATCH(J113,B115:G115,0)</f>
        <v>2</v>
      </c>
    </row>
    <row r="114" spans="1:13">
      <c r="A114" s="4" t="str">
        <f t="shared" si="36"/>
        <v/>
      </c>
      <c r="B114" s="5">
        <f>IF(COLUMN()-1=1,$H113,IF(COLUMN()-1=$K113,$B113,B113))</f>
        <v>0</v>
      </c>
      <c r="C114" s="5" t="e">
        <f>IF(COLUMN()-1=1,$H113,IF(COLUMN()-1=$K113,$B113,C113))</f>
        <v>#N/A</v>
      </c>
      <c r="D114" s="5" t="e">
        <f>IF(COLUMN()-1=1,$H113,IF(COLUMN()-1=$K113,$B113,D113))</f>
        <v>#N/A</v>
      </c>
      <c r="E114" s="5" t="e">
        <f>IF(COLUMN()-1=1,$H113,IF(COLUMN()-1=$K113,$B113,E113))</f>
        <v>#N/A</v>
      </c>
      <c r="F114" s="5" t="e">
        <f>IF(COLUMN()-1=1,$H113,IF(COLUMN()-1=$K113,$B113,F113))</f>
        <v>#N/A</v>
      </c>
      <c r="G114" s="5" t="e">
        <f>IF(COLUMN()-1=1,$H113,IF(COLUMN()-1=$K113,$B113,G113))</f>
        <v>#N/A</v>
      </c>
      <c r="H114" s="6"/>
      <c r="I114" s="6"/>
      <c r="J114" s="6"/>
      <c r="K114" s="5"/>
      <c r="L114" s="5"/>
      <c r="M114" s="5"/>
    </row>
    <row r="115" spans="1:13">
      <c r="A115" s="4" t="str">
        <f t="shared" si="36"/>
        <v/>
      </c>
      <c r="B115" s="5" t="e">
        <f>IF(COLUMN()-1=2,$I113,IF(COLUMN()-1=$L113,$C114,B114))</f>
        <v>#N/A</v>
      </c>
      <c r="C115" s="5">
        <f>IF(COLUMN()-1=2,$I113,IF(COLUMN()-1=$L113,$C114,C114))</f>
        <v>0</v>
      </c>
      <c r="D115" s="5" t="e">
        <f>IF(COLUMN()-1=2,$I113,IF(COLUMN()-1=$L113,$C114,D114))</f>
        <v>#N/A</v>
      </c>
      <c r="E115" s="5" t="e">
        <f>IF(COLUMN()-1=2,$I113,IF(COLUMN()-1=$L113,$C114,E114))</f>
        <v>#N/A</v>
      </c>
      <c r="F115" s="5" t="e">
        <f>IF(COLUMN()-1=2,$I113,IF(COLUMN()-1=$L113,$C114,F114))</f>
        <v>#N/A</v>
      </c>
      <c r="G115" s="5" t="e">
        <f>IF(COLUMN()-1=2,$I113,IF(COLUMN()-1=$L113,$C114,G114))</f>
        <v>#N/A</v>
      </c>
      <c r="H115" s="6"/>
      <c r="I115" s="6"/>
      <c r="J115" s="6"/>
      <c r="K115" s="5"/>
      <c r="L115" s="5"/>
      <c r="M115" s="5"/>
    </row>
    <row r="116" spans="1:13">
      <c r="A116" s="4" t="str">
        <f t="shared" ref="A116:A125" si="39">IF(MOD(ROW(),4)=1,(ROW()-1)/4+1,"")</f>
        <v/>
      </c>
      <c r="B116" s="5" t="e">
        <f>IF(COLUMN()-1=3,$J113,IF(COLUMN()-1=$M113,$D115,B115))</f>
        <v>#N/A</v>
      </c>
      <c r="C116" s="5" t="e">
        <f>IF(COLUMN()-1=3,$J113,IF(COLUMN()-1=$M113,$D115,C115))</f>
        <v>#N/A</v>
      </c>
      <c r="D116" s="5">
        <f>IF(COLUMN()-1=3,$J113,IF(COLUMN()-1=$M113,$D115,D115))</f>
        <v>0</v>
      </c>
      <c r="E116" s="5" t="e">
        <f>IF(COLUMN()-1=3,$J113,IF(COLUMN()-1=$M113,$D115,E115))</f>
        <v>#N/A</v>
      </c>
      <c r="F116" s="5" t="e">
        <f>IF(COLUMN()-1=3,$J113,IF(COLUMN()-1=$M113,$D115,F115))</f>
        <v>#N/A</v>
      </c>
      <c r="G116" s="5" t="e">
        <f>IF(COLUMN()-1=3,$J113,IF(COLUMN()-1=$M113,$D115,G115))</f>
        <v>#N/A</v>
      </c>
      <c r="H116" s="6"/>
      <c r="I116" s="6"/>
      <c r="J116" s="6"/>
      <c r="K116" s="5"/>
      <c r="L116" s="5"/>
      <c r="M116" s="5"/>
    </row>
    <row r="117" spans="1:13">
      <c r="A117" s="4">
        <f t="shared" si="39"/>
        <v>30</v>
      </c>
      <c r="B117" s="2" t="e">
        <f t="shared" ref="B117:G117" si="40">B116</f>
        <v>#N/A</v>
      </c>
      <c r="C117" s="2" t="e">
        <f t="shared" si="40"/>
        <v>#N/A</v>
      </c>
      <c r="D117" s="2">
        <f t="shared" si="40"/>
        <v>0</v>
      </c>
      <c r="E117" s="2" t="e">
        <f t="shared" si="40"/>
        <v>#N/A</v>
      </c>
      <c r="F117" s="2" t="e">
        <f t="shared" si="40"/>
        <v>#N/A</v>
      </c>
      <c r="G117" s="2" t="e">
        <f t="shared" si="40"/>
        <v>#N/A</v>
      </c>
      <c r="H117" s="3" cm="1">
        <f t="array" ref="H117">IFERROR(INDEX(ttk!$F:$F,MATCH($A117,ttk!$A:$A,0)),"")</f>
        <v>0</v>
      </c>
      <c r="I117" s="3" cm="1">
        <f t="array" ref="I117">IFERROR(INDEX(ttk!$U:$U,MATCH($A117,ttk!$A:$A,0)),"")</f>
        <v>0</v>
      </c>
      <c r="J117" s="3" cm="1">
        <f t="array" ref="J117">IFERROR(INDEX(ttk!$AJ:$AJ,MATCH($A117,ttk!$A:$A,0)),"")</f>
        <v>0</v>
      </c>
      <c r="K117" s="2">
        <f>MATCH(H117,B117:G117,0)</f>
        <v>3</v>
      </c>
      <c r="L117" s="2">
        <f>MATCH(I117,B118:G118,0)</f>
        <v>1</v>
      </c>
      <c r="M117" s="2">
        <f>MATCH(J117,B119:G119,0)</f>
        <v>2</v>
      </c>
    </row>
    <row r="118" spans="1:13">
      <c r="A118" s="4" t="str">
        <f t="shared" si="39"/>
        <v/>
      </c>
      <c r="B118" s="5">
        <f>IF(COLUMN()-1=1,$H117,IF(COLUMN()-1=$K117,$B117,B117))</f>
        <v>0</v>
      </c>
      <c r="C118" s="5" t="e">
        <f>IF(COLUMN()-1=1,$H117,IF(COLUMN()-1=$K117,$B117,C117))</f>
        <v>#N/A</v>
      </c>
      <c r="D118" s="5" t="e">
        <f>IF(COLUMN()-1=1,$H117,IF(COLUMN()-1=$K117,$B117,D117))</f>
        <v>#N/A</v>
      </c>
      <c r="E118" s="5" t="e">
        <f>IF(COLUMN()-1=1,$H117,IF(COLUMN()-1=$K117,$B117,E117))</f>
        <v>#N/A</v>
      </c>
      <c r="F118" s="5" t="e">
        <f>IF(COLUMN()-1=1,$H117,IF(COLUMN()-1=$K117,$B117,F117))</f>
        <v>#N/A</v>
      </c>
      <c r="G118" s="5" t="e">
        <f>IF(COLUMN()-1=1,$H117,IF(COLUMN()-1=$K117,$B117,G117))</f>
        <v>#N/A</v>
      </c>
      <c r="H118" s="6"/>
      <c r="I118" s="6"/>
      <c r="J118" s="6"/>
      <c r="K118" s="5"/>
      <c r="L118" s="5"/>
      <c r="M118" s="5"/>
    </row>
    <row r="119" spans="1:13">
      <c r="A119" s="4" t="str">
        <f t="shared" si="39"/>
        <v/>
      </c>
      <c r="B119" s="5" t="e">
        <f>IF(COLUMN()-1=2,$I117,IF(COLUMN()-1=$L117,$C118,B118))</f>
        <v>#N/A</v>
      </c>
      <c r="C119" s="5">
        <f>IF(COLUMN()-1=2,$I117,IF(COLUMN()-1=$L117,$C118,C118))</f>
        <v>0</v>
      </c>
      <c r="D119" s="5" t="e">
        <f>IF(COLUMN()-1=2,$I117,IF(COLUMN()-1=$L117,$C118,D118))</f>
        <v>#N/A</v>
      </c>
      <c r="E119" s="5" t="e">
        <f>IF(COLUMN()-1=2,$I117,IF(COLUMN()-1=$L117,$C118,E118))</f>
        <v>#N/A</v>
      </c>
      <c r="F119" s="5" t="e">
        <f>IF(COLUMN()-1=2,$I117,IF(COLUMN()-1=$L117,$C118,F118))</f>
        <v>#N/A</v>
      </c>
      <c r="G119" s="5" t="e">
        <f>IF(COLUMN()-1=2,$I117,IF(COLUMN()-1=$L117,$C118,G118))</f>
        <v>#N/A</v>
      </c>
      <c r="H119" s="6"/>
      <c r="I119" s="6"/>
      <c r="J119" s="6"/>
      <c r="K119" s="5"/>
      <c r="L119" s="5"/>
      <c r="M119" s="5"/>
    </row>
    <row r="120" spans="1:13">
      <c r="A120" s="4" t="str">
        <f t="shared" si="39"/>
        <v/>
      </c>
      <c r="B120" s="5" t="e">
        <f>IF(COLUMN()-1=3,$J117,IF(COLUMN()-1=$M117,$D119,B119))</f>
        <v>#N/A</v>
      </c>
      <c r="C120" s="5" t="e">
        <f>IF(COLUMN()-1=3,$J117,IF(COLUMN()-1=$M117,$D119,C119))</f>
        <v>#N/A</v>
      </c>
      <c r="D120" s="5">
        <f>IF(COLUMN()-1=3,$J117,IF(COLUMN()-1=$M117,$D119,D119))</f>
        <v>0</v>
      </c>
      <c r="E120" s="5" t="e">
        <f>IF(COLUMN()-1=3,$J117,IF(COLUMN()-1=$M117,$D119,E119))</f>
        <v>#N/A</v>
      </c>
      <c r="F120" s="5" t="e">
        <f>IF(COLUMN()-1=3,$J117,IF(COLUMN()-1=$M117,$D119,F119))</f>
        <v>#N/A</v>
      </c>
      <c r="G120" s="5" t="e">
        <f>IF(COLUMN()-1=3,$J117,IF(COLUMN()-1=$M117,$D119,G119))</f>
        <v>#N/A</v>
      </c>
      <c r="H120" s="6"/>
      <c r="I120" s="6"/>
      <c r="J120" s="6"/>
      <c r="K120" s="5"/>
      <c r="L120" s="5"/>
      <c r="M120" s="5"/>
    </row>
    <row r="121" spans="1:13">
      <c r="A121" s="4">
        <f t="shared" si="39"/>
        <v>31</v>
      </c>
      <c r="B121" s="2" t="e">
        <f t="shared" ref="B121:G121" si="41">B120</f>
        <v>#N/A</v>
      </c>
      <c r="C121" s="2" t="e">
        <f t="shared" si="41"/>
        <v>#N/A</v>
      </c>
      <c r="D121" s="2">
        <f t="shared" si="41"/>
        <v>0</v>
      </c>
      <c r="E121" s="2" t="e">
        <f t="shared" si="41"/>
        <v>#N/A</v>
      </c>
      <c r="F121" s="2" t="e">
        <f t="shared" si="41"/>
        <v>#N/A</v>
      </c>
      <c r="G121" s="2" t="e">
        <f t="shared" si="41"/>
        <v>#N/A</v>
      </c>
      <c r="H121" s="3" cm="1">
        <f t="array" ref="H121">IFERROR(INDEX(ttk!$F:$F,MATCH($A121,ttk!$A:$A,0)),"")</f>
        <v>0</v>
      </c>
      <c r="I121" s="3" cm="1">
        <f t="array" ref="I121">IFERROR(INDEX(ttk!$U:$U,MATCH($A121,ttk!$A:$A,0)),"")</f>
        <v>0</v>
      </c>
      <c r="J121" s="3" cm="1">
        <f t="array" ref="J121">IFERROR(INDEX(ttk!$AJ:$AJ,MATCH($A121,ttk!$A:$A,0)),"")</f>
        <v>0</v>
      </c>
      <c r="K121" s="2">
        <f>MATCH(H121,B121:G121,0)</f>
        <v>3</v>
      </c>
      <c r="L121" s="2">
        <f>MATCH(I121,B122:G122,0)</f>
        <v>1</v>
      </c>
      <c r="M121" s="2">
        <f>MATCH(J121,B123:G123,0)</f>
        <v>2</v>
      </c>
    </row>
    <row r="122" spans="1:13">
      <c r="A122" s="4" t="str">
        <f t="shared" si="39"/>
        <v/>
      </c>
      <c r="B122" s="5">
        <f>IF(COLUMN()-1=1,$H121,IF(COLUMN()-1=$K121,$B121,B121))</f>
        <v>0</v>
      </c>
      <c r="C122" s="5" t="e">
        <f>IF(COLUMN()-1=1,$H121,IF(COLUMN()-1=$K121,$B121,C121))</f>
        <v>#N/A</v>
      </c>
      <c r="D122" s="5" t="e">
        <f>IF(COLUMN()-1=1,$H121,IF(COLUMN()-1=$K121,$B121,D121))</f>
        <v>#N/A</v>
      </c>
      <c r="E122" s="5" t="e">
        <f>IF(COLUMN()-1=1,$H121,IF(COLUMN()-1=$K121,$B121,E121))</f>
        <v>#N/A</v>
      </c>
      <c r="F122" s="5" t="e">
        <f>IF(COLUMN()-1=1,$H121,IF(COLUMN()-1=$K121,$B121,F121))</f>
        <v>#N/A</v>
      </c>
      <c r="G122" s="5" t="e">
        <f>IF(COLUMN()-1=1,$H121,IF(COLUMN()-1=$K121,$B121,G121))</f>
        <v>#N/A</v>
      </c>
      <c r="H122" s="6"/>
      <c r="I122" s="6"/>
      <c r="J122" s="6"/>
      <c r="K122" s="5"/>
      <c r="L122" s="5"/>
      <c r="M122" s="5"/>
    </row>
    <row r="123" spans="1:13">
      <c r="A123" s="4" t="str">
        <f t="shared" si="39"/>
        <v/>
      </c>
      <c r="B123" s="5" t="e">
        <f>IF(COLUMN()-1=2,$I121,IF(COLUMN()-1=$L121,$C122,B122))</f>
        <v>#N/A</v>
      </c>
      <c r="C123" s="5">
        <f>IF(COLUMN()-1=2,$I121,IF(COLUMN()-1=$L121,$C122,C122))</f>
        <v>0</v>
      </c>
      <c r="D123" s="5" t="e">
        <f>IF(COLUMN()-1=2,$I121,IF(COLUMN()-1=$L121,$C122,D122))</f>
        <v>#N/A</v>
      </c>
      <c r="E123" s="5" t="e">
        <f>IF(COLUMN()-1=2,$I121,IF(COLUMN()-1=$L121,$C122,E122))</f>
        <v>#N/A</v>
      </c>
      <c r="F123" s="5" t="e">
        <f>IF(COLUMN()-1=2,$I121,IF(COLUMN()-1=$L121,$C122,F122))</f>
        <v>#N/A</v>
      </c>
      <c r="G123" s="5" t="e">
        <f>IF(COLUMN()-1=2,$I121,IF(COLUMN()-1=$L121,$C122,G122))</f>
        <v>#N/A</v>
      </c>
      <c r="H123" s="6"/>
      <c r="I123" s="6"/>
      <c r="J123" s="6"/>
      <c r="K123" s="5"/>
      <c r="L123" s="5"/>
      <c r="M123" s="5"/>
    </row>
    <row r="124" spans="1:13">
      <c r="A124" s="4" t="str">
        <f t="shared" si="39"/>
        <v/>
      </c>
      <c r="B124" s="5" t="e">
        <f>IF(COLUMN()-1=3,$J121,IF(COLUMN()-1=$M121,$D123,B123))</f>
        <v>#N/A</v>
      </c>
      <c r="C124" s="5" t="e">
        <f>IF(COLUMN()-1=3,$J121,IF(COLUMN()-1=$M121,$D123,C123))</f>
        <v>#N/A</v>
      </c>
      <c r="D124" s="5">
        <f>IF(COLUMN()-1=3,$J121,IF(COLUMN()-1=$M121,$D123,D123))</f>
        <v>0</v>
      </c>
      <c r="E124" s="5" t="e">
        <f>IF(COLUMN()-1=3,$J121,IF(COLUMN()-1=$M121,$D123,E123))</f>
        <v>#N/A</v>
      </c>
      <c r="F124" s="5" t="e">
        <f>IF(COLUMN()-1=3,$J121,IF(COLUMN()-1=$M121,$D123,F123))</f>
        <v>#N/A</v>
      </c>
      <c r="G124" s="5" t="e">
        <f>IF(COLUMN()-1=3,$J121,IF(COLUMN()-1=$M121,$D123,G123))</f>
        <v>#N/A</v>
      </c>
      <c r="H124" s="6"/>
      <c r="I124" s="6"/>
      <c r="J124" s="6"/>
      <c r="K124" s="5"/>
      <c r="L124" s="5"/>
      <c r="M124" s="5"/>
    </row>
    <row r="125" spans="1:13">
      <c r="A125" s="4">
        <f t="shared" si="39"/>
        <v>32</v>
      </c>
      <c r="B125" s="2" t="e">
        <f t="shared" ref="B125:G125" si="42">B124</f>
        <v>#N/A</v>
      </c>
      <c r="C125" s="2" t="e">
        <f t="shared" si="42"/>
        <v>#N/A</v>
      </c>
      <c r="D125" s="2">
        <f t="shared" si="42"/>
        <v>0</v>
      </c>
      <c r="E125" s="2" t="e">
        <f t="shared" si="42"/>
        <v>#N/A</v>
      </c>
      <c r="F125" s="2" t="e">
        <f t="shared" si="42"/>
        <v>#N/A</v>
      </c>
      <c r="G125" s="2" t="e">
        <f t="shared" si="42"/>
        <v>#N/A</v>
      </c>
      <c r="H125" s="3" cm="1">
        <f t="array" ref="H125">IFERROR(INDEX(ttk!$F:$F,MATCH($A125,ttk!$A:$A,0)),"")</f>
        <v>0</v>
      </c>
      <c r="I125" s="3" cm="1">
        <f t="array" ref="I125">IFERROR(INDEX(ttk!$U:$U,MATCH($A125,ttk!$A:$A,0)),"")</f>
        <v>0</v>
      </c>
      <c r="J125" s="3" cm="1">
        <f t="array" ref="J125">IFERROR(INDEX(ttk!$AJ:$AJ,MATCH($A125,ttk!$A:$A,0)),"")</f>
        <v>0</v>
      </c>
      <c r="K125" s="2">
        <f>MATCH(H125,B125:G125,0)</f>
        <v>3</v>
      </c>
      <c r="L125" s="2">
        <f>MATCH(I125,B126:G126,0)</f>
        <v>1</v>
      </c>
      <c r="M125" s="2">
        <f>MATCH(J125,B127:G127,0)</f>
        <v>2</v>
      </c>
    </row>
    <row r="126" spans="1:13">
      <c r="A126" s="4" t="str">
        <f t="shared" ref="A126:A135" si="43">IF(MOD(ROW(),4)=1,(ROW()-1)/4+1,"")</f>
        <v/>
      </c>
      <c r="B126" s="5">
        <f>IF(COLUMN()-1=1,$H125,IF(COLUMN()-1=$K125,$B125,B125))</f>
        <v>0</v>
      </c>
      <c r="C126" s="5" t="e">
        <f>IF(COLUMN()-1=1,$H125,IF(COLUMN()-1=$K125,$B125,C125))</f>
        <v>#N/A</v>
      </c>
      <c r="D126" s="5" t="e">
        <f>IF(COLUMN()-1=1,$H125,IF(COLUMN()-1=$K125,$B125,D125))</f>
        <v>#N/A</v>
      </c>
      <c r="E126" s="5" t="e">
        <f>IF(COLUMN()-1=1,$H125,IF(COLUMN()-1=$K125,$B125,E125))</f>
        <v>#N/A</v>
      </c>
      <c r="F126" s="5" t="e">
        <f>IF(COLUMN()-1=1,$H125,IF(COLUMN()-1=$K125,$B125,F125))</f>
        <v>#N/A</v>
      </c>
      <c r="G126" s="5" t="e">
        <f>IF(COLUMN()-1=1,$H125,IF(COLUMN()-1=$K125,$B125,G125))</f>
        <v>#N/A</v>
      </c>
      <c r="H126" s="6"/>
      <c r="I126" s="6"/>
      <c r="J126" s="6"/>
      <c r="K126" s="5"/>
      <c r="L126" s="5"/>
      <c r="M126" s="5"/>
    </row>
    <row r="127" spans="1:13">
      <c r="A127" s="4" t="str">
        <f t="shared" si="43"/>
        <v/>
      </c>
      <c r="B127" s="5" t="e">
        <f>IF(COLUMN()-1=2,$I125,IF(COLUMN()-1=$L125,$C126,B126))</f>
        <v>#N/A</v>
      </c>
      <c r="C127" s="5">
        <f>IF(COLUMN()-1=2,$I125,IF(COLUMN()-1=$L125,$C126,C126))</f>
        <v>0</v>
      </c>
      <c r="D127" s="5" t="e">
        <f>IF(COLUMN()-1=2,$I125,IF(COLUMN()-1=$L125,$C126,D126))</f>
        <v>#N/A</v>
      </c>
      <c r="E127" s="5" t="e">
        <f>IF(COLUMN()-1=2,$I125,IF(COLUMN()-1=$L125,$C126,E126))</f>
        <v>#N/A</v>
      </c>
      <c r="F127" s="5" t="e">
        <f>IF(COLUMN()-1=2,$I125,IF(COLUMN()-1=$L125,$C126,F126))</f>
        <v>#N/A</v>
      </c>
      <c r="G127" s="5" t="e">
        <f>IF(COLUMN()-1=2,$I125,IF(COLUMN()-1=$L125,$C126,G126))</f>
        <v>#N/A</v>
      </c>
      <c r="H127" s="6"/>
      <c r="I127" s="6"/>
      <c r="J127" s="6"/>
      <c r="K127" s="5"/>
      <c r="L127" s="5"/>
      <c r="M127" s="5"/>
    </row>
    <row r="128" spans="1:13">
      <c r="A128" s="4" t="str">
        <f t="shared" si="43"/>
        <v/>
      </c>
      <c r="B128" s="5" t="e">
        <f>IF(COLUMN()-1=3,$J125,IF(COLUMN()-1=$M125,$D127,B127))</f>
        <v>#N/A</v>
      </c>
      <c r="C128" s="5" t="e">
        <f>IF(COLUMN()-1=3,$J125,IF(COLUMN()-1=$M125,$D127,C127))</f>
        <v>#N/A</v>
      </c>
      <c r="D128" s="5">
        <f>IF(COLUMN()-1=3,$J125,IF(COLUMN()-1=$M125,$D127,D127))</f>
        <v>0</v>
      </c>
      <c r="E128" s="5" t="e">
        <f>IF(COLUMN()-1=3,$J125,IF(COLUMN()-1=$M125,$D127,E127))</f>
        <v>#N/A</v>
      </c>
      <c r="F128" s="5" t="e">
        <f>IF(COLUMN()-1=3,$J125,IF(COLUMN()-1=$M125,$D127,F127))</f>
        <v>#N/A</v>
      </c>
      <c r="G128" s="5" t="e">
        <f>IF(COLUMN()-1=3,$J125,IF(COLUMN()-1=$M125,$D127,G127))</f>
        <v>#N/A</v>
      </c>
      <c r="H128" s="6"/>
      <c r="I128" s="6"/>
      <c r="J128" s="6"/>
      <c r="K128" s="5"/>
      <c r="L128" s="5"/>
      <c r="M128" s="5"/>
    </row>
    <row r="129" spans="1:13">
      <c r="A129" s="4">
        <f t="shared" si="43"/>
        <v>33</v>
      </c>
      <c r="B129" s="2" t="e">
        <f t="shared" ref="B129:G129" si="44">B128</f>
        <v>#N/A</v>
      </c>
      <c r="C129" s="2" t="e">
        <f t="shared" si="44"/>
        <v>#N/A</v>
      </c>
      <c r="D129" s="2">
        <f t="shared" si="44"/>
        <v>0</v>
      </c>
      <c r="E129" s="2" t="e">
        <f t="shared" si="44"/>
        <v>#N/A</v>
      </c>
      <c r="F129" s="2" t="e">
        <f t="shared" si="44"/>
        <v>#N/A</v>
      </c>
      <c r="G129" s="2" t="e">
        <f t="shared" si="44"/>
        <v>#N/A</v>
      </c>
      <c r="H129" s="3" cm="1">
        <f t="array" ref="H129">IFERROR(INDEX(ttk!$F:$F,MATCH($A129,ttk!$A:$A,0)),"")</f>
        <v>0</v>
      </c>
      <c r="I129" s="3" cm="1">
        <f t="array" ref="I129">IFERROR(INDEX(ttk!$U:$U,MATCH($A129,ttk!$A:$A,0)),"")</f>
        <v>0</v>
      </c>
      <c r="J129" s="3" cm="1">
        <f t="array" ref="J129">IFERROR(INDEX(ttk!$AJ:$AJ,MATCH($A129,ttk!$A:$A,0)),"")</f>
        <v>0</v>
      </c>
      <c r="K129" s="2">
        <f>MATCH(H129,B129:G129,0)</f>
        <v>3</v>
      </c>
      <c r="L129" s="2">
        <f>MATCH(I129,B130:G130,0)</f>
        <v>1</v>
      </c>
      <c r="M129" s="2">
        <f>MATCH(J129,B131:G131,0)</f>
        <v>2</v>
      </c>
    </row>
    <row r="130" spans="1:13">
      <c r="A130" s="4" t="str">
        <f t="shared" si="43"/>
        <v/>
      </c>
      <c r="B130" s="5">
        <f>IF(COLUMN()-1=1,$H129,IF(COLUMN()-1=$K129,$B129,B129))</f>
        <v>0</v>
      </c>
      <c r="C130" s="5" t="e">
        <f>IF(COLUMN()-1=1,$H129,IF(COLUMN()-1=$K129,$B129,C129))</f>
        <v>#N/A</v>
      </c>
      <c r="D130" s="5" t="e">
        <f>IF(COLUMN()-1=1,$H129,IF(COLUMN()-1=$K129,$B129,D129))</f>
        <v>#N/A</v>
      </c>
      <c r="E130" s="5" t="e">
        <f>IF(COLUMN()-1=1,$H129,IF(COLUMN()-1=$K129,$B129,E129))</f>
        <v>#N/A</v>
      </c>
      <c r="F130" s="5" t="e">
        <f>IF(COLUMN()-1=1,$H129,IF(COLUMN()-1=$K129,$B129,F129))</f>
        <v>#N/A</v>
      </c>
      <c r="G130" s="5" t="e">
        <f>IF(COLUMN()-1=1,$H129,IF(COLUMN()-1=$K129,$B129,G129))</f>
        <v>#N/A</v>
      </c>
      <c r="H130" s="6"/>
      <c r="I130" s="6"/>
      <c r="J130" s="6"/>
      <c r="K130" s="5"/>
      <c r="L130" s="5"/>
      <c r="M130" s="5"/>
    </row>
    <row r="131" spans="1:13">
      <c r="A131" s="4" t="str">
        <f t="shared" si="43"/>
        <v/>
      </c>
      <c r="B131" s="5" t="e">
        <f>IF(COLUMN()-1=2,$I129,IF(COLUMN()-1=$L129,$C130,B130))</f>
        <v>#N/A</v>
      </c>
      <c r="C131" s="5">
        <f>IF(COLUMN()-1=2,$I129,IF(COLUMN()-1=$L129,$C130,C130))</f>
        <v>0</v>
      </c>
      <c r="D131" s="5" t="e">
        <f>IF(COLUMN()-1=2,$I129,IF(COLUMN()-1=$L129,$C130,D130))</f>
        <v>#N/A</v>
      </c>
      <c r="E131" s="5" t="e">
        <f>IF(COLUMN()-1=2,$I129,IF(COLUMN()-1=$L129,$C130,E130))</f>
        <v>#N/A</v>
      </c>
      <c r="F131" s="5" t="e">
        <f>IF(COLUMN()-1=2,$I129,IF(COLUMN()-1=$L129,$C130,F130))</f>
        <v>#N/A</v>
      </c>
      <c r="G131" s="5" t="e">
        <f>IF(COLUMN()-1=2,$I129,IF(COLUMN()-1=$L129,$C130,G130))</f>
        <v>#N/A</v>
      </c>
      <c r="H131" s="6"/>
      <c r="I131" s="6"/>
      <c r="J131" s="6"/>
      <c r="K131" s="5"/>
      <c r="L131" s="5"/>
      <c r="M131" s="5"/>
    </row>
    <row r="132" spans="1:13">
      <c r="A132" s="4" t="str">
        <f t="shared" si="43"/>
        <v/>
      </c>
      <c r="B132" s="5" t="e">
        <f>IF(COLUMN()-1=3,$J129,IF(COLUMN()-1=$M129,$D131,B131))</f>
        <v>#N/A</v>
      </c>
      <c r="C132" s="5" t="e">
        <f>IF(COLUMN()-1=3,$J129,IF(COLUMN()-1=$M129,$D131,C131))</f>
        <v>#N/A</v>
      </c>
      <c r="D132" s="5">
        <f>IF(COLUMN()-1=3,$J129,IF(COLUMN()-1=$M129,$D131,D131))</f>
        <v>0</v>
      </c>
      <c r="E132" s="5" t="e">
        <f>IF(COLUMN()-1=3,$J129,IF(COLUMN()-1=$M129,$D131,E131))</f>
        <v>#N/A</v>
      </c>
      <c r="F132" s="5" t="e">
        <f>IF(COLUMN()-1=3,$J129,IF(COLUMN()-1=$M129,$D131,F131))</f>
        <v>#N/A</v>
      </c>
      <c r="G132" s="5" t="e">
        <f>IF(COLUMN()-1=3,$J129,IF(COLUMN()-1=$M129,$D131,G131))</f>
        <v>#N/A</v>
      </c>
      <c r="H132" s="6"/>
      <c r="I132" s="6"/>
      <c r="J132" s="6"/>
      <c r="K132" s="5"/>
      <c r="L132" s="5"/>
      <c r="M132" s="5"/>
    </row>
    <row r="133" spans="1:13">
      <c r="A133" s="4">
        <f t="shared" si="43"/>
        <v>34</v>
      </c>
      <c r="B133" s="2" t="e">
        <f t="shared" ref="B133:G133" si="45">B132</f>
        <v>#N/A</v>
      </c>
      <c r="C133" s="2" t="e">
        <f t="shared" si="45"/>
        <v>#N/A</v>
      </c>
      <c r="D133" s="2">
        <f t="shared" si="45"/>
        <v>0</v>
      </c>
      <c r="E133" s="2" t="e">
        <f t="shared" si="45"/>
        <v>#N/A</v>
      </c>
      <c r="F133" s="2" t="e">
        <f t="shared" si="45"/>
        <v>#N/A</v>
      </c>
      <c r="G133" s="2" t="e">
        <f t="shared" si="45"/>
        <v>#N/A</v>
      </c>
      <c r="H133" s="3" cm="1">
        <f t="array" ref="H133">IFERROR(INDEX(ttk!$F:$F,MATCH($A133,ttk!$A:$A,0)),"")</f>
        <v>0</v>
      </c>
      <c r="I133" s="3" cm="1">
        <f t="array" ref="I133">IFERROR(INDEX(ttk!$U:$U,MATCH($A133,ttk!$A:$A,0)),"")</f>
        <v>0</v>
      </c>
      <c r="J133" s="3" cm="1">
        <f t="array" ref="J133">IFERROR(INDEX(ttk!$AJ:$AJ,MATCH($A133,ttk!$A:$A,0)),"")</f>
        <v>0</v>
      </c>
      <c r="K133" s="2">
        <f>MATCH(H133,B133:G133,0)</f>
        <v>3</v>
      </c>
      <c r="L133" s="2">
        <f>MATCH(I133,B134:G134,0)</f>
        <v>1</v>
      </c>
      <c r="M133" s="2">
        <f>MATCH(J133,B135:G135,0)</f>
        <v>2</v>
      </c>
    </row>
    <row r="134" spans="1:13">
      <c r="A134" s="4" t="str">
        <f t="shared" si="43"/>
        <v/>
      </c>
      <c r="B134" s="5">
        <f>IF(COLUMN()-1=1,$H133,IF(COLUMN()-1=$K133,$B133,B133))</f>
        <v>0</v>
      </c>
      <c r="C134" s="5" t="e">
        <f>IF(COLUMN()-1=1,$H133,IF(COLUMN()-1=$K133,$B133,C133))</f>
        <v>#N/A</v>
      </c>
      <c r="D134" s="5" t="e">
        <f>IF(COLUMN()-1=1,$H133,IF(COLUMN()-1=$K133,$B133,D133))</f>
        <v>#N/A</v>
      </c>
      <c r="E134" s="5" t="e">
        <f>IF(COLUMN()-1=1,$H133,IF(COLUMN()-1=$K133,$B133,E133))</f>
        <v>#N/A</v>
      </c>
      <c r="F134" s="5" t="e">
        <f>IF(COLUMN()-1=1,$H133,IF(COLUMN()-1=$K133,$B133,F133))</f>
        <v>#N/A</v>
      </c>
      <c r="G134" s="5" t="e">
        <f>IF(COLUMN()-1=1,$H133,IF(COLUMN()-1=$K133,$B133,G133))</f>
        <v>#N/A</v>
      </c>
      <c r="H134" s="6"/>
      <c r="I134" s="6"/>
      <c r="J134" s="6"/>
      <c r="K134" s="5"/>
      <c r="L134" s="5"/>
      <c r="M134" s="5"/>
    </row>
    <row r="135" spans="1:13">
      <c r="A135" s="4" t="str">
        <f t="shared" si="43"/>
        <v/>
      </c>
      <c r="B135" s="5" t="e">
        <f>IF(COLUMN()-1=2,$I133,IF(COLUMN()-1=$L133,$C134,B134))</f>
        <v>#N/A</v>
      </c>
      <c r="C135" s="5">
        <f>IF(COLUMN()-1=2,$I133,IF(COLUMN()-1=$L133,$C134,C134))</f>
        <v>0</v>
      </c>
      <c r="D135" s="5" t="e">
        <f>IF(COLUMN()-1=2,$I133,IF(COLUMN()-1=$L133,$C134,D134))</f>
        <v>#N/A</v>
      </c>
      <c r="E135" s="5" t="e">
        <f>IF(COLUMN()-1=2,$I133,IF(COLUMN()-1=$L133,$C134,E134))</f>
        <v>#N/A</v>
      </c>
      <c r="F135" s="5" t="e">
        <f>IF(COLUMN()-1=2,$I133,IF(COLUMN()-1=$L133,$C134,F134))</f>
        <v>#N/A</v>
      </c>
      <c r="G135" s="5" t="e">
        <f>IF(COLUMN()-1=2,$I133,IF(COLUMN()-1=$L133,$C134,G134))</f>
        <v>#N/A</v>
      </c>
      <c r="H135" s="6"/>
      <c r="I135" s="6"/>
      <c r="J135" s="6"/>
      <c r="K135" s="5"/>
      <c r="L135" s="5"/>
      <c r="M135" s="5"/>
    </row>
    <row r="136" spans="1:13">
      <c r="A136" s="4" t="str">
        <f t="shared" ref="A136:A145" si="46">IF(MOD(ROW(),4)=1,(ROW()-1)/4+1,"")</f>
        <v/>
      </c>
      <c r="B136" s="5" t="e">
        <f>IF(COLUMN()-1=3,$J133,IF(COLUMN()-1=$M133,$D135,B135))</f>
        <v>#N/A</v>
      </c>
      <c r="C136" s="5" t="e">
        <f>IF(COLUMN()-1=3,$J133,IF(COLUMN()-1=$M133,$D135,C135))</f>
        <v>#N/A</v>
      </c>
      <c r="D136" s="5">
        <f>IF(COLUMN()-1=3,$J133,IF(COLUMN()-1=$M133,$D135,D135))</f>
        <v>0</v>
      </c>
      <c r="E136" s="5" t="e">
        <f>IF(COLUMN()-1=3,$J133,IF(COLUMN()-1=$M133,$D135,E135))</f>
        <v>#N/A</v>
      </c>
      <c r="F136" s="5" t="e">
        <f>IF(COLUMN()-1=3,$J133,IF(COLUMN()-1=$M133,$D135,F135))</f>
        <v>#N/A</v>
      </c>
      <c r="G136" s="5" t="e">
        <f>IF(COLUMN()-1=3,$J133,IF(COLUMN()-1=$M133,$D135,G135))</f>
        <v>#N/A</v>
      </c>
      <c r="H136" s="6"/>
      <c r="I136" s="6"/>
      <c r="J136" s="6"/>
      <c r="K136" s="5"/>
      <c r="L136" s="5"/>
      <c r="M136" s="5"/>
    </row>
    <row r="137" spans="1:13">
      <c r="A137" s="4">
        <f t="shared" si="46"/>
        <v>35</v>
      </c>
      <c r="B137" s="2" t="e">
        <f t="shared" ref="B137:G137" si="47">B136</f>
        <v>#N/A</v>
      </c>
      <c r="C137" s="2" t="e">
        <f t="shared" si="47"/>
        <v>#N/A</v>
      </c>
      <c r="D137" s="2">
        <f t="shared" si="47"/>
        <v>0</v>
      </c>
      <c r="E137" s="2" t="e">
        <f t="shared" si="47"/>
        <v>#N/A</v>
      </c>
      <c r="F137" s="2" t="e">
        <f t="shared" si="47"/>
        <v>#N/A</v>
      </c>
      <c r="G137" s="2" t="e">
        <f t="shared" si="47"/>
        <v>#N/A</v>
      </c>
      <c r="H137" s="3" cm="1">
        <f t="array" ref="H137">IFERROR(INDEX(ttk!$F:$F,MATCH($A137,ttk!$A:$A,0)),"")</f>
        <v>0</v>
      </c>
      <c r="I137" s="3" cm="1">
        <f t="array" ref="I137">IFERROR(INDEX(ttk!$U:$U,MATCH($A137,ttk!$A:$A,0)),"")</f>
        <v>0</v>
      </c>
      <c r="J137" s="3" cm="1">
        <f t="array" ref="J137">IFERROR(INDEX(ttk!$AJ:$AJ,MATCH($A137,ttk!$A:$A,0)),"")</f>
        <v>0</v>
      </c>
      <c r="K137" s="2">
        <f>MATCH(H137,B137:G137,0)</f>
        <v>3</v>
      </c>
      <c r="L137" s="2">
        <f>MATCH(I137,B138:G138,0)</f>
        <v>1</v>
      </c>
      <c r="M137" s="2">
        <f>MATCH(J137,B139:G139,0)</f>
        <v>2</v>
      </c>
    </row>
    <row r="138" spans="1:13">
      <c r="A138" s="4" t="str">
        <f t="shared" si="46"/>
        <v/>
      </c>
      <c r="B138" s="5">
        <f>IF(COLUMN()-1=1,$H137,IF(COLUMN()-1=$K137,$B137,B137))</f>
        <v>0</v>
      </c>
      <c r="C138" s="5" t="e">
        <f>IF(COLUMN()-1=1,$H137,IF(COLUMN()-1=$K137,$B137,C137))</f>
        <v>#N/A</v>
      </c>
      <c r="D138" s="5" t="e">
        <f>IF(COLUMN()-1=1,$H137,IF(COLUMN()-1=$K137,$B137,D137))</f>
        <v>#N/A</v>
      </c>
      <c r="E138" s="5" t="e">
        <f>IF(COLUMN()-1=1,$H137,IF(COLUMN()-1=$K137,$B137,E137))</f>
        <v>#N/A</v>
      </c>
      <c r="F138" s="5" t="e">
        <f>IF(COLUMN()-1=1,$H137,IF(COLUMN()-1=$K137,$B137,F137))</f>
        <v>#N/A</v>
      </c>
      <c r="G138" s="5" t="e">
        <f>IF(COLUMN()-1=1,$H137,IF(COLUMN()-1=$K137,$B137,G137))</f>
        <v>#N/A</v>
      </c>
      <c r="H138" s="6"/>
      <c r="I138" s="6"/>
      <c r="J138" s="6"/>
      <c r="K138" s="5"/>
      <c r="L138" s="5"/>
      <c r="M138" s="5"/>
    </row>
    <row r="139" spans="1:13">
      <c r="A139" s="4" t="str">
        <f t="shared" si="46"/>
        <v/>
      </c>
      <c r="B139" s="5" t="e">
        <f>IF(COLUMN()-1=2,$I137,IF(COLUMN()-1=$L137,$C138,B138))</f>
        <v>#N/A</v>
      </c>
      <c r="C139" s="5">
        <f>IF(COLUMN()-1=2,$I137,IF(COLUMN()-1=$L137,$C138,C138))</f>
        <v>0</v>
      </c>
      <c r="D139" s="5" t="e">
        <f>IF(COLUMN()-1=2,$I137,IF(COLUMN()-1=$L137,$C138,D138))</f>
        <v>#N/A</v>
      </c>
      <c r="E139" s="5" t="e">
        <f>IF(COLUMN()-1=2,$I137,IF(COLUMN()-1=$L137,$C138,E138))</f>
        <v>#N/A</v>
      </c>
      <c r="F139" s="5" t="e">
        <f>IF(COLUMN()-1=2,$I137,IF(COLUMN()-1=$L137,$C138,F138))</f>
        <v>#N/A</v>
      </c>
      <c r="G139" s="5" t="e">
        <f>IF(COLUMN()-1=2,$I137,IF(COLUMN()-1=$L137,$C138,G138))</f>
        <v>#N/A</v>
      </c>
      <c r="H139" s="6"/>
      <c r="I139" s="6"/>
      <c r="J139" s="6"/>
      <c r="K139" s="5"/>
      <c r="L139" s="5"/>
      <c r="M139" s="5"/>
    </row>
    <row r="140" spans="1:13">
      <c r="A140" s="4" t="str">
        <f t="shared" si="46"/>
        <v/>
      </c>
      <c r="B140" s="5" t="e">
        <f>IF(COLUMN()-1=3,$J137,IF(COLUMN()-1=$M137,$D139,B139))</f>
        <v>#N/A</v>
      </c>
      <c r="C140" s="5" t="e">
        <f>IF(COLUMN()-1=3,$J137,IF(COLUMN()-1=$M137,$D139,C139))</f>
        <v>#N/A</v>
      </c>
      <c r="D140" s="5">
        <f>IF(COLUMN()-1=3,$J137,IF(COLUMN()-1=$M137,$D139,D139))</f>
        <v>0</v>
      </c>
      <c r="E140" s="5" t="e">
        <f>IF(COLUMN()-1=3,$J137,IF(COLUMN()-1=$M137,$D139,E139))</f>
        <v>#N/A</v>
      </c>
      <c r="F140" s="5" t="e">
        <f>IF(COLUMN()-1=3,$J137,IF(COLUMN()-1=$M137,$D139,F139))</f>
        <v>#N/A</v>
      </c>
      <c r="G140" s="5" t="e">
        <f>IF(COLUMN()-1=3,$J137,IF(COLUMN()-1=$M137,$D139,G139))</f>
        <v>#N/A</v>
      </c>
      <c r="H140" s="6"/>
      <c r="I140" s="6"/>
      <c r="J140" s="6"/>
      <c r="K140" s="5"/>
      <c r="L140" s="5"/>
      <c r="M140" s="5"/>
    </row>
    <row r="141" spans="1:13">
      <c r="A141" s="4">
        <f t="shared" si="46"/>
        <v>36</v>
      </c>
      <c r="B141" s="2" t="e">
        <f t="shared" ref="B141:G141" si="48">B140</f>
        <v>#N/A</v>
      </c>
      <c r="C141" s="2" t="e">
        <f t="shared" si="48"/>
        <v>#N/A</v>
      </c>
      <c r="D141" s="2">
        <f t="shared" si="48"/>
        <v>0</v>
      </c>
      <c r="E141" s="2" t="e">
        <f t="shared" si="48"/>
        <v>#N/A</v>
      </c>
      <c r="F141" s="2" t="e">
        <f t="shared" si="48"/>
        <v>#N/A</v>
      </c>
      <c r="G141" s="2" t="e">
        <f t="shared" si="48"/>
        <v>#N/A</v>
      </c>
      <c r="H141" s="3" cm="1">
        <f t="array" ref="H141">IFERROR(INDEX(ttk!$F:$F,MATCH($A141,ttk!$A:$A,0)),"")</f>
        <v>0</v>
      </c>
      <c r="I141" s="3" cm="1">
        <f t="array" ref="I141">IFERROR(INDEX(ttk!$U:$U,MATCH($A141,ttk!$A:$A,0)),"")</f>
        <v>0</v>
      </c>
      <c r="J141" s="3" cm="1">
        <f t="array" ref="J141">IFERROR(INDEX(ttk!$AJ:$AJ,MATCH($A141,ttk!$A:$A,0)),"")</f>
        <v>0</v>
      </c>
      <c r="K141" s="2">
        <f>MATCH(H141,B141:G141,0)</f>
        <v>3</v>
      </c>
      <c r="L141" s="2">
        <f>MATCH(I141,B142:G142,0)</f>
        <v>1</v>
      </c>
      <c r="M141" s="2">
        <f>MATCH(J141,B143:G143,0)</f>
        <v>2</v>
      </c>
    </row>
    <row r="142" spans="1:13">
      <c r="A142" s="4" t="str">
        <f t="shared" si="46"/>
        <v/>
      </c>
      <c r="B142" s="5">
        <f>IF(COLUMN()-1=1,$H141,IF(COLUMN()-1=$K141,$B141,B141))</f>
        <v>0</v>
      </c>
      <c r="C142" s="5" t="e">
        <f>IF(COLUMN()-1=1,$H141,IF(COLUMN()-1=$K141,$B141,C141))</f>
        <v>#N/A</v>
      </c>
      <c r="D142" s="5" t="e">
        <f>IF(COLUMN()-1=1,$H141,IF(COLUMN()-1=$K141,$B141,D141))</f>
        <v>#N/A</v>
      </c>
      <c r="E142" s="5" t="e">
        <f>IF(COLUMN()-1=1,$H141,IF(COLUMN()-1=$K141,$B141,E141))</f>
        <v>#N/A</v>
      </c>
      <c r="F142" s="5" t="e">
        <f>IF(COLUMN()-1=1,$H141,IF(COLUMN()-1=$K141,$B141,F141))</f>
        <v>#N/A</v>
      </c>
      <c r="G142" s="5" t="e">
        <f>IF(COLUMN()-1=1,$H141,IF(COLUMN()-1=$K141,$B141,G141))</f>
        <v>#N/A</v>
      </c>
      <c r="H142" s="6"/>
      <c r="I142" s="6"/>
      <c r="J142" s="6"/>
      <c r="K142" s="5"/>
      <c r="L142" s="5"/>
      <c r="M142" s="5"/>
    </row>
    <row r="143" spans="1:13">
      <c r="A143" s="4" t="str">
        <f t="shared" si="46"/>
        <v/>
      </c>
      <c r="B143" s="5" t="e">
        <f>IF(COLUMN()-1=2,$I141,IF(COLUMN()-1=$L141,$C142,B142))</f>
        <v>#N/A</v>
      </c>
      <c r="C143" s="5">
        <f>IF(COLUMN()-1=2,$I141,IF(COLUMN()-1=$L141,$C142,C142))</f>
        <v>0</v>
      </c>
      <c r="D143" s="5" t="e">
        <f>IF(COLUMN()-1=2,$I141,IF(COLUMN()-1=$L141,$C142,D142))</f>
        <v>#N/A</v>
      </c>
      <c r="E143" s="5" t="e">
        <f>IF(COLUMN()-1=2,$I141,IF(COLUMN()-1=$L141,$C142,E142))</f>
        <v>#N/A</v>
      </c>
      <c r="F143" s="5" t="e">
        <f>IF(COLUMN()-1=2,$I141,IF(COLUMN()-1=$L141,$C142,F142))</f>
        <v>#N/A</v>
      </c>
      <c r="G143" s="5" t="e">
        <f>IF(COLUMN()-1=2,$I141,IF(COLUMN()-1=$L141,$C142,G142))</f>
        <v>#N/A</v>
      </c>
      <c r="H143" s="6"/>
      <c r="I143" s="6"/>
      <c r="J143" s="6"/>
      <c r="K143" s="5"/>
      <c r="L143" s="5"/>
      <c r="M143" s="5"/>
    </row>
    <row r="144" spans="1:13">
      <c r="A144" s="4" t="str">
        <f t="shared" si="46"/>
        <v/>
      </c>
      <c r="B144" s="5" t="e">
        <f>IF(COLUMN()-1=3,$J141,IF(COLUMN()-1=$M141,$D143,B143))</f>
        <v>#N/A</v>
      </c>
      <c r="C144" s="5" t="e">
        <f>IF(COLUMN()-1=3,$J141,IF(COLUMN()-1=$M141,$D143,C143))</f>
        <v>#N/A</v>
      </c>
      <c r="D144" s="5">
        <f>IF(COLUMN()-1=3,$J141,IF(COLUMN()-1=$M141,$D143,D143))</f>
        <v>0</v>
      </c>
      <c r="E144" s="5" t="e">
        <f>IF(COLUMN()-1=3,$J141,IF(COLUMN()-1=$M141,$D143,E143))</f>
        <v>#N/A</v>
      </c>
      <c r="F144" s="5" t="e">
        <f>IF(COLUMN()-1=3,$J141,IF(COLUMN()-1=$M141,$D143,F143))</f>
        <v>#N/A</v>
      </c>
      <c r="G144" s="5" t="e">
        <f>IF(COLUMN()-1=3,$J141,IF(COLUMN()-1=$M141,$D143,G143))</f>
        <v>#N/A</v>
      </c>
      <c r="H144" s="6"/>
      <c r="I144" s="6"/>
      <c r="J144" s="6"/>
      <c r="K144" s="5"/>
      <c r="L144" s="5"/>
      <c r="M144" s="5"/>
    </row>
    <row r="145" spans="1:13">
      <c r="A145" s="4">
        <f t="shared" si="46"/>
        <v>37</v>
      </c>
      <c r="B145" s="2" t="e">
        <f t="shared" ref="B145:G145" si="49">B144</f>
        <v>#N/A</v>
      </c>
      <c r="C145" s="2" t="e">
        <f t="shared" si="49"/>
        <v>#N/A</v>
      </c>
      <c r="D145" s="2">
        <f t="shared" si="49"/>
        <v>0</v>
      </c>
      <c r="E145" s="2" t="e">
        <f t="shared" si="49"/>
        <v>#N/A</v>
      </c>
      <c r="F145" s="2" t="e">
        <f t="shared" si="49"/>
        <v>#N/A</v>
      </c>
      <c r="G145" s="2" t="e">
        <f t="shared" si="49"/>
        <v>#N/A</v>
      </c>
      <c r="H145" s="3" cm="1">
        <f t="array" ref="H145">IFERROR(INDEX(ttk!$F:$F,MATCH($A145,ttk!$A:$A,0)),"")</f>
        <v>0</v>
      </c>
      <c r="I145" s="3" cm="1">
        <f t="array" ref="I145">IFERROR(INDEX(ttk!$U:$U,MATCH($A145,ttk!$A:$A,0)),"")</f>
        <v>0</v>
      </c>
      <c r="J145" s="3" cm="1">
        <f t="array" ref="J145">IFERROR(INDEX(ttk!$AJ:$AJ,MATCH($A145,ttk!$A:$A,0)),"")</f>
        <v>0</v>
      </c>
      <c r="K145" s="2">
        <f>MATCH(H145,B145:G145,0)</f>
        <v>3</v>
      </c>
      <c r="L145" s="2">
        <f>MATCH(I145,B146:G146,0)</f>
        <v>1</v>
      </c>
      <c r="M145" s="2">
        <f>MATCH(J145,B147:G147,0)</f>
        <v>2</v>
      </c>
    </row>
    <row r="146" spans="1:13">
      <c r="A146" s="4" t="str">
        <f t="shared" ref="A146:A155" si="50">IF(MOD(ROW(),4)=1,(ROW()-1)/4+1,"")</f>
        <v/>
      </c>
      <c r="B146" s="5">
        <f>IF(COLUMN()-1=1,$H145,IF(COLUMN()-1=$K145,$B145,B145))</f>
        <v>0</v>
      </c>
      <c r="C146" s="5" t="e">
        <f>IF(COLUMN()-1=1,$H145,IF(COLUMN()-1=$K145,$B145,C145))</f>
        <v>#N/A</v>
      </c>
      <c r="D146" s="5" t="e">
        <f>IF(COLUMN()-1=1,$H145,IF(COLUMN()-1=$K145,$B145,D145))</f>
        <v>#N/A</v>
      </c>
      <c r="E146" s="5" t="e">
        <f>IF(COLUMN()-1=1,$H145,IF(COLUMN()-1=$K145,$B145,E145))</f>
        <v>#N/A</v>
      </c>
      <c r="F146" s="5" t="e">
        <f>IF(COLUMN()-1=1,$H145,IF(COLUMN()-1=$K145,$B145,F145))</f>
        <v>#N/A</v>
      </c>
      <c r="G146" s="5" t="e">
        <f>IF(COLUMN()-1=1,$H145,IF(COLUMN()-1=$K145,$B145,G145))</f>
        <v>#N/A</v>
      </c>
      <c r="H146" s="6"/>
      <c r="I146" s="6"/>
      <c r="J146" s="6"/>
      <c r="K146" s="5"/>
      <c r="L146" s="5"/>
      <c r="M146" s="5"/>
    </row>
    <row r="147" spans="1:13">
      <c r="A147" s="4" t="str">
        <f t="shared" si="50"/>
        <v/>
      </c>
      <c r="B147" s="5" t="e">
        <f>IF(COLUMN()-1=2,$I145,IF(COLUMN()-1=$L145,$C146,B146))</f>
        <v>#N/A</v>
      </c>
      <c r="C147" s="5">
        <f>IF(COLUMN()-1=2,$I145,IF(COLUMN()-1=$L145,$C146,C146))</f>
        <v>0</v>
      </c>
      <c r="D147" s="5" t="e">
        <f>IF(COLUMN()-1=2,$I145,IF(COLUMN()-1=$L145,$C146,D146))</f>
        <v>#N/A</v>
      </c>
      <c r="E147" s="5" t="e">
        <f>IF(COLUMN()-1=2,$I145,IF(COLUMN()-1=$L145,$C146,E146))</f>
        <v>#N/A</v>
      </c>
      <c r="F147" s="5" t="e">
        <f>IF(COLUMN()-1=2,$I145,IF(COLUMN()-1=$L145,$C146,F146))</f>
        <v>#N/A</v>
      </c>
      <c r="G147" s="5" t="e">
        <f>IF(COLUMN()-1=2,$I145,IF(COLUMN()-1=$L145,$C146,G146))</f>
        <v>#N/A</v>
      </c>
      <c r="H147" s="6"/>
      <c r="I147" s="6"/>
      <c r="J147" s="6"/>
      <c r="K147" s="5"/>
      <c r="L147" s="5"/>
      <c r="M147" s="5"/>
    </row>
    <row r="148" spans="1:13">
      <c r="A148" s="4" t="str">
        <f t="shared" si="50"/>
        <v/>
      </c>
      <c r="B148" s="5" t="e">
        <f>IF(COLUMN()-1=3,$J145,IF(COLUMN()-1=$M145,$D147,B147))</f>
        <v>#N/A</v>
      </c>
      <c r="C148" s="5" t="e">
        <f>IF(COLUMN()-1=3,$J145,IF(COLUMN()-1=$M145,$D147,C147))</f>
        <v>#N/A</v>
      </c>
      <c r="D148" s="5">
        <f>IF(COLUMN()-1=3,$J145,IF(COLUMN()-1=$M145,$D147,D147))</f>
        <v>0</v>
      </c>
      <c r="E148" s="5" t="e">
        <f>IF(COLUMN()-1=3,$J145,IF(COLUMN()-1=$M145,$D147,E147))</f>
        <v>#N/A</v>
      </c>
      <c r="F148" s="5" t="e">
        <f>IF(COLUMN()-1=3,$J145,IF(COLUMN()-1=$M145,$D147,F147))</f>
        <v>#N/A</v>
      </c>
      <c r="G148" s="5" t="e">
        <f>IF(COLUMN()-1=3,$J145,IF(COLUMN()-1=$M145,$D147,G147))</f>
        <v>#N/A</v>
      </c>
      <c r="H148" s="6"/>
      <c r="I148" s="6"/>
      <c r="J148" s="6"/>
      <c r="K148" s="5"/>
      <c r="L148" s="5"/>
      <c r="M148" s="5"/>
    </row>
    <row r="149" spans="1:13">
      <c r="A149" s="4">
        <f t="shared" si="50"/>
        <v>38</v>
      </c>
      <c r="B149" s="2" t="e">
        <f t="shared" ref="B149:G149" si="51">B148</f>
        <v>#N/A</v>
      </c>
      <c r="C149" s="2" t="e">
        <f t="shared" si="51"/>
        <v>#N/A</v>
      </c>
      <c r="D149" s="2">
        <f t="shared" si="51"/>
        <v>0</v>
      </c>
      <c r="E149" s="2" t="e">
        <f t="shared" si="51"/>
        <v>#N/A</v>
      </c>
      <c r="F149" s="2" t="e">
        <f t="shared" si="51"/>
        <v>#N/A</v>
      </c>
      <c r="G149" s="2" t="e">
        <f t="shared" si="51"/>
        <v>#N/A</v>
      </c>
      <c r="H149" s="3" cm="1">
        <f t="array" ref="H149">IFERROR(INDEX(ttk!$F:$F,MATCH($A149,ttk!$A:$A,0)),"")</f>
        <v>0</v>
      </c>
      <c r="I149" s="3" cm="1">
        <f t="array" ref="I149">IFERROR(INDEX(ttk!$U:$U,MATCH($A149,ttk!$A:$A,0)),"")</f>
        <v>0</v>
      </c>
      <c r="J149" s="3" cm="1">
        <f t="array" ref="J149">IFERROR(INDEX(ttk!$AJ:$AJ,MATCH($A149,ttk!$A:$A,0)),"")</f>
        <v>0</v>
      </c>
      <c r="K149" s="2">
        <f>MATCH(H149,B149:G149,0)</f>
        <v>3</v>
      </c>
      <c r="L149" s="2">
        <f>MATCH(I149,B150:G150,0)</f>
        <v>1</v>
      </c>
      <c r="M149" s="2">
        <f>MATCH(J149,B151:G151,0)</f>
        <v>2</v>
      </c>
    </row>
    <row r="150" spans="1:13">
      <c r="A150" s="4" t="str">
        <f t="shared" si="50"/>
        <v/>
      </c>
      <c r="B150" s="5">
        <f>IF(COLUMN()-1=1,$H149,IF(COLUMN()-1=$K149,$B149,B149))</f>
        <v>0</v>
      </c>
      <c r="C150" s="5" t="e">
        <f>IF(COLUMN()-1=1,$H149,IF(COLUMN()-1=$K149,$B149,C149))</f>
        <v>#N/A</v>
      </c>
      <c r="D150" s="5" t="e">
        <f>IF(COLUMN()-1=1,$H149,IF(COLUMN()-1=$K149,$B149,D149))</f>
        <v>#N/A</v>
      </c>
      <c r="E150" s="5" t="e">
        <f>IF(COLUMN()-1=1,$H149,IF(COLUMN()-1=$K149,$B149,E149))</f>
        <v>#N/A</v>
      </c>
      <c r="F150" s="5" t="e">
        <f>IF(COLUMN()-1=1,$H149,IF(COLUMN()-1=$K149,$B149,F149))</f>
        <v>#N/A</v>
      </c>
      <c r="G150" s="5" t="e">
        <f>IF(COLUMN()-1=1,$H149,IF(COLUMN()-1=$K149,$B149,G149))</f>
        <v>#N/A</v>
      </c>
      <c r="H150" s="6"/>
      <c r="I150" s="6"/>
      <c r="J150" s="6"/>
      <c r="K150" s="5"/>
      <c r="L150" s="5"/>
      <c r="M150" s="5"/>
    </row>
    <row r="151" spans="1:13">
      <c r="A151" s="4" t="str">
        <f t="shared" si="50"/>
        <v/>
      </c>
      <c r="B151" s="5" t="e">
        <f>IF(COLUMN()-1=2,$I149,IF(COLUMN()-1=$L149,$C150,B150))</f>
        <v>#N/A</v>
      </c>
      <c r="C151" s="5">
        <f>IF(COLUMN()-1=2,$I149,IF(COLUMN()-1=$L149,$C150,C150))</f>
        <v>0</v>
      </c>
      <c r="D151" s="5" t="e">
        <f>IF(COLUMN()-1=2,$I149,IF(COLUMN()-1=$L149,$C150,D150))</f>
        <v>#N/A</v>
      </c>
      <c r="E151" s="5" t="e">
        <f>IF(COLUMN()-1=2,$I149,IF(COLUMN()-1=$L149,$C150,E150))</f>
        <v>#N/A</v>
      </c>
      <c r="F151" s="5" t="e">
        <f>IF(COLUMN()-1=2,$I149,IF(COLUMN()-1=$L149,$C150,F150))</f>
        <v>#N/A</v>
      </c>
      <c r="G151" s="5" t="e">
        <f>IF(COLUMN()-1=2,$I149,IF(COLUMN()-1=$L149,$C150,G150))</f>
        <v>#N/A</v>
      </c>
      <c r="H151" s="6"/>
      <c r="I151" s="6"/>
      <c r="J151" s="6"/>
      <c r="K151" s="5"/>
      <c r="L151" s="5"/>
      <c r="M151" s="5"/>
    </row>
    <row r="152" spans="1:13">
      <c r="A152" s="4" t="str">
        <f t="shared" si="50"/>
        <v/>
      </c>
      <c r="B152" s="5" t="e">
        <f>IF(COLUMN()-1=3,$J149,IF(COLUMN()-1=$M149,$D151,B151))</f>
        <v>#N/A</v>
      </c>
      <c r="C152" s="5" t="e">
        <f>IF(COLUMN()-1=3,$J149,IF(COLUMN()-1=$M149,$D151,C151))</f>
        <v>#N/A</v>
      </c>
      <c r="D152" s="5">
        <f>IF(COLUMN()-1=3,$J149,IF(COLUMN()-1=$M149,$D151,D151))</f>
        <v>0</v>
      </c>
      <c r="E152" s="5" t="e">
        <f>IF(COLUMN()-1=3,$J149,IF(COLUMN()-1=$M149,$D151,E151))</f>
        <v>#N/A</v>
      </c>
      <c r="F152" s="5" t="e">
        <f>IF(COLUMN()-1=3,$J149,IF(COLUMN()-1=$M149,$D151,F151))</f>
        <v>#N/A</v>
      </c>
      <c r="G152" s="5" t="e">
        <f>IF(COLUMN()-1=3,$J149,IF(COLUMN()-1=$M149,$D151,G151))</f>
        <v>#N/A</v>
      </c>
      <c r="H152" s="6"/>
      <c r="I152" s="6"/>
      <c r="J152" s="6"/>
      <c r="K152" s="5"/>
      <c r="L152" s="5"/>
      <c r="M152" s="5"/>
    </row>
    <row r="153" spans="1:13">
      <c r="A153" s="4">
        <f t="shared" si="50"/>
        <v>39</v>
      </c>
      <c r="B153" s="2" t="e">
        <f t="shared" ref="B153:G153" si="52">B152</f>
        <v>#N/A</v>
      </c>
      <c r="C153" s="2" t="e">
        <f t="shared" si="52"/>
        <v>#N/A</v>
      </c>
      <c r="D153" s="2">
        <f t="shared" si="52"/>
        <v>0</v>
      </c>
      <c r="E153" s="2" t="e">
        <f t="shared" si="52"/>
        <v>#N/A</v>
      </c>
      <c r="F153" s="2" t="e">
        <f t="shared" si="52"/>
        <v>#N/A</v>
      </c>
      <c r="G153" s="2" t="e">
        <f t="shared" si="52"/>
        <v>#N/A</v>
      </c>
      <c r="H153" s="3" cm="1">
        <f t="array" ref="H153">IFERROR(INDEX(ttk!$F:$F,MATCH($A153,ttk!$A:$A,0)),"")</f>
        <v>0</v>
      </c>
      <c r="I153" s="3" cm="1">
        <f t="array" ref="I153">IFERROR(INDEX(ttk!$U:$U,MATCH($A153,ttk!$A:$A,0)),"")</f>
        <v>0</v>
      </c>
      <c r="J153" s="3" cm="1">
        <f t="array" ref="J153">IFERROR(INDEX(ttk!$AJ:$AJ,MATCH($A153,ttk!$A:$A,0)),"")</f>
        <v>0</v>
      </c>
      <c r="K153" s="2">
        <f>MATCH(H153,B153:G153,0)</f>
        <v>3</v>
      </c>
      <c r="L153" s="2">
        <f>MATCH(I153,B154:G154,0)</f>
        <v>1</v>
      </c>
      <c r="M153" s="2">
        <f>MATCH(J153,B155:G155,0)</f>
        <v>2</v>
      </c>
    </row>
    <row r="154" spans="1:13">
      <c r="A154" s="4" t="str">
        <f t="shared" si="50"/>
        <v/>
      </c>
      <c r="B154" s="5">
        <f>IF(COLUMN()-1=1,$H153,IF(COLUMN()-1=$K153,$B153,B153))</f>
        <v>0</v>
      </c>
      <c r="C154" s="5" t="e">
        <f>IF(COLUMN()-1=1,$H153,IF(COLUMN()-1=$K153,$B153,C153))</f>
        <v>#N/A</v>
      </c>
      <c r="D154" s="5" t="e">
        <f>IF(COLUMN()-1=1,$H153,IF(COLUMN()-1=$K153,$B153,D153))</f>
        <v>#N/A</v>
      </c>
      <c r="E154" s="5" t="e">
        <f>IF(COLUMN()-1=1,$H153,IF(COLUMN()-1=$K153,$B153,E153))</f>
        <v>#N/A</v>
      </c>
      <c r="F154" s="5" t="e">
        <f>IF(COLUMN()-1=1,$H153,IF(COLUMN()-1=$K153,$B153,F153))</f>
        <v>#N/A</v>
      </c>
      <c r="G154" s="5" t="e">
        <f>IF(COLUMN()-1=1,$H153,IF(COLUMN()-1=$K153,$B153,G153))</f>
        <v>#N/A</v>
      </c>
      <c r="H154" s="6"/>
      <c r="I154" s="6"/>
      <c r="J154" s="6"/>
      <c r="K154" s="5"/>
      <c r="L154" s="5"/>
      <c r="M154" s="5"/>
    </row>
    <row r="155" spans="1:13">
      <c r="A155" s="4" t="str">
        <f t="shared" si="50"/>
        <v/>
      </c>
      <c r="B155" s="5" t="e">
        <f>IF(COLUMN()-1=2,$I153,IF(COLUMN()-1=$L153,$C154,B154))</f>
        <v>#N/A</v>
      </c>
      <c r="C155" s="5">
        <f>IF(COLUMN()-1=2,$I153,IF(COLUMN()-1=$L153,$C154,C154))</f>
        <v>0</v>
      </c>
      <c r="D155" s="5" t="e">
        <f>IF(COLUMN()-1=2,$I153,IF(COLUMN()-1=$L153,$C154,D154))</f>
        <v>#N/A</v>
      </c>
      <c r="E155" s="5" t="e">
        <f>IF(COLUMN()-1=2,$I153,IF(COLUMN()-1=$L153,$C154,E154))</f>
        <v>#N/A</v>
      </c>
      <c r="F155" s="5" t="e">
        <f>IF(COLUMN()-1=2,$I153,IF(COLUMN()-1=$L153,$C154,F154))</f>
        <v>#N/A</v>
      </c>
      <c r="G155" s="5" t="e">
        <f>IF(COLUMN()-1=2,$I153,IF(COLUMN()-1=$L153,$C154,G154))</f>
        <v>#N/A</v>
      </c>
      <c r="H155" s="6"/>
      <c r="I155" s="6"/>
      <c r="J155" s="6"/>
      <c r="K155" s="5"/>
      <c r="L155" s="5"/>
      <c r="M155" s="5"/>
    </row>
    <row r="156" spans="1:13">
      <c r="A156" s="4" t="str">
        <f t="shared" ref="A156:A165" si="53">IF(MOD(ROW(),4)=1,(ROW()-1)/4+1,"")</f>
        <v/>
      </c>
      <c r="B156" s="5" t="e">
        <f>IF(COLUMN()-1=3,$J153,IF(COLUMN()-1=$M153,$D155,B155))</f>
        <v>#N/A</v>
      </c>
      <c r="C156" s="5" t="e">
        <f>IF(COLUMN()-1=3,$J153,IF(COLUMN()-1=$M153,$D155,C155))</f>
        <v>#N/A</v>
      </c>
      <c r="D156" s="5">
        <f>IF(COLUMN()-1=3,$J153,IF(COLUMN()-1=$M153,$D155,D155))</f>
        <v>0</v>
      </c>
      <c r="E156" s="5" t="e">
        <f>IF(COLUMN()-1=3,$J153,IF(COLUMN()-1=$M153,$D155,E155))</f>
        <v>#N/A</v>
      </c>
      <c r="F156" s="5" t="e">
        <f>IF(COLUMN()-1=3,$J153,IF(COLUMN()-1=$M153,$D155,F155))</f>
        <v>#N/A</v>
      </c>
      <c r="G156" s="5" t="e">
        <f>IF(COLUMN()-1=3,$J153,IF(COLUMN()-1=$M153,$D155,G155))</f>
        <v>#N/A</v>
      </c>
      <c r="H156" s="6"/>
      <c r="I156" s="6"/>
      <c r="J156" s="6"/>
      <c r="K156" s="5"/>
      <c r="L156" s="5"/>
      <c r="M156" s="5"/>
    </row>
    <row r="157" spans="1:13">
      <c r="A157" s="4">
        <f t="shared" si="53"/>
        <v>40</v>
      </c>
      <c r="B157" s="2" t="e">
        <f t="shared" ref="B157:G157" si="54">B156</f>
        <v>#N/A</v>
      </c>
      <c r="C157" s="2" t="e">
        <f t="shared" si="54"/>
        <v>#N/A</v>
      </c>
      <c r="D157" s="2">
        <f t="shared" si="54"/>
        <v>0</v>
      </c>
      <c r="E157" s="2" t="e">
        <f t="shared" si="54"/>
        <v>#N/A</v>
      </c>
      <c r="F157" s="2" t="e">
        <f t="shared" si="54"/>
        <v>#N/A</v>
      </c>
      <c r="G157" s="2" t="e">
        <f t="shared" si="54"/>
        <v>#N/A</v>
      </c>
      <c r="H157" s="3" cm="1">
        <f t="array" ref="H157">IFERROR(INDEX(ttk!$F:$F,MATCH($A157,ttk!$A:$A,0)),"")</f>
        <v>0</v>
      </c>
      <c r="I157" s="3" cm="1">
        <f t="array" ref="I157">IFERROR(INDEX(ttk!$U:$U,MATCH($A157,ttk!$A:$A,0)),"")</f>
        <v>0</v>
      </c>
      <c r="J157" s="3" cm="1">
        <f t="array" ref="J157">IFERROR(INDEX(ttk!$AJ:$AJ,MATCH($A157,ttk!$A:$A,0)),"")</f>
        <v>0</v>
      </c>
      <c r="K157" s="2">
        <f>MATCH(H157,B157:G157,0)</f>
        <v>3</v>
      </c>
      <c r="L157" s="2">
        <f>MATCH(I157,B158:G158,0)</f>
        <v>1</v>
      </c>
      <c r="M157" s="2">
        <f>MATCH(J157,B159:G159,0)</f>
        <v>2</v>
      </c>
    </row>
    <row r="158" spans="1:13">
      <c r="A158" s="4" t="str">
        <f t="shared" si="53"/>
        <v/>
      </c>
      <c r="B158" s="5">
        <f>IF(COLUMN()-1=1,$H157,IF(COLUMN()-1=$K157,$B157,B157))</f>
        <v>0</v>
      </c>
      <c r="C158" s="5" t="e">
        <f>IF(COLUMN()-1=1,$H157,IF(COLUMN()-1=$K157,$B157,C157))</f>
        <v>#N/A</v>
      </c>
      <c r="D158" s="5" t="e">
        <f>IF(COLUMN()-1=1,$H157,IF(COLUMN()-1=$K157,$B157,D157))</f>
        <v>#N/A</v>
      </c>
      <c r="E158" s="5" t="e">
        <f>IF(COLUMN()-1=1,$H157,IF(COLUMN()-1=$K157,$B157,E157))</f>
        <v>#N/A</v>
      </c>
      <c r="F158" s="5" t="e">
        <f>IF(COLUMN()-1=1,$H157,IF(COLUMN()-1=$K157,$B157,F157))</f>
        <v>#N/A</v>
      </c>
      <c r="G158" s="5" t="e">
        <f>IF(COLUMN()-1=1,$H157,IF(COLUMN()-1=$K157,$B157,G157))</f>
        <v>#N/A</v>
      </c>
      <c r="H158" s="6"/>
      <c r="I158" s="6"/>
      <c r="J158" s="6"/>
      <c r="K158" s="5"/>
      <c r="L158" s="5"/>
      <c r="M158" s="5"/>
    </row>
    <row r="159" spans="1:13">
      <c r="A159" s="4" t="str">
        <f t="shared" si="53"/>
        <v/>
      </c>
      <c r="B159" s="5" t="e">
        <f>IF(COLUMN()-1=2,$I157,IF(COLUMN()-1=$L157,$C158,B158))</f>
        <v>#N/A</v>
      </c>
      <c r="C159" s="5">
        <f>IF(COLUMN()-1=2,$I157,IF(COLUMN()-1=$L157,$C158,C158))</f>
        <v>0</v>
      </c>
      <c r="D159" s="5" t="e">
        <f>IF(COLUMN()-1=2,$I157,IF(COLUMN()-1=$L157,$C158,D158))</f>
        <v>#N/A</v>
      </c>
      <c r="E159" s="5" t="e">
        <f>IF(COLUMN()-1=2,$I157,IF(COLUMN()-1=$L157,$C158,E158))</f>
        <v>#N/A</v>
      </c>
      <c r="F159" s="5" t="e">
        <f>IF(COLUMN()-1=2,$I157,IF(COLUMN()-1=$L157,$C158,F158))</f>
        <v>#N/A</v>
      </c>
      <c r="G159" s="5" t="e">
        <f>IF(COLUMN()-1=2,$I157,IF(COLUMN()-1=$L157,$C158,G158))</f>
        <v>#N/A</v>
      </c>
      <c r="H159" s="6"/>
      <c r="I159" s="6"/>
      <c r="J159" s="6"/>
      <c r="K159" s="5"/>
      <c r="L159" s="5"/>
      <c r="M159" s="5"/>
    </row>
    <row r="160" spans="1:13">
      <c r="A160" s="4" t="str">
        <f t="shared" si="53"/>
        <v/>
      </c>
      <c r="B160" s="5" t="e">
        <f>IF(COLUMN()-1=3,$J157,IF(COLUMN()-1=$M157,$D159,B159))</f>
        <v>#N/A</v>
      </c>
      <c r="C160" s="5" t="e">
        <f>IF(COLUMN()-1=3,$J157,IF(COLUMN()-1=$M157,$D159,C159))</f>
        <v>#N/A</v>
      </c>
      <c r="D160" s="5">
        <f>IF(COLUMN()-1=3,$J157,IF(COLUMN()-1=$M157,$D159,D159))</f>
        <v>0</v>
      </c>
      <c r="E160" s="5" t="e">
        <f>IF(COLUMN()-1=3,$J157,IF(COLUMN()-1=$M157,$D159,E159))</f>
        <v>#N/A</v>
      </c>
      <c r="F160" s="5" t="e">
        <f>IF(COLUMN()-1=3,$J157,IF(COLUMN()-1=$M157,$D159,F159))</f>
        <v>#N/A</v>
      </c>
      <c r="G160" s="5" t="e">
        <f>IF(COLUMN()-1=3,$J157,IF(COLUMN()-1=$M157,$D159,G159))</f>
        <v>#N/A</v>
      </c>
      <c r="H160" s="6"/>
      <c r="I160" s="6"/>
      <c r="J160" s="6"/>
      <c r="K160" s="5"/>
      <c r="L160" s="5"/>
      <c r="M160" s="5"/>
    </row>
    <row r="161" spans="1:13">
      <c r="A161" s="4">
        <f t="shared" si="53"/>
        <v>41</v>
      </c>
      <c r="B161" s="2" t="e">
        <f t="shared" ref="B161:G161" si="55">B160</f>
        <v>#N/A</v>
      </c>
      <c r="C161" s="2" t="e">
        <f t="shared" si="55"/>
        <v>#N/A</v>
      </c>
      <c r="D161" s="2">
        <f t="shared" si="55"/>
        <v>0</v>
      </c>
      <c r="E161" s="2" t="e">
        <f t="shared" si="55"/>
        <v>#N/A</v>
      </c>
      <c r="F161" s="2" t="e">
        <f t="shared" si="55"/>
        <v>#N/A</v>
      </c>
      <c r="G161" s="2" t="e">
        <f t="shared" si="55"/>
        <v>#N/A</v>
      </c>
      <c r="H161" s="3" cm="1">
        <f t="array" ref="H161">IFERROR(INDEX(ttk!$F:$F,MATCH($A161,ttk!$A:$A,0)),"")</f>
        <v>0</v>
      </c>
      <c r="I161" s="3" cm="1">
        <f t="array" ref="I161">IFERROR(INDEX(ttk!$U:$U,MATCH($A161,ttk!$A:$A,0)),"")</f>
        <v>0</v>
      </c>
      <c r="J161" s="3" cm="1">
        <f t="array" ref="J161">IFERROR(INDEX(ttk!$AJ:$AJ,MATCH($A161,ttk!$A:$A,0)),"")</f>
        <v>0</v>
      </c>
      <c r="K161" s="2">
        <f>MATCH(H161,B161:G161,0)</f>
        <v>3</v>
      </c>
      <c r="L161" s="2">
        <f>MATCH(I161,B162:G162,0)</f>
        <v>1</v>
      </c>
      <c r="M161" s="2">
        <f>MATCH(J161,B163:G163,0)</f>
        <v>2</v>
      </c>
    </row>
    <row r="162" spans="1:13">
      <c r="A162" s="4" t="str">
        <f t="shared" si="53"/>
        <v/>
      </c>
      <c r="B162" s="5">
        <f>IF(COLUMN()-1=1,$H161,IF(COLUMN()-1=$K161,$B161,B161))</f>
        <v>0</v>
      </c>
      <c r="C162" s="5" t="e">
        <f>IF(COLUMN()-1=1,$H161,IF(COLUMN()-1=$K161,$B161,C161))</f>
        <v>#N/A</v>
      </c>
      <c r="D162" s="5" t="e">
        <f>IF(COLUMN()-1=1,$H161,IF(COLUMN()-1=$K161,$B161,D161))</f>
        <v>#N/A</v>
      </c>
      <c r="E162" s="5" t="e">
        <f>IF(COLUMN()-1=1,$H161,IF(COLUMN()-1=$K161,$B161,E161))</f>
        <v>#N/A</v>
      </c>
      <c r="F162" s="5" t="e">
        <f>IF(COLUMN()-1=1,$H161,IF(COLUMN()-1=$K161,$B161,F161))</f>
        <v>#N/A</v>
      </c>
      <c r="G162" s="5" t="e">
        <f>IF(COLUMN()-1=1,$H161,IF(COLUMN()-1=$K161,$B161,G161))</f>
        <v>#N/A</v>
      </c>
      <c r="H162" s="6"/>
      <c r="I162" s="6"/>
      <c r="J162" s="6"/>
      <c r="K162" s="5"/>
      <c r="L162" s="5"/>
      <c r="M162" s="5"/>
    </row>
    <row r="163" spans="1:13">
      <c r="A163" s="4" t="str">
        <f t="shared" si="53"/>
        <v/>
      </c>
      <c r="B163" s="5" t="e">
        <f>IF(COLUMN()-1=2,$I161,IF(COLUMN()-1=$L161,$C162,B162))</f>
        <v>#N/A</v>
      </c>
      <c r="C163" s="5">
        <f>IF(COLUMN()-1=2,$I161,IF(COLUMN()-1=$L161,$C162,C162))</f>
        <v>0</v>
      </c>
      <c r="D163" s="5" t="e">
        <f>IF(COLUMN()-1=2,$I161,IF(COLUMN()-1=$L161,$C162,D162))</f>
        <v>#N/A</v>
      </c>
      <c r="E163" s="5" t="e">
        <f>IF(COLUMN()-1=2,$I161,IF(COLUMN()-1=$L161,$C162,E162))</f>
        <v>#N/A</v>
      </c>
      <c r="F163" s="5" t="e">
        <f>IF(COLUMN()-1=2,$I161,IF(COLUMN()-1=$L161,$C162,F162))</f>
        <v>#N/A</v>
      </c>
      <c r="G163" s="5" t="e">
        <f>IF(COLUMN()-1=2,$I161,IF(COLUMN()-1=$L161,$C162,G162))</f>
        <v>#N/A</v>
      </c>
      <c r="H163" s="6"/>
      <c r="I163" s="6"/>
      <c r="J163" s="6"/>
      <c r="K163" s="5"/>
      <c r="L163" s="5"/>
      <c r="M163" s="5"/>
    </row>
    <row r="164" spans="1:13">
      <c r="A164" s="4" t="str">
        <f t="shared" si="53"/>
        <v/>
      </c>
      <c r="B164" s="5" t="e">
        <f>IF(COLUMN()-1=3,$J161,IF(COLUMN()-1=$M161,$D163,B163))</f>
        <v>#N/A</v>
      </c>
      <c r="C164" s="5" t="e">
        <f>IF(COLUMN()-1=3,$J161,IF(COLUMN()-1=$M161,$D163,C163))</f>
        <v>#N/A</v>
      </c>
      <c r="D164" s="5">
        <f>IF(COLUMN()-1=3,$J161,IF(COLUMN()-1=$M161,$D163,D163))</f>
        <v>0</v>
      </c>
      <c r="E164" s="5" t="e">
        <f>IF(COLUMN()-1=3,$J161,IF(COLUMN()-1=$M161,$D163,E163))</f>
        <v>#N/A</v>
      </c>
      <c r="F164" s="5" t="e">
        <f>IF(COLUMN()-1=3,$J161,IF(COLUMN()-1=$M161,$D163,F163))</f>
        <v>#N/A</v>
      </c>
      <c r="G164" s="5" t="e">
        <f>IF(COLUMN()-1=3,$J161,IF(COLUMN()-1=$M161,$D163,G163))</f>
        <v>#N/A</v>
      </c>
      <c r="H164" s="6"/>
      <c r="I164" s="6"/>
      <c r="J164" s="6"/>
      <c r="K164" s="5"/>
      <c r="L164" s="5"/>
      <c r="M164" s="5"/>
    </row>
    <row r="165" spans="1:13">
      <c r="A165" s="4">
        <f t="shared" si="53"/>
        <v>42</v>
      </c>
      <c r="B165" s="2" t="e">
        <f t="shared" ref="B165:G165" si="56">B164</f>
        <v>#N/A</v>
      </c>
      <c r="C165" s="2" t="e">
        <f t="shared" si="56"/>
        <v>#N/A</v>
      </c>
      <c r="D165" s="2">
        <f t="shared" si="56"/>
        <v>0</v>
      </c>
      <c r="E165" s="2" t="e">
        <f t="shared" si="56"/>
        <v>#N/A</v>
      </c>
      <c r="F165" s="2" t="e">
        <f t="shared" si="56"/>
        <v>#N/A</v>
      </c>
      <c r="G165" s="2" t="e">
        <f t="shared" si="56"/>
        <v>#N/A</v>
      </c>
      <c r="H165" s="3" cm="1">
        <f t="array" ref="H165">IFERROR(INDEX(ttk!$F:$F,MATCH($A165,ttk!$A:$A,0)),"")</f>
        <v>0</v>
      </c>
      <c r="I165" s="3" cm="1">
        <f t="array" ref="I165">IFERROR(INDEX(ttk!$U:$U,MATCH($A165,ttk!$A:$A,0)),"")</f>
        <v>0</v>
      </c>
      <c r="J165" s="3" cm="1">
        <f t="array" ref="J165">IFERROR(INDEX(ttk!$AJ:$AJ,MATCH($A165,ttk!$A:$A,0)),"")</f>
        <v>0</v>
      </c>
      <c r="K165" s="2">
        <f>MATCH(H165,B165:G165,0)</f>
        <v>3</v>
      </c>
      <c r="L165" s="2">
        <f>MATCH(I165,B166:G166,0)</f>
        <v>1</v>
      </c>
      <c r="M165" s="2">
        <f>MATCH(J165,B167:G167,0)</f>
        <v>2</v>
      </c>
    </row>
    <row r="166" spans="1:13">
      <c r="A166" s="4" t="str">
        <f t="shared" ref="A166:A175" si="57">IF(MOD(ROW(),4)=1,(ROW()-1)/4+1,"")</f>
        <v/>
      </c>
      <c r="B166" s="5">
        <f>IF(COLUMN()-1=1,$H165,IF(COLUMN()-1=$K165,$B165,B165))</f>
        <v>0</v>
      </c>
      <c r="C166" s="5" t="e">
        <f>IF(COLUMN()-1=1,$H165,IF(COLUMN()-1=$K165,$B165,C165))</f>
        <v>#N/A</v>
      </c>
      <c r="D166" s="5" t="e">
        <f>IF(COLUMN()-1=1,$H165,IF(COLUMN()-1=$K165,$B165,D165))</f>
        <v>#N/A</v>
      </c>
      <c r="E166" s="5" t="e">
        <f>IF(COLUMN()-1=1,$H165,IF(COLUMN()-1=$K165,$B165,E165))</f>
        <v>#N/A</v>
      </c>
      <c r="F166" s="5" t="e">
        <f>IF(COLUMN()-1=1,$H165,IF(COLUMN()-1=$K165,$B165,F165))</f>
        <v>#N/A</v>
      </c>
      <c r="G166" s="5" t="e">
        <f>IF(COLUMN()-1=1,$H165,IF(COLUMN()-1=$K165,$B165,G165))</f>
        <v>#N/A</v>
      </c>
      <c r="H166" s="6"/>
      <c r="I166" s="6"/>
      <c r="J166" s="6"/>
      <c r="K166" s="5"/>
      <c r="L166" s="5"/>
      <c r="M166" s="5"/>
    </row>
    <row r="167" spans="1:13">
      <c r="A167" s="4" t="str">
        <f t="shared" si="57"/>
        <v/>
      </c>
      <c r="B167" s="5" t="e">
        <f>IF(COLUMN()-1=2,$I165,IF(COLUMN()-1=$L165,$C166,B166))</f>
        <v>#N/A</v>
      </c>
      <c r="C167" s="5">
        <f>IF(COLUMN()-1=2,$I165,IF(COLUMN()-1=$L165,$C166,C166))</f>
        <v>0</v>
      </c>
      <c r="D167" s="5" t="e">
        <f>IF(COLUMN()-1=2,$I165,IF(COLUMN()-1=$L165,$C166,D166))</f>
        <v>#N/A</v>
      </c>
      <c r="E167" s="5" t="e">
        <f>IF(COLUMN()-1=2,$I165,IF(COLUMN()-1=$L165,$C166,E166))</f>
        <v>#N/A</v>
      </c>
      <c r="F167" s="5" t="e">
        <f>IF(COLUMN()-1=2,$I165,IF(COLUMN()-1=$L165,$C166,F166))</f>
        <v>#N/A</v>
      </c>
      <c r="G167" s="5" t="e">
        <f>IF(COLUMN()-1=2,$I165,IF(COLUMN()-1=$L165,$C166,G166))</f>
        <v>#N/A</v>
      </c>
      <c r="H167" s="6"/>
      <c r="I167" s="6"/>
      <c r="J167" s="6"/>
      <c r="K167" s="5"/>
      <c r="L167" s="5"/>
      <c r="M167" s="5"/>
    </row>
    <row r="168" spans="1:13">
      <c r="A168" s="4" t="str">
        <f t="shared" si="57"/>
        <v/>
      </c>
      <c r="B168" s="5" t="e">
        <f>IF(COLUMN()-1=3,$J165,IF(COLUMN()-1=$M165,$D167,B167))</f>
        <v>#N/A</v>
      </c>
      <c r="C168" s="5" t="e">
        <f>IF(COLUMN()-1=3,$J165,IF(COLUMN()-1=$M165,$D167,C167))</f>
        <v>#N/A</v>
      </c>
      <c r="D168" s="5">
        <f>IF(COLUMN()-1=3,$J165,IF(COLUMN()-1=$M165,$D167,D167))</f>
        <v>0</v>
      </c>
      <c r="E168" s="5" t="e">
        <f>IF(COLUMN()-1=3,$J165,IF(COLUMN()-1=$M165,$D167,E167))</f>
        <v>#N/A</v>
      </c>
      <c r="F168" s="5" t="e">
        <f>IF(COLUMN()-1=3,$J165,IF(COLUMN()-1=$M165,$D167,F167))</f>
        <v>#N/A</v>
      </c>
      <c r="G168" s="5" t="e">
        <f>IF(COLUMN()-1=3,$J165,IF(COLUMN()-1=$M165,$D167,G167))</f>
        <v>#N/A</v>
      </c>
      <c r="H168" s="6"/>
      <c r="I168" s="6"/>
      <c r="J168" s="6"/>
      <c r="K168" s="5"/>
      <c r="L168" s="5"/>
      <c r="M168" s="5"/>
    </row>
    <row r="169" spans="1:13">
      <c r="A169" s="4">
        <f t="shared" si="57"/>
        <v>43</v>
      </c>
      <c r="B169" s="2" t="e">
        <f t="shared" ref="B169:G169" si="58">B168</f>
        <v>#N/A</v>
      </c>
      <c r="C169" s="2" t="e">
        <f t="shared" si="58"/>
        <v>#N/A</v>
      </c>
      <c r="D169" s="2">
        <f t="shared" si="58"/>
        <v>0</v>
      </c>
      <c r="E169" s="2" t="e">
        <f t="shared" si="58"/>
        <v>#N/A</v>
      </c>
      <c r="F169" s="2" t="e">
        <f t="shared" si="58"/>
        <v>#N/A</v>
      </c>
      <c r="G169" s="2" t="e">
        <f t="shared" si="58"/>
        <v>#N/A</v>
      </c>
      <c r="H169" s="3" cm="1">
        <f t="array" ref="H169">IFERROR(INDEX(ttk!$F:$F,MATCH($A169,ttk!$A:$A,0)),"")</f>
        <v>0</v>
      </c>
      <c r="I169" s="3" cm="1">
        <f t="array" ref="I169">IFERROR(INDEX(ttk!$U:$U,MATCH($A169,ttk!$A:$A,0)),"")</f>
        <v>0</v>
      </c>
      <c r="J169" s="3" cm="1">
        <f t="array" ref="J169">IFERROR(INDEX(ttk!$AJ:$AJ,MATCH($A169,ttk!$A:$A,0)),"")</f>
        <v>0</v>
      </c>
      <c r="K169" s="2">
        <f>MATCH(H169,B169:G169,0)</f>
        <v>3</v>
      </c>
      <c r="L169" s="2">
        <f>MATCH(I169,B170:G170,0)</f>
        <v>1</v>
      </c>
      <c r="M169" s="2">
        <f>MATCH(J169,B171:G171,0)</f>
        <v>2</v>
      </c>
    </row>
    <row r="170" spans="1:13">
      <c r="A170" s="4" t="str">
        <f t="shared" si="57"/>
        <v/>
      </c>
      <c r="B170" s="5">
        <f>IF(COLUMN()-1=1,$H169,IF(COLUMN()-1=$K169,$B169,B169))</f>
        <v>0</v>
      </c>
      <c r="C170" s="5" t="e">
        <f>IF(COLUMN()-1=1,$H169,IF(COLUMN()-1=$K169,$B169,C169))</f>
        <v>#N/A</v>
      </c>
      <c r="D170" s="5" t="e">
        <f>IF(COLUMN()-1=1,$H169,IF(COLUMN()-1=$K169,$B169,D169))</f>
        <v>#N/A</v>
      </c>
      <c r="E170" s="5" t="e">
        <f>IF(COLUMN()-1=1,$H169,IF(COLUMN()-1=$K169,$B169,E169))</f>
        <v>#N/A</v>
      </c>
      <c r="F170" s="5" t="e">
        <f>IF(COLUMN()-1=1,$H169,IF(COLUMN()-1=$K169,$B169,F169))</f>
        <v>#N/A</v>
      </c>
      <c r="G170" s="5" t="e">
        <f>IF(COLUMN()-1=1,$H169,IF(COLUMN()-1=$K169,$B169,G169))</f>
        <v>#N/A</v>
      </c>
      <c r="H170" s="6"/>
      <c r="I170" s="6"/>
      <c r="J170" s="6"/>
      <c r="K170" s="5"/>
      <c r="L170" s="5"/>
      <c r="M170" s="5"/>
    </row>
    <row r="171" spans="1:13">
      <c r="A171" s="4" t="str">
        <f t="shared" si="57"/>
        <v/>
      </c>
      <c r="B171" s="5" t="e">
        <f>IF(COLUMN()-1=2,$I169,IF(COLUMN()-1=$L169,$C170,B170))</f>
        <v>#N/A</v>
      </c>
      <c r="C171" s="5">
        <f>IF(COLUMN()-1=2,$I169,IF(COLUMN()-1=$L169,$C170,C170))</f>
        <v>0</v>
      </c>
      <c r="D171" s="5" t="e">
        <f>IF(COLUMN()-1=2,$I169,IF(COLUMN()-1=$L169,$C170,D170))</f>
        <v>#N/A</v>
      </c>
      <c r="E171" s="5" t="e">
        <f>IF(COLUMN()-1=2,$I169,IF(COLUMN()-1=$L169,$C170,E170))</f>
        <v>#N/A</v>
      </c>
      <c r="F171" s="5" t="e">
        <f>IF(COLUMN()-1=2,$I169,IF(COLUMN()-1=$L169,$C170,F170))</f>
        <v>#N/A</v>
      </c>
      <c r="G171" s="5" t="e">
        <f>IF(COLUMN()-1=2,$I169,IF(COLUMN()-1=$L169,$C170,G170))</f>
        <v>#N/A</v>
      </c>
      <c r="H171" s="6"/>
      <c r="I171" s="6"/>
      <c r="J171" s="6"/>
      <c r="K171" s="5"/>
      <c r="L171" s="5"/>
      <c r="M171" s="5"/>
    </row>
    <row r="172" spans="1:13">
      <c r="A172" s="4" t="str">
        <f t="shared" si="57"/>
        <v/>
      </c>
      <c r="B172" s="5" t="e">
        <f>IF(COLUMN()-1=3,$J169,IF(COLUMN()-1=$M169,$D171,B171))</f>
        <v>#N/A</v>
      </c>
      <c r="C172" s="5" t="e">
        <f>IF(COLUMN()-1=3,$J169,IF(COLUMN()-1=$M169,$D171,C171))</f>
        <v>#N/A</v>
      </c>
      <c r="D172" s="5">
        <f>IF(COLUMN()-1=3,$J169,IF(COLUMN()-1=$M169,$D171,D171))</f>
        <v>0</v>
      </c>
      <c r="E172" s="5" t="e">
        <f>IF(COLUMN()-1=3,$J169,IF(COLUMN()-1=$M169,$D171,E171))</f>
        <v>#N/A</v>
      </c>
      <c r="F172" s="5" t="e">
        <f>IF(COLUMN()-1=3,$J169,IF(COLUMN()-1=$M169,$D171,F171))</f>
        <v>#N/A</v>
      </c>
      <c r="G172" s="5" t="e">
        <f>IF(COLUMN()-1=3,$J169,IF(COLUMN()-1=$M169,$D171,G171))</f>
        <v>#N/A</v>
      </c>
      <c r="H172" s="6"/>
      <c r="I172" s="6"/>
      <c r="J172" s="6"/>
      <c r="K172" s="5"/>
      <c r="L172" s="5"/>
      <c r="M172" s="5"/>
    </row>
    <row r="173" spans="1:13">
      <c r="A173" s="4">
        <f t="shared" si="57"/>
        <v>44</v>
      </c>
      <c r="B173" s="2" t="e">
        <f t="shared" ref="B173:G173" si="59">B172</f>
        <v>#N/A</v>
      </c>
      <c r="C173" s="2" t="e">
        <f t="shared" si="59"/>
        <v>#N/A</v>
      </c>
      <c r="D173" s="2">
        <f t="shared" si="59"/>
        <v>0</v>
      </c>
      <c r="E173" s="2" t="e">
        <f t="shared" si="59"/>
        <v>#N/A</v>
      </c>
      <c r="F173" s="2" t="e">
        <f t="shared" si="59"/>
        <v>#N/A</v>
      </c>
      <c r="G173" s="2" t="e">
        <f t="shared" si="59"/>
        <v>#N/A</v>
      </c>
      <c r="H173" s="3" cm="1">
        <f t="array" ref="H173">IFERROR(INDEX(ttk!$F:$F,MATCH($A173,ttk!$A:$A,0)),"")</f>
        <v>0</v>
      </c>
      <c r="I173" s="3" cm="1">
        <f t="array" ref="I173">IFERROR(INDEX(ttk!$U:$U,MATCH($A173,ttk!$A:$A,0)),"")</f>
        <v>0</v>
      </c>
      <c r="J173" s="3" cm="1">
        <f t="array" ref="J173">IFERROR(INDEX(ttk!$AJ:$AJ,MATCH($A173,ttk!$A:$A,0)),"")</f>
        <v>0</v>
      </c>
      <c r="K173" s="2">
        <f>MATCH(H173,B173:G173,0)</f>
        <v>3</v>
      </c>
      <c r="L173" s="2">
        <f>MATCH(I173,B174:G174,0)</f>
        <v>1</v>
      </c>
      <c r="M173" s="2">
        <f>MATCH(J173,B175:G175,0)</f>
        <v>2</v>
      </c>
    </row>
    <row r="174" spans="1:13">
      <c r="A174" s="4" t="str">
        <f t="shared" si="57"/>
        <v/>
      </c>
      <c r="B174" s="5">
        <f>IF(COLUMN()-1=1,$H173,IF(COLUMN()-1=$K173,$B173,B173))</f>
        <v>0</v>
      </c>
      <c r="C174" s="5" t="e">
        <f>IF(COLUMN()-1=1,$H173,IF(COLUMN()-1=$K173,$B173,C173))</f>
        <v>#N/A</v>
      </c>
      <c r="D174" s="5" t="e">
        <f>IF(COLUMN()-1=1,$H173,IF(COLUMN()-1=$K173,$B173,D173))</f>
        <v>#N/A</v>
      </c>
      <c r="E174" s="5" t="e">
        <f>IF(COLUMN()-1=1,$H173,IF(COLUMN()-1=$K173,$B173,E173))</f>
        <v>#N/A</v>
      </c>
      <c r="F174" s="5" t="e">
        <f>IF(COLUMN()-1=1,$H173,IF(COLUMN()-1=$K173,$B173,F173))</f>
        <v>#N/A</v>
      </c>
      <c r="G174" s="5" t="e">
        <f>IF(COLUMN()-1=1,$H173,IF(COLUMN()-1=$K173,$B173,G173))</f>
        <v>#N/A</v>
      </c>
      <c r="H174" s="6"/>
      <c r="I174" s="6"/>
      <c r="J174" s="6"/>
      <c r="K174" s="5"/>
      <c r="L174" s="5"/>
      <c r="M174" s="5"/>
    </row>
    <row r="175" spans="1:13">
      <c r="A175" s="4" t="str">
        <f t="shared" si="57"/>
        <v/>
      </c>
      <c r="B175" s="5" t="e">
        <f>IF(COLUMN()-1=2,$I173,IF(COLUMN()-1=$L173,$C174,B174))</f>
        <v>#N/A</v>
      </c>
      <c r="C175" s="5">
        <f>IF(COLUMN()-1=2,$I173,IF(COLUMN()-1=$L173,$C174,C174))</f>
        <v>0</v>
      </c>
      <c r="D175" s="5" t="e">
        <f>IF(COLUMN()-1=2,$I173,IF(COLUMN()-1=$L173,$C174,D174))</f>
        <v>#N/A</v>
      </c>
      <c r="E175" s="5" t="e">
        <f>IF(COLUMN()-1=2,$I173,IF(COLUMN()-1=$L173,$C174,E174))</f>
        <v>#N/A</v>
      </c>
      <c r="F175" s="5" t="e">
        <f>IF(COLUMN()-1=2,$I173,IF(COLUMN()-1=$L173,$C174,F174))</f>
        <v>#N/A</v>
      </c>
      <c r="G175" s="5" t="e">
        <f>IF(COLUMN()-1=2,$I173,IF(COLUMN()-1=$L173,$C174,G174))</f>
        <v>#N/A</v>
      </c>
      <c r="H175" s="6"/>
      <c r="I175" s="6"/>
      <c r="J175" s="6"/>
      <c r="K175" s="5"/>
      <c r="L175" s="5"/>
      <c r="M175" s="5"/>
    </row>
    <row r="176" spans="1:13">
      <c r="A176" s="4" t="str">
        <f t="shared" ref="A176:A185" si="60">IF(MOD(ROW(),4)=1,(ROW()-1)/4+1,"")</f>
        <v/>
      </c>
      <c r="B176" s="5" t="e">
        <f>IF(COLUMN()-1=3,$J173,IF(COLUMN()-1=$M173,$D175,B175))</f>
        <v>#N/A</v>
      </c>
      <c r="C176" s="5" t="e">
        <f>IF(COLUMN()-1=3,$J173,IF(COLUMN()-1=$M173,$D175,C175))</f>
        <v>#N/A</v>
      </c>
      <c r="D176" s="5">
        <f>IF(COLUMN()-1=3,$J173,IF(COLUMN()-1=$M173,$D175,D175))</f>
        <v>0</v>
      </c>
      <c r="E176" s="5" t="e">
        <f>IF(COLUMN()-1=3,$J173,IF(COLUMN()-1=$M173,$D175,E175))</f>
        <v>#N/A</v>
      </c>
      <c r="F176" s="5" t="e">
        <f>IF(COLUMN()-1=3,$J173,IF(COLUMN()-1=$M173,$D175,F175))</f>
        <v>#N/A</v>
      </c>
      <c r="G176" s="5" t="e">
        <f>IF(COLUMN()-1=3,$J173,IF(COLUMN()-1=$M173,$D175,G175))</f>
        <v>#N/A</v>
      </c>
      <c r="H176" s="6"/>
      <c r="I176" s="6"/>
      <c r="J176" s="6"/>
      <c r="K176" s="5"/>
      <c r="L176" s="5"/>
      <c r="M176" s="5"/>
    </row>
    <row r="177" spans="1:13">
      <c r="A177" s="4">
        <f t="shared" si="60"/>
        <v>45</v>
      </c>
      <c r="B177" s="2" t="e">
        <f t="shared" ref="B177:G177" si="61">B176</f>
        <v>#N/A</v>
      </c>
      <c r="C177" s="2" t="e">
        <f t="shared" si="61"/>
        <v>#N/A</v>
      </c>
      <c r="D177" s="2">
        <f t="shared" si="61"/>
        <v>0</v>
      </c>
      <c r="E177" s="2" t="e">
        <f t="shared" si="61"/>
        <v>#N/A</v>
      </c>
      <c r="F177" s="2" t="e">
        <f t="shared" si="61"/>
        <v>#N/A</v>
      </c>
      <c r="G177" s="2" t="e">
        <f t="shared" si="61"/>
        <v>#N/A</v>
      </c>
      <c r="H177" s="3" cm="1">
        <f t="array" ref="H177">IFERROR(INDEX(ttk!$F:$F,MATCH($A177,ttk!$A:$A,0)),"")</f>
        <v>0</v>
      </c>
      <c r="I177" s="3" cm="1">
        <f t="array" ref="I177">IFERROR(INDEX(ttk!$U:$U,MATCH($A177,ttk!$A:$A,0)),"")</f>
        <v>0</v>
      </c>
      <c r="J177" s="3" cm="1">
        <f t="array" ref="J177">IFERROR(INDEX(ttk!$AJ:$AJ,MATCH($A177,ttk!$A:$A,0)),"")</f>
        <v>0</v>
      </c>
      <c r="K177" s="2">
        <f>MATCH(H177,B177:G177,0)</f>
        <v>3</v>
      </c>
      <c r="L177" s="2">
        <f>MATCH(I177,B178:G178,0)</f>
        <v>1</v>
      </c>
      <c r="M177" s="2">
        <f>MATCH(J177,B179:G179,0)</f>
        <v>2</v>
      </c>
    </row>
    <row r="178" spans="1:13">
      <c r="A178" s="4" t="str">
        <f t="shared" si="60"/>
        <v/>
      </c>
      <c r="B178" s="5">
        <f>IF(COLUMN()-1=1,$H177,IF(COLUMN()-1=$K177,$B177,B177))</f>
        <v>0</v>
      </c>
      <c r="C178" s="5" t="e">
        <f>IF(COLUMN()-1=1,$H177,IF(COLUMN()-1=$K177,$B177,C177))</f>
        <v>#N/A</v>
      </c>
      <c r="D178" s="5" t="e">
        <f>IF(COLUMN()-1=1,$H177,IF(COLUMN()-1=$K177,$B177,D177))</f>
        <v>#N/A</v>
      </c>
      <c r="E178" s="5" t="e">
        <f>IF(COLUMN()-1=1,$H177,IF(COLUMN()-1=$K177,$B177,E177))</f>
        <v>#N/A</v>
      </c>
      <c r="F178" s="5" t="e">
        <f>IF(COLUMN()-1=1,$H177,IF(COLUMN()-1=$K177,$B177,F177))</f>
        <v>#N/A</v>
      </c>
      <c r="G178" s="5" t="e">
        <f>IF(COLUMN()-1=1,$H177,IF(COLUMN()-1=$K177,$B177,G177))</f>
        <v>#N/A</v>
      </c>
      <c r="H178" s="6"/>
      <c r="I178" s="6"/>
      <c r="J178" s="6"/>
      <c r="K178" s="5"/>
      <c r="L178" s="5"/>
      <c r="M178" s="5"/>
    </row>
    <row r="179" spans="1:13">
      <c r="A179" s="4" t="str">
        <f t="shared" si="60"/>
        <v/>
      </c>
      <c r="B179" s="5" t="e">
        <f>IF(COLUMN()-1=2,$I177,IF(COLUMN()-1=$L177,$C178,B178))</f>
        <v>#N/A</v>
      </c>
      <c r="C179" s="5">
        <f>IF(COLUMN()-1=2,$I177,IF(COLUMN()-1=$L177,$C178,C178))</f>
        <v>0</v>
      </c>
      <c r="D179" s="5" t="e">
        <f>IF(COLUMN()-1=2,$I177,IF(COLUMN()-1=$L177,$C178,D178))</f>
        <v>#N/A</v>
      </c>
      <c r="E179" s="5" t="e">
        <f>IF(COLUMN()-1=2,$I177,IF(COLUMN()-1=$L177,$C178,E178))</f>
        <v>#N/A</v>
      </c>
      <c r="F179" s="5" t="e">
        <f>IF(COLUMN()-1=2,$I177,IF(COLUMN()-1=$L177,$C178,F178))</f>
        <v>#N/A</v>
      </c>
      <c r="G179" s="5" t="e">
        <f>IF(COLUMN()-1=2,$I177,IF(COLUMN()-1=$L177,$C178,G178))</f>
        <v>#N/A</v>
      </c>
      <c r="H179" s="6"/>
      <c r="I179" s="6"/>
      <c r="J179" s="6"/>
      <c r="K179" s="5"/>
      <c r="L179" s="5"/>
      <c r="M179" s="5"/>
    </row>
    <row r="180" spans="1:13">
      <c r="A180" s="4" t="str">
        <f t="shared" si="60"/>
        <v/>
      </c>
      <c r="B180" s="5" t="e">
        <f>IF(COLUMN()-1=3,$J177,IF(COLUMN()-1=$M177,$D179,B179))</f>
        <v>#N/A</v>
      </c>
      <c r="C180" s="5" t="e">
        <f>IF(COLUMN()-1=3,$J177,IF(COLUMN()-1=$M177,$D179,C179))</f>
        <v>#N/A</v>
      </c>
      <c r="D180" s="5">
        <f>IF(COLUMN()-1=3,$J177,IF(COLUMN()-1=$M177,$D179,D179))</f>
        <v>0</v>
      </c>
      <c r="E180" s="5" t="e">
        <f>IF(COLUMN()-1=3,$J177,IF(COLUMN()-1=$M177,$D179,E179))</f>
        <v>#N/A</v>
      </c>
      <c r="F180" s="5" t="e">
        <f>IF(COLUMN()-1=3,$J177,IF(COLUMN()-1=$M177,$D179,F179))</f>
        <v>#N/A</v>
      </c>
      <c r="G180" s="5" t="e">
        <f>IF(COLUMN()-1=3,$J177,IF(COLUMN()-1=$M177,$D179,G179))</f>
        <v>#N/A</v>
      </c>
      <c r="H180" s="6"/>
      <c r="I180" s="6"/>
      <c r="J180" s="6"/>
      <c r="K180" s="5"/>
      <c r="L180" s="5"/>
      <c r="M180" s="5"/>
    </row>
    <row r="181" spans="1:13">
      <c r="A181" s="4">
        <f t="shared" si="60"/>
        <v>46</v>
      </c>
      <c r="B181" s="2" t="e">
        <f t="shared" ref="B181:G181" si="62">B180</f>
        <v>#N/A</v>
      </c>
      <c r="C181" s="2" t="e">
        <f t="shared" si="62"/>
        <v>#N/A</v>
      </c>
      <c r="D181" s="2">
        <f t="shared" si="62"/>
        <v>0</v>
      </c>
      <c r="E181" s="2" t="e">
        <f t="shared" si="62"/>
        <v>#N/A</v>
      </c>
      <c r="F181" s="2" t="e">
        <f t="shared" si="62"/>
        <v>#N/A</v>
      </c>
      <c r="G181" s="2" t="e">
        <f t="shared" si="62"/>
        <v>#N/A</v>
      </c>
      <c r="H181" s="3" cm="1">
        <f t="array" ref="H181">IFERROR(INDEX(ttk!$F:$F,MATCH($A181,ttk!$A:$A,0)),"")</f>
        <v>0</v>
      </c>
      <c r="I181" s="3" cm="1">
        <f t="array" ref="I181">IFERROR(INDEX(ttk!$U:$U,MATCH($A181,ttk!$A:$A,0)),"")</f>
        <v>0</v>
      </c>
      <c r="J181" s="3" cm="1">
        <f t="array" ref="J181">IFERROR(INDEX(ttk!$AJ:$AJ,MATCH($A181,ttk!$A:$A,0)),"")</f>
        <v>0</v>
      </c>
      <c r="K181" s="2">
        <f>MATCH(H181,B181:G181,0)</f>
        <v>3</v>
      </c>
      <c r="L181" s="2">
        <f>MATCH(I181,B182:G182,0)</f>
        <v>1</v>
      </c>
      <c r="M181" s="2">
        <f>MATCH(J181,B183:G183,0)</f>
        <v>2</v>
      </c>
    </row>
    <row r="182" spans="1:13">
      <c r="A182" s="4" t="str">
        <f t="shared" si="60"/>
        <v/>
      </c>
      <c r="B182" s="5">
        <f>IF(COLUMN()-1=1,$H181,IF(COLUMN()-1=$K181,$B181,B181))</f>
        <v>0</v>
      </c>
      <c r="C182" s="5" t="e">
        <f>IF(COLUMN()-1=1,$H181,IF(COLUMN()-1=$K181,$B181,C181))</f>
        <v>#N/A</v>
      </c>
      <c r="D182" s="5" t="e">
        <f>IF(COLUMN()-1=1,$H181,IF(COLUMN()-1=$K181,$B181,D181))</f>
        <v>#N/A</v>
      </c>
      <c r="E182" s="5" t="e">
        <f>IF(COLUMN()-1=1,$H181,IF(COLUMN()-1=$K181,$B181,E181))</f>
        <v>#N/A</v>
      </c>
      <c r="F182" s="5" t="e">
        <f>IF(COLUMN()-1=1,$H181,IF(COLUMN()-1=$K181,$B181,F181))</f>
        <v>#N/A</v>
      </c>
      <c r="G182" s="5" t="e">
        <f>IF(COLUMN()-1=1,$H181,IF(COLUMN()-1=$K181,$B181,G181))</f>
        <v>#N/A</v>
      </c>
      <c r="H182" s="6"/>
      <c r="I182" s="6"/>
      <c r="J182" s="6"/>
      <c r="K182" s="5"/>
      <c r="L182" s="5"/>
      <c r="M182" s="5"/>
    </row>
    <row r="183" spans="1:13">
      <c r="A183" s="4" t="str">
        <f t="shared" si="60"/>
        <v/>
      </c>
      <c r="B183" s="5" t="e">
        <f>IF(COLUMN()-1=2,$I181,IF(COLUMN()-1=$L181,$C182,B182))</f>
        <v>#N/A</v>
      </c>
      <c r="C183" s="5">
        <f>IF(COLUMN()-1=2,$I181,IF(COLUMN()-1=$L181,$C182,C182))</f>
        <v>0</v>
      </c>
      <c r="D183" s="5" t="e">
        <f>IF(COLUMN()-1=2,$I181,IF(COLUMN()-1=$L181,$C182,D182))</f>
        <v>#N/A</v>
      </c>
      <c r="E183" s="5" t="e">
        <f>IF(COLUMN()-1=2,$I181,IF(COLUMN()-1=$L181,$C182,E182))</f>
        <v>#N/A</v>
      </c>
      <c r="F183" s="5" t="e">
        <f>IF(COLUMN()-1=2,$I181,IF(COLUMN()-1=$L181,$C182,F182))</f>
        <v>#N/A</v>
      </c>
      <c r="G183" s="5" t="e">
        <f>IF(COLUMN()-1=2,$I181,IF(COLUMN()-1=$L181,$C182,G182))</f>
        <v>#N/A</v>
      </c>
      <c r="H183" s="6"/>
      <c r="I183" s="6"/>
      <c r="J183" s="6"/>
      <c r="K183" s="5"/>
      <c r="L183" s="5"/>
      <c r="M183" s="5"/>
    </row>
    <row r="184" spans="1:13">
      <c r="A184" s="4" t="str">
        <f t="shared" si="60"/>
        <v/>
      </c>
      <c r="B184" s="5" t="e">
        <f>IF(COLUMN()-1=3,$J181,IF(COLUMN()-1=$M181,$D183,B183))</f>
        <v>#N/A</v>
      </c>
      <c r="C184" s="5" t="e">
        <f>IF(COLUMN()-1=3,$J181,IF(COLUMN()-1=$M181,$D183,C183))</f>
        <v>#N/A</v>
      </c>
      <c r="D184" s="5">
        <f>IF(COLUMN()-1=3,$J181,IF(COLUMN()-1=$M181,$D183,D183))</f>
        <v>0</v>
      </c>
      <c r="E184" s="5" t="e">
        <f>IF(COLUMN()-1=3,$J181,IF(COLUMN()-1=$M181,$D183,E183))</f>
        <v>#N/A</v>
      </c>
      <c r="F184" s="5" t="e">
        <f>IF(COLUMN()-1=3,$J181,IF(COLUMN()-1=$M181,$D183,F183))</f>
        <v>#N/A</v>
      </c>
      <c r="G184" s="5" t="e">
        <f>IF(COLUMN()-1=3,$J181,IF(COLUMN()-1=$M181,$D183,G183))</f>
        <v>#N/A</v>
      </c>
      <c r="H184" s="6"/>
      <c r="I184" s="6"/>
      <c r="J184" s="6"/>
      <c r="K184" s="5"/>
      <c r="L184" s="5"/>
      <c r="M184" s="5"/>
    </row>
    <row r="185" spans="1:13">
      <c r="A185" s="4">
        <f t="shared" si="60"/>
        <v>47</v>
      </c>
      <c r="B185" s="2" t="e">
        <f t="shared" ref="B185:G185" si="63">B184</f>
        <v>#N/A</v>
      </c>
      <c r="C185" s="2" t="e">
        <f t="shared" si="63"/>
        <v>#N/A</v>
      </c>
      <c r="D185" s="2">
        <f t="shared" si="63"/>
        <v>0</v>
      </c>
      <c r="E185" s="2" t="e">
        <f t="shared" si="63"/>
        <v>#N/A</v>
      </c>
      <c r="F185" s="2" t="e">
        <f t="shared" si="63"/>
        <v>#N/A</v>
      </c>
      <c r="G185" s="2" t="e">
        <f t="shared" si="63"/>
        <v>#N/A</v>
      </c>
      <c r="H185" s="3" cm="1">
        <f t="array" ref="H185">IFERROR(INDEX(ttk!$F:$F,MATCH($A185,ttk!$A:$A,0)),"")</f>
        <v>0</v>
      </c>
      <c r="I185" s="3" cm="1">
        <f t="array" ref="I185">IFERROR(INDEX(ttk!$U:$U,MATCH($A185,ttk!$A:$A,0)),"")</f>
        <v>0</v>
      </c>
      <c r="J185" s="3" cm="1">
        <f t="array" ref="J185">IFERROR(INDEX(ttk!$AJ:$AJ,MATCH($A185,ttk!$A:$A,0)),"")</f>
        <v>0</v>
      </c>
      <c r="K185" s="2">
        <f>MATCH(H185,B185:G185,0)</f>
        <v>3</v>
      </c>
      <c r="L185" s="2">
        <f>MATCH(I185,B186:G186,0)</f>
        <v>1</v>
      </c>
      <c r="M185" s="2">
        <f>MATCH(J185,B187:G187,0)</f>
        <v>2</v>
      </c>
    </row>
    <row r="186" spans="1:13">
      <c r="A186" s="4" t="str">
        <f t="shared" ref="A186:A200" si="64">IF(MOD(ROW(),4)=1,(ROW()-1)/4+1,"")</f>
        <v/>
      </c>
      <c r="B186" s="5">
        <f>IF(COLUMN()-1=1,$H185,IF(COLUMN()-1=$K185,$B185,B185))</f>
        <v>0</v>
      </c>
      <c r="C186" s="5" t="e">
        <f>IF(COLUMN()-1=1,$H185,IF(COLUMN()-1=$K185,$B185,C185))</f>
        <v>#N/A</v>
      </c>
      <c r="D186" s="5" t="e">
        <f>IF(COLUMN()-1=1,$H185,IF(COLUMN()-1=$K185,$B185,D185))</f>
        <v>#N/A</v>
      </c>
      <c r="E186" s="5" t="e">
        <f>IF(COLUMN()-1=1,$H185,IF(COLUMN()-1=$K185,$B185,E185))</f>
        <v>#N/A</v>
      </c>
      <c r="F186" s="5" t="e">
        <f>IF(COLUMN()-1=1,$H185,IF(COLUMN()-1=$K185,$B185,F185))</f>
        <v>#N/A</v>
      </c>
      <c r="G186" s="5" t="e">
        <f>IF(COLUMN()-1=1,$H185,IF(COLUMN()-1=$K185,$B185,G185))</f>
        <v>#N/A</v>
      </c>
      <c r="H186" s="6"/>
      <c r="I186" s="6"/>
      <c r="J186" s="6"/>
      <c r="K186" s="5"/>
      <c r="L186" s="5"/>
      <c r="M186" s="5"/>
    </row>
    <row r="187" spans="1:13">
      <c r="A187" s="4" t="str">
        <f t="shared" si="64"/>
        <v/>
      </c>
      <c r="B187" s="5" t="e">
        <f>IF(COLUMN()-1=2,$I185,IF(COLUMN()-1=$L185,$C186,B186))</f>
        <v>#N/A</v>
      </c>
      <c r="C187" s="5">
        <f>IF(COLUMN()-1=2,$I185,IF(COLUMN()-1=$L185,$C186,C186))</f>
        <v>0</v>
      </c>
      <c r="D187" s="5" t="e">
        <f>IF(COLUMN()-1=2,$I185,IF(COLUMN()-1=$L185,$C186,D186))</f>
        <v>#N/A</v>
      </c>
      <c r="E187" s="5" t="e">
        <f>IF(COLUMN()-1=2,$I185,IF(COLUMN()-1=$L185,$C186,E186))</f>
        <v>#N/A</v>
      </c>
      <c r="F187" s="5" t="e">
        <f>IF(COLUMN()-1=2,$I185,IF(COLUMN()-1=$L185,$C186,F186))</f>
        <v>#N/A</v>
      </c>
      <c r="G187" s="5" t="e">
        <f>IF(COLUMN()-1=2,$I185,IF(COLUMN()-1=$L185,$C186,G186))</f>
        <v>#N/A</v>
      </c>
      <c r="H187" s="6"/>
      <c r="I187" s="6"/>
      <c r="J187" s="6"/>
      <c r="K187" s="5"/>
      <c r="L187" s="5"/>
      <c r="M187" s="5"/>
    </row>
    <row r="188" spans="1:13">
      <c r="A188" s="4" t="str">
        <f t="shared" si="64"/>
        <v/>
      </c>
      <c r="B188" s="5" t="e">
        <f>IF(COLUMN()-1=3,$J185,IF(COLUMN()-1=$M185,$D187,B187))</f>
        <v>#N/A</v>
      </c>
      <c r="C188" s="5" t="e">
        <f>IF(COLUMN()-1=3,$J185,IF(COLUMN()-1=$M185,$D187,C187))</f>
        <v>#N/A</v>
      </c>
      <c r="D188" s="5">
        <f>IF(COLUMN()-1=3,$J185,IF(COLUMN()-1=$M185,$D187,D187))</f>
        <v>0</v>
      </c>
      <c r="E188" s="5" t="e">
        <f>IF(COLUMN()-1=3,$J185,IF(COLUMN()-1=$M185,$D187,E187))</f>
        <v>#N/A</v>
      </c>
      <c r="F188" s="5" t="e">
        <f>IF(COLUMN()-1=3,$J185,IF(COLUMN()-1=$M185,$D187,F187))</f>
        <v>#N/A</v>
      </c>
      <c r="G188" s="5" t="e">
        <f>IF(COLUMN()-1=3,$J185,IF(COLUMN()-1=$M185,$D187,G187))</f>
        <v>#N/A</v>
      </c>
      <c r="H188" s="6"/>
      <c r="I188" s="6"/>
      <c r="J188" s="6"/>
      <c r="K188" s="5"/>
      <c r="L188" s="5"/>
      <c r="M188" s="5"/>
    </row>
    <row r="189" spans="1:13">
      <c r="A189" s="4">
        <f t="shared" si="64"/>
        <v>48</v>
      </c>
      <c r="B189" s="2" t="e">
        <f t="shared" ref="B189:G189" si="65">B188</f>
        <v>#N/A</v>
      </c>
      <c r="C189" s="2" t="e">
        <f t="shared" si="65"/>
        <v>#N/A</v>
      </c>
      <c r="D189" s="2">
        <f t="shared" si="65"/>
        <v>0</v>
      </c>
      <c r="E189" s="2" t="e">
        <f t="shared" si="65"/>
        <v>#N/A</v>
      </c>
      <c r="F189" s="2" t="e">
        <f t="shared" si="65"/>
        <v>#N/A</v>
      </c>
      <c r="G189" s="2" t="e">
        <f t="shared" si="65"/>
        <v>#N/A</v>
      </c>
      <c r="H189" s="3" t="str" cm="1">
        <f t="array" ref="H189">IFERROR(INDEX(ttk!$F:$F,MATCH($A189,ttk!$A:$A,0)),"")</f>
        <v/>
      </c>
      <c r="I189" s="3" t="str" cm="1">
        <f t="array" ref="I189">IFERROR(INDEX(ttk!$U:$U,MATCH($A189,ttk!$A:$A,0)),"")</f>
        <v/>
      </c>
      <c r="J189" s="3" t="str" cm="1">
        <f t="array" ref="J189">IFERROR(INDEX(ttk!$AJ:$AJ,MATCH($A189,ttk!$A:$A,0)),"")</f>
        <v/>
      </c>
      <c r="K189" s="2" t="e">
        <f>MATCH(H189,B189:G189,0)</f>
        <v>#N/A</v>
      </c>
      <c r="L189" s="2">
        <f>MATCH(I189,B190:G190,0)</f>
        <v>1</v>
      </c>
      <c r="M189" s="2">
        <f>MATCH(J189,B191:G191,0)</f>
        <v>2</v>
      </c>
    </row>
    <row r="190" spans="1:13">
      <c r="A190" s="4" t="str">
        <f t="shared" si="64"/>
        <v/>
      </c>
      <c r="B190" s="5" t="str">
        <f>IF(COLUMN()-1=1,$H189,IF(COLUMN()-1=$K189,$B189,B189))</f>
        <v/>
      </c>
      <c r="C190" s="5" t="e">
        <f>IF(COLUMN()-1=1,$H189,IF(COLUMN()-1=$K189,$B189,C189))</f>
        <v>#N/A</v>
      </c>
      <c r="D190" s="5" t="e">
        <f>IF(COLUMN()-1=1,$H189,IF(COLUMN()-1=$K189,$B189,D189))</f>
        <v>#N/A</v>
      </c>
      <c r="E190" s="5" t="e">
        <f>IF(COLUMN()-1=1,$H189,IF(COLUMN()-1=$K189,$B189,E189))</f>
        <v>#N/A</v>
      </c>
      <c r="F190" s="5" t="e">
        <f>IF(COLUMN()-1=1,$H189,IF(COLUMN()-1=$K189,$B189,F189))</f>
        <v>#N/A</v>
      </c>
      <c r="G190" s="5" t="e">
        <f>IF(COLUMN()-1=1,$H189,IF(COLUMN()-1=$K189,$B189,G189))</f>
        <v>#N/A</v>
      </c>
      <c r="H190" s="6"/>
      <c r="I190" s="6"/>
      <c r="J190" s="6"/>
      <c r="K190" s="5"/>
      <c r="L190" s="5"/>
      <c r="M190" s="5"/>
    </row>
    <row r="191" spans="1:13">
      <c r="A191" s="4" t="str">
        <f t="shared" si="64"/>
        <v/>
      </c>
      <c r="B191" s="5" t="e">
        <f>IF(COLUMN()-1=2,$I189,IF(COLUMN()-1=$L189,$C190,B190))</f>
        <v>#N/A</v>
      </c>
      <c r="C191" s="5" t="str">
        <f>IF(COLUMN()-1=2,$I189,IF(COLUMN()-1=$L189,$C190,C190))</f>
        <v/>
      </c>
      <c r="D191" s="5" t="e">
        <f>IF(COLUMN()-1=2,$I189,IF(COLUMN()-1=$L189,$C190,D190))</f>
        <v>#N/A</v>
      </c>
      <c r="E191" s="5" t="e">
        <f>IF(COLUMN()-1=2,$I189,IF(COLUMN()-1=$L189,$C190,E190))</f>
        <v>#N/A</v>
      </c>
      <c r="F191" s="5" t="e">
        <f>IF(COLUMN()-1=2,$I189,IF(COLUMN()-1=$L189,$C190,F190))</f>
        <v>#N/A</v>
      </c>
      <c r="G191" s="5" t="e">
        <f>IF(COLUMN()-1=2,$I189,IF(COLUMN()-1=$L189,$C190,G190))</f>
        <v>#N/A</v>
      </c>
      <c r="H191" s="6"/>
      <c r="I191" s="6"/>
      <c r="J191" s="6"/>
      <c r="K191" s="5"/>
      <c r="L191" s="5"/>
      <c r="M191" s="5"/>
    </row>
    <row r="192" spans="1:13">
      <c r="A192" s="4" t="str">
        <f t="shared" si="64"/>
        <v/>
      </c>
      <c r="B192" s="5" t="e">
        <f>IF(COLUMN()-1=3,$J189,IF(COLUMN()-1=$M189,$D191,B191))</f>
        <v>#N/A</v>
      </c>
      <c r="C192" s="5" t="e">
        <f>IF(COLUMN()-1=3,$J189,IF(COLUMN()-1=$M189,$D191,C191))</f>
        <v>#N/A</v>
      </c>
      <c r="D192" s="5" t="str">
        <f>IF(COLUMN()-1=3,$J189,IF(COLUMN()-1=$M189,$D191,D191))</f>
        <v/>
      </c>
      <c r="E192" s="5" t="e">
        <f>IF(COLUMN()-1=3,$J189,IF(COLUMN()-1=$M189,$D191,E191))</f>
        <v>#N/A</v>
      </c>
      <c r="F192" s="5" t="e">
        <f>IF(COLUMN()-1=3,$J189,IF(COLUMN()-1=$M189,$D191,F191))</f>
        <v>#N/A</v>
      </c>
      <c r="G192" s="5" t="e">
        <f>IF(COLUMN()-1=3,$J189,IF(COLUMN()-1=$M189,$D191,G191))</f>
        <v>#N/A</v>
      </c>
      <c r="H192" s="6"/>
      <c r="I192" s="6"/>
      <c r="J192" s="6"/>
      <c r="K192" s="5"/>
      <c r="L192" s="5"/>
      <c r="M192" s="5"/>
    </row>
    <row r="193" spans="1:13">
      <c r="A193" s="4">
        <f t="shared" si="64"/>
        <v>49</v>
      </c>
      <c r="B193" s="2" t="e">
        <f t="shared" ref="B193:G193" si="66">B192</f>
        <v>#N/A</v>
      </c>
      <c r="C193" s="2" t="e">
        <f t="shared" si="66"/>
        <v>#N/A</v>
      </c>
      <c r="D193" s="2" t="str">
        <f t="shared" si="66"/>
        <v/>
      </c>
      <c r="E193" s="2" t="e">
        <f t="shared" si="66"/>
        <v>#N/A</v>
      </c>
      <c r="F193" s="2" t="e">
        <f t="shared" si="66"/>
        <v>#N/A</v>
      </c>
      <c r="G193" s="2" t="e">
        <f t="shared" si="66"/>
        <v>#N/A</v>
      </c>
      <c r="H193" s="3" t="str" cm="1">
        <f t="array" ref="H193">IFERROR(INDEX(ttk!$F:$F,MATCH($A193,ttk!$A:$A,0)),"")</f>
        <v/>
      </c>
      <c r="I193" s="3" t="str" cm="1">
        <f t="array" ref="I193">IFERROR(INDEX(ttk!$U:$U,MATCH($A193,ttk!$A:$A,0)),"")</f>
        <v/>
      </c>
      <c r="J193" s="3" t="str" cm="1">
        <f t="array" ref="J193">IFERROR(INDEX(ttk!$AJ:$AJ,MATCH($A193,ttk!$A:$A,0)),"")</f>
        <v/>
      </c>
      <c r="K193" s="2">
        <f>MATCH(H193,B193:G193,0)</f>
        <v>3</v>
      </c>
      <c r="L193" s="2">
        <f>MATCH(I193,B194:G194,0)</f>
        <v>1</v>
      </c>
      <c r="M193" s="2">
        <f>MATCH(J193,B195:G195,0)</f>
        <v>2</v>
      </c>
    </row>
    <row r="194" spans="1:13">
      <c r="A194" s="4" t="str">
        <f t="shared" si="64"/>
        <v/>
      </c>
      <c r="B194" s="5" t="str">
        <f>IF(COLUMN()-1=1,$H193,IF(COLUMN()-1=$K193,$B193,B193))</f>
        <v/>
      </c>
      <c r="C194" s="5" t="e">
        <f>IF(COLUMN()-1=1,$H193,IF(COLUMN()-1=$K193,$B193,C193))</f>
        <v>#N/A</v>
      </c>
      <c r="D194" s="5" t="e">
        <f>IF(COLUMN()-1=1,$H193,IF(COLUMN()-1=$K193,$B193,D193))</f>
        <v>#N/A</v>
      </c>
      <c r="E194" s="5" t="e">
        <f>IF(COLUMN()-1=1,$H193,IF(COLUMN()-1=$K193,$B193,E193))</f>
        <v>#N/A</v>
      </c>
      <c r="F194" s="5" t="e">
        <f>IF(COLUMN()-1=1,$H193,IF(COLUMN()-1=$K193,$B193,F193))</f>
        <v>#N/A</v>
      </c>
      <c r="G194" s="5" t="e">
        <f>IF(COLUMN()-1=1,$H193,IF(COLUMN()-1=$K193,$B193,G193))</f>
        <v>#N/A</v>
      </c>
      <c r="H194" s="6"/>
      <c r="I194" s="6"/>
      <c r="J194" s="6"/>
      <c r="K194" s="5"/>
      <c r="L194" s="5"/>
      <c r="M194" s="5"/>
    </row>
    <row r="195" spans="1:13">
      <c r="A195" s="4" t="str">
        <f t="shared" si="64"/>
        <v/>
      </c>
      <c r="B195" s="5" t="e">
        <f>IF(COLUMN()-1=2,$I193,IF(COLUMN()-1=$L193,$C194,B194))</f>
        <v>#N/A</v>
      </c>
      <c r="C195" s="5" t="str">
        <f>IF(COLUMN()-1=2,$I193,IF(COLUMN()-1=$L193,$C194,C194))</f>
        <v/>
      </c>
      <c r="D195" s="5" t="e">
        <f>IF(COLUMN()-1=2,$I193,IF(COLUMN()-1=$L193,$C194,D194))</f>
        <v>#N/A</v>
      </c>
      <c r="E195" s="5" t="e">
        <f>IF(COLUMN()-1=2,$I193,IF(COLUMN()-1=$L193,$C194,E194))</f>
        <v>#N/A</v>
      </c>
      <c r="F195" s="5" t="e">
        <f>IF(COLUMN()-1=2,$I193,IF(COLUMN()-1=$L193,$C194,F194))</f>
        <v>#N/A</v>
      </c>
      <c r="G195" s="5" t="e">
        <f>IF(COLUMN()-1=2,$I193,IF(COLUMN()-1=$L193,$C194,G194))</f>
        <v>#N/A</v>
      </c>
      <c r="H195" s="6"/>
      <c r="I195" s="6"/>
      <c r="J195" s="6"/>
      <c r="K195" s="5"/>
      <c r="L195" s="5"/>
      <c r="M195" s="5"/>
    </row>
    <row r="196" spans="1:13">
      <c r="A196" s="4" t="str">
        <f t="shared" si="64"/>
        <v/>
      </c>
      <c r="B196" s="5" t="e">
        <f>IF(COLUMN()-1=3,$J193,IF(COLUMN()-1=$M193,$D195,B195))</f>
        <v>#N/A</v>
      </c>
      <c r="C196" s="5" t="e">
        <f>IF(COLUMN()-1=3,$J193,IF(COLUMN()-1=$M193,$D195,C195))</f>
        <v>#N/A</v>
      </c>
      <c r="D196" s="5" t="str">
        <f>IF(COLUMN()-1=3,$J193,IF(COLUMN()-1=$M193,$D195,D195))</f>
        <v/>
      </c>
      <c r="E196" s="5" t="e">
        <f>IF(COLUMN()-1=3,$J193,IF(COLUMN()-1=$M193,$D195,E195))</f>
        <v>#N/A</v>
      </c>
      <c r="F196" s="5" t="e">
        <f>IF(COLUMN()-1=3,$J193,IF(COLUMN()-1=$M193,$D195,F195))</f>
        <v>#N/A</v>
      </c>
      <c r="G196" s="5" t="e">
        <f>IF(COLUMN()-1=3,$J193,IF(COLUMN()-1=$M193,$D195,G195))</f>
        <v>#N/A</v>
      </c>
      <c r="H196" s="6"/>
      <c r="I196" s="6"/>
      <c r="J196" s="6"/>
      <c r="K196" s="5"/>
      <c r="L196" s="5"/>
      <c r="M196" s="5"/>
    </row>
    <row r="197" spans="1:13">
      <c r="A197" s="4">
        <f t="shared" si="64"/>
        <v>50</v>
      </c>
      <c r="B197" s="2" t="e">
        <f t="shared" ref="B197:G197" si="67">B196</f>
        <v>#N/A</v>
      </c>
      <c r="C197" s="2" t="e">
        <f t="shared" si="67"/>
        <v>#N/A</v>
      </c>
      <c r="D197" s="2" t="str">
        <f t="shared" si="67"/>
        <v/>
      </c>
      <c r="E197" s="2" t="e">
        <f t="shared" si="67"/>
        <v>#N/A</v>
      </c>
      <c r="F197" s="2" t="e">
        <f t="shared" si="67"/>
        <v>#N/A</v>
      </c>
      <c r="G197" s="2" t="e">
        <f t="shared" si="67"/>
        <v>#N/A</v>
      </c>
      <c r="H197" s="3" t="str" cm="1">
        <f t="array" ref="H197">IFERROR(INDEX(ttk!$F:$F,MATCH($A197,ttk!$A:$A,0)),"")</f>
        <v/>
      </c>
      <c r="I197" s="3" t="str" cm="1">
        <f t="array" ref="I197">IFERROR(INDEX(ttk!$U:$U,MATCH($A197,ttk!$A:$A,0)),"")</f>
        <v/>
      </c>
      <c r="J197" s="3" t="str" cm="1">
        <f t="array" ref="J197">IFERROR(INDEX(ttk!$AJ:$AJ,MATCH($A197,ttk!$A:$A,0)),"")</f>
        <v/>
      </c>
      <c r="K197" s="2">
        <f>MATCH(H197,B197:G197,0)</f>
        <v>3</v>
      </c>
      <c r="L197" s="2">
        <f>MATCH(I197,B198:G198,0)</f>
        <v>1</v>
      </c>
      <c r="M197" s="2">
        <f>MATCH(J197,B199:G199,0)</f>
        <v>2</v>
      </c>
    </row>
    <row r="198" spans="1:13">
      <c r="A198" s="4" t="str">
        <f t="shared" si="64"/>
        <v/>
      </c>
      <c r="B198" s="5" t="str">
        <f>IF(COLUMN()-1=1,$H197,IF(COLUMN()-1=$K197,$B197,B197))</f>
        <v/>
      </c>
      <c r="C198" s="5" t="e">
        <f>IF(COLUMN()-1=1,$H197,IF(COLUMN()-1=$K197,$B197,C197))</f>
        <v>#N/A</v>
      </c>
      <c r="D198" s="5" t="e">
        <f>IF(COLUMN()-1=1,$H197,IF(COLUMN()-1=$K197,$B197,D197))</f>
        <v>#N/A</v>
      </c>
      <c r="E198" s="5" t="e">
        <f>IF(COLUMN()-1=1,$H197,IF(COLUMN()-1=$K197,$B197,E197))</f>
        <v>#N/A</v>
      </c>
      <c r="F198" s="5" t="e">
        <f>IF(COLUMN()-1=1,$H197,IF(COLUMN()-1=$K197,$B197,F197))</f>
        <v>#N/A</v>
      </c>
      <c r="G198" s="5" t="e">
        <f>IF(COLUMN()-1=1,$H197,IF(COLUMN()-1=$K197,$B197,G197))</f>
        <v>#N/A</v>
      </c>
      <c r="H198" s="6"/>
      <c r="I198" s="6"/>
      <c r="J198" s="6"/>
      <c r="K198" s="5"/>
      <c r="L198" s="5"/>
      <c r="M198" s="5"/>
    </row>
    <row r="199" spans="1:13">
      <c r="A199" s="4" t="str">
        <f t="shared" si="64"/>
        <v/>
      </c>
      <c r="B199" s="5" t="e">
        <f>IF(COLUMN()-1=2,$I197,IF(COLUMN()-1=$L197,$C198,B198))</f>
        <v>#N/A</v>
      </c>
      <c r="C199" s="5" t="str">
        <f>IF(COLUMN()-1=2,$I197,IF(COLUMN()-1=$L197,$C198,C198))</f>
        <v/>
      </c>
      <c r="D199" s="5" t="e">
        <f>IF(COLUMN()-1=2,$I197,IF(COLUMN()-1=$L197,$C198,D198))</f>
        <v>#N/A</v>
      </c>
      <c r="E199" s="5" t="e">
        <f>IF(COLUMN()-1=2,$I197,IF(COLUMN()-1=$L197,$C198,E198))</f>
        <v>#N/A</v>
      </c>
      <c r="F199" s="5" t="e">
        <f>IF(COLUMN()-1=2,$I197,IF(COLUMN()-1=$L197,$C198,F198))</f>
        <v>#N/A</v>
      </c>
      <c r="G199" s="5" t="e">
        <f>IF(COLUMN()-1=2,$I197,IF(COLUMN()-1=$L197,$C198,G198))</f>
        <v>#N/A</v>
      </c>
      <c r="H199" s="6"/>
      <c r="I199" s="6"/>
      <c r="J199" s="6"/>
      <c r="K199" s="5"/>
      <c r="L199" s="5"/>
      <c r="M199" s="5"/>
    </row>
    <row r="200" spans="1:13">
      <c r="A200" s="4" t="str">
        <f t="shared" si="64"/>
        <v/>
      </c>
      <c r="B200" s="5" t="e">
        <f>IF(COLUMN()-1=3,$J197,IF(COLUMN()-1=$M197,$D199,B199))</f>
        <v>#N/A</v>
      </c>
      <c r="C200" s="5" t="e">
        <f>IF(COLUMN()-1=3,$J197,IF(COLUMN()-1=$M197,$D199,C199))</f>
        <v>#N/A</v>
      </c>
      <c r="D200" s="5" t="str">
        <f>IF(COLUMN()-1=3,$J197,IF(COLUMN()-1=$M197,$D199,D199))</f>
        <v/>
      </c>
      <c r="E200" s="5" t="e">
        <f>IF(COLUMN()-1=3,$J197,IF(COLUMN()-1=$M197,$D199,E199))</f>
        <v>#N/A</v>
      </c>
      <c r="F200" s="5" t="e">
        <f>IF(COLUMN()-1=3,$J197,IF(COLUMN()-1=$M197,$D199,F199))</f>
        <v>#N/A</v>
      </c>
      <c r="G200" s="5" t="e">
        <f>IF(COLUMN()-1=3,$J197,IF(COLUMN()-1=$M197,$D199,G199))</f>
        <v>#N/A</v>
      </c>
      <c r="H200" s="6"/>
      <c r="I200" s="6"/>
      <c r="J200" s="6"/>
      <c r="K200" s="5"/>
      <c r="L200" s="5"/>
      <c r="M200" s="5"/>
    </row>
  </sheetData>
  <customSheetViews>
    <customSheetView guid="{D815DF09-8A0D-4347-8B34-851AE616A91B}">
      <selection activeCell="N1" sqref="N1"/>
      <pageMargins left="0.75" right="0.75" top="1" bottom="1" header="0.5" footer="0.5"/>
      <headerFooter/>
    </customSheetView>
    <customSheetView guid="{939EAACD-B774-46C4-925F-BFE2C4D99AC6}">
      <selection activeCell="P7" sqref="P7"/>
      <pageMargins left="0.75" right="0.75" top="1" bottom="1" header="0.5" footer="0.5"/>
      <headerFooter/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style</vt:lpstr>
      <vt:lpstr>ttk</vt:lpstr>
      <vt:lpstr>target</vt:lpstr>
      <vt:lpstr>global</vt:lpstr>
      <vt:lpstr>skill</vt:lpstr>
      <vt:lpstr>victory</vt:lpstr>
      <vt:lpstr>reasoning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文体两开椛</cp:lastModifiedBy>
  <dcterms:created xsi:type="dcterms:W3CDTF">2023-05-12T11:15:00Z</dcterms:created>
  <dcterms:modified xsi:type="dcterms:W3CDTF">2025-06-15T14:57:00Z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D4088BE1616143FE803432DC163641E0_13</vt:lpwstr>
  </property>
</Properties>
</file>