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Costa\Desktop\"/>
    </mc:Choice>
  </mc:AlternateContent>
  <xr:revisionPtr revIDLastSave="0" documentId="13_ncr:1_{45AEF125-5D4D-45C4-A36E-70BC85CE94F0}" xr6:coauthVersionLast="47" xr6:coauthVersionMax="47" xr10:uidLastSave="{00000000-0000-0000-0000-000000000000}"/>
  <bookViews>
    <workbookView xWindow="-22440" yWindow="2625" windowWidth="21600" windowHeight="11385" xr2:uid="{861F7A6C-4FE2-49E0-A9F2-E4756CF4981F}"/>
  </bookViews>
  <sheets>
    <sheet name="New values" sheetId="2" r:id="rId1"/>
    <sheet name="Old valu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2" l="1"/>
  <c r="P45" i="2" s="1"/>
  <c r="O44" i="2"/>
  <c r="P44" i="2" s="1"/>
  <c r="O42" i="2"/>
  <c r="P42" i="2" s="1"/>
  <c r="O41" i="2"/>
  <c r="P41" i="2" s="1"/>
  <c r="O39" i="2"/>
  <c r="P39" i="2" s="1"/>
  <c r="O38" i="2"/>
  <c r="P38" i="2" s="1"/>
  <c r="O36" i="2"/>
  <c r="P36" i="2" s="1"/>
  <c r="O35" i="2"/>
  <c r="P35" i="2" s="1"/>
  <c r="O33" i="2"/>
  <c r="P33" i="2" s="1"/>
  <c r="O32" i="2"/>
  <c r="P32" i="2" s="1"/>
  <c r="O29" i="2"/>
  <c r="P29" i="2" s="1"/>
  <c r="O28" i="2"/>
  <c r="P28" i="2" s="1"/>
  <c r="O27" i="2"/>
  <c r="P27" i="2" s="1"/>
  <c r="O26" i="2"/>
  <c r="P26" i="2" s="1"/>
  <c r="O25" i="2"/>
  <c r="P25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F15" i="2"/>
  <c r="O15" i="2"/>
  <c r="P15" i="2" s="1"/>
  <c r="F14" i="2"/>
  <c r="O14" i="2"/>
  <c r="P14" i="2" s="1"/>
  <c r="F13" i="2"/>
  <c r="O13" i="2"/>
  <c r="P13" i="2" s="1"/>
  <c r="O12" i="2"/>
  <c r="P12" i="2" s="1"/>
  <c r="O11" i="2"/>
  <c r="P11" i="2" s="1"/>
  <c r="O10" i="2"/>
  <c r="P10" i="2" s="1"/>
  <c r="O8" i="2"/>
  <c r="P8" i="2" s="1"/>
  <c r="O7" i="2"/>
  <c r="P7" i="2" s="1"/>
  <c r="O6" i="2"/>
  <c r="P6" i="2" s="1"/>
  <c r="P12" i="1"/>
  <c r="P11" i="1"/>
  <c r="P13" i="1"/>
  <c r="J6" i="1"/>
  <c r="K6" i="1" s="1"/>
  <c r="J5" i="1"/>
  <c r="K5" i="1" s="1"/>
  <c r="J4" i="1"/>
  <c r="K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43" i="1"/>
  <c r="K43" i="1" s="1"/>
  <c r="J42" i="1"/>
  <c r="K42" i="1" s="1"/>
  <c r="J40" i="1"/>
  <c r="K40" i="1" s="1"/>
  <c r="J39" i="1"/>
  <c r="K39" i="1" s="1"/>
  <c r="J37" i="1"/>
  <c r="K37" i="1" s="1"/>
  <c r="J36" i="1"/>
  <c r="K36" i="1" s="1"/>
  <c r="J34" i="1"/>
  <c r="K34" i="1" s="1"/>
  <c r="J33" i="1"/>
  <c r="K33" i="1" s="1"/>
  <c r="J31" i="1"/>
  <c r="K31" i="1" s="1"/>
  <c r="J30" i="1"/>
  <c r="K30" i="1" s="1"/>
  <c r="J27" i="1"/>
  <c r="K27" i="1" s="1"/>
  <c r="J26" i="1"/>
  <c r="K26" i="1" s="1"/>
  <c r="J25" i="1"/>
  <c r="K25" i="1" s="1"/>
  <c r="J24" i="1"/>
  <c r="K24" i="1" s="1"/>
  <c r="J23" i="1"/>
  <c r="K23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F16" i="2" l="1"/>
  <c r="F17" i="2" s="1"/>
  <c r="P14" i="1"/>
  <c r="P15" i="1" s="1"/>
</calcChain>
</file>

<file path=xl/sharedStrings.xml><?xml version="1.0" encoding="utf-8"?>
<sst xmlns="http://schemas.openxmlformats.org/spreadsheetml/2006/main" count="178" uniqueCount="77">
  <si>
    <t>Conditions</t>
  </si>
  <si>
    <t>very lenient</t>
  </si>
  <si>
    <t>lenient</t>
  </si>
  <si>
    <t>average</t>
  </si>
  <si>
    <t>traditional</t>
  </si>
  <si>
    <t>harsh</t>
  </si>
  <si>
    <t>very harsh</t>
  </si>
  <si>
    <t>exhausting</t>
  </si>
  <si>
    <t>Mortality</t>
  </si>
  <si>
    <t>BASE</t>
  </si>
  <si>
    <t>happy</t>
  </si>
  <si>
    <t>neutral</t>
  </si>
  <si>
    <t>angry</t>
  </si>
  <si>
    <t>Jobs</t>
  </si>
  <si>
    <t>farming</t>
  </si>
  <si>
    <t>basic</t>
  </si>
  <si>
    <t>specialized</t>
  </si>
  <si>
    <t>army</t>
  </si>
  <si>
    <t>admins</t>
  </si>
  <si>
    <t>Liberation</t>
  </si>
  <si>
    <t>Demo net</t>
  </si>
  <si>
    <t>Pop net</t>
  </si>
  <si>
    <t>Laws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</si>
  <si>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</si>
  <si>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</si>
  <si>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</si>
  <si>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</si>
  <si>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</si>
  <si>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</si>
  <si>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</si>
  <si>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</si>
  <si>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</si>
  <si>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</si>
  <si>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Legal</t>
  </si>
  <si>
    <t>Legal +</t>
  </si>
  <si>
    <t>Salary</t>
  </si>
  <si>
    <t>Salary +</t>
  </si>
  <si>
    <t>Punish</t>
  </si>
  <si>
    <t>Childs</t>
  </si>
  <si>
    <t>Debt</t>
  </si>
  <si>
    <t>Debt +</t>
  </si>
  <si>
    <t>Manum</t>
  </si>
  <si>
    <t>Manum +</t>
  </si>
  <si>
    <t>Crim only</t>
  </si>
  <si>
    <t>State ow</t>
  </si>
  <si>
    <t>Chattel</t>
  </si>
  <si>
    <t>Standard</t>
  </si>
  <si>
    <t>Serfdom</t>
  </si>
  <si>
    <t>Captives</t>
  </si>
  <si>
    <t>Natality</t>
  </si>
  <si>
    <t>Base</t>
  </si>
  <si>
    <t>Condition</t>
  </si>
  <si>
    <t>Law A</t>
  </si>
  <si>
    <t>Law B</t>
  </si>
  <si>
    <t>Law C</t>
  </si>
  <si>
    <t>Law D</t>
  </si>
  <si>
    <t>Law E</t>
  </si>
  <si>
    <t>TOTAL</t>
  </si>
  <si>
    <t>Freedm.</t>
  </si>
  <si>
    <t>Pop. Net</t>
  </si>
  <si>
    <t>None</t>
  </si>
  <si>
    <t>Status</t>
  </si>
  <si>
    <t>status</t>
  </si>
  <si>
    <t>Loyalty</t>
  </si>
  <si>
    <t>SIMULATION</t>
  </si>
  <si>
    <t>old value</t>
  </si>
  <si>
    <t>SLAVERY ESTATE VAULES SIMULATOR</t>
  </si>
  <si>
    <t>DDBB</t>
  </si>
  <si>
    <t xml:space="preserve">As of </t>
  </si>
  <si>
    <t>Contact @mrkcosta, in Discord</t>
  </si>
  <si>
    <t>Freedmen</t>
  </si>
  <si>
    <t>%</t>
  </si>
  <si>
    <t>Slave net</t>
  </si>
  <si>
    <t xml:space="preserve">"Slave net" means total change in slave population, </t>
  </si>
  <si>
    <t xml:space="preserve">taking into account those that will be liberated. </t>
  </si>
  <si>
    <t>Non-slave children will move Natality into freedmen!</t>
  </si>
  <si>
    <t>Base moved into Work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</si>
</sst>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9" formatCode="_-* #,##0.0_-;\-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164" fontId="0" fillId="0" borderId="2" xfId="0" applyNumberFormat="1" applyBorder="1"/>
    <xf numFmtId="169" fontId="0" fillId="0" borderId="0" xfId="1" applyNumberFormat="1" applyFont="1"/>
    <xf numFmtId="169" fontId="0" fillId="0" borderId="1" xfId="1" applyNumberFormat="1" applyFont="1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5" xfId="0" applyFont="1" applyBorder="1"/>
    <xf numFmtId="0" fontId="6" fillId="0" borderId="1" xfId="0" applyFont="1" applyBorder="1" applyAlignment="1">
      <alignment horizontal="left" indent="1"/>
    </xf>
    <xf numFmtId="0" fontId="6" fillId="0" borderId="6" xfId="0" applyFont="1" applyBorder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79B0-E4D8-482A-B32C-8921C97939CC}">
  <dimension ref="C2:Q45"/>
  <sheetViews>
    <sheetView tabSelected="1" workbookViewId="0">
      <pane ySplit="4" topLeftCell="A5" activePane="bottomLeft" state="frozen"/>
      <selection pane="bottomLeft" activeCell="D8" sqref="D8"/>
    </sheetView>
  </sheetViews>
  <sheetFormatPr defaultRowHeight="15" x14ac:dyDescent="0.25"/>
  <cols>
    <col min="1" max="1" width="4.85546875" customWidth="1"/>
    <col min="2" max="2" width="3" customWidth="1"/>
    <col min="5" max="5" width="3" customWidth="1"/>
    <col min="10" max="10" width="10.7109375" bestFit="1" customWidth="1"/>
  </cols>
  <sheetData>
    <row r="2" spans="3:17" ht="18.75" x14ac:dyDescent="0.3">
      <c r="C2" s="10" t="s">
        <v>66</v>
      </c>
      <c r="I2" s="21" t="s">
        <v>68</v>
      </c>
      <c r="J2" s="20">
        <v>45129</v>
      </c>
      <c r="L2" s="22" t="s">
        <v>69</v>
      </c>
    </row>
    <row r="3" spans="3:17" ht="18.75" x14ac:dyDescent="0.3">
      <c r="C3" s="10"/>
    </row>
    <row r="4" spans="3:17" x14ac:dyDescent="0.25">
      <c r="C4" s="4" t="s">
        <v>64</v>
      </c>
      <c r="I4" s="4" t="s">
        <v>67</v>
      </c>
      <c r="J4" s="2"/>
      <c r="L4" t="s">
        <v>49</v>
      </c>
      <c r="M4" t="s">
        <v>8</v>
      </c>
      <c r="N4" t="s">
        <v>19</v>
      </c>
      <c r="O4" s="3" t="s">
        <v>20</v>
      </c>
      <c r="P4" t="s">
        <v>21</v>
      </c>
    </row>
    <row r="5" spans="3:17" x14ac:dyDescent="0.25">
      <c r="I5" t="s">
        <v>9</v>
      </c>
      <c r="J5" s="2"/>
      <c r="L5">
        <v>0</v>
      </c>
      <c r="M5">
        <v>0</v>
      </c>
      <c r="N5">
        <v>0</v>
      </c>
      <c r="O5" s="3"/>
      <c r="Q5" t="s">
        <v>76</v>
      </c>
    </row>
    <row r="6" spans="3:17" x14ac:dyDescent="0.25">
      <c r="C6" s="11"/>
      <c r="D6" s="6"/>
      <c r="E6" s="6"/>
      <c r="F6" s="6"/>
      <c r="G6" s="12"/>
      <c r="I6" t="s">
        <v>63</v>
      </c>
      <c r="J6" s="2"/>
      <c r="K6" t="s">
        <v>10</v>
      </c>
      <c r="L6" s="8">
        <v>1</v>
      </c>
      <c r="M6" s="8">
        <v>0</v>
      </c>
      <c r="N6" s="8">
        <v>0</v>
      </c>
      <c r="O6" s="9">
        <f t="shared" ref="O6:O8" si="0">L6-M6</f>
        <v>1</v>
      </c>
      <c r="P6" s="8">
        <f t="shared" ref="P6:P8" si="1">O6-N6</f>
        <v>1</v>
      </c>
    </row>
    <row r="7" spans="3:17" x14ac:dyDescent="0.25">
      <c r="C7" s="13" t="s">
        <v>63</v>
      </c>
      <c r="D7" s="14" t="s">
        <v>11</v>
      </c>
      <c r="E7" s="14"/>
      <c r="F7" s="15" t="s">
        <v>52</v>
      </c>
      <c r="G7" s="16" t="s">
        <v>60</v>
      </c>
      <c r="J7" s="2"/>
      <c r="K7" t="s">
        <v>11</v>
      </c>
      <c r="L7" s="8">
        <v>0</v>
      </c>
      <c r="M7" s="8">
        <v>0</v>
      </c>
      <c r="N7" s="8">
        <v>0</v>
      </c>
      <c r="O7" s="9">
        <f t="shared" si="0"/>
        <v>0</v>
      </c>
      <c r="P7" s="8">
        <f t="shared" si="1"/>
        <v>0</v>
      </c>
    </row>
    <row r="8" spans="3:17" x14ac:dyDescent="0.25">
      <c r="C8" s="13" t="s">
        <v>61</v>
      </c>
      <c r="D8" s="14" t="s">
        <v>46</v>
      </c>
      <c r="E8" s="14"/>
      <c r="F8" s="15" t="s">
        <v>53</v>
      </c>
      <c r="G8" s="16" t="s">
        <v>60</v>
      </c>
      <c r="J8" s="2"/>
      <c r="K8" t="s">
        <v>12</v>
      </c>
      <c r="L8" s="8">
        <v>-1</v>
      </c>
      <c r="M8" s="8">
        <v>0</v>
      </c>
      <c r="N8" s="8">
        <v>0</v>
      </c>
      <c r="O8" s="9">
        <f t="shared" si="0"/>
        <v>-1</v>
      </c>
      <c r="P8" s="8">
        <f t="shared" si="1"/>
        <v>-1</v>
      </c>
    </row>
    <row r="9" spans="3:17" x14ac:dyDescent="0.25">
      <c r="C9" s="13" t="s">
        <v>51</v>
      </c>
      <c r="D9" s="14" t="s">
        <v>3</v>
      </c>
      <c r="E9" s="14"/>
      <c r="F9" s="15" t="s">
        <v>54</v>
      </c>
      <c r="G9" s="16" t="s">
        <v>60</v>
      </c>
      <c r="J9" s="2"/>
      <c r="L9" s="8"/>
      <c r="M9" s="8"/>
      <c r="N9" s="8"/>
      <c r="O9" s="9"/>
      <c r="P9" s="8"/>
    </row>
    <row r="10" spans="3:17" x14ac:dyDescent="0.25">
      <c r="C10" s="13" t="s">
        <v>13</v>
      </c>
      <c r="D10" s="14" t="s">
        <v>14</v>
      </c>
      <c r="E10" s="14"/>
      <c r="F10" s="15" t="s">
        <v>55</v>
      </c>
      <c r="G10" s="16" t="s">
        <v>60</v>
      </c>
      <c r="I10" t="s">
        <v>62</v>
      </c>
      <c r="J10" s="2">
        <v>1</v>
      </c>
      <c r="K10" t="s">
        <v>48</v>
      </c>
      <c r="L10" s="8">
        <v>0</v>
      </c>
      <c r="M10" s="8">
        <v>0</v>
      </c>
      <c r="N10" s="8">
        <v>-10</v>
      </c>
      <c r="O10" s="9">
        <f t="shared" ref="O10:O15" si="2">L10-M10</f>
        <v>0</v>
      </c>
      <c r="P10" s="8">
        <f t="shared" ref="P10:P15" si="3">O10-N10</f>
        <v>10</v>
      </c>
    </row>
    <row r="11" spans="3:17" x14ac:dyDescent="0.25">
      <c r="C11" s="3"/>
      <c r="D11" s="14"/>
      <c r="E11" s="14"/>
      <c r="F11" s="15" t="s">
        <v>56</v>
      </c>
      <c r="G11" s="16" t="s">
        <v>60</v>
      </c>
      <c r="J11" s="2">
        <v>2</v>
      </c>
      <c r="K11" t="s">
        <v>47</v>
      </c>
      <c r="L11" s="8">
        <v>0</v>
      </c>
      <c r="M11" s="8">
        <v>0</v>
      </c>
      <c r="N11" s="8">
        <v>-10</v>
      </c>
      <c r="O11" s="9">
        <f t="shared" si="2"/>
        <v>0</v>
      </c>
      <c r="P11" s="8">
        <f t="shared" si="3"/>
        <v>10</v>
      </c>
    </row>
    <row r="12" spans="3:17" x14ac:dyDescent="0.25">
      <c r="C12" s="3"/>
      <c r="D12" s="14"/>
      <c r="E12" s="14"/>
      <c r="F12" s="14"/>
      <c r="G12" s="16"/>
      <c r="J12" s="2">
        <v>3</v>
      </c>
      <c r="K12" t="s">
        <v>46</v>
      </c>
      <c r="L12" s="8">
        <v>0</v>
      </c>
      <c r="M12" s="8">
        <v>0</v>
      </c>
      <c r="N12" s="8">
        <v>0</v>
      </c>
      <c r="O12" s="9">
        <f t="shared" si="2"/>
        <v>0</v>
      </c>
      <c r="P12" s="8">
        <f t="shared" si="3"/>
        <v>0</v>
      </c>
    </row>
    <row r="13" spans="3:17" x14ac:dyDescent="0.25">
      <c r="C13" s="3" t="s">
        <v>57</v>
      </c>
      <c r="D13" s="14" t="s">
        <v>49</v>
      </c>
      <c r="E13" s="14"/>
      <c r="F13" s="17">
        <f>_xlfn.XLOOKUP($D$7,$K$6:$K$8,L$6:L$8,0)+_xlfn.XLOOKUP($D$8,$K$10:$K$15,L$10:L$15,0)+_xlfn.XLOOKUP($D$9,$K$17:$K$23,L$17:L$23,0)+_xlfn.XLOOKUP($D$10,$K$25:$K$29,L$25:L$29,0)+_xlfn.XLOOKUP($G$7,$K$31:$K$33,L$31:L$33,0)+_xlfn.XLOOKUP($G$8,$K$34:$K$36,L$34:L$36,0)+_xlfn.XLOOKUP($G$9,$K$37:$K$39,L$37:L$39,0)+_xlfn.XLOOKUP($G$10,$K$40:$K$42,L$40:L$42,0)+_xlfn.XLOOKUP($G$11,$K$43:$K$45,L$43:L$45,0)+L5</f>
        <v>2.6</v>
      </c>
      <c r="G13" s="23" t="s">
        <v>71</v>
      </c>
      <c r="J13" s="2">
        <v>4</v>
      </c>
      <c r="K13" t="s">
        <v>45</v>
      </c>
      <c r="L13" s="8">
        <v>0</v>
      </c>
      <c r="M13" s="8">
        <v>0</v>
      </c>
      <c r="N13" s="8">
        <v>1</v>
      </c>
      <c r="O13" s="9">
        <f t="shared" si="2"/>
        <v>0</v>
      </c>
      <c r="P13" s="8">
        <f t="shared" si="3"/>
        <v>-1</v>
      </c>
    </row>
    <row r="14" spans="3:17" x14ac:dyDescent="0.25">
      <c r="C14" s="3"/>
      <c r="D14" s="14" t="s">
        <v>8</v>
      </c>
      <c r="E14" s="14"/>
      <c r="F14" s="17">
        <f>_xlfn.XLOOKUP($D$7,$K$6:$K$8,M$6:M$8,0)+_xlfn.XLOOKUP($D$8,$K$10:$K$15,M$10:M$15,0)+_xlfn.XLOOKUP($D$9,$K$17:$K$23,M$17:M$23,0)+_xlfn.XLOOKUP($D$10,$K$25:$K$29,M$25:M$29,0)+_xlfn.XLOOKUP($G$7,$K$31:$K$33,M$31:M$33,0)+_xlfn.XLOOKUP($G$8,$K$34:$K$36,M$34:M$36,0)+_xlfn.XLOOKUP($G$9,$K$37:$K$39,M$37:M$39,0)+_xlfn.XLOOKUP($G$10,$K$40:$K$42,M$40:M$42,0)+_xlfn.XLOOKUP($G$11,$K$43:$K$45,M$43:M$45,0)+M5</f>
        <v>3.8</v>
      </c>
      <c r="G14" s="23" t="s">
        <v>71</v>
      </c>
      <c r="J14" s="2">
        <v>5</v>
      </c>
      <c r="K14" t="s">
        <v>44</v>
      </c>
      <c r="L14" s="8">
        <v>0</v>
      </c>
      <c r="M14" s="8">
        <v>0</v>
      </c>
      <c r="N14" s="8">
        <v>-5</v>
      </c>
      <c r="O14" s="9">
        <f t="shared" si="2"/>
        <v>0</v>
      </c>
      <c r="P14" s="8">
        <f t="shared" si="3"/>
        <v>5</v>
      </c>
    </row>
    <row r="15" spans="3:17" x14ac:dyDescent="0.25">
      <c r="C15" s="3"/>
      <c r="D15" s="14" t="s">
        <v>70</v>
      </c>
      <c r="E15" s="14"/>
      <c r="F15" s="17">
        <f>MAX(_xlfn.XLOOKUP($D$7,$K$6:$K$8,N$6:N$8,0)+_xlfn.XLOOKUP($D$8,$K$10:$K$15,N$10:N$15,0)+_xlfn.XLOOKUP($D$9,$K$17:$K$23,N$17:N$23,0)+_xlfn.XLOOKUP($D$10,$K$25:$K$29,N$25:N$29,0)+_xlfn.XLOOKUP($G$7,$K$31:$K$33,N$31:N$33,0)+_xlfn.XLOOKUP($G$8,$K$34:$K$36,N$34:N$36,0)+_xlfn.XLOOKUP($G$9,$K$37:$K$39,N$37:N$39,0)+_xlfn.XLOOKUP($G$10,$K$40:$K$42,N$40:N$42,0)+_xlfn.XLOOKUP($G$11,$K$43:$K$45,N$43:N$45,0),0)</f>
        <v>0</v>
      </c>
      <c r="G15" s="23" t="s">
        <v>71</v>
      </c>
      <c r="J15" s="2">
        <v>6</v>
      </c>
      <c r="K15" t="s">
        <v>43</v>
      </c>
      <c r="L15" s="8">
        <v>0</v>
      </c>
      <c r="M15" s="8">
        <v>0</v>
      </c>
      <c r="N15" s="8">
        <v>3</v>
      </c>
      <c r="O15" s="9">
        <f t="shared" si="2"/>
        <v>0</v>
      </c>
      <c r="P15" s="8">
        <f t="shared" si="3"/>
        <v>-3</v>
      </c>
    </row>
    <row r="16" spans="3:17" x14ac:dyDescent="0.25">
      <c r="C16" s="3"/>
      <c r="D16" s="5" t="s">
        <v>20</v>
      </c>
      <c r="E16" s="5"/>
      <c r="F16" s="7">
        <f>IF(G9=K39,-F14,F13-F14)</f>
        <v>-1.1999999999999997</v>
      </c>
      <c r="G16" s="23" t="s">
        <v>71</v>
      </c>
      <c r="J16" s="2"/>
      <c r="L16" s="8"/>
      <c r="M16" s="8"/>
      <c r="N16" s="8"/>
      <c r="O16" s="9"/>
      <c r="P16" s="8"/>
      <c r="Q16" t="s">
        <v>65</v>
      </c>
    </row>
    <row r="17" spans="3:17" x14ac:dyDescent="0.25">
      <c r="C17" s="3"/>
      <c r="D17" s="15" t="s">
        <v>72</v>
      </c>
      <c r="E17" s="15"/>
      <c r="F17" s="17">
        <f>IF(G9=K39,F16-F13-F15,F16-F15)</f>
        <v>-1.1999999999999997</v>
      </c>
      <c r="G17" s="23" t="s">
        <v>71</v>
      </c>
      <c r="I17" t="s">
        <v>0</v>
      </c>
      <c r="J17" s="2">
        <v>1</v>
      </c>
      <c r="K17" t="s">
        <v>1</v>
      </c>
      <c r="L17" s="8">
        <v>3.5</v>
      </c>
      <c r="M17" s="8">
        <v>1.5</v>
      </c>
      <c r="N17" s="8">
        <v>0</v>
      </c>
      <c r="O17" s="9">
        <f>L17-M17</f>
        <v>2</v>
      </c>
      <c r="P17" s="8">
        <f>O17-N17</f>
        <v>2</v>
      </c>
      <c r="Q17" s="8">
        <v>2.5</v>
      </c>
    </row>
    <row r="18" spans="3:17" x14ac:dyDescent="0.25">
      <c r="C18" s="24" t="s">
        <v>73</v>
      </c>
      <c r="D18" s="15"/>
      <c r="E18" s="15"/>
      <c r="F18" s="17"/>
      <c r="G18" s="23"/>
      <c r="J18" s="2">
        <v>2</v>
      </c>
      <c r="K18" t="s">
        <v>2</v>
      </c>
      <c r="L18" s="8">
        <v>3</v>
      </c>
      <c r="M18" s="8">
        <v>3</v>
      </c>
      <c r="N18" s="8">
        <v>0</v>
      </c>
      <c r="O18" s="9">
        <f t="shared" ref="O18:O23" si="4">L18-M18</f>
        <v>0</v>
      </c>
      <c r="P18" s="8">
        <f t="shared" ref="P18:P23" si="5">O18-N18</f>
        <v>0</v>
      </c>
      <c r="Q18" s="8">
        <v>0.5</v>
      </c>
    </row>
    <row r="19" spans="3:17" x14ac:dyDescent="0.25">
      <c r="C19" s="25" t="s">
        <v>74</v>
      </c>
      <c r="D19" s="18"/>
      <c r="E19" s="18"/>
      <c r="F19" s="18"/>
      <c r="G19" s="19"/>
      <c r="J19" s="2">
        <v>3</v>
      </c>
      <c r="K19" t="s">
        <v>3</v>
      </c>
      <c r="L19" s="8">
        <v>3</v>
      </c>
      <c r="M19" s="8">
        <v>3.5</v>
      </c>
      <c r="N19" s="8">
        <v>0</v>
      </c>
      <c r="O19" s="9">
        <f t="shared" si="4"/>
        <v>-0.5</v>
      </c>
      <c r="P19" s="8">
        <f t="shared" si="5"/>
        <v>-0.5</v>
      </c>
      <c r="Q19" s="8">
        <v>0</v>
      </c>
    </row>
    <row r="20" spans="3:17" x14ac:dyDescent="0.25">
      <c r="J20" s="2">
        <v>4</v>
      </c>
      <c r="K20" t="s">
        <v>4</v>
      </c>
      <c r="L20" s="8">
        <v>3</v>
      </c>
      <c r="M20" s="8">
        <v>3.5</v>
      </c>
      <c r="N20" s="8">
        <v>0</v>
      </c>
      <c r="O20" s="9">
        <f t="shared" si="4"/>
        <v>-0.5</v>
      </c>
      <c r="P20" s="8">
        <f t="shared" si="5"/>
        <v>-0.5</v>
      </c>
      <c r="Q20" s="8">
        <v>0</v>
      </c>
    </row>
    <row r="21" spans="3:17" x14ac:dyDescent="0.25">
      <c r="J21" s="2">
        <v>5</v>
      </c>
      <c r="K21" t="s">
        <v>5</v>
      </c>
      <c r="L21" s="8">
        <v>2.8</v>
      </c>
      <c r="M21" s="8">
        <v>4</v>
      </c>
      <c r="N21" s="8">
        <v>0</v>
      </c>
      <c r="O21" s="9">
        <f t="shared" si="4"/>
        <v>-1.2000000000000002</v>
      </c>
      <c r="P21" s="8">
        <f t="shared" si="5"/>
        <v>-1.2000000000000002</v>
      </c>
      <c r="Q21" s="8">
        <v>-0.7</v>
      </c>
    </row>
    <row r="22" spans="3:17" x14ac:dyDescent="0.25">
      <c r="J22" s="2">
        <v>6</v>
      </c>
      <c r="K22" t="s">
        <v>6</v>
      </c>
      <c r="L22" s="8">
        <v>2.5</v>
      </c>
      <c r="M22" s="8">
        <v>5</v>
      </c>
      <c r="N22" s="8">
        <v>0</v>
      </c>
      <c r="O22" s="9">
        <f t="shared" si="4"/>
        <v>-2.5</v>
      </c>
      <c r="P22" s="8">
        <f t="shared" si="5"/>
        <v>-2.5</v>
      </c>
      <c r="Q22" s="8">
        <v>-2</v>
      </c>
    </row>
    <row r="23" spans="3:17" x14ac:dyDescent="0.25">
      <c r="J23" s="2">
        <v>7</v>
      </c>
      <c r="K23" t="s">
        <v>7</v>
      </c>
      <c r="L23" s="8">
        <v>2</v>
      </c>
      <c r="M23" s="8">
        <v>7.5</v>
      </c>
      <c r="N23" s="8">
        <v>0</v>
      </c>
      <c r="O23" s="9">
        <f t="shared" si="4"/>
        <v>-5.5</v>
      </c>
      <c r="P23" s="8">
        <f t="shared" si="5"/>
        <v>-5.5</v>
      </c>
      <c r="Q23" s="8">
        <v>-5</v>
      </c>
    </row>
    <row r="24" spans="3:17" x14ac:dyDescent="0.25">
      <c r="J24" s="2"/>
      <c r="L24" s="8"/>
      <c r="M24" s="8"/>
      <c r="N24" s="8"/>
      <c r="O24" s="9"/>
      <c r="P24" s="8"/>
    </row>
    <row r="25" spans="3:17" x14ac:dyDescent="0.25">
      <c r="I25" t="s">
        <v>13</v>
      </c>
      <c r="J25" s="2">
        <v>1</v>
      </c>
      <c r="K25" t="s">
        <v>14</v>
      </c>
      <c r="L25" s="8">
        <v>-0.4</v>
      </c>
      <c r="M25" s="8">
        <v>0.3</v>
      </c>
      <c r="N25" s="8">
        <v>0</v>
      </c>
      <c r="O25" s="9">
        <f t="shared" ref="O25:O29" si="6">L25-M25</f>
        <v>-0.7</v>
      </c>
      <c r="P25" s="8">
        <f t="shared" ref="P25:P29" si="7">O25-N25</f>
        <v>-0.7</v>
      </c>
      <c r="Q25">
        <v>-0.3</v>
      </c>
    </row>
    <row r="26" spans="3:17" x14ac:dyDescent="0.25">
      <c r="J26" s="2">
        <v>2</v>
      </c>
      <c r="K26" t="s">
        <v>15</v>
      </c>
      <c r="L26" s="8">
        <v>0</v>
      </c>
      <c r="M26" s="8">
        <v>0</v>
      </c>
      <c r="N26" s="8">
        <v>0</v>
      </c>
      <c r="O26" s="9">
        <f t="shared" si="6"/>
        <v>0</v>
      </c>
      <c r="P26" s="8">
        <f t="shared" si="7"/>
        <v>0</v>
      </c>
      <c r="Q26">
        <v>-0.3</v>
      </c>
    </row>
    <row r="27" spans="3:17" x14ac:dyDescent="0.25">
      <c r="J27" s="2">
        <v>3</v>
      </c>
      <c r="K27" t="s">
        <v>16</v>
      </c>
      <c r="L27" s="8">
        <v>0.2</v>
      </c>
      <c r="M27" s="8">
        <v>0</v>
      </c>
      <c r="N27" s="8">
        <v>0.1</v>
      </c>
      <c r="O27" s="9">
        <f t="shared" si="6"/>
        <v>0.2</v>
      </c>
      <c r="P27" s="8">
        <f t="shared" si="7"/>
        <v>0.1</v>
      </c>
      <c r="Q27">
        <v>-0.60000000000000009</v>
      </c>
    </row>
    <row r="28" spans="3:17" x14ac:dyDescent="0.25">
      <c r="J28" s="2">
        <v>4</v>
      </c>
      <c r="K28" t="s">
        <v>17</v>
      </c>
      <c r="L28" s="8">
        <v>0.2</v>
      </c>
      <c r="M28" s="8">
        <v>0</v>
      </c>
      <c r="N28" s="8">
        <v>0.2</v>
      </c>
      <c r="O28" s="9">
        <f t="shared" si="6"/>
        <v>0.2</v>
      </c>
      <c r="P28" s="8">
        <f t="shared" si="7"/>
        <v>0</v>
      </c>
      <c r="Q28">
        <v>-0.89999999999999991</v>
      </c>
    </row>
    <row r="29" spans="3:17" x14ac:dyDescent="0.25">
      <c r="J29" s="2">
        <v>5</v>
      </c>
      <c r="K29" t="s">
        <v>18</v>
      </c>
      <c r="L29" s="8">
        <v>0.2</v>
      </c>
      <c r="M29" s="8">
        <v>-0.2</v>
      </c>
      <c r="N29" s="8">
        <v>0.4</v>
      </c>
      <c r="O29" s="9">
        <f t="shared" si="6"/>
        <v>0.4</v>
      </c>
      <c r="P29" s="8">
        <f t="shared" si="7"/>
        <v>0</v>
      </c>
      <c r="Q29">
        <v>-1</v>
      </c>
    </row>
    <row r="30" spans="3:17" x14ac:dyDescent="0.25">
      <c r="J30" s="2"/>
      <c r="L30" s="8"/>
      <c r="M30" s="8"/>
      <c r="N30" s="8"/>
      <c r="O30" s="9"/>
      <c r="P30" s="8"/>
    </row>
    <row r="31" spans="3:17" x14ac:dyDescent="0.25">
      <c r="I31" t="s">
        <v>22</v>
      </c>
      <c r="J31" s="2"/>
      <c r="K31" t="s">
        <v>60</v>
      </c>
      <c r="L31" s="8"/>
      <c r="M31" s="8"/>
      <c r="N31" s="8"/>
      <c r="O31" s="9"/>
      <c r="P31" s="8"/>
    </row>
    <row r="32" spans="3:17" x14ac:dyDescent="0.25">
      <c r="J32" s="2" t="s">
        <v>23</v>
      </c>
      <c r="K32" t="s">
        <v>33</v>
      </c>
      <c r="L32" s="8">
        <v>0.1</v>
      </c>
      <c r="M32" s="8">
        <v>-0.1</v>
      </c>
      <c r="N32" s="8">
        <v>0</v>
      </c>
      <c r="O32" s="9">
        <f t="shared" ref="O32:O45" si="8">L32-M32</f>
        <v>0.2</v>
      </c>
      <c r="P32" s="8">
        <f t="shared" ref="P32:P45" si="9">O32-N32</f>
        <v>0.2</v>
      </c>
    </row>
    <row r="33" spans="10:17" x14ac:dyDescent="0.25">
      <c r="J33" s="2" t="s">
        <v>24</v>
      </c>
      <c r="K33" t="s">
        <v>34</v>
      </c>
      <c r="L33" s="8">
        <v>0.3</v>
      </c>
      <c r="M33" s="8">
        <v>-0.2</v>
      </c>
      <c r="N33" s="8">
        <v>0</v>
      </c>
      <c r="O33" s="9">
        <f t="shared" si="8"/>
        <v>0.5</v>
      </c>
      <c r="P33" s="8">
        <f t="shared" si="9"/>
        <v>0.5</v>
      </c>
    </row>
    <row r="34" spans="10:17" x14ac:dyDescent="0.25">
      <c r="J34" s="2"/>
      <c r="K34" t="s">
        <v>60</v>
      </c>
      <c r="L34" s="8"/>
      <c r="M34" s="8"/>
      <c r="N34" s="8"/>
      <c r="O34" s="9"/>
      <c r="P34" s="8"/>
    </row>
    <row r="35" spans="10:17" x14ac:dyDescent="0.25">
      <c r="J35" s="2" t="s">
        <v>25</v>
      </c>
      <c r="K35" t="s">
        <v>35</v>
      </c>
      <c r="L35" s="8">
        <v>0.2</v>
      </c>
      <c r="M35" s="8">
        <v>0</v>
      </c>
      <c r="N35" s="8">
        <v>0.1</v>
      </c>
      <c r="O35" s="9">
        <f t="shared" si="8"/>
        <v>0.2</v>
      </c>
      <c r="P35" s="8">
        <f t="shared" si="9"/>
        <v>0.1</v>
      </c>
    </row>
    <row r="36" spans="10:17" x14ac:dyDescent="0.25">
      <c r="J36" s="2" t="s">
        <v>26</v>
      </c>
      <c r="K36" t="s">
        <v>36</v>
      </c>
      <c r="L36" s="8">
        <v>0.3</v>
      </c>
      <c r="M36" s="8">
        <v>0</v>
      </c>
      <c r="N36" s="8">
        <v>0.2</v>
      </c>
      <c r="O36" s="9">
        <f t="shared" si="8"/>
        <v>0.3</v>
      </c>
      <c r="P36" s="8">
        <f t="shared" si="9"/>
        <v>9.9999999999999978E-2</v>
      </c>
    </row>
    <row r="37" spans="10:17" x14ac:dyDescent="0.25">
      <c r="J37" s="2"/>
      <c r="K37" t="s">
        <v>60</v>
      </c>
      <c r="L37" s="8"/>
      <c r="M37" s="8"/>
      <c r="N37" s="8"/>
      <c r="O37" s="9"/>
      <c r="P37" s="8"/>
    </row>
    <row r="38" spans="10:17" x14ac:dyDescent="0.25">
      <c r="J38" s="2" t="s">
        <v>27</v>
      </c>
      <c r="K38" t="s">
        <v>37</v>
      </c>
      <c r="L38" s="8">
        <v>0</v>
      </c>
      <c r="M38" s="8">
        <v>-0.1</v>
      </c>
      <c r="N38" s="8">
        <v>0</v>
      </c>
      <c r="O38" s="9">
        <f t="shared" si="8"/>
        <v>0.1</v>
      </c>
      <c r="P38" s="8">
        <f t="shared" si="9"/>
        <v>0.1</v>
      </c>
    </row>
    <row r="39" spans="10:17" x14ac:dyDescent="0.25">
      <c r="J39" s="2" t="s">
        <v>28</v>
      </c>
      <c r="K39" t="s">
        <v>38</v>
      </c>
      <c r="L39" s="8">
        <v>0</v>
      </c>
      <c r="M39" s="8">
        <v>-0.3</v>
      </c>
      <c r="N39" s="8">
        <v>0</v>
      </c>
      <c r="O39" s="9">
        <f t="shared" si="8"/>
        <v>0.3</v>
      </c>
      <c r="P39" s="8">
        <f t="shared" si="9"/>
        <v>0.3</v>
      </c>
      <c r="Q39" t="s">
        <v>75</v>
      </c>
    </row>
    <row r="40" spans="10:17" x14ac:dyDescent="0.25">
      <c r="J40" s="2"/>
      <c r="K40" t="s">
        <v>60</v>
      </c>
      <c r="L40" s="8"/>
      <c r="M40" s="8"/>
      <c r="N40" s="8"/>
      <c r="O40" s="9"/>
      <c r="P40" s="8"/>
    </row>
    <row r="41" spans="10:17" x14ac:dyDescent="0.25">
      <c r="J41" s="2" t="s">
        <v>29</v>
      </c>
      <c r="K41" t="s">
        <v>39</v>
      </c>
      <c r="L41" s="8">
        <v>0</v>
      </c>
      <c r="M41" s="8">
        <v>0</v>
      </c>
      <c r="N41" s="8">
        <v>0.1</v>
      </c>
      <c r="O41" s="9">
        <f t="shared" si="8"/>
        <v>0</v>
      </c>
      <c r="P41" s="8">
        <f t="shared" si="9"/>
        <v>-0.1</v>
      </c>
    </row>
    <row r="42" spans="10:17" x14ac:dyDescent="0.25">
      <c r="J42" s="2" t="s">
        <v>30</v>
      </c>
      <c r="K42" t="s">
        <v>40</v>
      </c>
      <c r="L42" s="8">
        <v>0</v>
      </c>
      <c r="M42" s="8">
        <v>0</v>
      </c>
      <c r="N42" s="8">
        <v>0.3</v>
      </c>
      <c r="O42" s="9">
        <f t="shared" si="8"/>
        <v>0</v>
      </c>
      <c r="P42" s="8">
        <f t="shared" si="9"/>
        <v>-0.3</v>
      </c>
    </row>
    <row r="43" spans="10:17" x14ac:dyDescent="0.25">
      <c r="J43" s="2"/>
      <c r="K43" t="s">
        <v>60</v>
      </c>
      <c r="L43" s="8"/>
      <c r="M43" s="8"/>
      <c r="N43" s="8"/>
      <c r="O43" s="9"/>
      <c r="P43" s="8"/>
    </row>
    <row r="44" spans="10:17" x14ac:dyDescent="0.25">
      <c r="J44" s="2" t="s">
        <v>31</v>
      </c>
      <c r="K44" t="s">
        <v>41</v>
      </c>
      <c r="L44" s="8">
        <v>0</v>
      </c>
      <c r="M44" s="8">
        <v>0</v>
      </c>
      <c r="N44" s="8">
        <v>0.5</v>
      </c>
      <c r="O44" s="9">
        <f t="shared" si="8"/>
        <v>0</v>
      </c>
      <c r="P44" s="8">
        <f t="shared" si="9"/>
        <v>-0.5</v>
      </c>
    </row>
    <row r="45" spans="10:17" x14ac:dyDescent="0.25">
      <c r="J45" s="2" t="s">
        <v>32</v>
      </c>
      <c r="K45" t="s">
        <v>42</v>
      </c>
      <c r="L45" s="8">
        <v>0</v>
      </c>
      <c r="M45" s="8">
        <v>0</v>
      </c>
      <c r="N45" s="8">
        <v>1</v>
      </c>
      <c r="O45" s="9">
        <f t="shared" si="8"/>
        <v>0</v>
      </c>
      <c r="P45" s="8">
        <f t="shared" si="9"/>
        <v>-1</v>
      </c>
    </row>
  </sheetData>
  <dataValidations count="9">
    <dataValidation type="list" allowBlank="1" showInputMessage="1" showErrorMessage="1" sqref="G11" xr:uid="{30E24B17-9BA0-45BC-8E3B-58DD260DC11D}">
      <formula1>$K$43:$K$45</formula1>
    </dataValidation>
    <dataValidation type="list" allowBlank="1" showInputMessage="1" showErrorMessage="1" sqref="G10" xr:uid="{D8701EC8-3D96-491F-AC66-619944C29F58}">
      <formula1>$K$40:$K$42</formula1>
    </dataValidation>
    <dataValidation type="list" allowBlank="1" showInputMessage="1" showErrorMessage="1" sqref="G9" xr:uid="{1748BB7A-BBBB-454C-A208-32B23D15AF25}">
      <formula1>$K$37:$K$39</formula1>
    </dataValidation>
    <dataValidation type="list" allowBlank="1" showInputMessage="1" showErrorMessage="1" sqref="G8" xr:uid="{224472D1-84EC-4EC3-816B-BB977A5703AA}">
      <formula1>$K$34:$K$36</formula1>
    </dataValidation>
    <dataValidation type="list" allowBlank="1" showInputMessage="1" showErrorMessage="1" sqref="G7" xr:uid="{916EAB21-394B-4EA8-81C0-4E11025D063F}">
      <formula1>$K$31:$K$33</formula1>
    </dataValidation>
    <dataValidation type="list" allowBlank="1" showInputMessage="1" showErrorMessage="1" sqref="D10" xr:uid="{D5740233-3D2F-4377-B377-672E30198D43}">
      <formula1>$K$25:$K$29</formula1>
    </dataValidation>
    <dataValidation type="list" allowBlank="1" showInputMessage="1" showErrorMessage="1" sqref="D9" xr:uid="{E6136271-C61E-4938-8C84-C850F78055C6}">
      <formula1>$K$17:$K$23</formula1>
    </dataValidation>
    <dataValidation type="list" allowBlank="1" showInputMessage="1" showErrorMessage="1" sqref="D8" xr:uid="{4361420D-181A-48E8-8708-B62D7C6D84B0}">
      <formula1>$K$10:$K$15</formula1>
    </dataValidation>
    <dataValidation type="list" allowBlank="1" showInputMessage="1" showErrorMessage="1" sqref="D7" xr:uid="{4708795A-66D0-4D17-8399-27C675A4EBE3}">
      <formula1>$K$6:$K$8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09B8-5C2D-4C68-B7F1-7C7EC6D3971A}">
  <dimension ref="D2:R43"/>
  <sheetViews>
    <sheetView workbookViewId="0">
      <pane xSplit="4" ySplit="2" topLeftCell="E33" activePane="bottomRight" state="frozen"/>
      <selection pane="topRight" activeCell="E1" sqref="E1"/>
      <selection pane="bottomLeft" activeCell="A3" sqref="A3"/>
      <selection pane="bottomRight" activeCell="K30" sqref="K30:K43"/>
    </sheetView>
  </sheetViews>
  <sheetFormatPr defaultRowHeight="15" x14ac:dyDescent="0.25"/>
  <cols>
    <col min="1" max="1" width="4.85546875" customWidth="1"/>
    <col min="2" max="3" width="3" customWidth="1"/>
    <col min="5" max="5" width="3.28515625" style="2" bestFit="1" customWidth="1"/>
    <col min="10" max="11" width="10.85546875" customWidth="1"/>
  </cols>
  <sheetData>
    <row r="2" spans="4:18" x14ac:dyDescent="0.25">
      <c r="G2" t="s">
        <v>49</v>
      </c>
      <c r="H2" t="s">
        <v>8</v>
      </c>
      <c r="I2" t="s">
        <v>19</v>
      </c>
      <c r="J2" s="3" t="s">
        <v>20</v>
      </c>
      <c r="K2" t="s">
        <v>21</v>
      </c>
      <c r="N2" t="s">
        <v>64</v>
      </c>
    </row>
    <row r="3" spans="4:18" x14ac:dyDescent="0.25">
      <c r="D3" t="s">
        <v>9</v>
      </c>
      <c r="G3">
        <v>3.5</v>
      </c>
      <c r="H3">
        <v>3</v>
      </c>
      <c r="I3">
        <v>0</v>
      </c>
      <c r="J3" s="3"/>
    </row>
    <row r="4" spans="4:18" x14ac:dyDescent="0.25">
      <c r="D4" t="s">
        <v>63</v>
      </c>
      <c r="F4" t="s">
        <v>10</v>
      </c>
      <c r="G4" s="8">
        <v>1</v>
      </c>
      <c r="H4" s="8">
        <v>0</v>
      </c>
      <c r="I4" s="8">
        <v>0</v>
      </c>
      <c r="J4" s="9">
        <f t="shared" ref="J4:J6" si="0">G4-H4</f>
        <v>1</v>
      </c>
      <c r="K4" s="8">
        <f t="shared" ref="K4:K6" si="1">J4-I4</f>
        <v>1</v>
      </c>
    </row>
    <row r="5" spans="4:18" x14ac:dyDescent="0.25">
      <c r="F5" t="s">
        <v>11</v>
      </c>
      <c r="G5" s="8">
        <v>0</v>
      </c>
      <c r="H5" s="8">
        <v>0</v>
      </c>
      <c r="I5" s="8">
        <v>0</v>
      </c>
      <c r="J5" s="9">
        <f t="shared" si="0"/>
        <v>0</v>
      </c>
      <c r="K5" s="8">
        <f t="shared" si="1"/>
        <v>0</v>
      </c>
      <c r="N5" s="4" t="s">
        <v>50</v>
      </c>
      <c r="O5" t="s">
        <v>11</v>
      </c>
      <c r="Q5" s="4" t="s">
        <v>52</v>
      </c>
      <c r="R5" t="s">
        <v>60</v>
      </c>
    </row>
    <row r="6" spans="4:18" x14ac:dyDescent="0.25">
      <c r="F6" t="s">
        <v>12</v>
      </c>
      <c r="G6" s="8">
        <v>-1</v>
      </c>
      <c r="H6" s="8">
        <v>0</v>
      </c>
      <c r="I6" s="8">
        <v>0</v>
      </c>
      <c r="J6" s="9">
        <f t="shared" si="0"/>
        <v>-1</v>
      </c>
      <c r="K6" s="8">
        <f t="shared" si="1"/>
        <v>-1</v>
      </c>
      <c r="N6" s="4" t="s">
        <v>61</v>
      </c>
      <c r="O6" t="s">
        <v>46</v>
      </c>
      <c r="Q6" s="4" t="s">
        <v>53</v>
      </c>
      <c r="R6" t="s">
        <v>60</v>
      </c>
    </row>
    <row r="7" spans="4:18" x14ac:dyDescent="0.25">
      <c r="G7" s="8"/>
      <c r="H7" s="8"/>
      <c r="I7" s="8"/>
      <c r="J7" s="9"/>
      <c r="K7" s="8"/>
      <c r="N7" s="4" t="s">
        <v>51</v>
      </c>
      <c r="O7" t="s">
        <v>3</v>
      </c>
      <c r="Q7" s="4" t="s">
        <v>54</v>
      </c>
      <c r="R7" t="s">
        <v>60</v>
      </c>
    </row>
    <row r="8" spans="4:18" x14ac:dyDescent="0.25">
      <c r="D8" t="s">
        <v>62</v>
      </c>
      <c r="E8" s="2">
        <v>1</v>
      </c>
      <c r="F8" t="s">
        <v>48</v>
      </c>
      <c r="G8" s="8">
        <v>0</v>
      </c>
      <c r="H8" s="8">
        <v>0</v>
      </c>
      <c r="I8" s="8">
        <v>-10</v>
      </c>
      <c r="J8" s="9">
        <f t="shared" ref="J8:J13" si="2">G8-H8</f>
        <v>0</v>
      </c>
      <c r="K8" s="8">
        <f t="shared" ref="K8:K13" si="3">J8-I8</f>
        <v>10</v>
      </c>
      <c r="N8" s="4" t="s">
        <v>13</v>
      </c>
      <c r="O8" t="s">
        <v>14</v>
      </c>
      <c r="Q8" s="4" t="s">
        <v>55</v>
      </c>
      <c r="R8" t="s">
        <v>60</v>
      </c>
    </row>
    <row r="9" spans="4:18" x14ac:dyDescent="0.25">
      <c r="E9" s="2">
        <v>2</v>
      </c>
      <c r="F9" t="s">
        <v>47</v>
      </c>
      <c r="G9" s="8">
        <v>0</v>
      </c>
      <c r="H9" s="8">
        <v>0</v>
      </c>
      <c r="I9" s="8">
        <v>-10</v>
      </c>
      <c r="J9" s="9">
        <f t="shared" si="2"/>
        <v>0</v>
      </c>
      <c r="K9" s="8">
        <f t="shared" si="3"/>
        <v>10</v>
      </c>
      <c r="Q9" s="4" t="s">
        <v>56</v>
      </c>
      <c r="R9" t="s">
        <v>60</v>
      </c>
    </row>
    <row r="10" spans="4:18" x14ac:dyDescent="0.25">
      <c r="E10" s="2">
        <v>3</v>
      </c>
      <c r="F10" t="s">
        <v>46</v>
      </c>
      <c r="G10" s="8">
        <v>0</v>
      </c>
      <c r="H10" s="8">
        <v>0</v>
      </c>
      <c r="I10" s="8">
        <v>0</v>
      </c>
      <c r="J10" s="9">
        <f t="shared" si="2"/>
        <v>0</v>
      </c>
      <c r="K10" s="8">
        <f t="shared" si="3"/>
        <v>0</v>
      </c>
    </row>
    <row r="11" spans="4:18" x14ac:dyDescent="0.25">
      <c r="E11" s="2">
        <v>4</v>
      </c>
      <c r="F11" t="s">
        <v>45</v>
      </c>
      <c r="G11" s="8">
        <v>0</v>
      </c>
      <c r="H11" s="8">
        <v>0</v>
      </c>
      <c r="I11" s="8">
        <v>1</v>
      </c>
      <c r="J11" s="9">
        <f t="shared" si="2"/>
        <v>0</v>
      </c>
      <c r="K11" s="8">
        <f t="shared" si="3"/>
        <v>-1</v>
      </c>
      <c r="N11" t="s">
        <v>57</v>
      </c>
      <c r="O11" t="s">
        <v>49</v>
      </c>
      <c r="P11" s="1">
        <f>_xlfn.XLOOKUP($O$5,$F$4:$F$6,G$4:G$6,0)+_xlfn.XLOOKUP($O$6,$F$8:$F$13,G$8:G$13,0)+_xlfn.XLOOKUP($O$7,$F$15:$F$21,G$15:G$21,0)+_xlfn.XLOOKUP($O$8,$F$23:$F$27,G$23:G$27,0)+_xlfn.XLOOKUP($R$5,$F$29:$F$31,G$29:G$31,0)+_xlfn.XLOOKUP($R$6,$F$32:$F$34,G$32:G$34,0)+_xlfn.XLOOKUP($R$7,$F$35:$F$37,G$35:G$37,0)+_xlfn.XLOOKUP($R$8,$F$38:$F$40,G$38:G$40,0)+_xlfn.XLOOKUP($R$9,$F$41:$F$43,G$41:G$43,0)+G3</f>
        <v>3.5</v>
      </c>
    </row>
    <row r="12" spans="4:18" x14ac:dyDescent="0.25">
      <c r="E12" s="2">
        <v>5</v>
      </c>
      <c r="F12" t="s">
        <v>44</v>
      </c>
      <c r="G12" s="8">
        <v>0</v>
      </c>
      <c r="H12" s="8">
        <v>0</v>
      </c>
      <c r="I12" s="8">
        <v>-5</v>
      </c>
      <c r="J12" s="9">
        <f t="shared" si="2"/>
        <v>0</v>
      </c>
      <c r="K12" s="8">
        <f t="shared" si="3"/>
        <v>5</v>
      </c>
      <c r="O12" t="s">
        <v>8</v>
      </c>
      <c r="P12" s="1">
        <f>_xlfn.XLOOKUP($O$5,$F$4:$F$6,H$4:H$6,0)+_xlfn.XLOOKUP($O$6,$F$8:$F$13,H$8:H$13,0)+_xlfn.XLOOKUP($O$7,$F$15:$F$21,H$15:H$21,0)+_xlfn.XLOOKUP($O$8,$F$23:$F$27,H$23:H$27,0)+_xlfn.XLOOKUP($R$5,$F$29:$F$31,H$29:H$31,0)+_xlfn.XLOOKUP($R$6,$F$32:$F$34,H$32:H$34,0)+_xlfn.XLOOKUP($R$7,$F$35:$F$37,H$35:H$37,0)+_xlfn.XLOOKUP($R$8,$F$38:$F$40,H$38:H$40,0)+_xlfn.XLOOKUP($R$9,$F$41:$F$43,H$41:H$43,0)+H3</f>
        <v>3.3</v>
      </c>
    </row>
    <row r="13" spans="4:18" x14ac:dyDescent="0.25">
      <c r="E13" s="2">
        <v>6</v>
      </c>
      <c r="F13" t="s">
        <v>43</v>
      </c>
      <c r="G13" s="8">
        <v>0</v>
      </c>
      <c r="H13" s="8">
        <v>0</v>
      </c>
      <c r="I13" s="8">
        <v>3</v>
      </c>
      <c r="J13" s="9">
        <f t="shared" si="2"/>
        <v>0</v>
      </c>
      <c r="K13" s="8">
        <f t="shared" si="3"/>
        <v>-3</v>
      </c>
      <c r="O13" t="s">
        <v>58</v>
      </c>
      <c r="P13" s="1">
        <f>MAX(_xlfn.XLOOKUP($O$5,$F$4:$F$6,I$4:I$6,0)+_xlfn.XLOOKUP($O$6,$F$8:$F$13,I$8:I$13,0)+_xlfn.XLOOKUP($O$7,$F$15:$F$21,I$15:I$21,0)+_xlfn.XLOOKUP($O$8,$F$23:$F$27,I$23:I$27,0)+_xlfn.XLOOKUP($R$5,$F$29:$F$31,I$29:I$31,0)+_xlfn.XLOOKUP($R$6,$F$32:$F$34,I$32:I$34,0)+_xlfn.XLOOKUP($R$7,$F$35:$F$37,I$35:I$37,0)+_xlfn.XLOOKUP($R$8,$F$38:$F$40,I$38:I$40,0)+_xlfn.XLOOKUP($R$9,$F$41:$F$43,I$41:I$43,0),0)</f>
        <v>0</v>
      </c>
    </row>
    <row r="14" spans="4:18" x14ac:dyDescent="0.25">
      <c r="G14" s="8"/>
      <c r="H14" s="8"/>
      <c r="I14" s="8"/>
      <c r="J14" s="9"/>
      <c r="K14" s="8"/>
      <c r="O14" s="5" t="s">
        <v>20</v>
      </c>
      <c r="P14" s="7">
        <f>IF(R7=F37,P12,P11-P12)</f>
        <v>0.20000000000000018</v>
      </c>
    </row>
    <row r="15" spans="4:18" x14ac:dyDescent="0.25">
      <c r="D15" t="s">
        <v>0</v>
      </c>
      <c r="E15" s="2">
        <v>1</v>
      </c>
      <c r="F15" t="s">
        <v>1</v>
      </c>
      <c r="G15" s="8">
        <v>0.5</v>
      </c>
      <c r="H15" s="8">
        <v>-1</v>
      </c>
      <c r="I15" s="8">
        <v>0</v>
      </c>
      <c r="J15" s="9">
        <f>G15-H15</f>
        <v>1.5</v>
      </c>
      <c r="K15" s="8">
        <f>J15-I15</f>
        <v>1.5</v>
      </c>
      <c r="O15" s="4" t="s">
        <v>59</v>
      </c>
      <c r="P15" s="1">
        <f>IF(R7=F37,P14-P11-P13,P14-P13)</f>
        <v>0.20000000000000018</v>
      </c>
    </row>
    <row r="16" spans="4:18" x14ac:dyDescent="0.25">
      <c r="E16" s="2">
        <v>2</v>
      </c>
      <c r="F16" t="s">
        <v>2</v>
      </c>
      <c r="G16" s="8">
        <v>0</v>
      </c>
      <c r="H16" s="8">
        <v>-2.5</v>
      </c>
      <c r="I16" s="8">
        <v>0</v>
      </c>
      <c r="J16" s="9">
        <f t="shared" ref="J16:J21" si="4">G16-H16</f>
        <v>2.5</v>
      </c>
      <c r="K16" s="8">
        <f t="shared" ref="K16:K21" si="5">J16-I16</f>
        <v>2.5</v>
      </c>
    </row>
    <row r="17" spans="4:11" x14ac:dyDescent="0.25">
      <c r="E17" s="2">
        <v>3</v>
      </c>
      <c r="F17" t="s">
        <v>3</v>
      </c>
      <c r="G17" s="8">
        <v>0</v>
      </c>
      <c r="H17" s="8">
        <v>0</v>
      </c>
      <c r="I17" s="8">
        <v>0</v>
      </c>
      <c r="J17" s="9">
        <f t="shared" si="4"/>
        <v>0</v>
      </c>
      <c r="K17" s="8">
        <f t="shared" si="5"/>
        <v>0</v>
      </c>
    </row>
    <row r="18" spans="4:11" x14ac:dyDescent="0.25">
      <c r="E18" s="2">
        <v>4</v>
      </c>
      <c r="F18" t="s">
        <v>4</v>
      </c>
      <c r="G18" s="8">
        <v>0</v>
      </c>
      <c r="H18" s="8">
        <v>0</v>
      </c>
      <c r="I18" s="8">
        <v>0</v>
      </c>
      <c r="J18" s="9">
        <f t="shared" si="4"/>
        <v>0</v>
      </c>
      <c r="K18" s="8">
        <f t="shared" si="5"/>
        <v>0</v>
      </c>
    </row>
    <row r="19" spans="4:11" x14ac:dyDescent="0.25">
      <c r="E19" s="2">
        <v>5</v>
      </c>
      <c r="F19" t="s">
        <v>5</v>
      </c>
      <c r="G19" s="8">
        <v>-0.2</v>
      </c>
      <c r="H19" s="8">
        <v>0.5</v>
      </c>
      <c r="I19" s="8">
        <v>0</v>
      </c>
      <c r="J19" s="9">
        <f t="shared" si="4"/>
        <v>-0.7</v>
      </c>
      <c r="K19" s="8">
        <f t="shared" si="5"/>
        <v>-0.7</v>
      </c>
    </row>
    <row r="20" spans="4:11" x14ac:dyDescent="0.25">
      <c r="E20" s="2">
        <v>6</v>
      </c>
      <c r="F20" t="s">
        <v>6</v>
      </c>
      <c r="G20" s="8">
        <v>-0.5</v>
      </c>
      <c r="H20" s="8">
        <v>1.5</v>
      </c>
      <c r="I20" s="8">
        <v>0</v>
      </c>
      <c r="J20" s="9">
        <f t="shared" si="4"/>
        <v>-2</v>
      </c>
      <c r="K20" s="8">
        <f t="shared" si="5"/>
        <v>-2</v>
      </c>
    </row>
    <row r="21" spans="4:11" x14ac:dyDescent="0.25">
      <c r="E21" s="2">
        <v>7</v>
      </c>
      <c r="F21" t="s">
        <v>7</v>
      </c>
      <c r="G21" s="8">
        <v>-1.5</v>
      </c>
      <c r="H21" s="8">
        <v>2.5</v>
      </c>
      <c r="I21" s="8">
        <v>0</v>
      </c>
      <c r="J21" s="9">
        <f t="shared" si="4"/>
        <v>-4</v>
      </c>
      <c r="K21" s="8">
        <f t="shared" si="5"/>
        <v>-4</v>
      </c>
    </row>
    <row r="22" spans="4:11" x14ac:dyDescent="0.25">
      <c r="G22" s="8"/>
      <c r="H22" s="8"/>
      <c r="I22" s="8"/>
      <c r="J22" s="9"/>
      <c r="K22" s="8"/>
    </row>
    <row r="23" spans="4:11" x14ac:dyDescent="0.25">
      <c r="D23" t="s">
        <v>13</v>
      </c>
      <c r="E23" s="2">
        <v>1</v>
      </c>
      <c r="F23" t="s">
        <v>14</v>
      </c>
      <c r="G23" s="8">
        <v>0</v>
      </c>
      <c r="H23" s="8">
        <v>0.3</v>
      </c>
      <c r="I23" s="8">
        <v>0</v>
      </c>
      <c r="J23" s="9">
        <f t="shared" ref="J23:J27" si="6">G23-H23</f>
        <v>-0.3</v>
      </c>
      <c r="K23" s="8">
        <f t="shared" ref="K23:K27" si="7">J23-I23</f>
        <v>-0.3</v>
      </c>
    </row>
    <row r="24" spans="4:11" x14ac:dyDescent="0.25">
      <c r="E24" s="2">
        <v>2</v>
      </c>
      <c r="F24" t="s">
        <v>15</v>
      </c>
      <c r="G24" s="8">
        <v>0.2</v>
      </c>
      <c r="H24" s="8">
        <v>0</v>
      </c>
      <c r="I24" s="8">
        <v>0.5</v>
      </c>
      <c r="J24" s="9">
        <f t="shared" si="6"/>
        <v>0.2</v>
      </c>
      <c r="K24" s="8">
        <f t="shared" si="7"/>
        <v>-0.3</v>
      </c>
    </row>
    <row r="25" spans="4:11" x14ac:dyDescent="0.25">
      <c r="E25" s="2">
        <v>3</v>
      </c>
      <c r="F25" t="s">
        <v>16</v>
      </c>
      <c r="G25" s="8">
        <v>0.2</v>
      </c>
      <c r="H25" s="8">
        <v>0</v>
      </c>
      <c r="I25" s="8">
        <v>0.8</v>
      </c>
      <c r="J25" s="9">
        <f t="shared" si="6"/>
        <v>0.2</v>
      </c>
      <c r="K25" s="8">
        <f t="shared" si="7"/>
        <v>-0.60000000000000009</v>
      </c>
    </row>
    <row r="26" spans="4:11" x14ac:dyDescent="0.25">
      <c r="E26" s="2">
        <v>4</v>
      </c>
      <c r="F26" t="s">
        <v>17</v>
      </c>
      <c r="G26" s="8">
        <v>0.3</v>
      </c>
      <c r="H26" s="8">
        <v>0</v>
      </c>
      <c r="I26" s="8">
        <v>1.2</v>
      </c>
      <c r="J26" s="9">
        <f t="shared" si="6"/>
        <v>0.3</v>
      </c>
      <c r="K26" s="8">
        <f t="shared" si="7"/>
        <v>-0.89999999999999991</v>
      </c>
    </row>
    <row r="27" spans="4:11" x14ac:dyDescent="0.25">
      <c r="E27" s="2">
        <v>5</v>
      </c>
      <c r="F27" t="s">
        <v>18</v>
      </c>
      <c r="G27" s="8">
        <v>0.5</v>
      </c>
      <c r="H27" s="8">
        <v>0</v>
      </c>
      <c r="I27" s="8">
        <v>1.5</v>
      </c>
      <c r="J27" s="9">
        <f t="shared" si="6"/>
        <v>0.5</v>
      </c>
      <c r="K27" s="8">
        <f t="shared" si="7"/>
        <v>-1</v>
      </c>
    </row>
    <row r="28" spans="4:11" x14ac:dyDescent="0.25">
      <c r="G28" s="8"/>
      <c r="H28" s="8"/>
      <c r="I28" s="8"/>
      <c r="J28" s="9"/>
      <c r="K28" s="8"/>
    </row>
    <row r="29" spans="4:11" x14ac:dyDescent="0.25">
      <c r="D29" t="s">
        <v>22</v>
      </c>
      <c r="F29" t="s">
        <v>60</v>
      </c>
      <c r="G29" s="8"/>
      <c r="H29" s="8"/>
      <c r="I29" s="8"/>
      <c r="J29" s="9"/>
      <c r="K29" s="8"/>
    </row>
    <row r="30" spans="4:11" x14ac:dyDescent="0.25">
      <c r="E30" s="2" t="s">
        <v>23</v>
      </c>
      <c r="F30" t="s">
        <v>33</v>
      </c>
      <c r="G30" s="8">
        <v>0</v>
      </c>
      <c r="H30" s="8">
        <v>0</v>
      </c>
      <c r="I30" s="8">
        <v>0</v>
      </c>
      <c r="J30" s="9">
        <f t="shared" ref="J30:J43" si="8">G30-H30</f>
        <v>0</v>
      </c>
      <c r="K30" s="8">
        <f t="shared" ref="K30:K43" si="9">J30-I30</f>
        <v>0</v>
      </c>
    </row>
    <row r="31" spans="4:11" x14ac:dyDescent="0.25">
      <c r="E31" s="2" t="s">
        <v>24</v>
      </c>
      <c r="F31" t="s">
        <v>34</v>
      </c>
      <c r="G31" s="8">
        <v>0</v>
      </c>
      <c r="H31" s="8">
        <v>0</v>
      </c>
      <c r="I31" s="8">
        <v>0</v>
      </c>
      <c r="J31" s="9">
        <f t="shared" si="8"/>
        <v>0</v>
      </c>
      <c r="K31" s="8">
        <f t="shared" si="9"/>
        <v>0</v>
      </c>
    </row>
    <row r="32" spans="4:11" x14ac:dyDescent="0.25">
      <c r="F32" t="s">
        <v>60</v>
      </c>
      <c r="G32" s="8"/>
      <c r="H32" s="8"/>
      <c r="I32" s="8"/>
      <c r="J32" s="9"/>
      <c r="K32" s="8"/>
    </row>
    <row r="33" spans="5:11" x14ac:dyDescent="0.25">
      <c r="E33" s="2" t="s">
        <v>25</v>
      </c>
      <c r="F33" t="s">
        <v>35</v>
      </c>
      <c r="G33" s="8">
        <v>0.2</v>
      </c>
      <c r="H33" s="8">
        <v>0</v>
      </c>
      <c r="I33" s="8">
        <v>0</v>
      </c>
      <c r="J33" s="9">
        <f t="shared" si="8"/>
        <v>0.2</v>
      </c>
      <c r="K33" s="8">
        <f t="shared" si="9"/>
        <v>0.2</v>
      </c>
    </row>
    <row r="34" spans="5:11" x14ac:dyDescent="0.25">
      <c r="E34" s="2" t="s">
        <v>26</v>
      </c>
      <c r="F34" t="s">
        <v>36</v>
      </c>
      <c r="G34" s="8">
        <v>0.3</v>
      </c>
      <c r="H34" s="8">
        <v>0</v>
      </c>
      <c r="I34" s="8">
        <v>0</v>
      </c>
      <c r="J34" s="9">
        <f t="shared" si="8"/>
        <v>0.3</v>
      </c>
      <c r="K34" s="8">
        <f t="shared" si="9"/>
        <v>0.3</v>
      </c>
    </row>
    <row r="35" spans="5:11" x14ac:dyDescent="0.25">
      <c r="F35" t="s">
        <v>60</v>
      </c>
      <c r="G35" s="8"/>
      <c r="H35" s="8"/>
      <c r="I35" s="8"/>
      <c r="J35" s="9"/>
      <c r="K35" s="8"/>
    </row>
    <row r="36" spans="5:11" x14ac:dyDescent="0.25">
      <c r="E36" s="2" t="s">
        <v>27</v>
      </c>
      <c r="F36" t="s">
        <v>37</v>
      </c>
      <c r="G36" s="8">
        <v>0</v>
      </c>
      <c r="H36" s="8">
        <v>-0.1</v>
      </c>
      <c r="I36" s="8">
        <v>0</v>
      </c>
      <c r="J36" s="9">
        <f t="shared" si="8"/>
        <v>0.1</v>
      </c>
      <c r="K36" s="8">
        <f t="shared" si="9"/>
        <v>0.1</v>
      </c>
    </row>
    <row r="37" spans="5:11" x14ac:dyDescent="0.25">
      <c r="E37" s="2" t="s">
        <v>28</v>
      </c>
      <c r="F37" t="s">
        <v>38</v>
      </c>
      <c r="G37" s="8">
        <v>0</v>
      </c>
      <c r="H37" s="8">
        <v>-0.3</v>
      </c>
      <c r="I37" s="8">
        <v>0</v>
      </c>
      <c r="J37" s="9">
        <f t="shared" si="8"/>
        <v>0.3</v>
      </c>
      <c r="K37" s="8">
        <f t="shared" si="9"/>
        <v>0.3</v>
      </c>
    </row>
    <row r="38" spans="5:11" x14ac:dyDescent="0.25">
      <c r="F38" t="s">
        <v>60</v>
      </c>
      <c r="G38" s="8"/>
      <c r="H38" s="8"/>
      <c r="I38" s="8"/>
      <c r="J38" s="9"/>
      <c r="K38" s="8"/>
    </row>
    <row r="39" spans="5:11" x14ac:dyDescent="0.25">
      <c r="E39" s="2" t="s">
        <v>29</v>
      </c>
      <c r="F39" t="s">
        <v>39</v>
      </c>
      <c r="G39" s="8">
        <v>0</v>
      </c>
      <c r="H39" s="8">
        <v>0</v>
      </c>
      <c r="I39" s="8">
        <v>0.2</v>
      </c>
      <c r="J39" s="9">
        <f t="shared" si="8"/>
        <v>0</v>
      </c>
      <c r="K39" s="8">
        <f t="shared" si="9"/>
        <v>-0.2</v>
      </c>
    </row>
    <row r="40" spans="5:11" x14ac:dyDescent="0.25">
      <c r="E40" s="2" t="s">
        <v>30</v>
      </c>
      <c r="F40" t="s">
        <v>40</v>
      </c>
      <c r="G40" s="8">
        <v>0.3</v>
      </c>
      <c r="H40" s="8">
        <v>0</v>
      </c>
      <c r="I40" s="8">
        <v>0.5</v>
      </c>
      <c r="J40" s="9">
        <f t="shared" si="8"/>
        <v>0.3</v>
      </c>
      <c r="K40" s="8">
        <f t="shared" si="9"/>
        <v>-0.2</v>
      </c>
    </row>
    <row r="41" spans="5:11" x14ac:dyDescent="0.25">
      <c r="F41" t="s">
        <v>60</v>
      </c>
      <c r="G41" s="8"/>
      <c r="H41" s="8"/>
      <c r="I41" s="8"/>
      <c r="J41" s="9"/>
      <c r="K41" s="8"/>
    </row>
    <row r="42" spans="5:11" x14ac:dyDescent="0.25">
      <c r="E42" s="2" t="s">
        <v>31</v>
      </c>
      <c r="F42" t="s">
        <v>41</v>
      </c>
      <c r="G42" s="8">
        <v>0</v>
      </c>
      <c r="H42" s="8">
        <v>0</v>
      </c>
      <c r="I42" s="8">
        <v>0.1</v>
      </c>
      <c r="J42" s="9">
        <f t="shared" si="8"/>
        <v>0</v>
      </c>
      <c r="K42" s="8">
        <f t="shared" si="9"/>
        <v>-0.1</v>
      </c>
    </row>
    <row r="43" spans="5:11" x14ac:dyDescent="0.25">
      <c r="E43" s="2" t="s">
        <v>32</v>
      </c>
      <c r="F43" t="s">
        <v>42</v>
      </c>
      <c r="G43" s="8">
        <v>0</v>
      </c>
      <c r="H43" s="8">
        <v>0</v>
      </c>
      <c r="I43" s="8">
        <v>0.2</v>
      </c>
      <c r="J43" s="9">
        <f t="shared" si="8"/>
        <v>0</v>
      </c>
      <c r="K43" s="8">
        <f t="shared" si="9"/>
        <v>-0.2</v>
      </c>
    </row>
  </sheetData>
  <dataValidations count="9">
    <dataValidation type="list" allowBlank="1" showInputMessage="1" showErrorMessage="1" sqref="O5" xr:uid="{0B5B7189-0493-4377-8653-901EF17734A0}">
      <formula1>$F$4:$F$6</formula1>
    </dataValidation>
    <dataValidation type="list" allowBlank="1" showInputMessage="1" showErrorMessage="1" sqref="O6" xr:uid="{796EDBC1-9F90-4E3D-AFAD-39629865FBEA}">
      <formula1>$F$8:$F$13</formula1>
    </dataValidation>
    <dataValidation type="list" allowBlank="1" showInputMessage="1" showErrorMessage="1" sqref="O7" xr:uid="{7FBC52D9-BDE6-4A99-9AFF-75302F914A17}">
      <formula1>$F$15:$F$21</formula1>
    </dataValidation>
    <dataValidation type="list" allowBlank="1" showInputMessage="1" showErrorMessage="1" sqref="O8" xr:uid="{F65AE0CB-44C1-44D6-B21D-7BD11C0A4453}">
      <formula1>$F$23:$F$27</formula1>
    </dataValidation>
    <dataValidation type="list" allowBlank="1" showInputMessage="1" showErrorMessage="1" sqref="R5" xr:uid="{3E19DB3C-DA50-4F67-A8A3-DCDB255559D8}">
      <formula1>$F$29:$F$31</formula1>
    </dataValidation>
    <dataValidation type="list" allowBlank="1" showInputMessage="1" showErrorMessage="1" sqref="R6" xr:uid="{5B2CFED5-3E8F-437D-B41F-F764F304EEE1}">
      <formula1>$F$32:$F$34</formula1>
    </dataValidation>
    <dataValidation type="list" allowBlank="1" showInputMessage="1" showErrorMessage="1" sqref="R7" xr:uid="{4AF09B7D-53C2-4411-9C48-C9BF83661652}">
      <formula1>$F$35:$F$37</formula1>
    </dataValidation>
    <dataValidation type="list" allowBlank="1" showInputMessage="1" showErrorMessage="1" sqref="R8" xr:uid="{74E508A1-4196-4EDA-ABA0-647B828ECD50}">
      <formula1>$F$38:$F$40</formula1>
    </dataValidation>
    <dataValidation type="list" allowBlank="1" showInputMessage="1" showErrorMessage="1" sqref="R9" xr:uid="{709C83E3-14B2-4184-A0E2-EF10A0C6F1DF}">
      <formula1>$F$41:$F$43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values</vt:lpstr>
      <vt:lpstr>Old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Costa</dc:creator>
  <cp:lastModifiedBy>Marc Costa</cp:lastModifiedBy>
  <dcterms:created xsi:type="dcterms:W3CDTF">2023-07-22T12:56:27Z</dcterms:created>
  <dcterms:modified xsi:type="dcterms:W3CDTF">2023-07-22T14:19:50Z</dcterms:modified>
</cp:coreProperties>
</file>