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uss\Desktop\AINT308Repository\"/>
    </mc:Choice>
  </mc:AlternateContent>
  <xr:revisionPtr revIDLastSave="0" documentId="13_ncr:1_{5A0ABA27-6D57-43F0-81AC-E3F25DA429D4}" xr6:coauthVersionLast="46" xr6:coauthVersionMax="46" xr10:uidLastSave="{00000000-0000-0000-0000-000000000000}"/>
  <bookViews>
    <workbookView xWindow="4290" yWindow="1740" windowWidth="25800" windowHeight="19860" xr2:uid="{7FAEBF60-4912-47E7-96D1-3B4F397DC1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14" i="1" s="1"/>
  <c r="E17" i="1"/>
  <c r="F17" i="1" s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F46" i="1" s="1"/>
  <c r="H46" i="1" s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F7" i="1"/>
  <c r="F8" i="1"/>
  <c r="F9" i="1"/>
  <c r="F10" i="1"/>
  <c r="F11" i="1"/>
  <c r="F12" i="1"/>
  <c r="F13" i="1"/>
  <c r="F15" i="1"/>
  <c r="F16" i="1"/>
  <c r="F18" i="1"/>
  <c r="F6" i="1"/>
  <c r="E23" i="1"/>
  <c r="E24" i="1"/>
  <c r="E25" i="1"/>
  <c r="E26" i="1"/>
  <c r="E27" i="1"/>
  <c r="E28" i="1"/>
  <c r="E29" i="1"/>
  <c r="E22" i="1"/>
  <c r="E7" i="1"/>
  <c r="E8" i="1"/>
  <c r="E9" i="1"/>
  <c r="E10" i="1"/>
  <c r="E11" i="1"/>
  <c r="E12" i="1"/>
  <c r="E13" i="1"/>
  <c r="E15" i="1"/>
  <c r="E16" i="1"/>
  <c r="E18" i="1"/>
  <c r="E6" i="1"/>
  <c r="F36" i="1" l="1"/>
  <c r="H36" i="1" s="1"/>
  <c r="F34" i="1"/>
  <c r="H34" i="1" s="1"/>
  <c r="F45" i="1"/>
  <c r="H45" i="1" s="1"/>
  <c r="F44" i="1"/>
  <c r="H44" i="1" s="1"/>
  <c r="F37" i="1"/>
  <c r="H37" i="1" s="1"/>
  <c r="F35" i="1"/>
  <c r="H35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</calcChain>
</file>

<file path=xl/sharedStrings.xml><?xml version="1.0" encoding="utf-8"?>
<sst xmlns="http://schemas.openxmlformats.org/spreadsheetml/2006/main" count="31" uniqueCount="17">
  <si>
    <t>Task 4 - Disparity Mapping Results</t>
  </si>
  <si>
    <t>Disparity Image -</t>
  </si>
  <si>
    <t>Known Distance Image [cm]</t>
  </si>
  <si>
    <t>Sample 1</t>
  </si>
  <si>
    <t>Sample 2</t>
  </si>
  <si>
    <t>Sample 3</t>
  </si>
  <si>
    <t>Mean</t>
  </si>
  <si>
    <t>B x F</t>
  </si>
  <si>
    <t>Unknown Target Image [#]</t>
  </si>
  <si>
    <t>Pixel Value of Disparity Image samples</t>
  </si>
  <si>
    <t>Avg BF</t>
  </si>
  <si>
    <t>Distance</t>
  </si>
  <si>
    <t>Pixel Avg</t>
  </si>
  <si>
    <t>Avg BF/Pixel</t>
  </si>
  <si>
    <t>+/- %</t>
  </si>
  <si>
    <t xml:space="preserve">+/-2% error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</si>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</sst>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Disparity against Distance</a:t>
            </a:r>
            <a:r>
              <a:rPr lang="en-US" baseline="0"/>
              <a:t> Mapping [10588101]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Pixel Value of Disparity Image samples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3.962057143670026E-2"/>
                  <c:y val="-0.46443591427877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Sheet1!$A$6:$A$18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</c:numCache>
            </c:numRef>
          </c:cat>
          <c:val>
            <c:numRef>
              <c:f>Sheet1!$E$6:$E$18</c:f>
              <c:numCache>
                <c:formatCode>0</c:formatCode>
                <c:ptCount val="13"/>
                <c:pt idx="0">
                  <c:v>122.33333333333333</c:v>
                </c:pt>
                <c:pt idx="1">
                  <c:v>92</c:v>
                </c:pt>
                <c:pt idx="2">
                  <c:v>73</c:v>
                </c:pt>
                <c:pt idx="3">
                  <c:v>61</c:v>
                </c:pt>
                <c:pt idx="4">
                  <c:v>52.666666666666664</c:v>
                </c:pt>
                <c:pt idx="5">
                  <c:v>46</c:v>
                </c:pt>
                <c:pt idx="6">
                  <c:v>41</c:v>
                </c:pt>
                <c:pt idx="7">
                  <c:v>37</c:v>
                </c:pt>
                <c:pt idx="8">
                  <c:v>34</c:v>
                </c:pt>
                <c:pt idx="9">
                  <c:v>30</c:v>
                </c:pt>
                <c:pt idx="10">
                  <c:v>28</c:v>
                </c:pt>
                <c:pt idx="11">
                  <c:v>25.666666666666668</c:v>
                </c:pt>
                <c:pt idx="1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4-4E90-AC89-C3A1931580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882081872"/>
        <c:axId val="1882082288"/>
      </c:barChart>
      <c:catAx>
        <c:axId val="1882081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X- Axis - Known</a:t>
                </a:r>
                <a:r>
                  <a:rPr lang="en-GB" baseline="0"/>
                  <a:t> Distance Image [cm]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82288"/>
        <c:crosses val="autoZero"/>
        <c:auto val="1"/>
        <c:lblAlgn val="ctr"/>
        <c:lblOffset val="100"/>
        <c:noMultiLvlLbl val="0"/>
      </c:catAx>
      <c:valAx>
        <c:axId val="1882082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Y-Axis - Disparity</a:t>
                </a:r>
                <a:r>
                  <a:rPr lang="en-GB" baseline="0"/>
                  <a:t> Pixel Values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8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against Disparity</a:t>
            </a:r>
            <a:r>
              <a:rPr lang="en-US" baseline="0"/>
              <a:t> Mapping [10588101]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Known Distance Image [cm]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397483990058177E-2"/>
                  <c:y val="-0.50342830499749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Sheet1!$E$54:$E$66</c:f>
              <c:numCache>
                <c:formatCode>0</c:formatCode>
                <c:ptCount val="13"/>
                <c:pt idx="0">
                  <c:v>24</c:v>
                </c:pt>
                <c:pt idx="1">
                  <c:v>25</c:v>
                </c:pt>
                <c:pt idx="2">
                  <c:v>28</c:v>
                </c:pt>
                <c:pt idx="3">
                  <c:v>30</c:v>
                </c:pt>
                <c:pt idx="4">
                  <c:v>34</c:v>
                </c:pt>
                <c:pt idx="5">
                  <c:v>37</c:v>
                </c:pt>
                <c:pt idx="6">
                  <c:v>41</c:v>
                </c:pt>
                <c:pt idx="7">
                  <c:v>46</c:v>
                </c:pt>
                <c:pt idx="8">
                  <c:v>52.666666666666664</c:v>
                </c:pt>
                <c:pt idx="9">
                  <c:v>61</c:v>
                </c:pt>
                <c:pt idx="10">
                  <c:v>73</c:v>
                </c:pt>
                <c:pt idx="11">
                  <c:v>92</c:v>
                </c:pt>
                <c:pt idx="12">
                  <c:v>122.33333333333333</c:v>
                </c:pt>
              </c:numCache>
            </c:numRef>
          </c:cat>
          <c:val>
            <c:numRef>
              <c:f>Sheet1!$A$54:$A$66</c:f>
              <c:numCache>
                <c:formatCode>General</c:formatCode>
                <c:ptCount val="13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D7-4AD8-8DEA-E76F71214F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axId val="1882081872"/>
        <c:axId val="1882082288"/>
      </c:barChart>
      <c:catAx>
        <c:axId val="1882081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X- Axis - Disparity Pixel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82288"/>
        <c:crosses val="autoZero"/>
        <c:auto val="1"/>
        <c:lblAlgn val="ctr"/>
        <c:lblOffset val="100"/>
        <c:noMultiLvlLbl val="0"/>
      </c:catAx>
      <c:valAx>
        <c:axId val="1882082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Y-Axis - Known</a:t>
                </a:r>
                <a:r>
                  <a:rPr lang="en-GB" baseline="0"/>
                  <a:t> Distance Image [cm]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8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73817</xdr:colOff>
      <xdr:row>1</xdr:row>
      <xdr:rowOff>9524</xdr:rowOff>
    </xdr:from>
    <xdr:to>
      <xdr:col>22</xdr:col>
      <xdr:colOff>116681</xdr:colOff>
      <xdr:row>22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394DD7-F38C-4A08-8DAD-5749E7A1B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59531</xdr:colOff>
      <xdr:row>22</xdr:row>
      <xdr:rowOff>178594</xdr:rowOff>
    </xdr:from>
    <xdr:to>
      <xdr:col>22</xdr:col>
      <xdr:colOff>102395</xdr:colOff>
      <xdr:row>44</xdr:row>
      <xdr:rowOff>69057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284003-16DE-434C-B309-994A3B11B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C41A2-41BF-4D53-A9DB-F994C2842CAB}">
  <dimension ref="A1:J66"/>
  <sheetViews>
    <sheetView tabSelected="1" zoomScaleNormal="100" workbookViewId="0">
      <selection activeCell="U48" sqref="U48"/>
    </sheetView>
  </sheetViews>
  <sheetFormatPr defaultRowHeight="15" x14ac:dyDescent="0.25"/>
  <cols>
    <col min="1" max="1" width="34" bestFit="1" customWidth="1"/>
  </cols>
  <sheetData>
    <row r="1" spans="1:6" ht="15" customHeight="1" x14ac:dyDescent="0.25">
      <c r="A1" s="3" t="s">
        <v>0</v>
      </c>
      <c r="B1" s="4"/>
      <c r="C1" s="4"/>
      <c r="D1" s="4"/>
      <c r="E1" s="4"/>
      <c r="F1" s="5"/>
    </row>
    <row r="2" spans="1:6" ht="15" customHeight="1" x14ac:dyDescent="0.25">
      <c r="A2" s="6"/>
      <c r="B2" s="7"/>
      <c r="C2" s="7"/>
      <c r="D2" s="7"/>
      <c r="E2" s="7"/>
      <c r="F2" s="8"/>
    </row>
    <row r="3" spans="1:6" ht="15.75" customHeight="1" thickBot="1" x14ac:dyDescent="0.3">
      <c r="A3" s="9"/>
      <c r="B3" s="10"/>
      <c r="C3" s="10"/>
      <c r="D3" s="10"/>
      <c r="E3" s="10"/>
      <c r="F3" s="11"/>
    </row>
    <row r="4" spans="1:6" ht="15.75" thickBot="1" x14ac:dyDescent="0.3">
      <c r="A4" s="17" t="s">
        <v>1</v>
      </c>
      <c r="B4" s="34" t="s">
        <v>9</v>
      </c>
      <c r="C4" s="35"/>
      <c r="D4" s="35"/>
      <c r="E4" s="36"/>
      <c r="F4" s="15" t="s">
        <v>7</v>
      </c>
    </row>
    <row r="5" spans="1:6" ht="15.75" thickBot="1" x14ac:dyDescent="0.3">
      <c r="A5" s="19" t="s">
        <v>2</v>
      </c>
      <c r="B5" s="31" t="s">
        <v>3</v>
      </c>
      <c r="C5" s="32" t="s">
        <v>4</v>
      </c>
      <c r="D5" s="32" t="s">
        <v>5</v>
      </c>
      <c r="E5" s="33" t="s">
        <v>6</v>
      </c>
      <c r="F5" s="16"/>
    </row>
    <row r="6" spans="1:6" x14ac:dyDescent="0.25">
      <c r="A6" s="17">
        <v>30</v>
      </c>
      <c r="B6" s="20">
        <v>122</v>
      </c>
      <c r="C6" s="14">
        <v>123</v>
      </c>
      <c r="D6" s="21">
        <v>122</v>
      </c>
      <c r="E6" s="22">
        <f>AVERAGE(B6:D6)</f>
        <v>122.33333333333333</v>
      </c>
      <c r="F6" s="17">
        <f>A6*E6</f>
        <v>3670</v>
      </c>
    </row>
    <row r="7" spans="1:6" x14ac:dyDescent="0.25">
      <c r="A7" s="18">
        <v>40</v>
      </c>
      <c r="B7" s="23">
        <v>92</v>
      </c>
      <c r="C7" s="24">
        <v>92</v>
      </c>
      <c r="D7" s="25">
        <v>92</v>
      </c>
      <c r="E7" s="26">
        <f t="shared" ref="E7:E18" si="0">AVERAGE(B7:D7)</f>
        <v>92</v>
      </c>
      <c r="F7" s="18">
        <f t="shared" ref="F7:F18" si="1">A7*E7</f>
        <v>3680</v>
      </c>
    </row>
    <row r="8" spans="1:6" x14ac:dyDescent="0.25">
      <c r="A8" s="18">
        <v>50</v>
      </c>
      <c r="B8" s="23">
        <v>73</v>
      </c>
      <c r="C8" s="24">
        <v>73</v>
      </c>
      <c r="D8" s="25">
        <v>73</v>
      </c>
      <c r="E8" s="26">
        <f t="shared" si="0"/>
        <v>73</v>
      </c>
      <c r="F8" s="18">
        <f t="shared" si="1"/>
        <v>3650</v>
      </c>
    </row>
    <row r="9" spans="1:6" x14ac:dyDescent="0.25">
      <c r="A9" s="18">
        <v>60</v>
      </c>
      <c r="B9" s="23">
        <v>61</v>
      </c>
      <c r="C9" s="24">
        <v>61</v>
      </c>
      <c r="D9" s="25">
        <v>61</v>
      </c>
      <c r="E9" s="26">
        <f t="shared" si="0"/>
        <v>61</v>
      </c>
      <c r="F9" s="18">
        <f t="shared" si="1"/>
        <v>3660</v>
      </c>
    </row>
    <row r="10" spans="1:6" x14ac:dyDescent="0.25">
      <c r="A10" s="18">
        <v>70</v>
      </c>
      <c r="B10" s="23">
        <v>53</v>
      </c>
      <c r="C10" s="24">
        <v>52</v>
      </c>
      <c r="D10" s="25">
        <v>53</v>
      </c>
      <c r="E10" s="26">
        <f t="shared" si="0"/>
        <v>52.666666666666664</v>
      </c>
      <c r="F10" s="26">
        <f t="shared" si="1"/>
        <v>3686.6666666666665</v>
      </c>
    </row>
    <row r="11" spans="1:6" x14ac:dyDescent="0.25">
      <c r="A11" s="18">
        <v>80</v>
      </c>
      <c r="B11" s="23">
        <v>46</v>
      </c>
      <c r="C11" s="24">
        <v>46</v>
      </c>
      <c r="D11" s="25">
        <v>46</v>
      </c>
      <c r="E11" s="26">
        <f t="shared" si="0"/>
        <v>46</v>
      </c>
      <c r="F11" s="18">
        <f t="shared" si="1"/>
        <v>3680</v>
      </c>
    </row>
    <row r="12" spans="1:6" x14ac:dyDescent="0.25">
      <c r="A12" s="18">
        <v>90</v>
      </c>
      <c r="B12" s="23">
        <v>41</v>
      </c>
      <c r="C12" s="24">
        <v>41</v>
      </c>
      <c r="D12" s="25">
        <v>41</v>
      </c>
      <c r="E12" s="26">
        <f t="shared" si="0"/>
        <v>41</v>
      </c>
      <c r="F12" s="18">
        <f t="shared" si="1"/>
        <v>3690</v>
      </c>
    </row>
    <row r="13" spans="1:6" x14ac:dyDescent="0.25">
      <c r="A13" s="18">
        <v>100</v>
      </c>
      <c r="B13" s="23">
        <v>37</v>
      </c>
      <c r="C13" s="24">
        <v>37</v>
      </c>
      <c r="D13" s="25">
        <v>37</v>
      </c>
      <c r="E13" s="26">
        <f t="shared" si="0"/>
        <v>37</v>
      </c>
      <c r="F13" s="18">
        <f t="shared" si="1"/>
        <v>3700</v>
      </c>
    </row>
    <row r="14" spans="1:6" x14ac:dyDescent="0.25">
      <c r="A14" s="18">
        <v>110</v>
      </c>
      <c r="B14" s="23">
        <v>34</v>
      </c>
      <c r="C14" s="24">
        <v>34</v>
      </c>
      <c r="D14" s="25">
        <v>34</v>
      </c>
      <c r="E14" s="26">
        <f t="shared" si="0"/>
        <v>34</v>
      </c>
      <c r="F14" s="18">
        <f t="shared" si="1"/>
        <v>3740</v>
      </c>
    </row>
    <row r="15" spans="1:6" x14ac:dyDescent="0.25">
      <c r="A15" s="18">
        <v>120</v>
      </c>
      <c r="B15" s="23">
        <v>30</v>
      </c>
      <c r="C15" s="24">
        <v>30</v>
      </c>
      <c r="D15" s="25">
        <v>30</v>
      </c>
      <c r="E15" s="26">
        <f t="shared" si="0"/>
        <v>30</v>
      </c>
      <c r="F15" s="18">
        <f t="shared" si="1"/>
        <v>3600</v>
      </c>
    </row>
    <row r="16" spans="1:6" x14ac:dyDescent="0.25">
      <c r="A16" s="18">
        <v>130</v>
      </c>
      <c r="B16" s="23">
        <v>28</v>
      </c>
      <c r="C16" s="24">
        <v>28</v>
      </c>
      <c r="D16" s="25">
        <v>28</v>
      </c>
      <c r="E16" s="26">
        <f t="shared" si="0"/>
        <v>28</v>
      </c>
      <c r="F16" s="18">
        <f t="shared" si="1"/>
        <v>3640</v>
      </c>
    </row>
    <row r="17" spans="1:6" x14ac:dyDescent="0.25">
      <c r="A17" s="18">
        <v>140</v>
      </c>
      <c r="B17" s="23">
        <v>26</v>
      </c>
      <c r="C17" s="24">
        <v>25</v>
      </c>
      <c r="D17" s="25">
        <v>26</v>
      </c>
      <c r="E17" s="26">
        <f t="shared" si="0"/>
        <v>25.666666666666668</v>
      </c>
      <c r="F17" s="26">
        <f t="shared" si="1"/>
        <v>3593.3333333333335</v>
      </c>
    </row>
    <row r="18" spans="1:6" ht="15.75" thickBot="1" x14ac:dyDescent="0.3">
      <c r="A18" s="19">
        <v>150</v>
      </c>
      <c r="B18" s="27">
        <v>24</v>
      </c>
      <c r="C18" s="28">
        <v>24</v>
      </c>
      <c r="D18" s="29">
        <v>24</v>
      </c>
      <c r="E18" s="30">
        <f t="shared" si="0"/>
        <v>24</v>
      </c>
      <c r="F18" s="19">
        <f t="shared" si="1"/>
        <v>3600</v>
      </c>
    </row>
    <row r="20" spans="1:6" x14ac:dyDescent="0.25">
      <c r="A20" t="s">
        <v>1</v>
      </c>
      <c r="B20" s="2" t="s">
        <v>9</v>
      </c>
      <c r="C20" s="2"/>
      <c r="D20" s="2"/>
      <c r="E20" s="2"/>
    </row>
    <row r="21" spans="1:6" x14ac:dyDescent="0.25">
      <c r="A21" t="s">
        <v>8</v>
      </c>
      <c r="B21" t="s">
        <v>3</v>
      </c>
      <c r="C21" t="s">
        <v>4</v>
      </c>
      <c r="D21" t="s">
        <v>5</v>
      </c>
      <c r="E21" t="s">
        <v>6</v>
      </c>
    </row>
    <row r="22" spans="1:6" x14ac:dyDescent="0.25">
      <c r="A22" s="1">
        <v>0</v>
      </c>
      <c r="B22">
        <v>35</v>
      </c>
      <c r="C22">
        <v>35</v>
      </c>
      <c r="D22">
        <v>35</v>
      </c>
      <c r="E22">
        <f>AVERAGE(B22:D22)</f>
        <v>35</v>
      </c>
    </row>
    <row r="23" spans="1:6" x14ac:dyDescent="0.25">
      <c r="A23" s="1">
        <v>1</v>
      </c>
      <c r="B23">
        <v>62</v>
      </c>
      <c r="C23">
        <v>62</v>
      </c>
      <c r="D23">
        <v>62</v>
      </c>
      <c r="E23">
        <f t="shared" ref="E23:E29" si="2">AVERAGE(B23:D23)</f>
        <v>62</v>
      </c>
    </row>
    <row r="24" spans="1:6" x14ac:dyDescent="0.25">
      <c r="A24" s="1">
        <v>2</v>
      </c>
      <c r="B24">
        <v>32</v>
      </c>
      <c r="C24">
        <v>32</v>
      </c>
      <c r="D24">
        <v>32</v>
      </c>
      <c r="E24">
        <f t="shared" si="2"/>
        <v>32</v>
      </c>
    </row>
    <row r="25" spans="1:6" x14ac:dyDescent="0.25">
      <c r="A25" s="1">
        <v>3</v>
      </c>
      <c r="B25">
        <v>24</v>
      </c>
      <c r="C25">
        <v>24</v>
      </c>
      <c r="D25">
        <v>24</v>
      </c>
      <c r="E25">
        <f t="shared" si="2"/>
        <v>24</v>
      </c>
    </row>
    <row r="26" spans="1:6" x14ac:dyDescent="0.25">
      <c r="A26" s="1">
        <v>4</v>
      </c>
      <c r="B26">
        <v>74</v>
      </c>
      <c r="C26">
        <v>74</v>
      </c>
      <c r="D26">
        <v>74</v>
      </c>
      <c r="E26">
        <f t="shared" si="2"/>
        <v>74</v>
      </c>
    </row>
    <row r="27" spans="1:6" x14ac:dyDescent="0.25">
      <c r="A27" s="1">
        <v>5</v>
      </c>
      <c r="B27">
        <v>28</v>
      </c>
      <c r="C27">
        <v>27</v>
      </c>
      <c r="D27">
        <v>28</v>
      </c>
      <c r="E27" s="12">
        <f t="shared" si="2"/>
        <v>27.666666666666668</v>
      </c>
    </row>
    <row r="28" spans="1:6" x14ac:dyDescent="0.25">
      <c r="A28" s="1">
        <v>6</v>
      </c>
      <c r="B28">
        <v>127</v>
      </c>
      <c r="C28">
        <v>128</v>
      </c>
      <c r="D28">
        <v>127</v>
      </c>
      <c r="E28" s="12">
        <f t="shared" si="2"/>
        <v>127.33333333333333</v>
      </c>
    </row>
    <row r="29" spans="1:6" x14ac:dyDescent="0.25">
      <c r="A29" s="1">
        <v>7</v>
      </c>
      <c r="B29">
        <v>44</v>
      </c>
      <c r="C29">
        <v>44</v>
      </c>
      <c r="D29">
        <v>44</v>
      </c>
      <c r="E29">
        <f t="shared" si="2"/>
        <v>44</v>
      </c>
    </row>
    <row r="32" spans="1:6" x14ac:dyDescent="0.25">
      <c r="F32" s="12"/>
    </row>
    <row r="33" spans="2:10" x14ac:dyDescent="0.25">
      <c r="B33" t="s">
        <v>11</v>
      </c>
      <c r="C33" s="1" t="s">
        <v>7</v>
      </c>
      <c r="D33" t="s">
        <v>10</v>
      </c>
      <c r="E33" t="s">
        <v>12</v>
      </c>
      <c r="F33" s="2" t="s">
        <v>13</v>
      </c>
      <c r="G33" s="2"/>
      <c r="H33" s="38" t="s">
        <v>14</v>
      </c>
    </row>
    <row r="34" spans="2:10" x14ac:dyDescent="0.25">
      <c r="B34" s="1">
        <v>30</v>
      </c>
      <c r="C34" s="13">
        <v>3670</v>
      </c>
      <c r="D34" s="12">
        <f>AVERAGE(C34:C46)</f>
        <v>3664.3589743589746</v>
      </c>
      <c r="E34" s="13">
        <v>122.33333333333333</v>
      </c>
      <c r="F34" s="2">
        <f>D34/E34</f>
        <v>29.953888073779083</v>
      </c>
      <c r="G34" s="2"/>
      <c r="H34">
        <f>((F34/B34)*100)-100</f>
        <v>-0.15370642073638408</v>
      </c>
    </row>
    <row r="35" spans="2:10" x14ac:dyDescent="0.25">
      <c r="B35" s="1">
        <v>40</v>
      </c>
      <c r="C35" s="13">
        <v>3680</v>
      </c>
      <c r="D35" s="12">
        <f>D34</f>
        <v>3664.3589743589746</v>
      </c>
      <c r="E35" s="13">
        <v>92</v>
      </c>
      <c r="F35" s="2">
        <f t="shared" ref="F35:F46" si="3">D35/E35</f>
        <v>39.829988851727983</v>
      </c>
      <c r="G35" s="2"/>
      <c r="H35">
        <f t="shared" ref="H35:H46" si="4">((F35/B35)*100)-100</f>
        <v>-0.42502787068004011</v>
      </c>
    </row>
    <row r="36" spans="2:10" x14ac:dyDescent="0.25">
      <c r="B36" s="1">
        <v>50</v>
      </c>
      <c r="C36" s="13">
        <v>3650</v>
      </c>
      <c r="D36" s="12">
        <f t="shared" ref="D36:D46" si="5">D35</f>
        <v>3664.3589743589746</v>
      </c>
      <c r="E36" s="13">
        <v>73</v>
      </c>
      <c r="F36" s="2">
        <f t="shared" si="3"/>
        <v>50.196698278890061</v>
      </c>
      <c r="G36" s="2"/>
      <c r="H36">
        <f t="shared" si="4"/>
        <v>0.39339655778012173</v>
      </c>
    </row>
    <row r="37" spans="2:10" x14ac:dyDescent="0.25">
      <c r="B37" s="1">
        <v>60</v>
      </c>
      <c r="C37" s="13">
        <v>3660</v>
      </c>
      <c r="D37" s="12">
        <f t="shared" si="5"/>
        <v>3664.3589743589746</v>
      </c>
      <c r="E37" s="13">
        <v>61</v>
      </c>
      <c r="F37" s="2">
        <f t="shared" si="3"/>
        <v>60.071458596048764</v>
      </c>
      <c r="G37" s="2"/>
      <c r="H37">
        <f t="shared" si="4"/>
        <v>0.1190976600812661</v>
      </c>
    </row>
    <row r="38" spans="2:10" x14ac:dyDescent="0.25">
      <c r="B38" s="1">
        <v>70</v>
      </c>
      <c r="C38" s="13">
        <v>3686.6666666666665</v>
      </c>
      <c r="D38" s="12">
        <f t="shared" si="5"/>
        <v>3664.3589743589746</v>
      </c>
      <c r="E38" s="13">
        <v>52.666666666666664</v>
      </c>
      <c r="F38" s="2">
        <f t="shared" si="3"/>
        <v>69.576436222005853</v>
      </c>
      <c r="G38" s="2"/>
      <c r="H38">
        <f t="shared" si="4"/>
        <v>-0.60509111142020799</v>
      </c>
    </row>
    <row r="39" spans="2:10" x14ac:dyDescent="0.25">
      <c r="B39" s="1">
        <v>80</v>
      </c>
      <c r="C39" s="13">
        <v>3680</v>
      </c>
      <c r="D39" s="12">
        <f t="shared" si="5"/>
        <v>3664.3589743589746</v>
      </c>
      <c r="E39" s="13">
        <v>46</v>
      </c>
      <c r="F39" s="2">
        <f t="shared" si="3"/>
        <v>79.659977703455965</v>
      </c>
      <c r="G39" s="2"/>
      <c r="H39">
        <f t="shared" si="4"/>
        <v>-0.42502787068004011</v>
      </c>
    </row>
    <row r="40" spans="2:10" x14ac:dyDescent="0.25">
      <c r="B40" s="1">
        <v>90</v>
      </c>
      <c r="C40" s="13">
        <v>3690</v>
      </c>
      <c r="D40" s="12">
        <f t="shared" si="5"/>
        <v>3664.3589743589746</v>
      </c>
      <c r="E40" s="13">
        <v>41</v>
      </c>
      <c r="F40" s="2">
        <f t="shared" si="3"/>
        <v>89.374609130706702</v>
      </c>
      <c r="G40" s="2"/>
      <c r="H40">
        <f t="shared" si="4"/>
        <v>-0.69487874365921698</v>
      </c>
    </row>
    <row r="41" spans="2:10" x14ac:dyDescent="0.25">
      <c r="B41" s="1">
        <v>100</v>
      </c>
      <c r="C41" s="13">
        <v>3700</v>
      </c>
      <c r="D41" s="12">
        <f t="shared" si="5"/>
        <v>3664.3589743589746</v>
      </c>
      <c r="E41" s="13">
        <v>37</v>
      </c>
      <c r="F41" s="2">
        <f t="shared" si="3"/>
        <v>99.036729036729042</v>
      </c>
      <c r="G41" s="2"/>
      <c r="H41">
        <f t="shared" si="4"/>
        <v>-0.96327096327095774</v>
      </c>
    </row>
    <row r="42" spans="2:10" x14ac:dyDescent="0.25">
      <c r="B42" s="1">
        <v>110</v>
      </c>
      <c r="C42" s="13">
        <v>3740</v>
      </c>
      <c r="D42" s="12">
        <f t="shared" si="5"/>
        <v>3664.3589743589746</v>
      </c>
      <c r="E42" s="13">
        <v>34</v>
      </c>
      <c r="F42" s="2">
        <f t="shared" si="3"/>
        <v>107.77526395173454</v>
      </c>
      <c r="G42" s="2"/>
      <c r="H42">
        <f t="shared" si="4"/>
        <v>-2.0224873166049662</v>
      </c>
    </row>
    <row r="43" spans="2:10" x14ac:dyDescent="0.25">
      <c r="B43" s="1">
        <v>120</v>
      </c>
      <c r="C43" s="13">
        <v>3600</v>
      </c>
      <c r="D43" s="12">
        <f t="shared" si="5"/>
        <v>3664.3589743589746</v>
      </c>
      <c r="E43" s="13">
        <v>30</v>
      </c>
      <c r="F43" s="2">
        <f t="shared" si="3"/>
        <v>122.14529914529915</v>
      </c>
      <c r="G43" s="2"/>
      <c r="H43">
        <f t="shared" si="4"/>
        <v>1.7877492877492926</v>
      </c>
    </row>
    <row r="44" spans="2:10" x14ac:dyDescent="0.25">
      <c r="B44" s="1">
        <v>130</v>
      </c>
      <c r="C44" s="13">
        <v>3640</v>
      </c>
      <c r="D44" s="12">
        <f t="shared" si="5"/>
        <v>3664.3589743589746</v>
      </c>
      <c r="E44" s="13">
        <v>28</v>
      </c>
      <c r="F44" s="2">
        <f t="shared" si="3"/>
        <v>130.86996336996339</v>
      </c>
      <c r="G44" s="2"/>
      <c r="H44">
        <f t="shared" si="4"/>
        <v>0.66920259227953238</v>
      </c>
      <c r="J44" t="s">
        <v>16</v>
      </c>
    </row>
    <row r="45" spans="2:10" x14ac:dyDescent="0.25">
      <c r="B45" s="1">
        <v>140</v>
      </c>
      <c r="C45" s="13">
        <v>3640</v>
      </c>
      <c r="D45" s="12">
        <f t="shared" si="5"/>
        <v>3664.3589743589746</v>
      </c>
      <c r="E45" s="13">
        <v>26</v>
      </c>
      <c r="F45" s="2">
        <f t="shared" si="3"/>
        <v>140.93688362919133</v>
      </c>
      <c r="G45" s="2"/>
      <c r="H45">
        <f t="shared" si="4"/>
        <v>0.66920259227951817</v>
      </c>
    </row>
    <row r="46" spans="2:10" x14ac:dyDescent="0.25">
      <c r="B46" s="1">
        <v>150</v>
      </c>
      <c r="C46" s="13">
        <v>3600</v>
      </c>
      <c r="D46" s="12">
        <f t="shared" si="5"/>
        <v>3664.3589743589746</v>
      </c>
      <c r="E46" s="13">
        <v>24</v>
      </c>
      <c r="F46" s="2">
        <f t="shared" si="3"/>
        <v>152.68162393162393</v>
      </c>
      <c r="G46" s="2"/>
      <c r="H46">
        <f t="shared" si="4"/>
        <v>1.7877492877492926</v>
      </c>
      <c r="J46" s="37" t="s">
        <v>15</v>
      </c>
    </row>
    <row r="51" spans="1:5" ht="15.75" thickBot="1" x14ac:dyDescent="0.3"/>
    <row r="52" spans="1:5" ht="15.75" thickBot="1" x14ac:dyDescent="0.3">
      <c r="A52" s="17" t="s">
        <v>1</v>
      </c>
      <c r="B52" s="34" t="s">
        <v>9</v>
      </c>
      <c r="C52" s="35"/>
      <c r="D52" s="35"/>
      <c r="E52" s="36"/>
    </row>
    <row r="53" spans="1:5" ht="15.75" thickBot="1" x14ac:dyDescent="0.3">
      <c r="A53" s="19" t="s">
        <v>2</v>
      </c>
      <c r="B53" s="31" t="s">
        <v>3</v>
      </c>
      <c r="C53" s="32" t="s">
        <v>4</v>
      </c>
      <c r="D53" s="32" t="s">
        <v>5</v>
      </c>
      <c r="E53" s="33" t="s">
        <v>6</v>
      </c>
    </row>
    <row r="54" spans="1:5" x14ac:dyDescent="0.25">
      <c r="A54" s="17">
        <v>150</v>
      </c>
      <c r="B54" s="20">
        <v>24</v>
      </c>
      <c r="C54" s="14">
        <v>24</v>
      </c>
      <c r="D54" s="21">
        <v>24</v>
      </c>
      <c r="E54" s="22">
        <f>AVERAGE(B54:D54)</f>
        <v>24</v>
      </c>
    </row>
    <row r="55" spans="1:5" x14ac:dyDescent="0.25">
      <c r="A55" s="18">
        <v>140</v>
      </c>
      <c r="B55" s="23">
        <v>25</v>
      </c>
      <c r="C55" s="24">
        <v>25</v>
      </c>
      <c r="D55" s="25">
        <v>25</v>
      </c>
      <c r="E55" s="26">
        <f>AVERAGE(B55:D55)</f>
        <v>25</v>
      </c>
    </row>
    <row r="56" spans="1:5" x14ac:dyDescent="0.25">
      <c r="A56" s="18">
        <v>130</v>
      </c>
      <c r="B56" s="23">
        <v>28</v>
      </c>
      <c r="C56" s="24">
        <v>28</v>
      </c>
      <c r="D56" s="25">
        <v>28</v>
      </c>
      <c r="E56" s="26">
        <f>AVERAGE(B56:D56)</f>
        <v>28</v>
      </c>
    </row>
    <row r="57" spans="1:5" x14ac:dyDescent="0.25">
      <c r="A57" s="18">
        <v>120</v>
      </c>
      <c r="B57" s="23">
        <v>30</v>
      </c>
      <c r="C57" s="24">
        <v>30</v>
      </c>
      <c r="D57" s="25">
        <v>30</v>
      </c>
      <c r="E57" s="26">
        <f>AVERAGE(B57:D57)</f>
        <v>30</v>
      </c>
    </row>
    <row r="58" spans="1:5" x14ac:dyDescent="0.25">
      <c r="A58" s="18">
        <v>110</v>
      </c>
      <c r="B58" s="23">
        <v>34</v>
      </c>
      <c r="C58" s="24">
        <v>34</v>
      </c>
      <c r="D58" s="25">
        <v>34</v>
      </c>
      <c r="E58" s="26">
        <f>AVERAGE(B58:D58)</f>
        <v>34</v>
      </c>
    </row>
    <row r="59" spans="1:5" x14ac:dyDescent="0.25">
      <c r="A59" s="18">
        <v>100</v>
      </c>
      <c r="B59" s="23">
        <v>37</v>
      </c>
      <c r="C59" s="24">
        <v>37</v>
      </c>
      <c r="D59" s="25">
        <v>37</v>
      </c>
      <c r="E59" s="26">
        <f>AVERAGE(B59:D59)</f>
        <v>37</v>
      </c>
    </row>
    <row r="60" spans="1:5" x14ac:dyDescent="0.25">
      <c r="A60" s="18">
        <v>90</v>
      </c>
      <c r="B60" s="23">
        <v>41</v>
      </c>
      <c r="C60" s="24">
        <v>41</v>
      </c>
      <c r="D60" s="25">
        <v>41</v>
      </c>
      <c r="E60" s="26">
        <f>AVERAGE(B60:D60)</f>
        <v>41</v>
      </c>
    </row>
    <row r="61" spans="1:5" x14ac:dyDescent="0.25">
      <c r="A61" s="18">
        <v>80</v>
      </c>
      <c r="B61" s="23">
        <v>46</v>
      </c>
      <c r="C61" s="24">
        <v>46</v>
      </c>
      <c r="D61" s="25">
        <v>46</v>
      </c>
      <c r="E61" s="26">
        <f>AVERAGE(B61:D61)</f>
        <v>46</v>
      </c>
    </row>
    <row r="62" spans="1:5" x14ac:dyDescent="0.25">
      <c r="A62" s="18">
        <v>70</v>
      </c>
      <c r="B62" s="23">
        <v>53</v>
      </c>
      <c r="C62" s="24">
        <v>52</v>
      </c>
      <c r="D62" s="25">
        <v>53</v>
      </c>
      <c r="E62" s="26">
        <f>AVERAGE(B62:D62)</f>
        <v>52.666666666666664</v>
      </c>
    </row>
    <row r="63" spans="1:5" x14ac:dyDescent="0.25">
      <c r="A63" s="18">
        <v>60</v>
      </c>
      <c r="B63" s="23">
        <v>61</v>
      </c>
      <c r="C63" s="24">
        <v>61</v>
      </c>
      <c r="D63" s="25">
        <v>61</v>
      </c>
      <c r="E63" s="26">
        <f>AVERAGE(B63:D63)</f>
        <v>61</v>
      </c>
    </row>
    <row r="64" spans="1:5" x14ac:dyDescent="0.25">
      <c r="A64" s="18">
        <v>50</v>
      </c>
      <c r="B64" s="23">
        <v>73</v>
      </c>
      <c r="C64" s="24">
        <v>73</v>
      </c>
      <c r="D64" s="25">
        <v>73</v>
      </c>
      <c r="E64" s="26">
        <f>AVERAGE(B64:D64)</f>
        <v>73</v>
      </c>
    </row>
    <row r="65" spans="1:5" x14ac:dyDescent="0.25">
      <c r="A65" s="18">
        <v>40</v>
      </c>
      <c r="B65" s="23">
        <v>92</v>
      </c>
      <c r="C65" s="24">
        <v>92</v>
      </c>
      <c r="D65" s="25">
        <v>92</v>
      </c>
      <c r="E65" s="26">
        <f>AVERAGE(B65:D65)</f>
        <v>92</v>
      </c>
    </row>
    <row r="66" spans="1:5" ht="15.75" thickBot="1" x14ac:dyDescent="0.3">
      <c r="A66" s="19">
        <v>30</v>
      </c>
      <c r="B66" s="27">
        <v>122</v>
      </c>
      <c r="C66" s="28">
        <v>123</v>
      </c>
      <c r="D66" s="29">
        <v>122</v>
      </c>
      <c r="E66" s="30">
        <f>AVERAGE(B66:D66)</f>
        <v>122.33333333333333</v>
      </c>
    </row>
  </sheetData>
  <sortState xmlns:xlrd2="http://schemas.microsoft.com/office/spreadsheetml/2017/richdata2" ref="A54:E66">
    <sortCondition descending="1" ref="A54:A66"/>
  </sortState>
  <mergeCells count="19">
    <mergeCell ref="F44:G44"/>
    <mergeCell ref="F45:G45"/>
    <mergeCell ref="F46:G46"/>
    <mergeCell ref="F33:G33"/>
    <mergeCell ref="F34:G34"/>
    <mergeCell ref="F35:G35"/>
    <mergeCell ref="F36:G36"/>
    <mergeCell ref="F37:G37"/>
    <mergeCell ref="F38:G38"/>
    <mergeCell ref="F39:G39"/>
    <mergeCell ref="B20:E20"/>
    <mergeCell ref="F4:F5"/>
    <mergeCell ref="A1:F3"/>
    <mergeCell ref="B4:E4"/>
    <mergeCell ref="B52:E52"/>
    <mergeCell ref="F40:G40"/>
    <mergeCell ref="F41:G41"/>
    <mergeCell ref="F42:G42"/>
    <mergeCell ref="F43:G43"/>
  </mergeCells>
  <pageMargins left="0.7" right="0.7" top="0.75" bottom="0.75" header="0.3" footer="0.3"/>
  <pageSetup paperSize="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Hussaini Shah</dc:creator>
  <cp:lastModifiedBy>Hussaini Shah</cp:lastModifiedBy>
  <dcterms:created xsi:type="dcterms:W3CDTF">2021-05-21T02:56:45Z</dcterms:created>
  <dcterms:modified xsi:type="dcterms:W3CDTF">2021-05-26T21:17:43Z</dcterms:modified>
</cp:coreProperties>
</file>