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ud\Documents\"/>
    </mc:Choice>
  </mc:AlternateContent>
  <xr:revisionPtr revIDLastSave="0" documentId="8_{74A35345-6E1B-4AEE-B801-C39D9E1AF371}" xr6:coauthVersionLast="47" xr6:coauthVersionMax="47" xr10:uidLastSave="{00000000-0000-0000-0000-000000000000}"/>
  <bookViews>
    <workbookView xWindow="-108" yWindow="-108" windowWidth="23256" windowHeight="12576" activeTab="8" xr2:uid="{F4059060-4DED-4EE3-9EC7-C0A2EBE39626}"/>
  </bookViews>
  <sheets>
    <sheet name="費用" sheetId="1" r:id="rId1"/>
    <sheet name="出題範囲" sheetId="2" r:id="rId2"/>
    <sheet name="スケジュール" sheetId="4" r:id="rId3"/>
    <sheet name="Sheet5" sheetId="10" r:id="rId4"/>
    <sheet name="座談会" sheetId="6" r:id="rId5"/>
    <sheet name="受験費(日大)" sheetId="11" r:id="rId6"/>
    <sheet name="受験費(北大)" sheetId="8" r:id="rId7"/>
    <sheet name="Sheet4" sheetId="9" r:id="rId8"/>
    <sheet name="Sheet1" sheetId="12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9" l="1"/>
  <c r="O9" i="9"/>
  <c r="I10" i="9"/>
  <c r="G10" i="9"/>
  <c r="N9" i="9"/>
  <c r="I9" i="9"/>
  <c r="H10" i="9"/>
  <c r="H9" i="9"/>
  <c r="G9" i="9"/>
  <c r="C6" i="9"/>
  <c r="G3" i="1"/>
  <c r="N15" i="11"/>
  <c r="N20" i="11" s="1"/>
  <c r="N17" i="8"/>
  <c r="N20" i="8" s="1"/>
  <c r="N15" i="8"/>
  <c r="N16" i="8"/>
  <c r="N23" i="8"/>
  <c r="N23" i="11" l="1"/>
  <c r="N25" i="11" s="1"/>
  <c r="N25" i="8"/>
  <c r="G5" i="1"/>
  <c r="D5" i="1"/>
  <c r="F3" i="1"/>
</calcChain>
</file>

<file path=xl/sharedStrings.xml><?xml version="1.0" encoding="utf-8"?>
<sst xmlns="http://schemas.openxmlformats.org/spreadsheetml/2006/main" count="265" uniqueCount="180">
  <si>
    <t>検定料</t>
    <rPh sb="0" eb="2">
      <t>ケンテイ</t>
    </rPh>
    <rPh sb="2" eb="3">
      <t>リョウ</t>
    </rPh>
    <phoneticPr fontId="1"/>
  </si>
  <si>
    <t>入学費</t>
    <rPh sb="0" eb="3">
      <t>ニュウガクヒ</t>
    </rPh>
    <phoneticPr fontId="1"/>
  </si>
  <si>
    <t>半期授業料</t>
    <rPh sb="0" eb="2">
      <t>ハンキ</t>
    </rPh>
    <rPh sb="2" eb="4">
      <t>ジュギョウ</t>
    </rPh>
    <rPh sb="4" eb="5">
      <t>リョウ</t>
    </rPh>
    <phoneticPr fontId="1"/>
  </si>
  <si>
    <t>北海道</t>
    <rPh sb="0" eb="3">
      <t>ホッカイドウ</t>
    </rPh>
    <phoneticPr fontId="1"/>
  </si>
  <si>
    <t>初年度費用</t>
    <rPh sb="0" eb="3">
      <t>ショネンド</t>
    </rPh>
    <rPh sb="3" eb="5">
      <t>ヒヨウ</t>
    </rPh>
    <phoneticPr fontId="1"/>
  </si>
  <si>
    <t>二年間費用</t>
    <rPh sb="0" eb="3">
      <t>ニネンカン</t>
    </rPh>
    <rPh sb="3" eb="5">
      <t>ヒヨウ</t>
    </rPh>
    <phoneticPr fontId="1"/>
  </si>
  <si>
    <t>なし</t>
    <phoneticPr fontId="1"/>
  </si>
  <si>
    <t>年間費用</t>
    <rPh sb="0" eb="2">
      <t>ネンカン</t>
    </rPh>
    <rPh sb="2" eb="4">
      <t>ヒヨウ</t>
    </rPh>
    <phoneticPr fontId="1"/>
  </si>
  <si>
    <t>日大</t>
    <rPh sb="0" eb="2">
      <t>ニチダイ</t>
    </rPh>
    <phoneticPr fontId="1"/>
  </si>
  <si>
    <t>受講費</t>
    <rPh sb="0" eb="3">
      <t>ジュコウヒ</t>
    </rPh>
    <phoneticPr fontId="1"/>
  </si>
  <si>
    <t>生活費</t>
    <rPh sb="0" eb="3">
      <t>セイカツヒ</t>
    </rPh>
    <phoneticPr fontId="1"/>
  </si>
  <si>
    <t>参考</t>
    <rPh sb="0" eb="2">
      <t>サンコウ</t>
    </rPh>
    <phoneticPr fontId="1"/>
  </si>
  <si>
    <t>学生生活実態調査　2021年度</t>
    <rPh sb="0" eb="4">
      <t>ガクセイセイカツ</t>
    </rPh>
    <rPh sb="4" eb="8">
      <t>ジッタイチョウサ</t>
    </rPh>
    <rPh sb="13" eb="15">
      <t>ネンド</t>
    </rPh>
    <phoneticPr fontId="1"/>
  </si>
  <si>
    <t>食費</t>
    <rPh sb="0" eb="2">
      <t>ショクヒ</t>
    </rPh>
    <phoneticPr fontId="1"/>
  </si>
  <si>
    <t>住居</t>
    <rPh sb="0" eb="2">
      <t>ジュウキョ</t>
    </rPh>
    <phoneticPr fontId="1"/>
  </si>
  <si>
    <t>交通費</t>
    <rPh sb="0" eb="3">
      <t>コウツウヒ</t>
    </rPh>
    <phoneticPr fontId="1"/>
  </si>
  <si>
    <t>娯楽費</t>
    <rPh sb="0" eb="3">
      <t>ゴラクヒ</t>
    </rPh>
    <phoneticPr fontId="1"/>
  </si>
  <si>
    <t>書籍</t>
    <rPh sb="0" eb="2">
      <t>ショセキ</t>
    </rPh>
    <phoneticPr fontId="1"/>
  </si>
  <si>
    <t>勉学費</t>
    <rPh sb="0" eb="2">
      <t>ベンガク</t>
    </rPh>
    <rPh sb="2" eb="3">
      <t>ヒ</t>
    </rPh>
    <phoneticPr fontId="1"/>
  </si>
  <si>
    <t>日常費</t>
    <rPh sb="0" eb="2">
      <t>ニチジョウ</t>
    </rPh>
    <rPh sb="2" eb="3">
      <t>ヒ</t>
    </rPh>
    <phoneticPr fontId="1"/>
  </si>
  <si>
    <t>電話代</t>
    <rPh sb="0" eb="3">
      <t>デンワダイ</t>
    </rPh>
    <phoneticPr fontId="1"/>
  </si>
  <si>
    <t>その他</t>
    <rPh sb="2" eb="3">
      <t>タ</t>
    </rPh>
    <phoneticPr fontId="1"/>
  </si>
  <si>
    <t>貯金</t>
    <rPh sb="0" eb="2">
      <t>チョキン</t>
    </rPh>
    <phoneticPr fontId="1"/>
  </si>
  <si>
    <t>計</t>
    <rPh sb="0" eb="1">
      <t>ケイ</t>
    </rPh>
    <phoneticPr fontId="1"/>
  </si>
  <si>
    <t>仕送り</t>
    <rPh sb="0" eb="2">
      <t>シオク</t>
    </rPh>
    <phoneticPr fontId="1"/>
  </si>
  <si>
    <t>奨学金</t>
    <rPh sb="0" eb="3">
      <t>ショウガクキン</t>
    </rPh>
    <phoneticPr fontId="1"/>
  </si>
  <si>
    <t>バイト</t>
    <phoneticPr fontId="1"/>
  </si>
  <si>
    <t>定職</t>
    <rPh sb="0" eb="2">
      <t>テイショク</t>
    </rPh>
    <phoneticPr fontId="1"/>
  </si>
  <si>
    <t>出典</t>
    <rPh sb="0" eb="2">
      <t>シュッテン</t>
    </rPh>
    <phoneticPr fontId="1"/>
  </si>
  <si>
    <t>https://www.cst.nihon-u.ac.jp/graduate_school/examination/06.html</t>
  </si>
  <si>
    <t>https://www.hokudai.ac.jp/gakusei/campus-life/certificates/tuition.html</t>
    <phoneticPr fontId="1"/>
  </si>
  <si>
    <t>備考</t>
    <rPh sb="0" eb="2">
      <t>ビコウ</t>
    </rPh>
    <phoneticPr fontId="1"/>
  </si>
  <si>
    <t>北大の学食は安い(ave300弱？)</t>
    <rPh sb="0" eb="2">
      <t>ホクダイ</t>
    </rPh>
    <rPh sb="3" eb="5">
      <t>ガクショク</t>
    </rPh>
    <rPh sb="6" eb="7">
      <t>ヤス</t>
    </rPh>
    <rPh sb="15" eb="16">
      <t>ジャク</t>
    </rPh>
    <phoneticPr fontId="1"/>
  </si>
  <si>
    <t>工業力学</t>
    <rPh sb="0" eb="4">
      <t>コウギョウリキガク</t>
    </rPh>
    <phoneticPr fontId="1"/>
  </si>
  <si>
    <t>材料力学</t>
    <rPh sb="0" eb="4">
      <t>ザイリョウリキガク</t>
    </rPh>
    <phoneticPr fontId="1"/>
  </si>
  <si>
    <t>電磁気学</t>
    <rPh sb="0" eb="4">
      <t>デンジキガク</t>
    </rPh>
    <phoneticPr fontId="1"/>
  </si>
  <si>
    <t>北大</t>
    <rPh sb="0" eb="2">
      <t>ホクダイ</t>
    </rPh>
    <phoneticPr fontId="1"/>
  </si>
  <si>
    <t>力学</t>
    <rPh sb="0" eb="2">
      <t>リキガク</t>
    </rPh>
    <phoneticPr fontId="1"/>
  </si>
  <si>
    <t>情報学基礎</t>
    <rPh sb="0" eb="5">
      <t>ジョウホウガクキソ</t>
    </rPh>
    <phoneticPr fontId="1"/>
  </si>
  <si>
    <t>線形代数</t>
    <rPh sb="0" eb="4">
      <t>センケイダイスウ</t>
    </rPh>
    <phoneticPr fontId="1"/>
  </si>
  <si>
    <t>常微分方程式</t>
    <rPh sb="0" eb="6">
      <t>ジョウビブンホウテイシキ</t>
    </rPh>
    <phoneticPr fontId="1"/>
  </si>
  <si>
    <t>電気回路</t>
    <rPh sb="0" eb="4">
      <t>デンキカイロ</t>
    </rPh>
    <phoneticPr fontId="1"/>
  </si>
  <si>
    <t>線型制御理論</t>
    <rPh sb="0" eb="4">
      <t>センケイセイギョ</t>
    </rPh>
    <rPh sb="4" eb="6">
      <t>リロン</t>
    </rPh>
    <phoneticPr fontId="1"/>
  </si>
  <si>
    <t>専門1選択二問</t>
    <rPh sb="0" eb="2">
      <t>センモン</t>
    </rPh>
    <rPh sb="3" eb="5">
      <t>センタク</t>
    </rPh>
    <rPh sb="5" eb="7">
      <t>ニモン</t>
    </rPh>
    <phoneticPr fontId="1"/>
  </si>
  <si>
    <t>応用数学1</t>
    <rPh sb="0" eb="4">
      <t>オウヨウスウガク</t>
    </rPh>
    <phoneticPr fontId="1"/>
  </si>
  <si>
    <t>応用数学2</t>
    <rPh sb="0" eb="4">
      <t>オウヨウスウガク</t>
    </rPh>
    <phoneticPr fontId="1"/>
  </si>
  <si>
    <t>ベクトル解析</t>
    <rPh sb="4" eb="6">
      <t>カイセキ</t>
    </rPh>
    <phoneticPr fontId="1"/>
  </si>
  <si>
    <t>ラプラス変換</t>
    <rPh sb="4" eb="6">
      <t>ヘンカン</t>
    </rPh>
    <phoneticPr fontId="1"/>
  </si>
  <si>
    <t>フーリエ級数</t>
    <rPh sb="4" eb="6">
      <t>キュウスウ</t>
    </rPh>
    <phoneticPr fontId="1"/>
  </si>
  <si>
    <t>集合写像</t>
    <rPh sb="0" eb="2">
      <t>シュウゴウ</t>
    </rPh>
    <rPh sb="2" eb="4">
      <t>シャゾウ</t>
    </rPh>
    <phoneticPr fontId="1"/>
  </si>
  <si>
    <t>数え上げ</t>
    <rPh sb="0" eb="1">
      <t>カゾ</t>
    </rPh>
    <rPh sb="2" eb="3">
      <t>ア</t>
    </rPh>
    <phoneticPr fontId="1"/>
  </si>
  <si>
    <t>グラフ理論</t>
    <rPh sb="3" eb="5">
      <t>リロン</t>
    </rPh>
    <phoneticPr fontId="1"/>
  </si>
  <si>
    <t>論理</t>
    <rPh sb="0" eb="2">
      <t>ロンリ</t>
    </rPh>
    <phoneticPr fontId="1"/>
  </si>
  <si>
    <t>専門2選択二問</t>
    <rPh sb="0" eb="2">
      <t>センモン</t>
    </rPh>
    <rPh sb="3" eb="5">
      <t>センタク</t>
    </rPh>
    <rPh sb="5" eb="7">
      <t>ニモン</t>
    </rPh>
    <phoneticPr fontId="1"/>
  </si>
  <si>
    <t>運動の記述</t>
    <rPh sb="0" eb="2">
      <t>ウンドウ</t>
    </rPh>
    <rPh sb="3" eb="5">
      <t>キジュツ</t>
    </rPh>
    <phoneticPr fontId="1"/>
  </si>
  <si>
    <t>運動方程式</t>
    <rPh sb="0" eb="5">
      <t>ウンドウホウテイシキ</t>
    </rPh>
    <phoneticPr fontId="1"/>
  </si>
  <si>
    <t>仕事とエネルギー</t>
    <rPh sb="0" eb="2">
      <t>シゴト</t>
    </rPh>
    <phoneticPr fontId="1"/>
  </si>
  <si>
    <t>運動量と力積</t>
    <rPh sb="0" eb="3">
      <t>ウンドウリョウ</t>
    </rPh>
    <rPh sb="4" eb="6">
      <t>リキセキ</t>
    </rPh>
    <phoneticPr fontId="1"/>
  </si>
  <si>
    <t>剛体運動</t>
    <rPh sb="0" eb="2">
      <t>ゴウタイ</t>
    </rPh>
    <rPh sb="2" eb="4">
      <t>ウンドウ</t>
    </rPh>
    <phoneticPr fontId="1"/>
  </si>
  <si>
    <t>解析力学</t>
    <rPh sb="0" eb="4">
      <t>カイセキリキガク</t>
    </rPh>
    <phoneticPr fontId="1"/>
  </si>
  <si>
    <t>線型システム表現</t>
    <rPh sb="0" eb="2">
      <t>センケイ</t>
    </rPh>
    <rPh sb="6" eb="8">
      <t>ヒョウゲン</t>
    </rPh>
    <phoneticPr fontId="1"/>
  </si>
  <si>
    <t>安定判別</t>
    <rPh sb="0" eb="4">
      <t>アンテイハンベツ</t>
    </rPh>
    <phoneticPr fontId="1"/>
  </si>
  <si>
    <t>周波数応答</t>
    <rPh sb="0" eb="3">
      <t>シュウハスウ</t>
    </rPh>
    <rPh sb="3" eb="5">
      <t>オウトウ</t>
    </rPh>
    <phoneticPr fontId="1"/>
  </si>
  <si>
    <t>フィードバック制御</t>
    <rPh sb="7" eb="9">
      <t>セイギョ</t>
    </rPh>
    <phoneticPr fontId="1"/>
  </si>
  <si>
    <t>静電界</t>
    <rPh sb="0" eb="3">
      <t>セイデンカイ</t>
    </rPh>
    <phoneticPr fontId="1"/>
  </si>
  <si>
    <t>静磁界</t>
    <rPh sb="0" eb="1">
      <t>セイ</t>
    </rPh>
    <rPh sb="1" eb="3">
      <t>ジカイ</t>
    </rPh>
    <phoneticPr fontId="1"/>
  </si>
  <si>
    <t>電磁力</t>
    <rPh sb="0" eb="3">
      <t>デンジリョク</t>
    </rPh>
    <phoneticPr fontId="1"/>
  </si>
  <si>
    <t>電磁波</t>
    <rPh sb="0" eb="3">
      <t>デンジハ</t>
    </rPh>
    <phoneticPr fontId="1"/>
  </si>
  <si>
    <t>https://www.ist.hokudai.ac.jp/examinfo/master.html</t>
    <phoneticPr fontId="1"/>
  </si>
  <si>
    <t>直流回路</t>
    <rPh sb="0" eb="4">
      <t>チョクリュウカイロ</t>
    </rPh>
    <phoneticPr fontId="1"/>
  </si>
  <si>
    <t>交流回路</t>
    <rPh sb="0" eb="4">
      <t>コウリュウカイロ</t>
    </rPh>
    <phoneticPr fontId="1"/>
  </si>
  <si>
    <t>回路所定理</t>
    <rPh sb="0" eb="2">
      <t>カイロ</t>
    </rPh>
    <rPh sb="2" eb="5">
      <t>ショテイリ</t>
    </rPh>
    <phoneticPr fontId="1"/>
  </si>
  <si>
    <t>二端子対回路</t>
    <rPh sb="0" eb="4">
      <t>ニタンシツイ</t>
    </rPh>
    <rPh sb="4" eb="6">
      <t>カイロ</t>
    </rPh>
    <phoneticPr fontId="1"/>
  </si>
  <si>
    <t>過度解析</t>
    <rPh sb="0" eb="4">
      <t>カドカイセキ</t>
    </rPh>
    <phoneticPr fontId="1"/>
  </si>
  <si>
    <t>事前登録</t>
    <rPh sb="0" eb="2">
      <t>ジゼン</t>
    </rPh>
    <rPh sb="2" eb="4">
      <t>トウロク</t>
    </rPh>
    <phoneticPr fontId="1"/>
  </si>
  <si>
    <t>検定費納入</t>
    <rPh sb="0" eb="3">
      <t>ケンテイヒ</t>
    </rPh>
    <rPh sb="3" eb="5">
      <t>ノウニュウ</t>
    </rPh>
    <phoneticPr fontId="1"/>
  </si>
  <si>
    <t>出願(郵送)</t>
    <rPh sb="0" eb="2">
      <t>シュツガン</t>
    </rPh>
    <rPh sb="3" eb="5">
      <t>ユウソウ</t>
    </rPh>
    <phoneticPr fontId="1"/>
  </si>
  <si>
    <t>TOEIC</t>
    <phoneticPr fontId="1"/>
  </si>
  <si>
    <t>出願資格予備審査を確認すること</t>
    <rPh sb="0" eb="4">
      <t>シュツガンシカク</t>
    </rPh>
    <rPh sb="4" eb="8">
      <t>ヨビシンサ</t>
    </rPh>
    <rPh sb="9" eb="11">
      <t>カクニン</t>
    </rPh>
    <phoneticPr fontId="1"/>
  </si>
  <si>
    <t>フーリエ変換</t>
    <rPh sb="4" eb="6">
      <t>ヘンカン</t>
    </rPh>
    <phoneticPr fontId="1"/>
  </si>
  <si>
    <t>システムとは何か？</t>
    <rPh sb="6" eb="7">
      <t>ナニ</t>
    </rPh>
    <phoneticPr fontId="1"/>
  </si>
  <si>
    <t>数学</t>
    <rPh sb="0" eb="2">
      <t>スウガク</t>
    </rPh>
    <phoneticPr fontId="1"/>
  </si>
  <si>
    <t>基本マセマの教科書編だけでok</t>
    <rPh sb="0" eb="2">
      <t>キホン</t>
    </rPh>
    <rPh sb="6" eb="9">
      <t>キョウカショ</t>
    </rPh>
    <rPh sb="9" eb="10">
      <t>ヘン</t>
    </rPh>
    <phoneticPr fontId="1"/>
  </si>
  <si>
    <t>線形と微分方程式は必ず出る</t>
    <rPh sb="0" eb="2">
      <t>センケイ</t>
    </rPh>
    <rPh sb="3" eb="8">
      <t>ビブンホウテイシキ</t>
    </rPh>
    <rPh sb="9" eb="10">
      <t>カナラ</t>
    </rPh>
    <rPh sb="11" eb="12">
      <t>デ</t>
    </rPh>
    <phoneticPr fontId="1"/>
  </si>
  <si>
    <t>過去問は10年分はやる</t>
    <rPh sb="0" eb="3">
      <t>カコモン</t>
    </rPh>
    <rPh sb="6" eb="8">
      <t>ネンブン</t>
    </rPh>
    <phoneticPr fontId="1"/>
  </si>
  <si>
    <t>気になった部分のみ教科書など参照</t>
    <rPh sb="0" eb="1">
      <t>キ</t>
    </rPh>
    <rPh sb="5" eb="7">
      <t>ブブン</t>
    </rPh>
    <rPh sb="9" eb="12">
      <t>キョウカショ</t>
    </rPh>
    <rPh sb="14" eb="16">
      <t>サンショウ</t>
    </rPh>
    <phoneticPr fontId="1"/>
  </si>
  <si>
    <t>7割を取れれば安牌</t>
    <rPh sb="1" eb="2">
      <t>ワリ</t>
    </rPh>
    <rPh sb="3" eb="4">
      <t>ト</t>
    </rPh>
    <rPh sb="7" eb="9">
      <t>アンパイ</t>
    </rPh>
    <phoneticPr fontId="1"/>
  </si>
  <si>
    <t>半分以下でも合格事例あり</t>
    <rPh sb="0" eb="2">
      <t>ハンブン</t>
    </rPh>
    <rPh sb="2" eb="4">
      <t>イカ</t>
    </rPh>
    <rPh sb="6" eb="8">
      <t>ゴウカク</t>
    </rPh>
    <rPh sb="8" eb="10">
      <t>ジレイ</t>
    </rPh>
    <phoneticPr fontId="1"/>
  </si>
  <si>
    <t>TOEICは600以上で安牌</t>
    <rPh sb="9" eb="11">
      <t>イジョウ</t>
    </rPh>
    <rPh sb="12" eb="14">
      <t>アンパイ</t>
    </rPh>
    <phoneticPr fontId="1"/>
  </si>
  <si>
    <t>北大生は大体550強ぐらい</t>
    <rPh sb="0" eb="2">
      <t>ホクダイ</t>
    </rPh>
    <rPh sb="2" eb="3">
      <t>セイ</t>
    </rPh>
    <rPh sb="4" eb="6">
      <t>ダイタイ</t>
    </rPh>
    <rPh sb="9" eb="10">
      <t>キョウ</t>
    </rPh>
    <phoneticPr fontId="1"/>
  </si>
  <si>
    <t>専門</t>
    <rPh sb="0" eb="2">
      <t>センモン</t>
    </rPh>
    <phoneticPr fontId="1"/>
  </si>
  <si>
    <t>二つに絞った方が良い</t>
    <rPh sb="0" eb="1">
      <t>フタ</t>
    </rPh>
    <rPh sb="3" eb="4">
      <t>シボ</t>
    </rPh>
    <rPh sb="6" eb="7">
      <t>ホウ</t>
    </rPh>
    <rPh sb="8" eb="9">
      <t>イ</t>
    </rPh>
    <phoneticPr fontId="1"/>
  </si>
  <si>
    <t>マセマなど優しい参考書で良い</t>
    <rPh sb="5" eb="6">
      <t>ヤサ</t>
    </rPh>
    <rPh sb="8" eb="11">
      <t>サンコウショ</t>
    </rPh>
    <rPh sb="12" eb="13">
      <t>イ</t>
    </rPh>
    <phoneticPr fontId="1"/>
  </si>
  <si>
    <t>公式参考書は難しめ</t>
    <rPh sb="0" eb="2">
      <t>コウシキ</t>
    </rPh>
    <rPh sb="2" eb="5">
      <t>サンコウショ</t>
    </rPh>
    <rPh sb="6" eb="7">
      <t>ムズカ</t>
    </rPh>
    <phoneticPr fontId="1"/>
  </si>
  <si>
    <t>面接</t>
    <rPh sb="0" eb="2">
      <t>メンセツ</t>
    </rPh>
    <phoneticPr fontId="1"/>
  </si>
  <si>
    <t>テスト一か月前に通知</t>
    <rPh sb="3" eb="4">
      <t>イッ</t>
    </rPh>
    <rPh sb="5" eb="7">
      <t>ゲツマエ</t>
    </rPh>
    <rPh sb="8" eb="10">
      <t>ツウチ</t>
    </rPh>
    <phoneticPr fontId="1"/>
  </si>
  <si>
    <t>内容</t>
    <rPh sb="0" eb="2">
      <t>ナイヨウ</t>
    </rPh>
    <phoneticPr fontId="1"/>
  </si>
  <si>
    <t>志望動機</t>
    <rPh sb="0" eb="2">
      <t>シボウ</t>
    </rPh>
    <rPh sb="2" eb="4">
      <t>ドウキ</t>
    </rPh>
    <phoneticPr fontId="1"/>
  </si>
  <si>
    <t>現在の研究</t>
    <rPh sb="0" eb="2">
      <t>ゲンザイ</t>
    </rPh>
    <rPh sb="3" eb="5">
      <t>ケンキュウ</t>
    </rPh>
    <phoneticPr fontId="1"/>
  </si>
  <si>
    <t>卒業後の進路</t>
    <rPh sb="0" eb="3">
      <t>ソツギョウゴ</t>
    </rPh>
    <rPh sb="4" eb="6">
      <t>シンロ</t>
    </rPh>
    <phoneticPr fontId="1"/>
  </si>
  <si>
    <t>どんな職に就くか</t>
    <rPh sb="3" eb="4">
      <t>ショク</t>
    </rPh>
    <rPh sb="5" eb="6">
      <t>ツ</t>
    </rPh>
    <phoneticPr fontId="1"/>
  </si>
  <si>
    <t>修士でやりたい研究(英語で一分、英語質疑応答あり)</t>
    <rPh sb="0" eb="2">
      <t>シュウシ</t>
    </rPh>
    <rPh sb="7" eb="9">
      <t>ケンキュウ</t>
    </rPh>
    <rPh sb="10" eb="12">
      <t>エイゴ</t>
    </rPh>
    <rPh sb="13" eb="15">
      <t>イップン</t>
    </rPh>
    <rPh sb="16" eb="18">
      <t>エイゴ</t>
    </rPh>
    <rPh sb="18" eb="22">
      <t>シツギオウトウ</t>
    </rPh>
    <phoneticPr fontId="1"/>
  </si>
  <si>
    <t>全て英語の可能性有</t>
    <rPh sb="0" eb="1">
      <t>スベ</t>
    </rPh>
    <rPh sb="2" eb="4">
      <t>エイゴ</t>
    </rPh>
    <rPh sb="5" eb="8">
      <t>カノウセイ</t>
    </rPh>
    <rPh sb="8" eb="9">
      <t>アリ</t>
    </rPh>
    <phoneticPr fontId="1"/>
  </si>
  <si>
    <t>試験</t>
    <rPh sb="0" eb="2">
      <t>シケン</t>
    </rPh>
    <phoneticPr fontId="1"/>
  </si>
  <si>
    <t>合　　　　　計</t>
    <rPh sb="0" eb="1">
      <t>ゴウ</t>
    </rPh>
    <rPh sb="6" eb="7">
      <t>ケイ</t>
    </rPh>
    <phoneticPr fontId="6"/>
  </si>
  <si>
    <t>旅費小計</t>
    <rPh sb="0" eb="2">
      <t>リョヒ</t>
    </rPh>
    <rPh sb="2" eb="4">
      <t>ショウケイ</t>
    </rPh>
    <phoneticPr fontId="1"/>
  </si>
  <si>
    <t>宿泊費</t>
    <rPh sb="0" eb="3">
      <t>シュクハクヒ</t>
    </rPh>
    <phoneticPr fontId="6"/>
  </si>
  <si>
    <t>小　　計</t>
    <rPh sb="0" eb="1">
      <t>ショウ</t>
    </rPh>
    <rPh sb="3" eb="4">
      <t>ケイ</t>
    </rPh>
    <phoneticPr fontId="6"/>
  </si>
  <si>
    <t>交通費</t>
    <rPh sb="0" eb="3">
      <t>コウツウヒ</t>
    </rPh>
    <phoneticPr fontId="6"/>
  </si>
  <si>
    <t>旅費</t>
    <rPh sb="0" eb="2">
      <t>リョヒ</t>
    </rPh>
    <phoneticPr fontId="6"/>
  </si>
  <si>
    <r>
      <t>申請</t>
    </r>
    <r>
      <rPr>
        <strike/>
        <sz val="11"/>
        <rFont val="メイリオ"/>
        <family val="3"/>
        <charset val="128"/>
      </rPr>
      <t>金</t>
    </r>
    <r>
      <rPr>
        <sz val="11"/>
        <rFont val="メイリオ"/>
        <family val="3"/>
        <charset val="128"/>
      </rPr>
      <t>額　     　　　　　　　　</t>
    </r>
    <rPh sb="0" eb="2">
      <t>シンセイ</t>
    </rPh>
    <rPh sb="2" eb="4">
      <t>キンガク</t>
    </rPh>
    <phoneticPr fontId="6"/>
  </si>
  <si>
    <t>運賃</t>
    <rPh sb="0" eb="2">
      <t>ウンチン</t>
    </rPh>
    <phoneticPr fontId="1"/>
  </si>
  <si>
    <t>回数</t>
    <rPh sb="0" eb="2">
      <t>カイスウ</t>
    </rPh>
    <phoneticPr fontId="1"/>
  </si>
  <si>
    <t>経　路</t>
    <rPh sb="0" eb="1">
      <t>キョウ</t>
    </rPh>
    <rPh sb="2" eb="3">
      <t>ロ</t>
    </rPh>
    <phoneticPr fontId="6"/>
  </si>
  <si>
    <t>交通
機関</t>
    <rPh sb="0" eb="2">
      <t>コウツウ</t>
    </rPh>
    <rPh sb="3" eb="5">
      <t>キカン</t>
    </rPh>
    <phoneticPr fontId="6"/>
  </si>
  <si>
    <t>宿 泊 先</t>
    <rPh sb="0" eb="1">
      <t>ヤド</t>
    </rPh>
    <rPh sb="2" eb="3">
      <t>ハク</t>
    </rPh>
    <rPh sb="4" eb="5">
      <t>サキ</t>
    </rPh>
    <phoneticPr fontId="6"/>
  </si>
  <si>
    <t>目 的 地</t>
    <rPh sb="0" eb="1">
      <t>メ</t>
    </rPh>
    <rPh sb="2" eb="3">
      <t>マト</t>
    </rPh>
    <rPh sb="4" eb="5">
      <t>チ</t>
    </rPh>
    <phoneticPr fontId="6"/>
  </si>
  <si>
    <t>期　 　間</t>
    <rPh sb="0" eb="1">
      <t>キ</t>
    </rPh>
    <rPh sb="4" eb="5">
      <t>アイダ</t>
    </rPh>
    <phoneticPr fontId="6"/>
  </si>
  <si>
    <t>　令和　5　年　8　月　23　日（　水　）　～　令和　5　年　8　月　25　日（　金　）　2　泊　3　日　</t>
    <rPh sb="18" eb="19">
      <t>ミズ</t>
    </rPh>
    <rPh sb="41" eb="42">
      <t>キン</t>
    </rPh>
    <phoneticPr fontId="1"/>
  </si>
  <si>
    <t>北海道大学</t>
    <rPh sb="0" eb="5">
      <t>ホッカイドウダイガク</t>
    </rPh>
    <phoneticPr fontId="1"/>
  </si>
  <si>
    <t>電車</t>
    <rPh sb="0" eb="2">
      <t>デンシャ</t>
    </rPh>
    <phoneticPr fontId="1"/>
  </si>
  <si>
    <t>新千歳空港-札幌駅</t>
    <rPh sb="0" eb="3">
      <t>シンチトセ</t>
    </rPh>
    <rPh sb="3" eb="5">
      <t>クウコウ</t>
    </rPh>
    <rPh sb="6" eb="8">
      <t>サッポロ</t>
    </rPh>
    <rPh sb="8" eb="9">
      <t>エキ</t>
    </rPh>
    <phoneticPr fontId="1"/>
  </si>
  <si>
    <t>大船-羽田空港第一ターミナル</t>
    <rPh sb="0" eb="2">
      <t>オオフナ</t>
    </rPh>
    <rPh sb="3" eb="5">
      <t>ハネダ</t>
    </rPh>
    <rPh sb="5" eb="7">
      <t>クウコウ</t>
    </rPh>
    <rPh sb="7" eb="9">
      <t>ダイイッ</t>
    </rPh>
    <phoneticPr fontId="1"/>
  </si>
  <si>
    <t>羽田空港第一ターミナル-新千歳空港</t>
    <rPh sb="0" eb="4">
      <t>ハネダクウコウ</t>
    </rPh>
    <rPh sb="4" eb="6">
      <t>ダイイチ</t>
    </rPh>
    <rPh sb="12" eb="17">
      <t>シンチトセクウコウ</t>
    </rPh>
    <phoneticPr fontId="1"/>
  </si>
  <si>
    <t>定期が無いと仮定した場合</t>
    <rPh sb="0" eb="2">
      <t>テイキ</t>
    </rPh>
    <rPh sb="3" eb="4">
      <t>ナ</t>
    </rPh>
    <rPh sb="6" eb="8">
      <t>カテイ</t>
    </rPh>
    <rPh sb="10" eb="12">
      <t>バアイ</t>
    </rPh>
    <phoneticPr fontId="1"/>
  </si>
  <si>
    <t>新幹線の半分のコスト</t>
    <rPh sb="0" eb="3">
      <t>シンカンセン</t>
    </rPh>
    <rPh sb="4" eb="6">
      <t>ハンブン</t>
    </rPh>
    <phoneticPr fontId="1"/>
  </si>
  <si>
    <t>飛行機</t>
    <rPh sb="0" eb="3">
      <t>ヒコウキ</t>
    </rPh>
    <phoneticPr fontId="1"/>
  </si>
  <si>
    <t>受験費</t>
    <rPh sb="0" eb="2">
      <t>ジュケン</t>
    </rPh>
    <rPh sb="2" eb="3">
      <t>ヒ</t>
    </rPh>
    <phoneticPr fontId="1"/>
  </si>
  <si>
    <t>素泊まり/二泊分</t>
    <rPh sb="0" eb="2">
      <t>スド</t>
    </rPh>
    <rPh sb="5" eb="8">
      <t>ニハクブン</t>
    </rPh>
    <phoneticPr fontId="1"/>
  </si>
  <si>
    <t>ホテルマイステイズ札幌駅北口</t>
    <phoneticPr fontId="1"/>
  </si>
  <si>
    <t>人数</t>
    <rPh sb="0" eb="2">
      <t>ニンズウ</t>
    </rPh>
    <phoneticPr fontId="6"/>
  </si>
  <si>
    <t>備考　     　　　　　　　　</t>
    <rPh sb="0" eb="2">
      <t>ビコウ</t>
    </rPh>
    <phoneticPr fontId="6"/>
  </si>
  <si>
    <t>納入は5月下旬</t>
    <rPh sb="0" eb="2">
      <t>ノウニュウ</t>
    </rPh>
    <rPh sb="4" eb="5">
      <t>ガツ</t>
    </rPh>
    <rPh sb="5" eb="7">
      <t>ゲジュン</t>
    </rPh>
    <phoneticPr fontId="1"/>
  </si>
  <si>
    <t>　令和　5　年　7　月　2　日（　日　）</t>
    <rPh sb="17" eb="18">
      <t>ニチ</t>
    </rPh>
    <phoneticPr fontId="1"/>
  </si>
  <si>
    <t>日本大学理工学部駿河台キャンパス</t>
    <rPh sb="0" eb="4">
      <t>ニホンダイガク</t>
    </rPh>
    <rPh sb="4" eb="8">
      <t>リコウガクブ</t>
    </rPh>
    <rPh sb="8" eb="11">
      <t>スルガダイ</t>
    </rPh>
    <phoneticPr fontId="1"/>
  </si>
  <si>
    <t>大船-お茶の水</t>
    <rPh sb="0" eb="2">
      <t>オオフナ</t>
    </rPh>
    <rPh sb="4" eb="5">
      <t>チャ</t>
    </rPh>
    <rPh sb="6" eb="7">
      <t>ミズ</t>
    </rPh>
    <phoneticPr fontId="1"/>
  </si>
  <si>
    <t>宿泊無し</t>
    <rPh sb="0" eb="2">
      <t>シュクハク</t>
    </rPh>
    <rPh sb="2" eb="3">
      <t>ナ</t>
    </rPh>
    <phoneticPr fontId="1"/>
  </si>
  <si>
    <t>日常費</t>
    <rPh sb="0" eb="3">
      <t>ニチジョウヒ</t>
    </rPh>
    <phoneticPr fontId="1"/>
  </si>
  <si>
    <t>日本大学</t>
    <rPh sb="0" eb="4">
      <t>ニホンダイガク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</si>
  <si>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</si>
  <si>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</si>
  <si>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5～8月</t>
    <rPh sb="3" eb="4">
      <t>ガツ</t>
    </rPh>
    <phoneticPr fontId="1"/>
  </si>
  <si>
    <t>9月</t>
    <rPh sb="1" eb="2">
      <t>ガツ</t>
    </rPh>
    <phoneticPr fontId="1"/>
  </si>
  <si>
    <t>10月～3月</t>
    <rPh sb="2" eb="3">
      <t>ガツ</t>
    </rPh>
    <rPh sb="5" eb="6">
      <t>ガツ</t>
    </rPh>
    <phoneticPr fontId="1"/>
  </si>
  <si>
    <t>2024年度</t>
    <rPh sb="4" eb="6">
      <t>ネンド</t>
    </rPh>
    <phoneticPr fontId="1"/>
  </si>
  <si>
    <t>2025年度</t>
    <rPh sb="4" eb="6">
      <t>ネンド</t>
    </rPh>
    <phoneticPr fontId="1"/>
  </si>
  <si>
    <t>年内</t>
    <rPh sb="0" eb="2">
      <t>ネンナイ</t>
    </rPh>
    <phoneticPr fontId="1"/>
  </si>
  <si>
    <t>総計</t>
    <rPh sb="0" eb="2">
      <t>ソウケイ</t>
    </rPh>
    <phoneticPr fontId="1"/>
  </si>
  <si>
    <t>範囲</t>
    <rPh sb="0" eb="2">
      <t>ハンイ</t>
    </rPh>
    <phoneticPr fontId="1"/>
  </si>
  <si>
    <t>学習経験</t>
    <rPh sb="0" eb="2">
      <t>ガクシュウ</t>
    </rPh>
    <rPh sb="2" eb="4">
      <t>ケイケン</t>
    </rPh>
    <phoneticPr fontId="1"/>
  </si>
  <si>
    <t>学習経験</t>
    <rPh sb="0" eb="4">
      <t>ガクシュウケイケン</t>
    </rPh>
    <phoneticPr fontId="1"/>
  </si>
  <si>
    <t>〇</t>
    <phoneticPr fontId="1"/>
  </si>
  <si>
    <t>×</t>
    <phoneticPr fontId="1"/>
  </si>
  <si>
    <t>△</t>
    <phoneticPr fontId="1"/>
  </si>
  <si>
    <t>数学(履修済)</t>
    <rPh sb="0" eb="2">
      <t>スウガク</t>
    </rPh>
    <rPh sb="3" eb="5">
      <t>リシュウ</t>
    </rPh>
    <rPh sb="5" eb="6">
      <t>スミ</t>
    </rPh>
    <phoneticPr fontId="1"/>
  </si>
  <si>
    <t>数学(未履修)</t>
    <rPh sb="0" eb="2">
      <t>スウガク</t>
    </rPh>
    <rPh sb="3" eb="6">
      <t>ミリシュウ</t>
    </rPh>
    <phoneticPr fontId="1"/>
  </si>
  <si>
    <t>過去問(数学)</t>
    <rPh sb="0" eb="3">
      <t>カコモン</t>
    </rPh>
    <rPh sb="4" eb="6">
      <t>スウガク</t>
    </rPh>
    <phoneticPr fontId="1"/>
  </si>
  <si>
    <t>過去問(専門)</t>
    <rPh sb="0" eb="3">
      <t>カコモン</t>
    </rPh>
    <rPh sb="4" eb="6">
      <t>センモン</t>
    </rPh>
    <phoneticPr fontId="1"/>
  </si>
  <si>
    <t>研究室訪問</t>
    <rPh sb="0" eb="5">
      <t>ケンキュウシツホウモン</t>
    </rPh>
    <phoneticPr fontId="1"/>
  </si>
  <si>
    <t>計画書</t>
    <rPh sb="0" eb="3">
      <t>ケイカクショ</t>
    </rPh>
    <phoneticPr fontId="1"/>
  </si>
  <si>
    <t>過去問</t>
    <rPh sb="0" eb="3">
      <t>カコモン</t>
    </rPh>
    <phoneticPr fontId="1"/>
  </si>
  <si>
    <t>オーキャン</t>
    <phoneticPr fontId="1"/>
  </si>
  <si>
    <t>3月</t>
    <rPh sb="1" eb="2">
      <t>ガツ</t>
    </rPh>
    <phoneticPr fontId="1"/>
  </si>
  <si>
    <t>～31</t>
    <phoneticPr fontId="1"/>
  </si>
  <si>
    <t>～15</t>
    <phoneticPr fontId="1"/>
  </si>
  <si>
    <t>～30</t>
    <phoneticPr fontId="1"/>
  </si>
  <si>
    <t>～23</t>
    <phoneticPr fontId="1"/>
  </si>
  <si>
    <t>その他</t>
    <rPh sb="2" eb="3">
      <t>ホカ</t>
    </rPh>
    <phoneticPr fontId="1"/>
  </si>
  <si>
    <t>研究輪講</t>
    <rPh sb="0" eb="2">
      <t>ケンキュウ</t>
    </rPh>
    <rPh sb="2" eb="4">
      <t>リンコウ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</si>
  <si>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</si>
  <si>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</si>
  <si>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</si>
  <si>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北海道大</t>
    <rPh sb="0" eb="4">
      <t>ホッカイドウダイ</t>
    </rPh>
    <phoneticPr fontId="1"/>
  </si>
  <si>
    <t>1～3時間</t>
    <rPh sb="3" eb="5">
      <t>ジカン</t>
    </rPh>
    <phoneticPr fontId="1"/>
  </si>
  <si>
    <t>3～5時間</t>
    <rPh sb="3" eb="5">
      <t>ジカン</t>
    </rPh>
    <phoneticPr fontId="1"/>
  </si>
  <si>
    <t>5～7時間</t>
    <rPh sb="3" eb="5">
      <t>ジカン</t>
    </rPh>
    <phoneticPr fontId="1"/>
  </si>
  <si>
    <t>7時間以上</t>
    <rPh sb="1" eb="3">
      <t>ジカン</t>
    </rPh>
    <rPh sb="3" eb="5">
      <t>イジョウ</t>
    </rPh>
    <phoneticPr fontId="1"/>
  </si>
  <si>
    <t>1時間以内</t>
    <rPh sb="1" eb="3">
      <t>ジカン</t>
    </rPh>
    <rPh sb="3" eb="5">
      <t>イナイ</t>
    </rPh>
    <phoneticPr fontId="1"/>
  </si>
  <si>
    <t>色分けの意味</t>
    <rPh sb="0" eb="2">
      <t>イロワ</t>
    </rPh>
    <rPh sb="4" eb="6">
      <t>イミ</t>
    </rPh>
    <phoneticPr fontId="1"/>
  </si>
  <si>
    <t>出願/宿手配等</t>
    <rPh sb="0" eb="2">
      <t>シュツガン</t>
    </rPh>
    <rPh sb="3" eb="4">
      <t>ヤド</t>
    </rPh>
    <rPh sb="4" eb="6">
      <t>テハイ</t>
    </rPh>
    <rPh sb="6" eb="7">
      <t>ナド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</si>
</sst>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trike/>
      <sz val="11"/>
      <name val="メイリオ"/>
      <family val="3"/>
      <charset val="128"/>
    </font>
    <font>
      <sz val="12"/>
      <name val="メイリオ"/>
      <family val="3"/>
      <charset val="128"/>
    </font>
    <font>
      <sz val="16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" fillId="0" borderId="0" xfId="1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4" fillId="0" borderId="0" xfId="0" applyFont="1">
      <alignment vertical="center"/>
    </xf>
    <xf numFmtId="0" fontId="2" fillId="0" borderId="0" xfId="2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5" xfId="0" applyBorder="1">
      <alignment vertical="center"/>
    </xf>
    <xf numFmtId="0" fontId="7" fillId="0" borderId="2" xfId="0" applyFont="1" applyBorder="1" applyAlignment="1">
      <alignment vertic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0" fillId="0" borderId="9" xfId="0" applyBorder="1">
      <alignment vertical="center"/>
    </xf>
    <xf numFmtId="57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3">
    <cellStyle name="Hyperlink" xfId="2" xr:uid="{79708A6D-0E9F-4E0D-B1C6-36E04D1FD508}"/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kudai.ac.jp/gakusei/campus-life/certificates/tuitio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st.hokudai.ac.jp/examinfo/master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A76E-E237-427E-AA5B-3287107F50A3}">
  <dimension ref="A1:K20"/>
  <sheetViews>
    <sheetView workbookViewId="0">
      <selection activeCell="E5" sqref="E5"/>
    </sheetView>
  </sheetViews>
  <sheetFormatPr defaultRowHeight="18" x14ac:dyDescent="0.45"/>
  <sheetData>
    <row r="1" spans="1:11" x14ac:dyDescent="0.45">
      <c r="B1" t="s">
        <v>9</v>
      </c>
      <c r="H1" t="s">
        <v>10</v>
      </c>
    </row>
    <row r="2" spans="1:11" x14ac:dyDescent="0.45">
      <c r="B2" t="s">
        <v>0</v>
      </c>
      <c r="C2" t="s">
        <v>1</v>
      </c>
      <c r="D2" t="s">
        <v>7</v>
      </c>
      <c r="E2" t="s">
        <v>2</v>
      </c>
      <c r="F2" t="s">
        <v>4</v>
      </c>
      <c r="G2" t="s">
        <v>5</v>
      </c>
    </row>
    <row r="3" spans="1:11" x14ac:dyDescent="0.45">
      <c r="A3" t="s">
        <v>3</v>
      </c>
      <c r="B3">
        <v>30000</v>
      </c>
      <c r="C3">
        <v>282000</v>
      </c>
      <c r="D3">
        <v>535800</v>
      </c>
      <c r="E3">
        <v>267900</v>
      </c>
      <c r="F3">
        <f>SUM(B3:D3)</f>
        <v>847800</v>
      </c>
      <c r="G3">
        <f>F3+D3</f>
        <v>1383600</v>
      </c>
    </row>
    <row r="5" spans="1:11" x14ac:dyDescent="0.45">
      <c r="A5" t="s">
        <v>8</v>
      </c>
      <c r="B5" t="s">
        <v>6</v>
      </c>
      <c r="C5" t="s">
        <v>6</v>
      </c>
      <c r="D5">
        <f>E5*2</f>
        <v>1130000</v>
      </c>
      <c r="E5">
        <v>565000</v>
      </c>
      <c r="F5">
        <v>1170000</v>
      </c>
      <c r="G5">
        <f>F5+D5</f>
        <v>2300000</v>
      </c>
    </row>
    <row r="8" spans="1:11" x14ac:dyDescent="0.45">
      <c r="A8" t="s">
        <v>28</v>
      </c>
    </row>
    <row r="9" spans="1:11" x14ac:dyDescent="0.45">
      <c r="A9" t="s">
        <v>3</v>
      </c>
      <c r="B9" s="1" t="s">
        <v>30</v>
      </c>
    </row>
    <row r="11" spans="1:11" x14ac:dyDescent="0.45">
      <c r="A11" t="s">
        <v>8</v>
      </c>
      <c r="B11" t="s">
        <v>29</v>
      </c>
    </row>
    <row r="13" spans="1:11" x14ac:dyDescent="0.45">
      <c r="A13" t="s">
        <v>11</v>
      </c>
      <c r="B13" t="s">
        <v>12</v>
      </c>
    </row>
    <row r="14" spans="1:11" x14ac:dyDescent="0.4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</row>
    <row r="15" spans="1:11" x14ac:dyDescent="0.45">
      <c r="A15">
        <v>24680</v>
      </c>
      <c r="B15">
        <v>53920</v>
      </c>
      <c r="C15">
        <v>3850</v>
      </c>
      <c r="D15">
        <v>11760</v>
      </c>
      <c r="E15">
        <v>1700</v>
      </c>
      <c r="F15">
        <v>1900</v>
      </c>
      <c r="G15">
        <v>7520</v>
      </c>
      <c r="H15">
        <v>3110</v>
      </c>
      <c r="I15">
        <v>2310</v>
      </c>
      <c r="J15">
        <v>14300</v>
      </c>
      <c r="K15">
        <v>125040</v>
      </c>
    </row>
    <row r="16" spans="1:11" x14ac:dyDescent="0.45">
      <c r="A16" t="s">
        <v>24</v>
      </c>
      <c r="B16" t="s">
        <v>25</v>
      </c>
      <c r="C16" t="s">
        <v>26</v>
      </c>
      <c r="D16" t="s">
        <v>27</v>
      </c>
      <c r="E16" t="s">
        <v>21</v>
      </c>
      <c r="F16" t="s">
        <v>23</v>
      </c>
    </row>
    <row r="17" spans="1:6" x14ac:dyDescent="0.45">
      <c r="A17">
        <v>71880</v>
      </c>
      <c r="B17">
        <v>20380</v>
      </c>
      <c r="C17">
        <v>29130</v>
      </c>
      <c r="D17">
        <v>450</v>
      </c>
      <c r="E17">
        <v>3450</v>
      </c>
      <c r="F17">
        <v>125280</v>
      </c>
    </row>
    <row r="19" spans="1:6" x14ac:dyDescent="0.45">
      <c r="A19" t="s">
        <v>31</v>
      </c>
    </row>
    <row r="20" spans="1:6" x14ac:dyDescent="0.45">
      <c r="A20" t="s">
        <v>32</v>
      </c>
    </row>
  </sheetData>
  <phoneticPr fontId="1"/>
  <hyperlinks>
    <hyperlink ref="B9" r:id="rId1" xr:uid="{6A0BE833-41E0-4D36-9846-986338CCB5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1EC4-F8CD-4D21-A197-987301FA743E}">
  <dimension ref="A1:I16"/>
  <sheetViews>
    <sheetView workbookViewId="0">
      <selection activeCell="F15" sqref="F15"/>
    </sheetView>
  </sheetViews>
  <sheetFormatPr defaultRowHeight="18" x14ac:dyDescent="0.45"/>
  <cols>
    <col min="1" max="2" width="13.19921875" customWidth="1"/>
    <col min="3" max="3" width="16.19921875" customWidth="1"/>
    <col min="4" max="7" width="12" customWidth="1"/>
  </cols>
  <sheetData>
    <row r="1" spans="1:9" x14ac:dyDescent="0.45">
      <c r="A1" t="s">
        <v>36</v>
      </c>
      <c r="B1" t="s">
        <v>148</v>
      </c>
      <c r="I1" s="1" t="s">
        <v>68</v>
      </c>
    </row>
    <row r="2" spans="1:9" x14ac:dyDescent="0.45">
      <c r="A2" t="s">
        <v>43</v>
      </c>
      <c r="B2" t="s">
        <v>44</v>
      </c>
      <c r="C2" t="s">
        <v>39</v>
      </c>
      <c r="D2" t="s">
        <v>46</v>
      </c>
    </row>
    <row r="3" spans="1:9" x14ac:dyDescent="0.45">
      <c r="B3" t="s">
        <v>149</v>
      </c>
      <c r="C3" t="s">
        <v>151</v>
      </c>
      <c r="D3" t="s">
        <v>152</v>
      </c>
    </row>
    <row r="4" spans="1:9" x14ac:dyDescent="0.45">
      <c r="B4" t="s">
        <v>45</v>
      </c>
      <c r="C4" t="s">
        <v>40</v>
      </c>
      <c r="D4" t="s">
        <v>47</v>
      </c>
      <c r="E4" t="s">
        <v>48</v>
      </c>
      <c r="F4" s="3" t="s">
        <v>79</v>
      </c>
    </row>
    <row r="5" spans="1:9" x14ac:dyDescent="0.45">
      <c r="B5" t="s">
        <v>149</v>
      </c>
      <c r="C5" t="s">
        <v>151</v>
      </c>
      <c r="D5" t="s">
        <v>151</v>
      </c>
      <c r="E5" t="s">
        <v>153</v>
      </c>
      <c r="F5" t="s">
        <v>153</v>
      </c>
    </row>
    <row r="6" spans="1:9" x14ac:dyDescent="0.45">
      <c r="B6" t="s">
        <v>38</v>
      </c>
      <c r="C6" t="s">
        <v>49</v>
      </c>
      <c r="D6" t="s">
        <v>50</v>
      </c>
      <c r="E6" t="s">
        <v>51</v>
      </c>
      <c r="F6" t="s">
        <v>52</v>
      </c>
    </row>
    <row r="7" spans="1:9" x14ac:dyDescent="0.45">
      <c r="B7" t="s">
        <v>150</v>
      </c>
      <c r="C7" t="s">
        <v>153</v>
      </c>
      <c r="D7" t="s">
        <v>152</v>
      </c>
      <c r="E7" t="s">
        <v>152</v>
      </c>
      <c r="F7" t="s">
        <v>153</v>
      </c>
    </row>
    <row r="8" spans="1:9" x14ac:dyDescent="0.45">
      <c r="A8" t="s">
        <v>53</v>
      </c>
      <c r="B8" t="s">
        <v>37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</row>
    <row r="9" spans="1:9" x14ac:dyDescent="0.45">
      <c r="B9" t="s">
        <v>150</v>
      </c>
      <c r="C9" t="s">
        <v>151</v>
      </c>
      <c r="D9" t="s">
        <v>151</v>
      </c>
      <c r="E9" t="s">
        <v>151</v>
      </c>
      <c r="F9" t="s">
        <v>151</v>
      </c>
      <c r="G9" t="s">
        <v>151</v>
      </c>
      <c r="H9" t="s">
        <v>153</v>
      </c>
    </row>
    <row r="10" spans="1:9" x14ac:dyDescent="0.45">
      <c r="B10" t="s">
        <v>41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</row>
    <row r="11" spans="1:9" x14ac:dyDescent="0.45">
      <c r="B11" t="s">
        <v>150</v>
      </c>
      <c r="C11" t="s">
        <v>151</v>
      </c>
      <c r="D11" t="s">
        <v>151</v>
      </c>
      <c r="E11" t="s">
        <v>151</v>
      </c>
      <c r="F11" t="s">
        <v>152</v>
      </c>
      <c r="G11" t="s">
        <v>153</v>
      </c>
    </row>
    <row r="12" spans="1:9" x14ac:dyDescent="0.45">
      <c r="B12" t="s">
        <v>35</v>
      </c>
      <c r="C12" t="s">
        <v>64</v>
      </c>
      <c r="D12" t="s">
        <v>65</v>
      </c>
      <c r="E12" t="s">
        <v>66</v>
      </c>
      <c r="F12" t="s">
        <v>67</v>
      </c>
    </row>
    <row r="13" spans="1:9" x14ac:dyDescent="0.45">
      <c r="B13" t="s">
        <v>150</v>
      </c>
      <c r="C13" t="s">
        <v>151</v>
      </c>
      <c r="D13" t="s">
        <v>151</v>
      </c>
      <c r="E13" t="s">
        <v>151</v>
      </c>
      <c r="F13" t="s">
        <v>151</v>
      </c>
    </row>
    <row r="14" spans="1:9" x14ac:dyDescent="0.45">
      <c r="B14" t="s">
        <v>42</v>
      </c>
      <c r="C14" t="s">
        <v>60</v>
      </c>
      <c r="D14" t="s">
        <v>61</v>
      </c>
      <c r="E14" t="s">
        <v>62</v>
      </c>
      <c r="F14" t="s">
        <v>63</v>
      </c>
    </row>
    <row r="15" spans="1:9" x14ac:dyDescent="0.45">
      <c r="B15" t="s">
        <v>150</v>
      </c>
      <c r="C15" t="s">
        <v>153</v>
      </c>
      <c r="D15" t="s">
        <v>151</v>
      </c>
      <c r="E15" t="s">
        <v>151</v>
      </c>
      <c r="F15" t="s">
        <v>151</v>
      </c>
    </row>
    <row r="16" spans="1:9" x14ac:dyDescent="0.45">
      <c r="A16" t="s">
        <v>8</v>
      </c>
      <c r="B16" t="s">
        <v>33</v>
      </c>
      <c r="C16" t="s">
        <v>34</v>
      </c>
      <c r="D16" t="s">
        <v>35</v>
      </c>
    </row>
  </sheetData>
  <phoneticPr fontId="1"/>
  <hyperlinks>
    <hyperlink ref="I1" r:id="rId1" xr:uid="{FD10697B-DF8F-4A0A-AD87-474E41AB2260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1E7A-694C-40E2-831C-775ADC955F38}">
  <dimension ref="B2:E9"/>
  <sheetViews>
    <sheetView workbookViewId="0">
      <selection activeCell="D10" sqref="D10"/>
    </sheetView>
  </sheetViews>
  <sheetFormatPr defaultRowHeight="18" x14ac:dyDescent="0.45"/>
  <sheetData>
    <row r="2" spans="2:5" x14ac:dyDescent="0.45">
      <c r="B2" t="s">
        <v>76</v>
      </c>
      <c r="D2" s="2">
        <v>45072</v>
      </c>
      <c r="E2" s="2">
        <v>45078</v>
      </c>
    </row>
    <row r="3" spans="2:5" x14ac:dyDescent="0.45">
      <c r="B3" t="s">
        <v>74</v>
      </c>
      <c r="D3" s="2">
        <v>45065</v>
      </c>
      <c r="E3" s="2">
        <v>45078</v>
      </c>
    </row>
    <row r="4" spans="2:5" x14ac:dyDescent="0.45">
      <c r="B4" t="s">
        <v>75</v>
      </c>
      <c r="D4" s="2">
        <v>45065</v>
      </c>
      <c r="E4" s="2">
        <v>45078</v>
      </c>
    </row>
    <row r="6" spans="2:5" x14ac:dyDescent="0.45">
      <c r="B6" t="s">
        <v>77</v>
      </c>
      <c r="D6" s="2">
        <v>45133</v>
      </c>
    </row>
    <row r="8" spans="2:5" x14ac:dyDescent="0.45">
      <c r="B8" t="s">
        <v>78</v>
      </c>
    </row>
    <row r="9" spans="2:5" x14ac:dyDescent="0.45">
      <c r="D9" s="2">
        <v>45054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A46E-FB36-4FA7-BBC4-765B99E8CF33}">
  <dimension ref="A1"/>
  <sheetViews>
    <sheetView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6631-5B61-4CA0-9D9D-FABC46EEA9E3}">
  <dimension ref="A1:L19"/>
  <sheetViews>
    <sheetView workbookViewId="0">
      <selection sqref="A1:O19"/>
    </sheetView>
  </sheetViews>
  <sheetFormatPr defaultRowHeight="18" x14ac:dyDescent="0.45"/>
  <sheetData>
    <row r="1" spans="1:12" x14ac:dyDescent="0.45">
      <c r="I1" t="s">
        <v>103</v>
      </c>
    </row>
    <row r="2" spans="1:12" x14ac:dyDescent="0.45">
      <c r="B2" t="s">
        <v>81</v>
      </c>
      <c r="I2" t="s">
        <v>86</v>
      </c>
      <c r="L2" t="s">
        <v>88</v>
      </c>
    </row>
    <row r="3" spans="1:12" x14ac:dyDescent="0.45">
      <c r="B3" t="s">
        <v>82</v>
      </c>
      <c r="I3" t="s">
        <v>87</v>
      </c>
      <c r="L3" t="s">
        <v>89</v>
      </c>
    </row>
    <row r="4" spans="1:12" x14ac:dyDescent="0.45">
      <c r="B4" t="s">
        <v>83</v>
      </c>
    </row>
    <row r="5" spans="1:12" x14ac:dyDescent="0.45">
      <c r="B5" t="s">
        <v>84</v>
      </c>
      <c r="I5" t="s">
        <v>80</v>
      </c>
    </row>
    <row r="6" spans="1:12" x14ac:dyDescent="0.45">
      <c r="B6" t="s">
        <v>85</v>
      </c>
    </row>
    <row r="8" spans="1:12" x14ac:dyDescent="0.45">
      <c r="B8" t="s">
        <v>90</v>
      </c>
    </row>
    <row r="9" spans="1:12" x14ac:dyDescent="0.45">
      <c r="B9" t="s">
        <v>91</v>
      </c>
    </row>
    <row r="10" spans="1:12" x14ac:dyDescent="0.45">
      <c r="B10" t="s">
        <v>92</v>
      </c>
    </row>
    <row r="11" spans="1:12" x14ac:dyDescent="0.45">
      <c r="B11" t="s">
        <v>93</v>
      </c>
    </row>
    <row r="13" spans="1:12" x14ac:dyDescent="0.45">
      <c r="B13" t="s">
        <v>94</v>
      </c>
      <c r="C13" t="s">
        <v>102</v>
      </c>
    </row>
    <row r="14" spans="1:12" x14ac:dyDescent="0.45">
      <c r="B14" t="s">
        <v>95</v>
      </c>
    </row>
    <row r="15" spans="1:12" x14ac:dyDescent="0.45">
      <c r="A15" t="s">
        <v>96</v>
      </c>
      <c r="B15" t="s">
        <v>97</v>
      </c>
    </row>
    <row r="16" spans="1:12" x14ac:dyDescent="0.45">
      <c r="B16" t="s">
        <v>98</v>
      </c>
    </row>
    <row r="17" spans="2:2" x14ac:dyDescent="0.45">
      <c r="B17" t="s">
        <v>99</v>
      </c>
    </row>
    <row r="18" spans="2:2" x14ac:dyDescent="0.45">
      <c r="B18" t="s">
        <v>100</v>
      </c>
    </row>
    <row r="19" spans="2:2" x14ac:dyDescent="0.45">
      <c r="B19" t="s">
        <v>101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A804-F81A-4BDD-9CA6-1BEF689FC0BD}">
  <sheetPr>
    <pageSetUpPr fitToPage="1"/>
  </sheetPr>
  <dimension ref="A2:V26"/>
  <sheetViews>
    <sheetView topLeftCell="A7" zoomScaleNormal="100" workbookViewId="0">
      <selection activeCell="A8" sqref="A8:O25"/>
    </sheetView>
  </sheetViews>
  <sheetFormatPr defaultRowHeight="18" x14ac:dyDescent="0.45"/>
  <cols>
    <col min="1" max="1" width="13.8984375" customWidth="1"/>
    <col min="3" max="3" width="5.8984375" customWidth="1"/>
    <col min="4" max="4" width="13.19921875" customWidth="1"/>
    <col min="13" max="13" width="4.69921875" customWidth="1"/>
    <col min="15" max="15" width="5.19921875" customWidth="1"/>
    <col min="16" max="16" width="48.3984375" customWidth="1"/>
    <col min="17" max="17" width="28.3984375" customWidth="1"/>
    <col min="18" max="18" width="17.3984375" customWidth="1"/>
  </cols>
  <sheetData>
    <row r="2" spans="1:17" x14ac:dyDescent="0.4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7" x14ac:dyDescent="0.45">
      <c r="A3" s="80"/>
      <c r="B3" s="82"/>
      <c r="C3" s="82"/>
      <c r="D3" s="82"/>
      <c r="E3" s="82"/>
      <c r="F3" s="82"/>
      <c r="G3" s="82"/>
      <c r="H3" s="82"/>
      <c r="I3" s="82"/>
      <c r="J3" s="82"/>
      <c r="K3" s="82"/>
      <c r="L3" s="8"/>
      <c r="M3" s="8"/>
      <c r="N3" s="8"/>
      <c r="O3" s="8"/>
    </row>
    <row r="4" spans="1:17" x14ac:dyDescent="0.45">
      <c r="A4" s="81"/>
      <c r="B4" s="83"/>
      <c r="C4" s="83"/>
      <c r="D4" s="83"/>
      <c r="E4" s="83"/>
      <c r="F4" s="83"/>
      <c r="G4" s="83"/>
      <c r="H4" s="83"/>
      <c r="I4" s="83"/>
      <c r="J4" s="83"/>
      <c r="K4" s="83"/>
      <c r="L4" s="8"/>
      <c r="M4" s="8"/>
      <c r="N4" s="8"/>
      <c r="O4" s="8"/>
    </row>
    <row r="5" spans="1:17" ht="55.5" customHeight="1" x14ac:dyDescent="0.45">
      <c r="A5" s="82"/>
      <c r="B5" s="84"/>
      <c r="C5" s="85"/>
      <c r="D5" s="85"/>
      <c r="E5" s="85"/>
      <c r="F5" s="85"/>
      <c r="G5" s="85"/>
      <c r="H5" s="85"/>
      <c r="I5" s="85"/>
      <c r="J5" s="85"/>
      <c r="K5" s="85"/>
      <c r="L5" s="13"/>
      <c r="M5" s="8"/>
      <c r="N5" s="8"/>
      <c r="O5" s="8"/>
    </row>
    <row r="6" spans="1:17" x14ac:dyDescent="0.45">
      <c r="A6" s="73"/>
      <c r="B6" s="86"/>
      <c r="C6" s="86"/>
      <c r="D6" s="86"/>
      <c r="E6" s="86"/>
      <c r="F6" s="86"/>
      <c r="G6" s="86"/>
      <c r="H6" s="86"/>
      <c r="I6" s="86"/>
      <c r="J6" s="86"/>
      <c r="K6" s="86"/>
      <c r="L6" s="8"/>
      <c r="M6" s="8"/>
      <c r="N6" s="8"/>
      <c r="O6" s="8"/>
    </row>
    <row r="7" spans="1:17" ht="19.2" x14ac:dyDescent="0.45">
      <c r="A7" s="9"/>
      <c r="B7" s="12"/>
      <c r="C7" s="12"/>
      <c r="D7" s="12"/>
      <c r="E7" s="11"/>
      <c r="F7" s="11"/>
      <c r="G7" s="11"/>
      <c r="H7" s="11"/>
      <c r="I7" s="8"/>
      <c r="J7" s="8"/>
      <c r="K7" s="8"/>
      <c r="L7" s="8"/>
      <c r="M7" s="8"/>
      <c r="N7" s="8"/>
      <c r="O7" s="8"/>
    </row>
    <row r="8" spans="1:17" x14ac:dyDescent="0.45">
      <c r="A8" s="10" t="s">
        <v>117</v>
      </c>
      <c r="B8" s="72" t="s">
        <v>133</v>
      </c>
      <c r="C8" s="73"/>
      <c r="D8" s="73"/>
      <c r="E8" s="73"/>
      <c r="F8" s="73"/>
      <c r="G8" s="73"/>
      <c r="H8" s="73"/>
      <c r="I8" s="73"/>
      <c r="J8" s="73"/>
      <c r="K8" s="73"/>
      <c r="L8" s="8"/>
      <c r="M8" s="8"/>
      <c r="N8" s="8"/>
      <c r="O8" s="8"/>
    </row>
    <row r="9" spans="1:17" ht="19.2" x14ac:dyDescent="0.45">
      <c r="A9" s="9"/>
      <c r="B9" s="12"/>
      <c r="C9" s="12"/>
      <c r="D9" s="12"/>
      <c r="E9" s="11"/>
      <c r="F9" s="11"/>
      <c r="G9" s="11"/>
      <c r="H9" s="11"/>
      <c r="I9" s="8"/>
      <c r="J9" s="8"/>
      <c r="K9" s="8"/>
      <c r="L9" s="8"/>
      <c r="M9" s="8"/>
      <c r="N9" s="8"/>
      <c r="O9" s="8"/>
    </row>
    <row r="10" spans="1:17" x14ac:dyDescent="0.45">
      <c r="A10" s="10" t="s">
        <v>116</v>
      </c>
      <c r="B10" s="72" t="s">
        <v>134</v>
      </c>
      <c r="C10" s="73"/>
      <c r="D10" s="73"/>
      <c r="E10" s="73"/>
      <c r="F10" s="73"/>
      <c r="G10" s="73"/>
      <c r="H10" s="73"/>
      <c r="I10" s="73"/>
      <c r="J10" s="73"/>
      <c r="K10" s="73"/>
      <c r="L10" s="8"/>
      <c r="M10" s="8"/>
      <c r="N10" s="8"/>
      <c r="O10" s="8"/>
    </row>
    <row r="11" spans="1:17" ht="19.2" x14ac:dyDescent="0.45">
      <c r="A11" s="9"/>
      <c r="B11" s="12"/>
      <c r="C11" s="12"/>
      <c r="D11" s="12"/>
      <c r="E11" s="11"/>
      <c r="F11" s="11"/>
      <c r="G11" s="11"/>
      <c r="H11" s="11"/>
      <c r="I11" s="8"/>
      <c r="J11" s="8"/>
      <c r="K11" s="8"/>
      <c r="L11" s="8"/>
      <c r="M11" s="8"/>
      <c r="N11" s="8"/>
      <c r="O11" s="8"/>
    </row>
    <row r="12" spans="1:17" ht="20.100000000000001" customHeight="1" x14ac:dyDescent="0.45">
      <c r="A12" s="10" t="s">
        <v>115</v>
      </c>
      <c r="B12" s="72" t="s">
        <v>136</v>
      </c>
      <c r="C12" s="73"/>
      <c r="D12" s="73"/>
      <c r="E12" s="73"/>
      <c r="F12" s="73"/>
      <c r="G12" s="73"/>
      <c r="H12" s="73"/>
      <c r="I12" s="73"/>
      <c r="J12" s="73"/>
      <c r="K12" s="73"/>
      <c r="L12" s="8"/>
      <c r="M12" s="8"/>
      <c r="N12" s="8"/>
      <c r="O12" s="8"/>
    </row>
    <row r="13" spans="1:17" ht="20.100000000000001" customHeight="1" x14ac:dyDescent="0.45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7" ht="20.100000000000001" customHeight="1" x14ac:dyDescent="0.55000000000000004">
      <c r="A14" s="16"/>
      <c r="B14" s="17"/>
      <c r="C14" s="17"/>
      <c r="D14" s="18" t="s">
        <v>114</v>
      </c>
      <c r="E14" s="74" t="s">
        <v>113</v>
      </c>
      <c r="F14" s="75"/>
      <c r="G14" s="75"/>
      <c r="H14" s="75"/>
      <c r="I14" s="75"/>
      <c r="J14" s="75"/>
      <c r="K14" s="16" t="s">
        <v>112</v>
      </c>
      <c r="L14" s="76" t="s">
        <v>111</v>
      </c>
      <c r="M14" s="77"/>
      <c r="N14" s="78" t="s">
        <v>110</v>
      </c>
      <c r="O14" s="79"/>
      <c r="P14" s="19" t="s">
        <v>131</v>
      </c>
      <c r="Q14" s="15"/>
    </row>
    <row r="15" spans="1:17" ht="20.100000000000001" customHeight="1" x14ac:dyDescent="0.45">
      <c r="A15" s="67" t="s">
        <v>109</v>
      </c>
      <c r="B15" s="67" t="s">
        <v>108</v>
      </c>
      <c r="C15" s="5">
        <v>1</v>
      </c>
      <c r="D15" s="5" t="s">
        <v>120</v>
      </c>
      <c r="E15" s="68" t="s">
        <v>135</v>
      </c>
      <c r="F15" s="69"/>
      <c r="G15" s="69"/>
      <c r="H15" s="69"/>
      <c r="I15" s="69"/>
      <c r="J15" s="69"/>
      <c r="K15" s="5">
        <v>2</v>
      </c>
      <c r="L15" s="70">
        <v>1010</v>
      </c>
      <c r="M15" s="71"/>
      <c r="N15" s="62">
        <f>K15*L15</f>
        <v>2020</v>
      </c>
      <c r="O15" s="63"/>
      <c r="P15" s="14" t="s">
        <v>124</v>
      </c>
    </row>
    <row r="16" spans="1:17" ht="20.100000000000001" customHeight="1" x14ac:dyDescent="0.45">
      <c r="A16" s="67"/>
      <c r="B16" s="67"/>
      <c r="C16" s="5">
        <v>2</v>
      </c>
      <c r="D16" s="5"/>
      <c r="E16" s="68"/>
      <c r="F16" s="69"/>
      <c r="G16" s="69"/>
      <c r="H16" s="69"/>
      <c r="I16" s="69"/>
      <c r="J16" s="69"/>
      <c r="K16" s="5"/>
      <c r="L16" s="70"/>
      <c r="M16" s="71"/>
      <c r="N16" s="62"/>
      <c r="O16" s="63"/>
      <c r="P16" s="14" t="s">
        <v>125</v>
      </c>
    </row>
    <row r="17" spans="1:22" ht="20.100000000000001" customHeight="1" x14ac:dyDescent="0.45">
      <c r="A17" s="67"/>
      <c r="B17" s="67"/>
      <c r="C17" s="5">
        <v>3</v>
      </c>
      <c r="D17" s="5"/>
      <c r="E17" s="68"/>
      <c r="F17" s="69"/>
      <c r="G17" s="69"/>
      <c r="H17" s="69"/>
      <c r="I17" s="69"/>
      <c r="J17" s="69"/>
      <c r="K17" s="5"/>
      <c r="L17" s="70"/>
      <c r="M17" s="71"/>
      <c r="N17" s="62"/>
      <c r="O17" s="63"/>
      <c r="P17" s="14"/>
      <c r="Q17" s="7"/>
      <c r="V17" s="6"/>
    </row>
    <row r="18" spans="1:22" ht="20.100000000000001" customHeight="1" x14ac:dyDescent="0.45">
      <c r="A18" s="67"/>
      <c r="B18" s="67"/>
      <c r="C18" s="5">
        <v>4</v>
      </c>
      <c r="E18" s="68"/>
      <c r="F18" s="69"/>
      <c r="G18" s="69"/>
      <c r="H18" s="69"/>
      <c r="I18" s="69"/>
      <c r="J18" s="69"/>
      <c r="K18" s="5"/>
      <c r="L18" s="70"/>
      <c r="M18" s="71"/>
      <c r="N18" s="62"/>
      <c r="O18" s="63"/>
      <c r="P18" s="14"/>
    </row>
    <row r="19" spans="1:22" ht="20.100000000000001" customHeight="1" x14ac:dyDescent="0.45">
      <c r="A19" s="67"/>
      <c r="B19" s="67"/>
      <c r="C19" s="5">
        <v>5</v>
      </c>
      <c r="D19" s="5"/>
      <c r="E19" s="68"/>
      <c r="F19" s="69"/>
      <c r="G19" s="69"/>
      <c r="H19" s="69"/>
      <c r="I19" s="69"/>
      <c r="J19" s="69"/>
      <c r="K19" s="5"/>
      <c r="L19" s="70"/>
      <c r="M19" s="71"/>
      <c r="N19" s="62"/>
      <c r="O19" s="63"/>
      <c r="P19" s="14"/>
    </row>
    <row r="20" spans="1:22" ht="20.100000000000001" customHeight="1" x14ac:dyDescent="0.45">
      <c r="A20" s="67"/>
      <c r="B20" s="67"/>
      <c r="C20" s="59" t="s">
        <v>107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62">
        <f>SUM(N15:O19)</f>
        <v>2020</v>
      </c>
      <c r="O20" s="63"/>
      <c r="P20" s="14"/>
    </row>
    <row r="21" spans="1:22" ht="20.100000000000001" customHeight="1" x14ac:dyDescent="0.45">
      <c r="A21" s="67"/>
      <c r="B21" s="4" t="s">
        <v>106</v>
      </c>
      <c r="C21" s="64" t="s">
        <v>128</v>
      </c>
      <c r="D21" s="65"/>
      <c r="E21" s="65"/>
      <c r="F21" s="65"/>
      <c r="G21" s="65"/>
      <c r="H21" s="65"/>
      <c r="I21" s="65"/>
      <c r="J21" s="65"/>
      <c r="K21" s="65"/>
      <c r="L21" s="65"/>
      <c r="M21" s="66"/>
      <c r="N21" s="62">
        <v>0</v>
      </c>
      <c r="O21" s="63"/>
      <c r="P21" s="14"/>
    </row>
    <row r="22" spans="1:22" ht="20.100000000000001" customHeight="1" x14ac:dyDescent="0.45">
      <c r="A22" s="59" t="s">
        <v>130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1"/>
      <c r="N22" s="62">
        <v>1</v>
      </c>
      <c r="O22" s="63"/>
      <c r="P22" s="14"/>
    </row>
    <row r="23" spans="1:22" ht="20.100000000000001" customHeight="1" x14ac:dyDescent="0.45">
      <c r="A23" s="59" t="s">
        <v>105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2">
        <f>(N15+N16)*N22+N17+N21</f>
        <v>2020</v>
      </c>
      <c r="O23" s="63"/>
      <c r="P23" s="14"/>
    </row>
    <row r="24" spans="1:22" ht="20.100000000000001" customHeight="1" x14ac:dyDescent="0.45">
      <c r="A24" s="59" t="s">
        <v>127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62">
        <v>35000</v>
      </c>
      <c r="O24" s="63"/>
      <c r="P24" s="14" t="s">
        <v>132</v>
      </c>
    </row>
    <row r="25" spans="1:22" ht="20.100000000000001" customHeight="1" x14ac:dyDescent="0.45">
      <c r="A25" s="59" t="s">
        <v>104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62">
        <f>N23+N24</f>
        <v>37020</v>
      </c>
      <c r="O25" s="63"/>
      <c r="P25" s="14"/>
    </row>
    <row r="26" spans="1:22" ht="20.100000000000001" customHeight="1" x14ac:dyDescent="0.4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</row>
  </sheetData>
  <mergeCells count="42">
    <mergeCell ref="B10:F10"/>
    <mergeCell ref="G10:K10"/>
    <mergeCell ref="A3:A4"/>
    <mergeCell ref="B3:K4"/>
    <mergeCell ref="A5:A6"/>
    <mergeCell ref="B5:K6"/>
    <mergeCell ref="B8:K8"/>
    <mergeCell ref="B12:F12"/>
    <mergeCell ref="G12:K12"/>
    <mergeCell ref="E14:J14"/>
    <mergeCell ref="L14:M14"/>
    <mergeCell ref="N14:O14"/>
    <mergeCell ref="N19:O19"/>
    <mergeCell ref="E16:J16"/>
    <mergeCell ref="L16:M16"/>
    <mergeCell ref="N16:O16"/>
    <mergeCell ref="E17:J17"/>
    <mergeCell ref="L17:M17"/>
    <mergeCell ref="N17:O17"/>
    <mergeCell ref="C20:M20"/>
    <mergeCell ref="N20:O20"/>
    <mergeCell ref="C21:M21"/>
    <mergeCell ref="N21:O21"/>
    <mergeCell ref="A22:M22"/>
    <mergeCell ref="N22:O22"/>
    <mergeCell ref="A15:A21"/>
    <mergeCell ref="B15:B20"/>
    <mergeCell ref="E15:J15"/>
    <mergeCell ref="L15:M15"/>
    <mergeCell ref="N15:O15"/>
    <mergeCell ref="E18:J18"/>
    <mergeCell ref="L18:M18"/>
    <mergeCell ref="N18:O18"/>
    <mergeCell ref="E19:J19"/>
    <mergeCell ref="L19:M19"/>
    <mergeCell ref="A26:O26"/>
    <mergeCell ref="A23:M23"/>
    <mergeCell ref="N23:O23"/>
    <mergeCell ref="A24:M24"/>
    <mergeCell ref="N24:O24"/>
    <mergeCell ref="A25:M25"/>
    <mergeCell ref="N25:O25"/>
  </mergeCells>
  <phoneticPr fontId="1"/>
  <pageMargins left="0.7" right="0.7" top="0.75" bottom="0.75" header="0.3" footer="0.3"/>
  <pageSetup paperSize="9" scale="93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9407-081D-4CFD-80AB-1A4167B67201}">
  <sheetPr>
    <pageSetUpPr fitToPage="1"/>
  </sheetPr>
  <dimension ref="A2:V26"/>
  <sheetViews>
    <sheetView topLeftCell="A10" zoomScaleNormal="100" workbookViewId="0">
      <selection activeCell="I28" sqref="I28"/>
    </sheetView>
  </sheetViews>
  <sheetFormatPr defaultRowHeight="18" x14ac:dyDescent="0.45"/>
  <cols>
    <col min="1" max="1" width="13.8984375" customWidth="1"/>
    <col min="3" max="3" width="5.8984375" customWidth="1"/>
    <col min="4" max="4" width="13.19921875" customWidth="1"/>
    <col min="13" max="13" width="4.69921875" customWidth="1"/>
    <col min="15" max="15" width="5.19921875" customWidth="1"/>
    <col min="16" max="16" width="48.3984375" customWidth="1"/>
    <col min="17" max="17" width="28.3984375" customWidth="1"/>
    <col min="18" max="18" width="17.3984375" customWidth="1"/>
  </cols>
  <sheetData>
    <row r="2" spans="1:17" x14ac:dyDescent="0.4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7" x14ac:dyDescent="0.45">
      <c r="A3" s="80"/>
      <c r="B3" s="82"/>
      <c r="C3" s="82"/>
      <c r="D3" s="82"/>
      <c r="E3" s="82"/>
      <c r="F3" s="82"/>
      <c r="G3" s="82"/>
      <c r="H3" s="82"/>
      <c r="I3" s="82"/>
      <c r="J3" s="82"/>
      <c r="K3" s="82"/>
      <c r="L3" s="8"/>
      <c r="M3" s="8"/>
      <c r="N3" s="8"/>
      <c r="O3" s="8"/>
    </row>
    <row r="4" spans="1:17" x14ac:dyDescent="0.45">
      <c r="A4" s="81"/>
      <c r="B4" s="83"/>
      <c r="C4" s="83"/>
      <c r="D4" s="83"/>
      <c r="E4" s="83"/>
      <c r="F4" s="83"/>
      <c r="G4" s="83"/>
      <c r="H4" s="83"/>
      <c r="I4" s="83"/>
      <c r="J4" s="83"/>
      <c r="K4" s="83"/>
      <c r="L4" s="8"/>
      <c r="M4" s="8"/>
      <c r="N4" s="8"/>
      <c r="O4" s="8"/>
    </row>
    <row r="5" spans="1:17" ht="55.5" customHeight="1" x14ac:dyDescent="0.45">
      <c r="A5" s="82"/>
      <c r="B5" s="84"/>
      <c r="C5" s="85"/>
      <c r="D5" s="85"/>
      <c r="E5" s="85"/>
      <c r="F5" s="85"/>
      <c r="G5" s="85"/>
      <c r="H5" s="85"/>
      <c r="I5" s="85"/>
      <c r="J5" s="85"/>
      <c r="K5" s="85"/>
      <c r="L5" s="13"/>
      <c r="M5" s="8"/>
      <c r="N5" s="8"/>
      <c r="O5" s="8"/>
    </row>
    <row r="6" spans="1:17" x14ac:dyDescent="0.45">
      <c r="A6" s="73"/>
      <c r="B6" s="86"/>
      <c r="C6" s="86"/>
      <c r="D6" s="86"/>
      <c r="E6" s="86"/>
      <c r="F6" s="86"/>
      <c r="G6" s="86"/>
      <c r="H6" s="86"/>
      <c r="I6" s="86"/>
      <c r="J6" s="86"/>
      <c r="K6" s="86"/>
      <c r="L6" s="8"/>
      <c r="M6" s="8"/>
      <c r="N6" s="8"/>
      <c r="O6" s="8"/>
    </row>
    <row r="7" spans="1:17" ht="19.2" x14ac:dyDescent="0.45">
      <c r="A7" s="9"/>
      <c r="B7" s="12"/>
      <c r="C7" s="12"/>
      <c r="D7" s="12"/>
      <c r="E7" s="11"/>
      <c r="F7" s="11"/>
      <c r="G7" s="11"/>
      <c r="H7" s="11"/>
      <c r="I7" s="8"/>
      <c r="J7" s="8"/>
      <c r="K7" s="8"/>
      <c r="L7" s="8"/>
      <c r="M7" s="8"/>
      <c r="N7" s="8"/>
      <c r="O7" s="8"/>
    </row>
    <row r="8" spans="1:17" x14ac:dyDescent="0.45">
      <c r="A8" s="10" t="s">
        <v>117</v>
      </c>
      <c r="B8" s="72" t="s">
        <v>118</v>
      </c>
      <c r="C8" s="73"/>
      <c r="D8" s="73"/>
      <c r="E8" s="73"/>
      <c r="F8" s="73"/>
      <c r="G8" s="73"/>
      <c r="H8" s="73"/>
      <c r="I8" s="73"/>
      <c r="J8" s="73"/>
      <c r="K8" s="73"/>
      <c r="L8" s="8"/>
      <c r="M8" s="8"/>
      <c r="N8" s="8"/>
      <c r="O8" s="8"/>
    </row>
    <row r="9" spans="1:17" ht="19.2" x14ac:dyDescent="0.45">
      <c r="A9" s="9"/>
      <c r="B9" s="12"/>
      <c r="C9" s="12"/>
      <c r="D9" s="12"/>
      <c r="E9" s="11"/>
      <c r="F9" s="11"/>
      <c r="G9" s="11"/>
      <c r="H9" s="11"/>
      <c r="I9" s="8"/>
      <c r="J9" s="8"/>
      <c r="K9" s="8"/>
      <c r="L9" s="8"/>
      <c r="M9" s="8"/>
      <c r="N9" s="8"/>
      <c r="O9" s="8"/>
    </row>
    <row r="10" spans="1:17" x14ac:dyDescent="0.45">
      <c r="A10" s="10" t="s">
        <v>116</v>
      </c>
      <c r="B10" s="72" t="s">
        <v>119</v>
      </c>
      <c r="C10" s="73"/>
      <c r="D10" s="73"/>
      <c r="E10" s="73"/>
      <c r="F10" s="73"/>
      <c r="G10" s="73"/>
      <c r="H10" s="73"/>
      <c r="I10" s="73"/>
      <c r="J10" s="73"/>
      <c r="K10" s="73"/>
      <c r="L10" s="8"/>
      <c r="M10" s="8"/>
      <c r="N10" s="8"/>
      <c r="O10" s="8"/>
    </row>
    <row r="11" spans="1:17" ht="19.2" x14ac:dyDescent="0.45">
      <c r="A11" s="9"/>
      <c r="B11" s="12"/>
      <c r="C11" s="12"/>
      <c r="D11" s="12"/>
      <c r="E11" s="11"/>
      <c r="F11" s="11"/>
      <c r="G11" s="11"/>
      <c r="H11" s="11"/>
      <c r="I11" s="8"/>
      <c r="J11" s="8"/>
      <c r="K11" s="8"/>
      <c r="L11" s="8"/>
      <c r="M11" s="8"/>
      <c r="N11" s="8"/>
      <c r="O11" s="8"/>
    </row>
    <row r="12" spans="1:17" ht="20.100000000000001" customHeight="1" x14ac:dyDescent="0.45">
      <c r="A12" s="10" t="s">
        <v>115</v>
      </c>
      <c r="B12" s="72" t="s">
        <v>129</v>
      </c>
      <c r="C12" s="73"/>
      <c r="D12" s="73"/>
      <c r="E12" s="73"/>
      <c r="F12" s="73"/>
      <c r="G12" s="73"/>
      <c r="H12" s="73"/>
      <c r="I12" s="73"/>
      <c r="J12" s="73"/>
      <c r="K12" s="73"/>
      <c r="L12" s="8"/>
      <c r="M12" s="8"/>
      <c r="N12" s="8"/>
      <c r="O12" s="8"/>
    </row>
    <row r="13" spans="1:17" ht="20.100000000000001" customHeight="1" x14ac:dyDescent="0.45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7" ht="20.100000000000001" customHeight="1" x14ac:dyDescent="0.55000000000000004">
      <c r="A14" s="16"/>
      <c r="B14" s="17"/>
      <c r="C14" s="17"/>
      <c r="D14" s="18" t="s">
        <v>114</v>
      </c>
      <c r="E14" s="74" t="s">
        <v>113</v>
      </c>
      <c r="F14" s="75"/>
      <c r="G14" s="75"/>
      <c r="H14" s="75"/>
      <c r="I14" s="75"/>
      <c r="J14" s="75"/>
      <c r="K14" s="16" t="s">
        <v>112</v>
      </c>
      <c r="L14" s="76" t="s">
        <v>111</v>
      </c>
      <c r="M14" s="77"/>
      <c r="N14" s="78" t="s">
        <v>110</v>
      </c>
      <c r="O14" s="79"/>
      <c r="P14" s="19" t="s">
        <v>131</v>
      </c>
      <c r="Q14" s="15"/>
    </row>
    <row r="15" spans="1:17" ht="20.100000000000001" customHeight="1" x14ac:dyDescent="0.45">
      <c r="A15" s="67" t="s">
        <v>109</v>
      </c>
      <c r="B15" s="67" t="s">
        <v>108</v>
      </c>
      <c r="C15" s="5">
        <v>1</v>
      </c>
      <c r="D15" s="5" t="s">
        <v>120</v>
      </c>
      <c r="E15" s="68" t="s">
        <v>122</v>
      </c>
      <c r="F15" s="69"/>
      <c r="G15" s="69"/>
      <c r="H15" s="69"/>
      <c r="I15" s="69"/>
      <c r="J15" s="69"/>
      <c r="K15" s="5">
        <v>2</v>
      </c>
      <c r="L15" s="70">
        <v>690</v>
      </c>
      <c r="M15" s="71"/>
      <c r="N15" s="62">
        <f>K15*L15</f>
        <v>1380</v>
      </c>
      <c r="O15" s="63"/>
      <c r="P15" s="14" t="s">
        <v>124</v>
      </c>
    </row>
    <row r="16" spans="1:17" ht="20.100000000000001" customHeight="1" x14ac:dyDescent="0.45">
      <c r="A16" s="67"/>
      <c r="B16" s="67"/>
      <c r="C16" s="5">
        <v>2</v>
      </c>
      <c r="D16" s="5" t="s">
        <v>126</v>
      </c>
      <c r="E16" s="68" t="s">
        <v>123</v>
      </c>
      <c r="F16" s="69"/>
      <c r="G16" s="69"/>
      <c r="H16" s="69"/>
      <c r="I16" s="69"/>
      <c r="J16" s="69"/>
      <c r="K16" s="5">
        <v>2</v>
      </c>
      <c r="L16" s="70">
        <v>13940</v>
      </c>
      <c r="M16" s="71"/>
      <c r="N16" s="62">
        <f>K16*L16</f>
        <v>27880</v>
      </c>
      <c r="O16" s="63"/>
      <c r="P16" s="14" t="s">
        <v>125</v>
      </c>
    </row>
    <row r="17" spans="1:22" ht="20.100000000000001" customHeight="1" x14ac:dyDescent="0.45">
      <c r="A17" s="67"/>
      <c r="B17" s="67"/>
      <c r="C17" s="5">
        <v>3</v>
      </c>
      <c r="D17" s="5" t="s">
        <v>120</v>
      </c>
      <c r="E17" s="68" t="s">
        <v>121</v>
      </c>
      <c r="F17" s="69"/>
      <c r="G17" s="69"/>
      <c r="H17" s="69"/>
      <c r="I17" s="69"/>
      <c r="J17" s="69"/>
      <c r="K17" s="5">
        <v>2</v>
      </c>
      <c r="L17" s="70">
        <v>1150</v>
      </c>
      <c r="M17" s="71"/>
      <c r="N17" s="62">
        <f>K17*L17</f>
        <v>2300</v>
      </c>
      <c r="O17" s="63"/>
      <c r="P17" s="14"/>
      <c r="Q17" s="7"/>
      <c r="V17" s="6"/>
    </row>
    <row r="18" spans="1:22" ht="20.100000000000001" customHeight="1" x14ac:dyDescent="0.45">
      <c r="A18" s="67"/>
      <c r="B18" s="67"/>
      <c r="C18" s="5">
        <v>4</v>
      </c>
      <c r="E18" s="68"/>
      <c r="F18" s="69"/>
      <c r="G18" s="69"/>
      <c r="H18" s="69"/>
      <c r="I18" s="69"/>
      <c r="J18" s="69"/>
      <c r="K18" s="5"/>
      <c r="L18" s="70"/>
      <c r="M18" s="71"/>
      <c r="N18" s="62"/>
      <c r="O18" s="63"/>
      <c r="P18" s="14"/>
    </row>
    <row r="19" spans="1:22" ht="20.100000000000001" customHeight="1" x14ac:dyDescent="0.45">
      <c r="A19" s="67"/>
      <c r="B19" s="67"/>
      <c r="C19" s="5">
        <v>5</v>
      </c>
      <c r="D19" s="5"/>
      <c r="E19" s="68"/>
      <c r="F19" s="69"/>
      <c r="G19" s="69"/>
      <c r="H19" s="69"/>
      <c r="I19" s="69"/>
      <c r="J19" s="69"/>
      <c r="K19" s="5"/>
      <c r="L19" s="70"/>
      <c r="M19" s="71"/>
      <c r="N19" s="62"/>
      <c r="O19" s="63"/>
      <c r="P19" s="14"/>
    </row>
    <row r="20" spans="1:22" ht="20.100000000000001" customHeight="1" x14ac:dyDescent="0.45">
      <c r="A20" s="67"/>
      <c r="B20" s="67"/>
      <c r="C20" s="59" t="s">
        <v>107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62">
        <f>SUM(N15:O19)</f>
        <v>31560</v>
      </c>
      <c r="O20" s="63"/>
      <c r="P20" s="14"/>
    </row>
    <row r="21" spans="1:22" ht="20.100000000000001" customHeight="1" x14ac:dyDescent="0.45">
      <c r="A21" s="67"/>
      <c r="B21" s="4" t="s">
        <v>106</v>
      </c>
      <c r="C21" s="64" t="s">
        <v>128</v>
      </c>
      <c r="D21" s="65"/>
      <c r="E21" s="65"/>
      <c r="F21" s="65"/>
      <c r="G21" s="65"/>
      <c r="H21" s="65"/>
      <c r="I21" s="65"/>
      <c r="J21" s="65"/>
      <c r="K21" s="65"/>
      <c r="L21" s="65"/>
      <c r="M21" s="66"/>
      <c r="N21" s="62">
        <v>22860</v>
      </c>
      <c r="O21" s="63"/>
      <c r="P21" s="14"/>
    </row>
    <row r="22" spans="1:22" ht="20.100000000000001" customHeight="1" x14ac:dyDescent="0.45">
      <c r="A22" s="59" t="s">
        <v>130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1"/>
      <c r="N22" s="62">
        <v>1</v>
      </c>
      <c r="O22" s="63"/>
      <c r="P22" s="14"/>
    </row>
    <row r="23" spans="1:22" ht="20.100000000000001" customHeight="1" x14ac:dyDescent="0.45">
      <c r="A23" s="59" t="s">
        <v>105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2">
        <f>(N15+N16)*N22+N17+N21</f>
        <v>54420</v>
      </c>
      <c r="O23" s="63"/>
      <c r="P23" s="14"/>
    </row>
    <row r="24" spans="1:22" ht="20.100000000000001" customHeight="1" x14ac:dyDescent="0.45">
      <c r="A24" s="59" t="s">
        <v>127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62">
        <v>30000</v>
      </c>
      <c r="O24" s="63"/>
      <c r="P24" s="14" t="s">
        <v>132</v>
      </c>
    </row>
    <row r="25" spans="1:22" ht="20.100000000000001" customHeight="1" x14ac:dyDescent="0.45">
      <c r="A25" s="59" t="s">
        <v>104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62">
        <f>N23+N24</f>
        <v>84420</v>
      </c>
      <c r="O25" s="63"/>
      <c r="P25" s="14"/>
    </row>
    <row r="26" spans="1:22" ht="20.100000000000001" customHeight="1" x14ac:dyDescent="0.4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</row>
  </sheetData>
  <mergeCells count="42">
    <mergeCell ref="A3:A4"/>
    <mergeCell ref="B3:K4"/>
    <mergeCell ref="A23:M23"/>
    <mergeCell ref="N23:O23"/>
    <mergeCell ref="A25:M25"/>
    <mergeCell ref="N24:O24"/>
    <mergeCell ref="N25:O25"/>
    <mergeCell ref="N19:O19"/>
    <mergeCell ref="C20:M20"/>
    <mergeCell ref="N20:O20"/>
    <mergeCell ref="A22:M22"/>
    <mergeCell ref="N22:O22"/>
    <mergeCell ref="A24:M24"/>
    <mergeCell ref="N15:O15"/>
    <mergeCell ref="B10:F10"/>
    <mergeCell ref="G10:K10"/>
    <mergeCell ref="A26:O26"/>
    <mergeCell ref="E17:J17"/>
    <mergeCell ref="E18:J18"/>
    <mergeCell ref="E19:J19"/>
    <mergeCell ref="L14:M14"/>
    <mergeCell ref="L15:M15"/>
    <mergeCell ref="L16:M16"/>
    <mergeCell ref="L17:M17"/>
    <mergeCell ref="L18:M18"/>
    <mergeCell ref="L19:M19"/>
    <mergeCell ref="C21:M21"/>
    <mergeCell ref="N21:O21"/>
    <mergeCell ref="N16:O16"/>
    <mergeCell ref="N17:O17"/>
    <mergeCell ref="N18:O18"/>
    <mergeCell ref="N14:O14"/>
    <mergeCell ref="A5:A6"/>
    <mergeCell ref="B8:K8"/>
    <mergeCell ref="B5:K6"/>
    <mergeCell ref="A15:A21"/>
    <mergeCell ref="B15:B20"/>
    <mergeCell ref="B12:F12"/>
    <mergeCell ref="G12:K12"/>
    <mergeCell ref="E14:J14"/>
    <mergeCell ref="E15:J15"/>
    <mergeCell ref="E16:J16"/>
  </mergeCells>
  <phoneticPr fontId="1"/>
  <pageMargins left="0.7" right="0.7" top="0.75" bottom="0.75" header="0.3" footer="0.3"/>
  <pageSetup paperSize="9" scale="93" fitToHeight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40B0-9FC8-4CF0-AA8C-F119A554A5D7}">
  <dimension ref="B1:O10"/>
  <sheetViews>
    <sheetView workbookViewId="0">
      <selection activeCell="J18" sqref="J18"/>
    </sheetView>
  </sheetViews>
  <sheetFormatPr defaultRowHeight="18" x14ac:dyDescent="0.45"/>
  <cols>
    <col min="5" max="5" width="10.69921875" customWidth="1"/>
  </cols>
  <sheetData>
    <row r="1" spans="2:15" x14ac:dyDescent="0.45">
      <c r="C1" t="s">
        <v>36</v>
      </c>
      <c r="D1" t="s">
        <v>8</v>
      </c>
    </row>
    <row r="2" spans="2:15" x14ac:dyDescent="0.45">
      <c r="B2" t="s">
        <v>13</v>
      </c>
      <c r="C2">
        <v>20000</v>
      </c>
      <c r="D2" s="20"/>
    </row>
    <row r="3" spans="2:15" x14ac:dyDescent="0.45">
      <c r="B3" t="s">
        <v>14</v>
      </c>
      <c r="C3">
        <v>26500</v>
      </c>
      <c r="D3" s="20"/>
    </row>
    <row r="4" spans="2:15" x14ac:dyDescent="0.45">
      <c r="B4" t="s">
        <v>15</v>
      </c>
      <c r="C4">
        <v>0</v>
      </c>
      <c r="D4">
        <v>23500</v>
      </c>
    </row>
    <row r="5" spans="2:15" x14ac:dyDescent="0.45">
      <c r="B5" t="s">
        <v>137</v>
      </c>
      <c r="C5">
        <v>7000</v>
      </c>
      <c r="D5" s="20"/>
    </row>
    <row r="6" spans="2:15" x14ac:dyDescent="0.45">
      <c r="B6" t="s">
        <v>23</v>
      </c>
      <c r="C6">
        <f>SUM(C2:C5)</f>
        <v>53500</v>
      </c>
      <c r="D6">
        <v>23500</v>
      </c>
    </row>
    <row r="7" spans="2:15" x14ac:dyDescent="0.45">
      <c r="F7" t="s">
        <v>146</v>
      </c>
      <c r="G7" s="87" t="s">
        <v>144</v>
      </c>
      <c r="H7" s="87"/>
      <c r="I7" s="87"/>
      <c r="J7" s="87"/>
      <c r="K7" s="87" t="s">
        <v>145</v>
      </c>
      <c r="L7" s="87"/>
      <c r="M7" s="87"/>
      <c r="N7" s="87"/>
      <c r="O7" t="s">
        <v>147</v>
      </c>
    </row>
    <row r="8" spans="2:15" x14ac:dyDescent="0.45">
      <c r="F8" t="s">
        <v>140</v>
      </c>
      <c r="G8" t="s">
        <v>139</v>
      </c>
      <c r="H8" s="21" t="s">
        <v>141</v>
      </c>
      <c r="I8" t="s">
        <v>142</v>
      </c>
      <c r="J8" t="s">
        <v>143</v>
      </c>
      <c r="K8" t="s">
        <v>139</v>
      </c>
      <c r="L8" s="21" t="s">
        <v>141</v>
      </c>
      <c r="M8" t="s">
        <v>142</v>
      </c>
      <c r="N8" t="s">
        <v>143</v>
      </c>
    </row>
    <row r="9" spans="2:15" x14ac:dyDescent="0.45">
      <c r="E9" t="s">
        <v>119</v>
      </c>
      <c r="F9" s="87">
        <v>121940</v>
      </c>
      <c r="G9">
        <f>C6+549900</f>
        <v>603400</v>
      </c>
      <c r="H9">
        <f>C6</f>
        <v>53500</v>
      </c>
      <c r="I9">
        <f>267900+C6</f>
        <v>321400</v>
      </c>
      <c r="J9">
        <v>53500</v>
      </c>
      <c r="K9">
        <v>321400</v>
      </c>
      <c r="L9">
        <v>53500</v>
      </c>
      <c r="M9">
        <v>321400</v>
      </c>
      <c r="N9">
        <f>C6</f>
        <v>53500</v>
      </c>
      <c r="O9">
        <f>G9+I9+K9+M9+H9*10+121940</f>
        <v>2224540</v>
      </c>
    </row>
    <row r="10" spans="2:15" x14ac:dyDescent="0.45">
      <c r="E10" t="s">
        <v>138</v>
      </c>
      <c r="F10" s="87"/>
      <c r="G10">
        <f>605000+D6</f>
        <v>628500</v>
      </c>
      <c r="H10">
        <f>D6</f>
        <v>23500</v>
      </c>
      <c r="I10">
        <f>565000+D6</f>
        <v>588500</v>
      </c>
      <c r="J10">
        <v>23500</v>
      </c>
      <c r="K10">
        <v>588500</v>
      </c>
      <c r="L10">
        <v>23500</v>
      </c>
      <c r="M10">
        <v>588500</v>
      </c>
      <c r="N10">
        <v>23500</v>
      </c>
      <c r="O10">
        <f>G10+I10*3+23500*10</f>
        <v>2629000</v>
      </c>
    </row>
  </sheetData>
  <mergeCells count="3">
    <mergeCell ref="G7:J7"/>
    <mergeCell ref="K7:N7"/>
    <mergeCell ref="F9:F10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0A85-705C-4E18-B295-08C2836117EA}">
  <dimension ref="C6:Q22"/>
  <sheetViews>
    <sheetView tabSelected="1" topLeftCell="A4" workbookViewId="0">
      <selection activeCell="S16" sqref="S16"/>
    </sheetView>
  </sheetViews>
  <sheetFormatPr defaultRowHeight="18" x14ac:dyDescent="0.45"/>
  <cols>
    <col min="4" max="4" width="13.59765625" customWidth="1"/>
    <col min="5" max="16" width="8.09765625" customWidth="1"/>
    <col min="17" max="17" width="10.09765625" customWidth="1"/>
    <col min="18" max="19" width="8.09765625" customWidth="1"/>
  </cols>
  <sheetData>
    <row r="6" spans="3:17" ht="18.600000000000001" thickBot="1" x14ac:dyDescent="0.5"/>
    <row r="7" spans="3:17" ht="18.600000000000001" thickBot="1" x14ac:dyDescent="0.5">
      <c r="C7" s="94"/>
      <c r="D7" s="97"/>
      <c r="E7" s="38" t="s">
        <v>162</v>
      </c>
      <c r="F7" s="91" t="s">
        <v>139</v>
      </c>
      <c r="G7" s="92"/>
      <c r="H7" s="91" t="s">
        <v>140</v>
      </c>
      <c r="I7" s="92"/>
      <c r="J7" s="91" t="s">
        <v>169</v>
      </c>
      <c r="K7" s="92"/>
      <c r="L7" s="91" t="s">
        <v>170</v>
      </c>
      <c r="M7" s="92"/>
      <c r="N7" s="91" t="s">
        <v>171</v>
      </c>
      <c r="O7" s="93"/>
      <c r="P7" s="94"/>
      <c r="Q7" s="101"/>
    </row>
    <row r="8" spans="3:17" ht="18.600000000000001" thickBot="1" x14ac:dyDescent="0.5">
      <c r="C8" s="96"/>
      <c r="D8" s="98"/>
      <c r="E8" s="38" t="s">
        <v>163</v>
      </c>
      <c r="F8" s="40" t="s">
        <v>164</v>
      </c>
      <c r="G8" s="40" t="s">
        <v>165</v>
      </c>
      <c r="H8" s="40" t="s">
        <v>164</v>
      </c>
      <c r="I8" s="40" t="s">
        <v>163</v>
      </c>
      <c r="J8" s="40" t="s">
        <v>164</v>
      </c>
      <c r="K8" s="40" t="s">
        <v>165</v>
      </c>
      <c r="L8" s="40" t="s">
        <v>164</v>
      </c>
      <c r="M8" s="40" t="s">
        <v>163</v>
      </c>
      <c r="N8" s="40" t="s">
        <v>164</v>
      </c>
      <c r="O8" s="41" t="s">
        <v>166</v>
      </c>
      <c r="P8" s="95"/>
      <c r="Q8" s="102"/>
    </row>
    <row r="9" spans="3:17" x14ac:dyDescent="0.45">
      <c r="C9" s="94" t="s">
        <v>172</v>
      </c>
      <c r="D9" s="26" t="s">
        <v>158</v>
      </c>
      <c r="E9" s="48"/>
      <c r="F9" s="49"/>
      <c r="G9" s="29"/>
      <c r="H9" s="29"/>
      <c r="I9" s="29"/>
      <c r="J9" s="29"/>
      <c r="K9" s="29"/>
      <c r="L9" s="29"/>
      <c r="M9" s="29"/>
      <c r="N9" s="29"/>
      <c r="O9" s="26"/>
      <c r="P9" s="103"/>
      <c r="Q9" s="102"/>
    </row>
    <row r="10" spans="3:17" x14ac:dyDescent="0.45">
      <c r="C10" s="95"/>
      <c r="D10" s="27" t="s">
        <v>159</v>
      </c>
      <c r="E10" s="42"/>
      <c r="F10" s="25"/>
      <c r="G10" s="31"/>
      <c r="H10" s="30"/>
      <c r="I10" s="25"/>
      <c r="J10" s="25"/>
      <c r="K10" s="25"/>
      <c r="L10" s="25"/>
      <c r="M10" s="25"/>
      <c r="N10" s="25"/>
      <c r="O10" s="27"/>
      <c r="P10" s="103"/>
      <c r="Q10" s="102"/>
    </row>
    <row r="11" spans="3:17" x14ac:dyDescent="0.45">
      <c r="C11" s="95"/>
      <c r="D11" s="27" t="s">
        <v>179</v>
      </c>
      <c r="E11" s="42"/>
      <c r="F11" s="25"/>
      <c r="G11" s="25"/>
      <c r="H11" s="31"/>
      <c r="I11" s="25"/>
      <c r="J11" s="31"/>
      <c r="K11" s="25"/>
      <c r="L11" s="25"/>
      <c r="M11" s="25"/>
      <c r="N11" s="25"/>
      <c r="O11" s="27"/>
      <c r="P11" s="103"/>
      <c r="Q11" s="102"/>
    </row>
    <row r="12" spans="3:17" x14ac:dyDescent="0.45">
      <c r="C12" s="95"/>
      <c r="D12" s="27" t="s">
        <v>154</v>
      </c>
      <c r="E12" s="42"/>
      <c r="F12" s="31"/>
      <c r="G12" s="31"/>
      <c r="H12" s="31"/>
      <c r="I12" s="31"/>
      <c r="J12" s="30"/>
      <c r="K12" s="30"/>
      <c r="L12" s="30"/>
      <c r="M12" s="25"/>
      <c r="N12" s="25"/>
      <c r="O12" s="27"/>
      <c r="P12" s="103"/>
      <c r="Q12" s="102"/>
    </row>
    <row r="13" spans="3:17" x14ac:dyDescent="0.45">
      <c r="C13" s="95"/>
      <c r="D13" s="27" t="s">
        <v>155</v>
      </c>
      <c r="E13" s="42"/>
      <c r="F13" s="30"/>
      <c r="G13" s="30"/>
      <c r="H13" s="30"/>
      <c r="I13" s="30"/>
      <c r="J13" s="32"/>
      <c r="K13" s="32"/>
      <c r="L13" s="32"/>
      <c r="M13" s="31"/>
      <c r="N13" s="31"/>
      <c r="O13" s="27"/>
      <c r="P13" s="103"/>
      <c r="Q13" s="102"/>
    </row>
    <row r="14" spans="3:17" ht="18.600000000000001" thickBot="1" x14ac:dyDescent="0.5">
      <c r="C14" s="95"/>
      <c r="D14" s="27" t="s">
        <v>156</v>
      </c>
      <c r="E14" s="42"/>
      <c r="F14" s="25"/>
      <c r="G14" s="25"/>
      <c r="H14" s="25"/>
      <c r="I14" s="25"/>
      <c r="J14" s="30"/>
      <c r="K14" s="32"/>
      <c r="L14" s="32"/>
      <c r="M14" s="32"/>
      <c r="N14" s="33"/>
      <c r="O14" s="50"/>
      <c r="P14" s="104"/>
      <c r="Q14" s="105"/>
    </row>
    <row r="15" spans="3:17" x14ac:dyDescent="0.45">
      <c r="C15" s="95"/>
      <c r="D15" s="27" t="s">
        <v>90</v>
      </c>
      <c r="E15" s="42"/>
      <c r="F15" s="25"/>
      <c r="G15" s="31"/>
      <c r="H15" s="31"/>
      <c r="I15" s="31"/>
      <c r="J15" s="31"/>
      <c r="K15" s="31"/>
      <c r="L15" s="32"/>
      <c r="M15" s="32"/>
      <c r="N15" s="34"/>
      <c r="O15" s="27"/>
      <c r="P15" s="99" t="s">
        <v>178</v>
      </c>
      <c r="Q15" s="100"/>
    </row>
    <row r="16" spans="3:17" x14ac:dyDescent="0.45">
      <c r="C16" s="95"/>
      <c r="D16" s="27" t="s">
        <v>157</v>
      </c>
      <c r="E16" s="42"/>
      <c r="F16" s="25"/>
      <c r="G16" s="25"/>
      <c r="H16" s="25"/>
      <c r="I16" s="32"/>
      <c r="J16" s="32"/>
      <c r="K16" s="32"/>
      <c r="L16" s="35"/>
      <c r="M16" s="35"/>
      <c r="N16" s="33"/>
      <c r="O16" s="27"/>
      <c r="P16" s="43"/>
      <c r="Q16" s="27" t="s">
        <v>177</v>
      </c>
    </row>
    <row r="17" spans="3:17" ht="18.600000000000001" thickBot="1" x14ac:dyDescent="0.5">
      <c r="C17" s="96"/>
      <c r="D17" s="28" t="s">
        <v>94</v>
      </c>
      <c r="E17" s="44"/>
      <c r="F17" s="36"/>
      <c r="G17" s="36"/>
      <c r="H17" s="36"/>
      <c r="I17" s="36"/>
      <c r="J17" s="36"/>
      <c r="K17" s="36"/>
      <c r="L17" s="36"/>
      <c r="M17" s="36"/>
      <c r="N17" s="51"/>
      <c r="O17" s="52"/>
      <c r="P17" s="47"/>
      <c r="Q17" s="27" t="s">
        <v>173</v>
      </c>
    </row>
    <row r="18" spans="3:17" ht="18.600000000000001" thickBot="1" x14ac:dyDescent="0.5">
      <c r="C18" s="38" t="s">
        <v>8</v>
      </c>
      <c r="D18" s="41" t="s">
        <v>160</v>
      </c>
      <c r="E18" s="39"/>
      <c r="F18" s="40"/>
      <c r="G18" s="40"/>
      <c r="H18" s="46"/>
      <c r="I18" s="46"/>
      <c r="J18" s="46"/>
      <c r="K18" s="46"/>
      <c r="L18" s="40"/>
      <c r="M18" s="40"/>
      <c r="N18" s="40"/>
      <c r="O18" s="41"/>
      <c r="P18" s="45"/>
      <c r="Q18" s="27" t="s">
        <v>174</v>
      </c>
    </row>
    <row r="19" spans="3:17" x14ac:dyDescent="0.45">
      <c r="C19" s="88" t="s">
        <v>167</v>
      </c>
      <c r="D19" s="26" t="s">
        <v>77</v>
      </c>
      <c r="E19" s="55"/>
      <c r="F19" s="56"/>
      <c r="G19" s="56"/>
      <c r="H19" s="56"/>
      <c r="I19" s="56"/>
      <c r="J19" s="56"/>
      <c r="K19" s="57"/>
      <c r="L19" s="29"/>
      <c r="M19" s="29"/>
      <c r="N19" s="29"/>
      <c r="O19" s="26"/>
      <c r="P19" s="45"/>
      <c r="Q19" s="27"/>
    </row>
    <row r="20" spans="3:17" x14ac:dyDescent="0.45">
      <c r="C20" s="89"/>
      <c r="D20" s="27" t="s">
        <v>168</v>
      </c>
      <c r="E20" s="42"/>
      <c r="F20" s="25"/>
      <c r="G20" s="25"/>
      <c r="H20" s="35"/>
      <c r="I20" s="25"/>
      <c r="J20" s="25"/>
      <c r="K20" s="25"/>
      <c r="L20" s="25"/>
      <c r="M20" s="25"/>
      <c r="N20" s="25"/>
      <c r="O20" s="27"/>
      <c r="P20" s="53"/>
      <c r="Q20" s="27" t="s">
        <v>175</v>
      </c>
    </row>
    <row r="21" spans="3:17" ht="18.600000000000001" thickBot="1" x14ac:dyDescent="0.5">
      <c r="C21" s="90"/>
      <c r="D21" s="28" t="s">
        <v>161</v>
      </c>
      <c r="E21" s="44"/>
      <c r="F21" s="36"/>
      <c r="G21" s="36"/>
      <c r="H21" s="36"/>
      <c r="I21" s="36"/>
      <c r="J21" s="37"/>
      <c r="K21" s="36"/>
      <c r="L21" s="36"/>
      <c r="M21" s="36"/>
      <c r="N21" s="36"/>
      <c r="O21" s="28"/>
      <c r="P21" s="54"/>
      <c r="Q21" s="28" t="s">
        <v>176</v>
      </c>
    </row>
    <row r="22" spans="3:17" ht="18.600000000000001" thickBot="1" x14ac:dyDescent="0.5"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</row>
  </sheetData>
  <mergeCells count="10">
    <mergeCell ref="N7:O7"/>
    <mergeCell ref="C9:C17"/>
    <mergeCell ref="C7:D8"/>
    <mergeCell ref="P15:Q15"/>
    <mergeCell ref="P7:Q14"/>
    <mergeCell ref="C19:C21"/>
    <mergeCell ref="F7:G7"/>
    <mergeCell ref="H7:I7"/>
    <mergeCell ref="J7:K7"/>
    <mergeCell ref="L7:M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費用</vt:lpstr>
      <vt:lpstr>出題範囲</vt:lpstr>
      <vt:lpstr>スケジュール</vt:lpstr>
      <vt:lpstr>Sheet5</vt:lpstr>
      <vt:lpstr>座談会</vt:lpstr>
      <vt:lpstr>受験費(日大)</vt:lpstr>
      <vt:lpstr>受験費(北大)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hirotatsu naitou</dc:creator>
  <cp:lastModifiedBy>ナイトウヒロタツ</cp:lastModifiedBy>
  <dcterms:created xsi:type="dcterms:W3CDTF">2023-03-29T07:24:21Z</dcterms:created>
  <dcterms:modified xsi:type="dcterms:W3CDTF">2023-10-29T13:31:30Z</dcterms:modified>
</cp:coreProperties>
</file>