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work\private\法定労働時間\"/>
    </mc:Choice>
  </mc:AlternateContent>
  <xr:revisionPtr revIDLastSave="0" documentId="13_ncr:1_{319B7B11-9304-43C0-A91F-26C5B2AEFEAB}" xr6:coauthVersionLast="47" xr6:coauthVersionMax="47" xr10:uidLastSave="{00000000-0000-0000-0000-000000000000}"/>
  <bookViews>
    <workbookView xWindow="1815" yWindow="1320" windowWidth="20280" windowHeight="14625" xr2:uid="{00000000-000D-0000-FFFF-FFFF00000000}"/>
  </bookViews>
  <sheets>
    <sheet name="法定労働期間 修正青柳さんから聞いた" sheetId="3" r:id="rId1"/>
    <sheet name="法定労働期間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" i="3" l="1"/>
  <c r="F48" i="3"/>
  <c r="H48" i="3" s="1"/>
  <c r="G47" i="3"/>
  <c r="H47" i="3" s="1"/>
  <c r="F47" i="3"/>
  <c r="G46" i="3"/>
  <c r="F46" i="3"/>
  <c r="F45" i="3"/>
  <c r="H45" i="3" s="1"/>
  <c r="G44" i="3"/>
  <c r="F44" i="3"/>
  <c r="G43" i="3"/>
  <c r="F43" i="3"/>
  <c r="H43" i="3" s="1"/>
  <c r="G42" i="3"/>
  <c r="F42" i="3"/>
  <c r="H42" i="3" s="1"/>
  <c r="G41" i="3"/>
  <c r="F41" i="3"/>
  <c r="G40" i="3"/>
  <c r="H40" i="3" s="1"/>
  <c r="F40" i="3"/>
  <c r="G39" i="3"/>
  <c r="F39" i="3"/>
  <c r="G38" i="3"/>
  <c r="F38" i="3"/>
  <c r="G37" i="3"/>
  <c r="F37" i="3"/>
  <c r="H37" i="3" s="1"/>
  <c r="G32" i="3"/>
  <c r="G33" i="3"/>
  <c r="F33" i="3"/>
  <c r="H33" i="3" s="1"/>
  <c r="F32" i="3"/>
  <c r="H32" i="3" s="1"/>
  <c r="G31" i="3"/>
  <c r="F31" i="3"/>
  <c r="H31" i="3" s="1"/>
  <c r="F30" i="3"/>
  <c r="H30" i="3" s="1"/>
  <c r="G29" i="3"/>
  <c r="F29" i="3"/>
  <c r="H29" i="3" s="1"/>
  <c r="G28" i="3"/>
  <c r="F28" i="3"/>
  <c r="H28" i="3" s="1"/>
  <c r="H27" i="3"/>
  <c r="G27" i="3"/>
  <c r="F27" i="3"/>
  <c r="G26" i="3"/>
  <c r="F26" i="3"/>
  <c r="H26" i="3" s="1"/>
  <c r="G25" i="3"/>
  <c r="F25" i="3"/>
  <c r="H25" i="3" s="1"/>
  <c r="G24" i="3"/>
  <c r="F24" i="3"/>
  <c r="H24" i="3" s="1"/>
  <c r="G23" i="3"/>
  <c r="F23" i="3"/>
  <c r="H23" i="3" s="1"/>
  <c r="G22" i="3"/>
  <c r="H22" i="3" s="1"/>
  <c r="F22" i="3"/>
  <c r="G18" i="3"/>
  <c r="F18" i="3"/>
  <c r="H18" i="3" s="1"/>
  <c r="F17" i="3"/>
  <c r="E17" i="3"/>
  <c r="G17" i="3" s="1"/>
  <c r="G16" i="3"/>
  <c r="F16" i="3"/>
  <c r="H16" i="3" s="1"/>
  <c r="G15" i="3"/>
  <c r="F15" i="3"/>
  <c r="H15" i="3" s="1"/>
  <c r="G14" i="3"/>
  <c r="H14" i="3" s="1"/>
  <c r="F14" i="3"/>
  <c r="G13" i="3"/>
  <c r="F13" i="3"/>
  <c r="H13" i="3" s="1"/>
  <c r="G12" i="3"/>
  <c r="F12" i="3"/>
  <c r="H12" i="3" s="1"/>
  <c r="H11" i="3"/>
  <c r="G11" i="3"/>
  <c r="F11" i="3"/>
  <c r="G10" i="3"/>
  <c r="F10" i="3"/>
  <c r="H10" i="3" s="1"/>
  <c r="G9" i="3"/>
  <c r="F9" i="3"/>
  <c r="H9" i="3" s="1"/>
  <c r="G8" i="3"/>
  <c r="F8" i="3"/>
  <c r="H8" i="3" s="1"/>
  <c r="G7" i="3"/>
  <c r="F7" i="3"/>
  <c r="H7" i="3" s="1"/>
  <c r="G33" i="2"/>
  <c r="F33" i="2"/>
  <c r="H33" i="2" s="1"/>
  <c r="G32" i="2"/>
  <c r="F32" i="2"/>
  <c r="G31" i="2"/>
  <c r="F31" i="2"/>
  <c r="H31" i="2" s="1"/>
  <c r="F30" i="2"/>
  <c r="H30" i="2" s="1"/>
  <c r="G29" i="2"/>
  <c r="F29" i="2"/>
  <c r="H29" i="2" s="1"/>
  <c r="G28" i="2"/>
  <c r="F28" i="2"/>
  <c r="G27" i="2"/>
  <c r="F27" i="2"/>
  <c r="H27" i="2" s="1"/>
  <c r="G26" i="2"/>
  <c r="F26" i="2"/>
  <c r="H26" i="2" s="1"/>
  <c r="G25" i="2"/>
  <c r="F25" i="2"/>
  <c r="H25" i="2" s="1"/>
  <c r="G24" i="2"/>
  <c r="F24" i="2"/>
  <c r="G23" i="2"/>
  <c r="F23" i="2"/>
  <c r="H23" i="2" s="1"/>
  <c r="G22" i="2"/>
  <c r="F22" i="2"/>
  <c r="H22" i="2" s="1"/>
  <c r="G18" i="2"/>
  <c r="F18" i="2"/>
  <c r="H18" i="2" s="1"/>
  <c r="F17" i="2"/>
  <c r="E17" i="2"/>
  <c r="G17" i="2" s="1"/>
  <c r="G16" i="2"/>
  <c r="F16" i="2"/>
  <c r="G15" i="2"/>
  <c r="F15" i="2"/>
  <c r="H15" i="2" s="1"/>
  <c r="G14" i="2"/>
  <c r="F14" i="2"/>
  <c r="G13" i="2"/>
  <c r="F13" i="2"/>
  <c r="H13" i="2" s="1"/>
  <c r="G12" i="2"/>
  <c r="F12" i="2"/>
  <c r="H12" i="2" s="1"/>
  <c r="G11" i="2"/>
  <c r="F11" i="2"/>
  <c r="H11" i="2" s="1"/>
  <c r="G10" i="2"/>
  <c r="F10" i="2"/>
  <c r="H10" i="2" s="1"/>
  <c r="G9" i="2"/>
  <c r="F9" i="2"/>
  <c r="G8" i="2"/>
  <c r="F8" i="2"/>
  <c r="H8" i="2" s="1"/>
  <c r="G7" i="2"/>
  <c r="F7" i="2"/>
  <c r="H46" i="3" l="1"/>
  <c r="H44" i="3"/>
  <c r="H41" i="3"/>
  <c r="H39" i="3"/>
  <c r="H38" i="3"/>
  <c r="H17" i="3"/>
  <c r="H32" i="2"/>
  <c r="H17" i="2"/>
  <c r="H24" i="2"/>
  <c r="H7" i="2"/>
  <c r="H14" i="2"/>
  <c r="H28" i="2"/>
  <c r="H9" i="2"/>
  <c r="H16" i="2"/>
</calcChain>
</file>

<file path=xl/sharedStrings.xml><?xml version="1.0" encoding="utf-8"?>
<sst xmlns="http://schemas.openxmlformats.org/spreadsheetml/2006/main" count="33" uniqueCount="9">
  <si>
    <t>暦</t>
    <rPh sb="0" eb="1">
      <t>コヨミ</t>
    </rPh>
    <phoneticPr fontId="1"/>
  </si>
  <si>
    <t>稼働日数</t>
    <rPh sb="0" eb="2">
      <t>カドウ</t>
    </rPh>
    <rPh sb="2" eb="4">
      <t>ニッスウ</t>
    </rPh>
    <phoneticPr fontId="1"/>
  </si>
  <si>
    <t>法定労働時間</t>
    <rPh sb="0" eb="2">
      <t>ホウテイ</t>
    </rPh>
    <rPh sb="2" eb="4">
      <t>ロウドウ</t>
    </rPh>
    <rPh sb="4" eb="6">
      <t>ジカン</t>
    </rPh>
    <phoneticPr fontId="1"/>
  </si>
  <si>
    <t>稼働時間</t>
    <rPh sb="0" eb="2">
      <t>カドウ</t>
    </rPh>
    <rPh sb="2" eb="4">
      <t>ジカン</t>
    </rPh>
    <phoneticPr fontId="1"/>
  </si>
  <si>
    <t>残業</t>
    <rPh sb="0" eb="2">
      <t>ザンギョウ</t>
    </rPh>
    <phoneticPr fontId="1"/>
  </si>
  <si>
    <t>法定労働時間 = 暦 × (１６０時間÷２８日)</t>
    <rPh sb="9" eb="10">
      <t>コヨミ</t>
    </rPh>
    <rPh sb="17" eb="19">
      <t>ジカン</t>
    </rPh>
    <rPh sb="22" eb="23">
      <t>ヒ</t>
    </rPh>
    <phoneticPr fontId="1"/>
  </si>
  <si>
    <t>稼働時間 ＝ 稼働日数 × ８時間</t>
    <rPh sb="0" eb="2">
      <t>カドウ</t>
    </rPh>
    <rPh sb="2" eb="4">
      <t>ジカン</t>
    </rPh>
    <rPh sb="7" eb="9">
      <t>カドウ</t>
    </rPh>
    <rPh sb="9" eb="11">
      <t>ニッスウ</t>
    </rPh>
    <rPh sb="15" eb="17">
      <t>ジカン</t>
    </rPh>
    <phoneticPr fontId="1"/>
  </si>
  <si>
    <t>法定労働時間 ＜ 稼働時間 の月</t>
    <rPh sb="0" eb="2">
      <t>ホウテイ</t>
    </rPh>
    <rPh sb="2" eb="4">
      <t>ロウドウ</t>
    </rPh>
    <rPh sb="4" eb="6">
      <t>ジカン</t>
    </rPh>
    <rPh sb="9" eb="11">
      <t>カドウ</t>
    </rPh>
    <rPh sb="11" eb="13">
      <t>ジカン</t>
    </rPh>
    <rPh sb="15" eb="16">
      <t>ツキ</t>
    </rPh>
    <phoneticPr fontId="1"/>
  </si>
  <si>
    <t>残業 ＝ 稼働時間 － 法定労働時間</t>
    <rPh sb="0" eb="2">
      <t>ザンギョウ</t>
    </rPh>
    <rPh sb="5" eb="7">
      <t>カドウ</t>
    </rPh>
    <rPh sb="7" eb="9">
      <t>ジカン</t>
    </rPh>
    <rPh sb="12" eb="14">
      <t>ホウテイ</t>
    </rPh>
    <rPh sb="14" eb="16">
      <t>ロウドウ</t>
    </rPh>
    <rPh sb="16" eb="18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</si>
</sst>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;@"/>
    <numFmt numFmtId="177" formatCode="0.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rgb="FFFF0000"/>
      </left>
      <right style="thin">
        <color auto="1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176" fontId="0" fillId="0" borderId="3" xfId="0" applyNumberForma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77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176" fontId="0" fillId="0" borderId="11" xfId="0" applyNumberFormat="1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>
      <alignment vertical="center"/>
    </xf>
    <xf numFmtId="177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14" xfId="0" applyNumberForma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>
      <alignment vertical="center"/>
    </xf>
    <xf numFmtId="177" fontId="0" fillId="0" borderId="15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標準" xfId="0" builtinId="0"/>
  </cellStyles>
  <dxfs count="19"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86C5F-0202-460A-BA71-49F813EA7C0D}">
  <dimension ref="C1:H48"/>
  <sheetViews>
    <sheetView tabSelected="1" topLeftCell="A25" workbookViewId="0">
      <selection activeCell="K38" sqref="K38"/>
    </sheetView>
  </sheetViews>
  <sheetFormatPr defaultRowHeight="18.75" x14ac:dyDescent="0.4"/>
  <cols>
    <col min="3" max="3" width="10.875" style="19" customWidth="1"/>
    <col min="4" max="5" width="9" style="19"/>
    <col min="6" max="6" width="12.625" customWidth="1"/>
    <col min="7" max="7" width="9" style="19"/>
  </cols>
  <sheetData>
    <row r="1" spans="3:8" x14ac:dyDescent="0.4">
      <c r="C1" t="s">
        <v>5</v>
      </c>
    </row>
    <row r="2" spans="3:8" x14ac:dyDescent="0.4">
      <c r="C2" t="s">
        <v>6</v>
      </c>
    </row>
    <row r="3" spans="3:8" x14ac:dyDescent="0.4">
      <c r="C3"/>
    </row>
    <row r="4" spans="3:8" x14ac:dyDescent="0.4">
      <c r="C4" t="s">
        <v>7</v>
      </c>
      <c r="G4" s="20" t="s">
        <v>8</v>
      </c>
    </row>
    <row r="6" spans="3:8" x14ac:dyDescent="0.4">
      <c r="C6" s="1"/>
      <c r="D6" s="2" t="s">
        <v>0</v>
      </c>
      <c r="E6" s="2" t="s">
        <v>1</v>
      </c>
      <c r="F6" s="3" t="s">
        <v>2</v>
      </c>
      <c r="G6" s="2" t="s">
        <v>3</v>
      </c>
      <c r="H6" s="2" t="s">
        <v>4</v>
      </c>
    </row>
    <row r="7" spans="3:8" x14ac:dyDescent="0.4">
      <c r="C7" s="4">
        <v>44652</v>
      </c>
      <c r="D7" s="5">
        <v>30</v>
      </c>
      <c r="E7" s="5">
        <v>21</v>
      </c>
      <c r="F7" s="6">
        <f t="shared" ref="F7:F18" si="0">D7*(40/7)</f>
        <v>171.42857142857144</v>
      </c>
      <c r="G7" s="5">
        <f t="shared" ref="G7:G18" si="1">E7*8</f>
        <v>168</v>
      </c>
      <c r="H7" s="7">
        <f t="shared" ref="H7:H16" si="2">IF(F7&gt;=G7,0,G7-F7+0.0499)</f>
        <v>0</v>
      </c>
    </row>
    <row r="8" spans="3:8" x14ac:dyDescent="0.4">
      <c r="C8" s="8">
        <v>44682</v>
      </c>
      <c r="D8" s="9">
        <v>31</v>
      </c>
      <c r="E8" s="9">
        <v>17</v>
      </c>
      <c r="F8" s="10">
        <f t="shared" si="0"/>
        <v>177.14285714285714</v>
      </c>
      <c r="G8" s="5">
        <f t="shared" si="1"/>
        <v>136</v>
      </c>
      <c r="H8" s="7">
        <f t="shared" si="2"/>
        <v>0</v>
      </c>
    </row>
    <row r="9" spans="3:8" x14ac:dyDescent="0.4">
      <c r="C9" s="8">
        <v>44713</v>
      </c>
      <c r="D9" s="9">
        <v>30</v>
      </c>
      <c r="E9" s="9">
        <v>22</v>
      </c>
      <c r="F9" s="10">
        <f t="shared" si="0"/>
        <v>171.42857142857144</v>
      </c>
      <c r="G9" s="5">
        <f t="shared" si="1"/>
        <v>176</v>
      </c>
      <c r="H9" s="7">
        <f t="shared" si="2"/>
        <v>4.6213285714285552</v>
      </c>
    </row>
    <row r="10" spans="3:8" x14ac:dyDescent="0.4">
      <c r="C10" s="8">
        <v>44743</v>
      </c>
      <c r="D10" s="9">
        <v>31</v>
      </c>
      <c r="E10" s="9">
        <v>21</v>
      </c>
      <c r="F10" s="10">
        <f t="shared" si="0"/>
        <v>177.14285714285714</v>
      </c>
      <c r="G10" s="5">
        <f t="shared" si="1"/>
        <v>168</v>
      </c>
      <c r="H10" s="7">
        <f t="shared" si="2"/>
        <v>0</v>
      </c>
    </row>
    <row r="11" spans="3:8" x14ac:dyDescent="0.4">
      <c r="C11" s="8">
        <v>44774</v>
      </c>
      <c r="D11" s="9">
        <v>31</v>
      </c>
      <c r="E11" s="9">
        <v>18</v>
      </c>
      <c r="F11" s="10">
        <f t="shared" si="0"/>
        <v>177.14285714285714</v>
      </c>
      <c r="G11" s="5">
        <f t="shared" si="1"/>
        <v>144</v>
      </c>
      <c r="H11" s="7">
        <f t="shared" si="2"/>
        <v>0</v>
      </c>
    </row>
    <row r="12" spans="3:8" x14ac:dyDescent="0.4">
      <c r="C12" s="8">
        <v>44805</v>
      </c>
      <c r="D12" s="9">
        <v>30</v>
      </c>
      <c r="E12" s="9">
        <v>22</v>
      </c>
      <c r="F12" s="10">
        <f t="shared" si="0"/>
        <v>171.42857142857144</v>
      </c>
      <c r="G12" s="5">
        <f t="shared" si="1"/>
        <v>176</v>
      </c>
      <c r="H12" s="7">
        <f t="shared" si="2"/>
        <v>4.6213285714285552</v>
      </c>
    </row>
    <row r="13" spans="3:8" x14ac:dyDescent="0.4">
      <c r="C13" s="8">
        <v>44835</v>
      </c>
      <c r="D13" s="9">
        <v>31</v>
      </c>
      <c r="E13" s="9">
        <v>21</v>
      </c>
      <c r="F13" s="10">
        <f t="shared" si="0"/>
        <v>177.14285714285714</v>
      </c>
      <c r="G13" s="5">
        <f t="shared" si="1"/>
        <v>168</v>
      </c>
      <c r="H13" s="7">
        <f t="shared" si="2"/>
        <v>0</v>
      </c>
    </row>
    <row r="14" spans="3:8" x14ac:dyDescent="0.4">
      <c r="C14" s="8">
        <v>44866</v>
      </c>
      <c r="D14" s="9">
        <v>30</v>
      </c>
      <c r="E14" s="9">
        <v>22</v>
      </c>
      <c r="F14" s="10">
        <f t="shared" si="0"/>
        <v>171.42857142857144</v>
      </c>
      <c r="G14" s="5">
        <f t="shared" si="1"/>
        <v>176</v>
      </c>
      <c r="H14" s="7">
        <f t="shared" si="2"/>
        <v>4.6213285714285552</v>
      </c>
    </row>
    <row r="15" spans="3:8" x14ac:dyDescent="0.4">
      <c r="C15" s="8">
        <v>44896</v>
      </c>
      <c r="D15" s="9">
        <v>31</v>
      </c>
      <c r="E15" s="9">
        <v>20</v>
      </c>
      <c r="F15" s="10">
        <f t="shared" si="0"/>
        <v>177.14285714285714</v>
      </c>
      <c r="G15" s="5">
        <f t="shared" si="1"/>
        <v>160</v>
      </c>
      <c r="H15" s="7">
        <f t="shared" si="2"/>
        <v>0</v>
      </c>
    </row>
    <row r="16" spans="3:8" x14ac:dyDescent="0.4">
      <c r="C16" s="8">
        <v>44927</v>
      </c>
      <c r="D16" s="11">
        <v>31</v>
      </c>
      <c r="E16" s="11">
        <v>17</v>
      </c>
      <c r="F16" s="10">
        <f t="shared" si="0"/>
        <v>177.14285714285714</v>
      </c>
      <c r="G16" s="5">
        <f t="shared" si="1"/>
        <v>136</v>
      </c>
      <c r="H16" s="7">
        <f t="shared" si="2"/>
        <v>0</v>
      </c>
    </row>
    <row r="17" spans="3:8" x14ac:dyDescent="0.4">
      <c r="C17" s="8">
        <v>44958</v>
      </c>
      <c r="D17" s="12">
        <v>28</v>
      </c>
      <c r="E17" s="13">
        <f>20+1</f>
        <v>21</v>
      </c>
      <c r="F17" s="14">
        <f t="shared" si="0"/>
        <v>160</v>
      </c>
      <c r="G17" s="5">
        <f t="shared" si="1"/>
        <v>168</v>
      </c>
      <c r="H17" s="7">
        <f>IF(F17&gt;=G17,0,G17-F17+0.0499)</f>
        <v>8.0498999999999992</v>
      </c>
    </row>
    <row r="18" spans="3:8" x14ac:dyDescent="0.4">
      <c r="C18" s="15">
        <v>44986</v>
      </c>
      <c r="D18" s="16">
        <v>31</v>
      </c>
      <c r="E18" s="16">
        <v>23</v>
      </c>
      <c r="F18" s="17">
        <f t="shared" si="0"/>
        <v>177.14285714285714</v>
      </c>
      <c r="G18" s="2">
        <f t="shared" si="1"/>
        <v>184</v>
      </c>
      <c r="H18" s="18">
        <f t="shared" ref="H18" si="3">IF(F18&gt;=G18,0,G18-F18+0.0499)</f>
        <v>6.9070428571428613</v>
      </c>
    </row>
    <row r="21" spans="3:8" x14ac:dyDescent="0.4">
      <c r="C21" s="1"/>
      <c r="D21" s="2" t="s">
        <v>0</v>
      </c>
      <c r="E21" s="2" t="s">
        <v>1</v>
      </c>
      <c r="F21" s="3" t="s">
        <v>2</v>
      </c>
      <c r="G21" s="2" t="s">
        <v>3</v>
      </c>
      <c r="H21" s="2" t="s">
        <v>4</v>
      </c>
    </row>
    <row r="22" spans="3:8" x14ac:dyDescent="0.4">
      <c r="C22" s="21">
        <v>45017</v>
      </c>
      <c r="D22" s="22">
        <v>30</v>
      </c>
      <c r="E22" s="22">
        <v>20</v>
      </c>
      <c r="F22" s="23">
        <f t="shared" ref="F22:F33" si="4">D22*(40/7)</f>
        <v>171.42857142857144</v>
      </c>
      <c r="G22" s="22">
        <f t="shared" ref="G22:G33" si="5">E22*8</f>
        <v>160</v>
      </c>
      <c r="H22" s="24">
        <f t="shared" ref="H22:H33" si="6">IF(F22&gt;=G22,0,G22-F22+0.05)</f>
        <v>0</v>
      </c>
    </row>
    <row r="23" spans="3:8" x14ac:dyDescent="0.4">
      <c r="C23" s="8">
        <v>45047</v>
      </c>
      <c r="D23" s="9">
        <v>31</v>
      </c>
      <c r="E23" s="9">
        <v>18</v>
      </c>
      <c r="F23" s="10">
        <f t="shared" si="4"/>
        <v>177.14285714285714</v>
      </c>
      <c r="G23" s="9">
        <f t="shared" si="5"/>
        <v>144</v>
      </c>
      <c r="H23" s="7">
        <f t="shared" si="6"/>
        <v>0</v>
      </c>
    </row>
    <row r="24" spans="3:8" x14ac:dyDescent="0.4">
      <c r="C24" s="8">
        <v>45078</v>
      </c>
      <c r="D24" s="9">
        <v>30</v>
      </c>
      <c r="E24" s="9">
        <v>22</v>
      </c>
      <c r="F24" s="10">
        <f t="shared" si="4"/>
        <v>171.42857142857144</v>
      </c>
      <c r="G24" s="9">
        <f t="shared" si="5"/>
        <v>176</v>
      </c>
      <c r="H24" s="7">
        <f t="shared" si="6"/>
        <v>4.621428571428555</v>
      </c>
    </row>
    <row r="25" spans="3:8" x14ac:dyDescent="0.4">
      <c r="C25" s="8">
        <v>45108</v>
      </c>
      <c r="D25" s="9">
        <v>31</v>
      </c>
      <c r="E25" s="9">
        <v>21</v>
      </c>
      <c r="F25" s="10">
        <f t="shared" si="4"/>
        <v>177.14285714285714</v>
      </c>
      <c r="G25" s="9">
        <f t="shared" si="5"/>
        <v>168</v>
      </c>
      <c r="H25" s="7">
        <f t="shared" si="6"/>
        <v>0</v>
      </c>
    </row>
    <row r="26" spans="3:8" x14ac:dyDescent="0.4">
      <c r="C26" s="8">
        <v>45139</v>
      </c>
      <c r="D26" s="9">
        <v>31</v>
      </c>
      <c r="E26" s="9">
        <v>18</v>
      </c>
      <c r="F26" s="10">
        <f t="shared" si="4"/>
        <v>177.14285714285714</v>
      </c>
      <c r="G26" s="9">
        <f t="shared" si="5"/>
        <v>144</v>
      </c>
      <c r="H26" s="7">
        <f t="shared" si="6"/>
        <v>0</v>
      </c>
    </row>
    <row r="27" spans="3:8" x14ac:dyDescent="0.4">
      <c r="C27" s="8">
        <v>45170</v>
      </c>
      <c r="D27" s="9">
        <v>30</v>
      </c>
      <c r="E27" s="9">
        <v>21</v>
      </c>
      <c r="F27" s="10">
        <f t="shared" si="4"/>
        <v>171.42857142857144</v>
      </c>
      <c r="G27" s="9">
        <f t="shared" si="5"/>
        <v>168</v>
      </c>
      <c r="H27" s="7">
        <f t="shared" si="6"/>
        <v>0</v>
      </c>
    </row>
    <row r="28" spans="3:8" x14ac:dyDescent="0.4">
      <c r="C28" s="8">
        <v>45200</v>
      </c>
      <c r="D28" s="9">
        <v>31</v>
      </c>
      <c r="E28" s="9">
        <v>22</v>
      </c>
      <c r="F28" s="10">
        <f t="shared" si="4"/>
        <v>177.14285714285714</v>
      </c>
      <c r="G28" s="9">
        <f t="shared" si="5"/>
        <v>176</v>
      </c>
      <c r="H28" s="7">
        <f t="shared" si="6"/>
        <v>0</v>
      </c>
    </row>
    <row r="29" spans="3:8" x14ac:dyDescent="0.4">
      <c r="C29" s="8">
        <v>45231</v>
      </c>
      <c r="D29" s="9">
        <v>30</v>
      </c>
      <c r="E29" s="9">
        <v>22</v>
      </c>
      <c r="F29" s="10">
        <f t="shared" si="4"/>
        <v>171.42857142857144</v>
      </c>
      <c r="G29" s="9">
        <f t="shared" si="5"/>
        <v>176</v>
      </c>
      <c r="H29" s="7">
        <f t="shared" si="6"/>
        <v>4.621428571428555</v>
      </c>
    </row>
    <row r="30" spans="3:8" x14ac:dyDescent="0.4">
      <c r="C30" s="8">
        <v>45261</v>
      </c>
      <c r="D30" s="9">
        <v>31</v>
      </c>
      <c r="E30" s="9">
        <v>20</v>
      </c>
      <c r="F30" s="10">
        <f t="shared" si="4"/>
        <v>177.14285714285714</v>
      </c>
      <c r="G30" s="9">
        <v>128</v>
      </c>
      <c r="H30" s="7">
        <f t="shared" si="6"/>
        <v>0</v>
      </c>
    </row>
    <row r="31" spans="3:8" x14ac:dyDescent="0.4">
      <c r="C31" s="8">
        <v>45292</v>
      </c>
      <c r="D31" s="11">
        <v>31</v>
      </c>
      <c r="E31" s="11">
        <v>17</v>
      </c>
      <c r="F31" s="10">
        <f t="shared" si="4"/>
        <v>177.14285714285714</v>
      </c>
      <c r="G31" s="9">
        <f t="shared" si="5"/>
        <v>136</v>
      </c>
      <c r="H31" s="7">
        <f t="shared" si="6"/>
        <v>0</v>
      </c>
    </row>
    <row r="32" spans="3:8" x14ac:dyDescent="0.4">
      <c r="C32" s="8">
        <v>45323</v>
      </c>
      <c r="D32" s="12">
        <v>29</v>
      </c>
      <c r="E32" s="13">
        <v>21</v>
      </c>
      <c r="F32" s="14">
        <f t="shared" si="4"/>
        <v>165.71428571428572</v>
      </c>
      <c r="G32" s="9">
        <f>E32*8</f>
        <v>168</v>
      </c>
      <c r="H32" s="7">
        <f t="shared" si="6"/>
        <v>2.3357142857142774</v>
      </c>
    </row>
    <row r="33" spans="3:8" x14ac:dyDescent="0.4">
      <c r="C33" s="15">
        <v>45352</v>
      </c>
      <c r="D33" s="16">
        <v>31</v>
      </c>
      <c r="E33" s="16">
        <v>23</v>
      </c>
      <c r="F33" s="17">
        <f t="shared" si="4"/>
        <v>177.14285714285714</v>
      </c>
      <c r="G33" s="25">
        <f t="shared" si="5"/>
        <v>184</v>
      </c>
      <c r="H33" s="18">
        <f t="shared" si="6"/>
        <v>6.907142857142861</v>
      </c>
    </row>
    <row r="36" spans="3:8" x14ac:dyDescent="0.4">
      <c r="C36" s="1"/>
      <c r="D36" s="2" t="s">
        <v>0</v>
      </c>
      <c r="E36" s="2" t="s">
        <v>1</v>
      </c>
      <c r="F36" s="3" t="s">
        <v>2</v>
      </c>
      <c r="G36" s="2" t="s">
        <v>3</v>
      </c>
      <c r="H36" s="2" t="s">
        <v>4</v>
      </c>
    </row>
    <row r="37" spans="3:8" x14ac:dyDescent="0.4">
      <c r="C37" s="21">
        <v>45383</v>
      </c>
      <c r="D37" s="22">
        <v>30</v>
      </c>
      <c r="E37" s="22">
        <v>20</v>
      </c>
      <c r="F37" s="23">
        <f t="shared" ref="F37:F48" si="7">D37*(40/7)</f>
        <v>171.42857142857144</v>
      </c>
      <c r="G37" s="22">
        <f t="shared" ref="G37:G48" si="8">E37*8</f>
        <v>160</v>
      </c>
      <c r="H37" s="24">
        <f t="shared" ref="H37:H48" si="9">IF(F37&gt;=G37,0,G37-F37+0.05)</f>
        <v>0</v>
      </c>
    </row>
    <row r="38" spans="3:8" x14ac:dyDescent="0.4">
      <c r="C38" s="8">
        <v>45413</v>
      </c>
      <c r="D38" s="9">
        <v>31</v>
      </c>
      <c r="E38" s="9">
        <v>20</v>
      </c>
      <c r="F38" s="10">
        <f t="shared" si="7"/>
        <v>177.14285714285714</v>
      </c>
      <c r="G38" s="9">
        <f t="shared" si="8"/>
        <v>160</v>
      </c>
      <c r="H38" s="7">
        <f t="shared" si="9"/>
        <v>0</v>
      </c>
    </row>
    <row r="39" spans="3:8" x14ac:dyDescent="0.4">
      <c r="C39" s="21">
        <v>45444</v>
      </c>
      <c r="D39" s="9">
        <v>30</v>
      </c>
      <c r="E39" s="9">
        <v>20</v>
      </c>
      <c r="F39" s="10">
        <f t="shared" si="7"/>
        <v>171.42857142857144</v>
      </c>
      <c r="G39" s="9">
        <f t="shared" si="8"/>
        <v>160</v>
      </c>
      <c r="H39" s="7">
        <f t="shared" si="9"/>
        <v>0</v>
      </c>
    </row>
    <row r="40" spans="3:8" x14ac:dyDescent="0.4">
      <c r="C40" s="8">
        <v>45474</v>
      </c>
      <c r="D40" s="9">
        <v>31</v>
      </c>
      <c r="E40" s="9">
        <v>23</v>
      </c>
      <c r="F40" s="10">
        <f t="shared" si="7"/>
        <v>177.14285714285714</v>
      </c>
      <c r="G40" s="9">
        <f t="shared" si="8"/>
        <v>184</v>
      </c>
      <c r="H40" s="7">
        <f t="shared" si="9"/>
        <v>6.907142857142861</v>
      </c>
    </row>
    <row r="41" spans="3:8" x14ac:dyDescent="0.4">
      <c r="C41" s="21">
        <v>45505</v>
      </c>
      <c r="D41" s="9">
        <v>31</v>
      </c>
      <c r="E41" s="9">
        <v>17</v>
      </c>
      <c r="F41" s="10">
        <f t="shared" si="7"/>
        <v>177.14285714285714</v>
      </c>
      <c r="G41" s="9">
        <f t="shared" si="8"/>
        <v>136</v>
      </c>
      <c r="H41" s="7">
        <f t="shared" si="9"/>
        <v>0</v>
      </c>
    </row>
    <row r="42" spans="3:8" x14ac:dyDescent="0.4">
      <c r="C42" s="8">
        <v>45536</v>
      </c>
      <c r="D42" s="9">
        <v>30</v>
      </c>
      <c r="E42" s="9">
        <v>21</v>
      </c>
      <c r="F42" s="10">
        <f t="shared" si="7"/>
        <v>171.42857142857144</v>
      </c>
      <c r="G42" s="9">
        <f t="shared" si="8"/>
        <v>168</v>
      </c>
      <c r="H42" s="7">
        <f t="shared" si="9"/>
        <v>0</v>
      </c>
    </row>
    <row r="43" spans="3:8" x14ac:dyDescent="0.4">
      <c r="C43" s="21">
        <v>45566</v>
      </c>
      <c r="D43" s="9">
        <v>31</v>
      </c>
      <c r="E43" s="9">
        <v>22</v>
      </c>
      <c r="F43" s="10">
        <f t="shared" si="7"/>
        <v>177.14285714285714</v>
      </c>
      <c r="G43" s="9">
        <f t="shared" si="8"/>
        <v>176</v>
      </c>
      <c r="H43" s="7">
        <f t="shared" si="9"/>
        <v>0</v>
      </c>
    </row>
    <row r="44" spans="3:8" x14ac:dyDescent="0.4">
      <c r="C44" s="8">
        <v>45597</v>
      </c>
      <c r="D44" s="9">
        <v>30</v>
      </c>
      <c r="E44" s="9">
        <v>21</v>
      </c>
      <c r="F44" s="10">
        <f t="shared" si="7"/>
        <v>171.42857142857144</v>
      </c>
      <c r="G44" s="9">
        <f t="shared" si="8"/>
        <v>168</v>
      </c>
      <c r="H44" s="7">
        <f t="shared" si="9"/>
        <v>0</v>
      </c>
    </row>
    <row r="45" spans="3:8" x14ac:dyDescent="0.4">
      <c r="C45" s="21">
        <v>45627</v>
      </c>
      <c r="D45" s="9">
        <v>31</v>
      </c>
      <c r="E45" s="9">
        <v>19</v>
      </c>
      <c r="F45" s="10">
        <f t="shared" si="7"/>
        <v>177.14285714285714</v>
      </c>
      <c r="G45" s="9">
        <v>128</v>
      </c>
      <c r="H45" s="7">
        <f t="shared" si="9"/>
        <v>0</v>
      </c>
    </row>
    <row r="46" spans="3:8" x14ac:dyDescent="0.4">
      <c r="C46" s="8">
        <v>45658</v>
      </c>
      <c r="D46" s="11">
        <v>31</v>
      </c>
      <c r="E46" s="11">
        <v>20</v>
      </c>
      <c r="F46" s="10">
        <f t="shared" si="7"/>
        <v>177.14285714285714</v>
      </c>
      <c r="G46" s="9">
        <f t="shared" ref="G46:G48" si="10">E46*8</f>
        <v>160</v>
      </c>
      <c r="H46" s="7">
        <f t="shared" si="9"/>
        <v>0</v>
      </c>
    </row>
    <row r="47" spans="3:8" x14ac:dyDescent="0.4">
      <c r="C47" s="21">
        <v>45689</v>
      </c>
      <c r="D47" s="12">
        <v>29</v>
      </c>
      <c r="E47" s="13">
        <v>20</v>
      </c>
      <c r="F47" s="14">
        <f t="shared" si="7"/>
        <v>165.71428571428572</v>
      </c>
      <c r="G47" s="9">
        <f>E47*8</f>
        <v>160</v>
      </c>
      <c r="H47" s="7">
        <f t="shared" si="9"/>
        <v>0</v>
      </c>
    </row>
    <row r="48" spans="3:8" x14ac:dyDescent="0.4">
      <c r="C48" s="8">
        <v>45717</v>
      </c>
      <c r="D48" s="16">
        <v>31</v>
      </c>
      <c r="E48" s="16">
        <v>21</v>
      </c>
      <c r="F48" s="17">
        <f t="shared" si="7"/>
        <v>177.14285714285714</v>
      </c>
      <c r="G48" s="25">
        <f t="shared" ref="G48" si="11">E48*8</f>
        <v>168</v>
      </c>
      <c r="H48" s="18">
        <f t="shared" si="9"/>
        <v>0</v>
      </c>
    </row>
  </sheetData>
  <phoneticPr fontId="1"/>
  <conditionalFormatting sqref="F7:F18">
    <cfRule type="cellIs" dxfId="18" priority="5" operator="lessThan">
      <formula>G7</formula>
    </cfRule>
  </conditionalFormatting>
  <conditionalFormatting sqref="F22:F33">
    <cfRule type="cellIs" dxfId="17" priority="4" operator="lessThan">
      <formula>G22</formula>
    </cfRule>
  </conditionalFormatting>
  <conditionalFormatting sqref="G7:G18">
    <cfRule type="cellIs" dxfId="16" priority="7" operator="greaterThan">
      <formula>F7</formula>
    </cfRule>
    <cfRule type="cellIs" dxfId="15" priority="8" operator="greaterThan">
      <formula>F8</formula>
    </cfRule>
    <cfRule type="cellIs" dxfId="14" priority="10" operator="greaterThan">
      <formula>$F$7</formula>
    </cfRule>
  </conditionalFormatting>
  <conditionalFormatting sqref="G22:G33">
    <cfRule type="cellIs" dxfId="13" priority="13" operator="greaterThan">
      <formula>F22</formula>
    </cfRule>
  </conditionalFormatting>
  <conditionalFormatting sqref="H7:H18">
    <cfRule type="cellIs" dxfId="12" priority="26" operator="notEqual">
      <formula>0</formula>
    </cfRule>
  </conditionalFormatting>
  <conditionalFormatting sqref="H22:H33">
    <cfRule type="cellIs" dxfId="11" priority="25" operator="notEqual">
      <formula>0</formula>
    </cfRule>
  </conditionalFormatting>
  <conditionalFormatting sqref="F37:F48">
    <cfRule type="cellIs" dxfId="2" priority="1" operator="lessThan">
      <formula>G37</formula>
    </cfRule>
  </conditionalFormatting>
  <conditionalFormatting sqref="G37:G48">
    <cfRule type="cellIs" dxfId="1" priority="2" operator="greaterThan">
      <formula>F37</formula>
    </cfRule>
  </conditionalFormatting>
  <conditionalFormatting sqref="H37:H48">
    <cfRule type="cellIs" dxfId="0" priority="3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33"/>
  <sheetViews>
    <sheetView workbookViewId="0">
      <selection activeCell="G36" sqref="G36"/>
    </sheetView>
  </sheetViews>
  <sheetFormatPr defaultRowHeight="18.75" x14ac:dyDescent="0.4"/>
  <cols>
    <col min="3" max="3" width="10.875" style="19" customWidth="1"/>
    <col min="4" max="5" width="9" style="19"/>
    <col min="6" max="6" width="12.625" customWidth="1"/>
    <col min="7" max="7" width="9" style="19"/>
  </cols>
  <sheetData>
    <row r="1" spans="3:8" x14ac:dyDescent="0.4">
      <c r="C1" t="s">
        <v>5</v>
      </c>
    </row>
    <row r="2" spans="3:8" x14ac:dyDescent="0.4">
      <c r="C2" t="s">
        <v>6</v>
      </c>
    </row>
    <row r="3" spans="3:8" x14ac:dyDescent="0.4">
      <c r="C3"/>
    </row>
    <row r="4" spans="3:8" x14ac:dyDescent="0.4">
      <c r="C4" t="s">
        <v>7</v>
      </c>
      <c r="G4" s="20" t="s">
        <v>8</v>
      </c>
    </row>
    <row r="6" spans="3:8" x14ac:dyDescent="0.4">
      <c r="C6" s="1"/>
      <c r="D6" s="2" t="s">
        <v>0</v>
      </c>
      <c r="E6" s="2" t="s">
        <v>1</v>
      </c>
      <c r="F6" s="3" t="s">
        <v>2</v>
      </c>
      <c r="G6" s="2" t="s">
        <v>3</v>
      </c>
      <c r="H6" s="2" t="s">
        <v>4</v>
      </c>
    </row>
    <row r="7" spans="3:8" x14ac:dyDescent="0.4">
      <c r="C7" s="4">
        <v>44652</v>
      </c>
      <c r="D7" s="5">
        <v>30</v>
      </c>
      <c r="E7" s="5">
        <v>21</v>
      </c>
      <c r="F7" s="6">
        <f t="shared" ref="F7:F18" si="0">D7*(40/7)</f>
        <v>171.42857142857144</v>
      </c>
      <c r="G7" s="5">
        <f t="shared" ref="G7:G18" si="1">E7*8</f>
        <v>168</v>
      </c>
      <c r="H7" s="7">
        <f t="shared" ref="H7:H16" si="2">IF(F7&gt;=G7,0,G7-F7+0.0499)</f>
        <v>0</v>
      </c>
    </row>
    <row r="8" spans="3:8" x14ac:dyDescent="0.4">
      <c r="C8" s="8">
        <v>44682</v>
      </c>
      <c r="D8" s="9">
        <v>31</v>
      </c>
      <c r="E8" s="9">
        <v>17</v>
      </c>
      <c r="F8" s="10">
        <f t="shared" si="0"/>
        <v>177.14285714285714</v>
      </c>
      <c r="G8" s="5">
        <f t="shared" si="1"/>
        <v>136</v>
      </c>
      <c r="H8" s="7">
        <f t="shared" si="2"/>
        <v>0</v>
      </c>
    </row>
    <row r="9" spans="3:8" x14ac:dyDescent="0.4">
      <c r="C9" s="8">
        <v>44713</v>
      </c>
      <c r="D9" s="9">
        <v>30</v>
      </c>
      <c r="E9" s="9">
        <v>22</v>
      </c>
      <c r="F9" s="10">
        <f t="shared" si="0"/>
        <v>171.42857142857144</v>
      </c>
      <c r="G9" s="5">
        <f t="shared" si="1"/>
        <v>176</v>
      </c>
      <c r="H9" s="7">
        <f t="shared" si="2"/>
        <v>4.6213285714285552</v>
      </c>
    </row>
    <row r="10" spans="3:8" x14ac:dyDescent="0.4">
      <c r="C10" s="8">
        <v>44743</v>
      </c>
      <c r="D10" s="9">
        <v>31</v>
      </c>
      <c r="E10" s="9">
        <v>21</v>
      </c>
      <c r="F10" s="10">
        <f t="shared" si="0"/>
        <v>177.14285714285714</v>
      </c>
      <c r="G10" s="5">
        <f t="shared" si="1"/>
        <v>168</v>
      </c>
      <c r="H10" s="7">
        <f t="shared" si="2"/>
        <v>0</v>
      </c>
    </row>
    <row r="11" spans="3:8" x14ac:dyDescent="0.4">
      <c r="C11" s="8">
        <v>44774</v>
      </c>
      <c r="D11" s="9">
        <v>31</v>
      </c>
      <c r="E11" s="9">
        <v>18</v>
      </c>
      <c r="F11" s="10">
        <f t="shared" si="0"/>
        <v>177.14285714285714</v>
      </c>
      <c r="G11" s="5">
        <f t="shared" si="1"/>
        <v>144</v>
      </c>
      <c r="H11" s="7">
        <f t="shared" si="2"/>
        <v>0</v>
      </c>
    </row>
    <row r="12" spans="3:8" x14ac:dyDescent="0.4">
      <c r="C12" s="8">
        <v>44805</v>
      </c>
      <c r="D12" s="9">
        <v>30</v>
      </c>
      <c r="E12" s="9">
        <v>22</v>
      </c>
      <c r="F12" s="10">
        <f t="shared" si="0"/>
        <v>171.42857142857144</v>
      </c>
      <c r="G12" s="5">
        <f t="shared" si="1"/>
        <v>176</v>
      </c>
      <c r="H12" s="7">
        <f t="shared" si="2"/>
        <v>4.6213285714285552</v>
      </c>
    </row>
    <row r="13" spans="3:8" x14ac:dyDescent="0.4">
      <c r="C13" s="8">
        <v>44835</v>
      </c>
      <c r="D13" s="9">
        <v>31</v>
      </c>
      <c r="E13" s="9">
        <v>21</v>
      </c>
      <c r="F13" s="10">
        <f t="shared" si="0"/>
        <v>177.14285714285714</v>
      </c>
      <c r="G13" s="5">
        <f t="shared" si="1"/>
        <v>168</v>
      </c>
      <c r="H13" s="7">
        <f t="shared" si="2"/>
        <v>0</v>
      </c>
    </row>
    <row r="14" spans="3:8" x14ac:dyDescent="0.4">
      <c r="C14" s="8">
        <v>44866</v>
      </c>
      <c r="D14" s="9">
        <v>30</v>
      </c>
      <c r="E14" s="9">
        <v>22</v>
      </c>
      <c r="F14" s="10">
        <f t="shared" si="0"/>
        <v>171.42857142857144</v>
      </c>
      <c r="G14" s="5">
        <f t="shared" si="1"/>
        <v>176</v>
      </c>
      <c r="H14" s="7">
        <f t="shared" si="2"/>
        <v>4.6213285714285552</v>
      </c>
    </row>
    <row r="15" spans="3:8" x14ac:dyDescent="0.4">
      <c r="C15" s="8">
        <v>44896</v>
      </c>
      <c r="D15" s="9">
        <v>31</v>
      </c>
      <c r="E15" s="9">
        <v>20</v>
      </c>
      <c r="F15" s="10">
        <f t="shared" si="0"/>
        <v>177.14285714285714</v>
      </c>
      <c r="G15" s="5">
        <f t="shared" si="1"/>
        <v>160</v>
      </c>
      <c r="H15" s="7">
        <f t="shared" si="2"/>
        <v>0</v>
      </c>
    </row>
    <row r="16" spans="3:8" x14ac:dyDescent="0.4">
      <c r="C16" s="8">
        <v>44927</v>
      </c>
      <c r="D16" s="11">
        <v>31</v>
      </c>
      <c r="E16" s="11">
        <v>17</v>
      </c>
      <c r="F16" s="10">
        <f t="shared" si="0"/>
        <v>177.14285714285714</v>
      </c>
      <c r="G16" s="5">
        <f t="shared" si="1"/>
        <v>136</v>
      </c>
      <c r="H16" s="7">
        <f t="shared" si="2"/>
        <v>0</v>
      </c>
    </row>
    <row r="17" spans="3:8" x14ac:dyDescent="0.4">
      <c r="C17" s="8">
        <v>44958</v>
      </c>
      <c r="D17" s="12">
        <v>28</v>
      </c>
      <c r="E17" s="13">
        <f>20+1</f>
        <v>21</v>
      </c>
      <c r="F17" s="14">
        <f t="shared" si="0"/>
        <v>160</v>
      </c>
      <c r="G17" s="5">
        <f t="shared" si="1"/>
        <v>168</v>
      </c>
      <c r="H17" s="7">
        <f>IF(F17&gt;=G17,0,G17-F17+0.0499)</f>
        <v>8.0498999999999992</v>
      </c>
    </row>
    <row r="18" spans="3:8" x14ac:dyDescent="0.4">
      <c r="C18" s="15">
        <v>44986</v>
      </c>
      <c r="D18" s="16">
        <v>31</v>
      </c>
      <c r="E18" s="16">
        <v>23</v>
      </c>
      <c r="F18" s="17">
        <f t="shared" si="0"/>
        <v>177.14285714285714</v>
      </c>
      <c r="G18" s="2">
        <f t="shared" si="1"/>
        <v>184</v>
      </c>
      <c r="H18" s="18">
        <f t="shared" ref="H18" si="3">IF(F18&gt;=G18,0,G18-F18+0.0499)</f>
        <v>6.9070428571428613</v>
      </c>
    </row>
    <row r="21" spans="3:8" x14ac:dyDescent="0.4">
      <c r="C21" s="1"/>
      <c r="D21" s="2" t="s">
        <v>0</v>
      </c>
      <c r="E21" s="2" t="s">
        <v>1</v>
      </c>
      <c r="F21" s="3" t="s">
        <v>2</v>
      </c>
      <c r="G21" s="2" t="s">
        <v>3</v>
      </c>
      <c r="H21" s="2" t="s">
        <v>4</v>
      </c>
    </row>
    <row r="22" spans="3:8" x14ac:dyDescent="0.4">
      <c r="C22" s="21">
        <v>45017</v>
      </c>
      <c r="D22" s="22">
        <v>30</v>
      </c>
      <c r="E22" s="22">
        <v>20</v>
      </c>
      <c r="F22" s="23">
        <f t="shared" ref="F22:F33" si="4">D22*(40/7)</f>
        <v>171.42857142857144</v>
      </c>
      <c r="G22" s="22">
        <f t="shared" ref="G22:G33" si="5">E22*8</f>
        <v>160</v>
      </c>
      <c r="H22" s="24">
        <f t="shared" ref="H22:H33" si="6">IF(F22&gt;=G22,0,G22-F22+0.05)</f>
        <v>0</v>
      </c>
    </row>
    <row r="23" spans="3:8" x14ac:dyDescent="0.4">
      <c r="C23" s="8">
        <v>45047</v>
      </c>
      <c r="D23" s="9">
        <v>31</v>
      </c>
      <c r="E23" s="9">
        <v>18</v>
      </c>
      <c r="F23" s="10">
        <f t="shared" si="4"/>
        <v>177.14285714285714</v>
      </c>
      <c r="G23" s="9">
        <f t="shared" si="5"/>
        <v>144</v>
      </c>
      <c r="H23" s="7">
        <f t="shared" si="6"/>
        <v>0</v>
      </c>
    </row>
    <row r="24" spans="3:8" x14ac:dyDescent="0.4">
      <c r="C24" s="8">
        <v>45078</v>
      </c>
      <c r="D24" s="9">
        <v>30</v>
      </c>
      <c r="E24" s="9">
        <v>22</v>
      </c>
      <c r="F24" s="10">
        <f t="shared" si="4"/>
        <v>171.42857142857144</v>
      </c>
      <c r="G24" s="9">
        <f t="shared" si="5"/>
        <v>176</v>
      </c>
      <c r="H24" s="7">
        <f t="shared" si="6"/>
        <v>4.621428571428555</v>
      </c>
    </row>
    <row r="25" spans="3:8" x14ac:dyDescent="0.4">
      <c r="C25" s="8">
        <v>45108</v>
      </c>
      <c r="D25" s="9">
        <v>31</v>
      </c>
      <c r="E25" s="9">
        <v>21</v>
      </c>
      <c r="F25" s="10">
        <f t="shared" si="4"/>
        <v>177.14285714285714</v>
      </c>
      <c r="G25" s="9">
        <f t="shared" si="5"/>
        <v>168</v>
      </c>
      <c r="H25" s="7">
        <f t="shared" si="6"/>
        <v>0</v>
      </c>
    </row>
    <row r="26" spans="3:8" x14ac:dyDescent="0.4">
      <c r="C26" s="8">
        <v>45139</v>
      </c>
      <c r="D26" s="9">
        <v>31</v>
      </c>
      <c r="E26" s="9">
        <v>18</v>
      </c>
      <c r="F26" s="10">
        <f t="shared" si="4"/>
        <v>177.14285714285714</v>
      </c>
      <c r="G26" s="9">
        <f t="shared" si="5"/>
        <v>144</v>
      </c>
      <c r="H26" s="7">
        <f t="shared" si="6"/>
        <v>0</v>
      </c>
    </row>
    <row r="27" spans="3:8" x14ac:dyDescent="0.4">
      <c r="C27" s="8">
        <v>45170</v>
      </c>
      <c r="D27" s="9">
        <v>30</v>
      </c>
      <c r="E27" s="9">
        <v>21</v>
      </c>
      <c r="F27" s="10">
        <f t="shared" si="4"/>
        <v>171.42857142857144</v>
      </c>
      <c r="G27" s="9">
        <f t="shared" si="5"/>
        <v>168</v>
      </c>
      <c r="H27" s="7">
        <f t="shared" si="6"/>
        <v>0</v>
      </c>
    </row>
    <row r="28" spans="3:8" x14ac:dyDescent="0.4">
      <c r="C28" s="8">
        <v>45200</v>
      </c>
      <c r="D28" s="9">
        <v>31</v>
      </c>
      <c r="E28" s="9">
        <v>22</v>
      </c>
      <c r="F28" s="10">
        <f t="shared" si="4"/>
        <v>177.14285714285714</v>
      </c>
      <c r="G28" s="9">
        <f t="shared" si="5"/>
        <v>176</v>
      </c>
      <c r="H28" s="7">
        <f t="shared" si="6"/>
        <v>0</v>
      </c>
    </row>
    <row r="29" spans="3:8" x14ac:dyDescent="0.4">
      <c r="C29" s="8">
        <v>45231</v>
      </c>
      <c r="D29" s="9">
        <v>30</v>
      </c>
      <c r="E29" s="9">
        <v>22</v>
      </c>
      <c r="F29" s="10">
        <f t="shared" si="4"/>
        <v>171.42857142857144</v>
      </c>
      <c r="G29" s="9">
        <f t="shared" si="5"/>
        <v>176</v>
      </c>
      <c r="H29" s="7">
        <f t="shared" si="6"/>
        <v>4.621428571428555</v>
      </c>
    </row>
    <row r="30" spans="3:8" x14ac:dyDescent="0.4">
      <c r="C30" s="8">
        <v>45261</v>
      </c>
      <c r="D30" s="9">
        <v>31</v>
      </c>
      <c r="E30" s="9">
        <v>20</v>
      </c>
      <c r="F30" s="10">
        <f t="shared" si="4"/>
        <v>177.14285714285714</v>
      </c>
      <c r="G30" s="9">
        <v>128</v>
      </c>
      <c r="H30" s="7">
        <f t="shared" si="6"/>
        <v>0</v>
      </c>
    </row>
    <row r="31" spans="3:8" x14ac:dyDescent="0.4">
      <c r="C31" s="8">
        <v>45292</v>
      </c>
      <c r="D31" s="11">
        <v>31</v>
      </c>
      <c r="E31" s="11">
        <v>17</v>
      </c>
      <c r="F31" s="10">
        <f t="shared" si="4"/>
        <v>177.14285714285714</v>
      </c>
      <c r="G31" s="9">
        <f t="shared" si="5"/>
        <v>136</v>
      </c>
      <c r="H31" s="7">
        <f t="shared" si="6"/>
        <v>0</v>
      </c>
    </row>
    <row r="32" spans="3:8" x14ac:dyDescent="0.4">
      <c r="C32" s="8">
        <v>45323</v>
      </c>
      <c r="D32" s="12">
        <v>28</v>
      </c>
      <c r="E32" s="13">
        <v>20</v>
      </c>
      <c r="F32" s="14">
        <f t="shared" si="4"/>
        <v>160</v>
      </c>
      <c r="G32" s="9">
        <f t="shared" si="5"/>
        <v>160</v>
      </c>
      <c r="H32" s="7">
        <f t="shared" si="6"/>
        <v>0</v>
      </c>
    </row>
    <row r="33" spans="3:8" x14ac:dyDescent="0.4">
      <c r="C33" s="15">
        <v>45352</v>
      </c>
      <c r="D33" s="16">
        <v>31</v>
      </c>
      <c r="E33" s="16">
        <v>23</v>
      </c>
      <c r="F33" s="17">
        <f t="shared" si="4"/>
        <v>177.14285714285714</v>
      </c>
      <c r="G33" s="25">
        <f t="shared" si="5"/>
        <v>184</v>
      </c>
      <c r="H33" s="18">
        <f t="shared" si="6"/>
        <v>6.907142857142861</v>
      </c>
    </row>
  </sheetData>
  <phoneticPr fontId="1"/>
  <conditionalFormatting sqref="F7:F18">
    <cfRule type="cellIs" dxfId="10" priority="2" operator="lessThan">
      <formula>G7</formula>
    </cfRule>
  </conditionalFormatting>
  <conditionalFormatting sqref="F22:F33">
    <cfRule type="cellIs" dxfId="9" priority="1" operator="lessThan">
      <formula>G22</formula>
    </cfRule>
  </conditionalFormatting>
  <conditionalFormatting sqref="G7:G18">
    <cfRule type="cellIs" dxfId="8" priority="4" operator="greaterThan">
      <formula>F7</formula>
    </cfRule>
    <cfRule type="cellIs" dxfId="7" priority="5" operator="greaterThan">
      <formula>F8</formula>
    </cfRule>
    <cfRule type="cellIs" dxfId="6" priority="7" operator="greaterThan">
      <formula>$F$7</formula>
    </cfRule>
  </conditionalFormatting>
  <conditionalFormatting sqref="G22:G33">
    <cfRule type="cellIs" dxfId="5" priority="10" operator="greaterThan">
      <formula>F22</formula>
    </cfRule>
  </conditionalFormatting>
  <conditionalFormatting sqref="H7:H18">
    <cfRule type="cellIs" dxfId="4" priority="23" operator="notEqual">
      <formula>0</formula>
    </cfRule>
  </conditionalFormatting>
  <conditionalFormatting sqref="H22:H33">
    <cfRule type="cellIs" dxfId="3" priority="22" operator="not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法定労働期間 修正青柳さんから聞いた</vt:lpstr>
      <vt:lpstr>法定労働期間</vt:lpstr>
    </vt:vector>
  </TitlesOfParts>
  <Company>Denso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Toshiaki Kitahara (北原 寿朗)</dc:creator>
  <cp:lastModifiedBy>Hiroya Ito (伊藤 浩也)</cp:lastModifiedBy>
  <dcterms:created xsi:type="dcterms:W3CDTF">2023-02-08T00:19:07Z</dcterms:created>
  <dcterms:modified xsi:type="dcterms:W3CDTF">2024-07-08T00:45:00Z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dd209e-37c4-4e15-ab1b-f9befe71def1_Enabled">
    <vt:lpwstr>true</vt:lpwstr>
  </property>
  <property fmtid="{D5CDD505-2E9C-101B-9397-08002B2CF9AE}" pid="3" name="MSIP_Label_6add209e-37c4-4e15-ab1b-f9befe71def1_SetDate">
    <vt:lpwstr>2024-02-27T02:18:58Z</vt:lpwstr>
  </property>
  <property fmtid="{D5CDD505-2E9C-101B-9397-08002B2CF9AE}" pid="4" name="MSIP_Label_6add209e-37c4-4e15-ab1b-f9befe71def1_Method">
    <vt:lpwstr>Standard</vt:lpwstr>
  </property>
  <property fmtid="{D5CDD505-2E9C-101B-9397-08002B2CF9AE}" pid="5" name="MSIP_Label_6add209e-37c4-4e15-ab1b-f9befe71def1_Name">
    <vt:lpwstr>G_MIP_Confidential_Exception</vt:lpwstr>
  </property>
  <property fmtid="{D5CDD505-2E9C-101B-9397-08002B2CF9AE}" pid="6" name="MSIP_Label_6add209e-37c4-4e15-ab1b-f9befe71def1_SiteId">
    <vt:lpwstr>69405920-b673-4f7c-8845-e124e9d08af2</vt:lpwstr>
  </property>
  <property fmtid="{D5CDD505-2E9C-101B-9397-08002B2CF9AE}" pid="7" name="MSIP_Label_6add209e-37c4-4e15-ab1b-f9befe71def1_ActionId">
    <vt:lpwstr>52b5ae87-e61a-471b-ad70-38285dc8acee</vt:lpwstr>
  </property>
  <property fmtid="{D5CDD505-2E9C-101B-9397-08002B2CF9AE}" pid="8" name="MSIP_Label_6add209e-37c4-4e15-ab1b-f9befe71def1_ContentBits">
    <vt:lpwstr>0</vt:lpwstr>
  </property>
</Properties>
</file>