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式(15)Aoh0p" sheetId="1" r:id="rId1"/>
  </sheets>
  <calcPr calcId="15251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Q34" i="1"/>
  <c r="P34" i="1"/>
  <c r="O34" i="1"/>
  <c r="N34" i="1"/>
  <c r="J34" i="1"/>
  <c r="I34" i="1"/>
  <c r="H34" i="1"/>
  <c r="G34" i="1"/>
  <c r="C34" i="1"/>
  <c r="B34" i="1"/>
  <c r="Q33" i="1"/>
  <c r="P33" i="1"/>
  <c r="O33" i="1"/>
  <c r="N33" i="1"/>
  <c r="J33" i="1"/>
  <c r="I33" i="1"/>
  <c r="X33" i="1" s="1"/>
  <c r="H33" i="1"/>
  <c r="G33" i="1"/>
  <c r="C33" i="1"/>
  <c r="B33" i="1"/>
  <c r="Q32" i="1"/>
  <c r="P32" i="1"/>
  <c r="O32" i="1"/>
  <c r="N32" i="1"/>
  <c r="J32" i="1"/>
  <c r="I32" i="1"/>
  <c r="H32" i="1"/>
  <c r="G32" i="1"/>
  <c r="C32" i="1"/>
  <c r="B32" i="1"/>
  <c r="Q31" i="1"/>
  <c r="P31" i="1"/>
  <c r="O31" i="1"/>
  <c r="N31" i="1"/>
  <c r="J31" i="1"/>
  <c r="I31" i="1"/>
  <c r="H31" i="1"/>
  <c r="G31" i="1"/>
  <c r="C31" i="1"/>
  <c r="B31" i="1"/>
  <c r="Q30" i="1"/>
  <c r="P30" i="1"/>
  <c r="O30" i="1"/>
  <c r="N30" i="1"/>
  <c r="J30" i="1"/>
  <c r="I30" i="1"/>
  <c r="X30" i="1" s="1"/>
  <c r="H30" i="1"/>
  <c r="G30" i="1"/>
  <c r="C30" i="1"/>
  <c r="B30" i="1"/>
  <c r="Q29" i="1"/>
  <c r="P29" i="1"/>
  <c r="O29" i="1"/>
  <c r="N29" i="1"/>
  <c r="J29" i="1"/>
  <c r="I29" i="1"/>
  <c r="H29" i="1"/>
  <c r="G29" i="1"/>
  <c r="C29" i="1"/>
  <c r="B29" i="1"/>
  <c r="Q28" i="1"/>
  <c r="P28" i="1"/>
  <c r="O28" i="1"/>
  <c r="N28" i="1"/>
  <c r="J28" i="1"/>
  <c r="I28" i="1"/>
  <c r="X28" i="1" s="1"/>
  <c r="H28" i="1"/>
  <c r="G28" i="1"/>
  <c r="C28" i="1"/>
  <c r="B28" i="1"/>
  <c r="Y28" i="1"/>
  <c r="Z28" i="1"/>
  <c r="AA28" i="1"/>
  <c r="X29" i="1"/>
  <c r="Y29" i="1"/>
  <c r="Z29" i="1"/>
  <c r="AG29" i="1" s="1"/>
  <c r="AA29" i="1"/>
  <c r="AB29" i="1"/>
  <c r="AC29" i="1" s="1"/>
  <c r="AE29" i="1"/>
  <c r="Y30" i="1"/>
  <c r="Z30" i="1"/>
  <c r="AA30" i="1"/>
  <c r="X31" i="1"/>
  <c r="Y31" i="1"/>
  <c r="Z31" i="1"/>
  <c r="AB31" i="1" s="1"/>
  <c r="AC31" i="1" s="1"/>
  <c r="AA31" i="1"/>
  <c r="X32" i="1"/>
  <c r="AF32" i="1" s="1"/>
  <c r="Y32" i="1"/>
  <c r="Z32" i="1"/>
  <c r="AA32" i="1"/>
  <c r="AB32" i="1"/>
  <c r="AC32" i="1" s="1"/>
  <c r="Y33" i="1"/>
  <c r="Z33" i="1"/>
  <c r="AA33" i="1"/>
  <c r="X34" i="1"/>
  <c r="Y34" i="1"/>
  <c r="Z34" i="1"/>
  <c r="AG34" i="1" s="1"/>
  <c r="AA34" i="1"/>
  <c r="AB5" i="1"/>
  <c r="B5" i="1"/>
  <c r="C5" i="1"/>
  <c r="Y5" i="1" s="1"/>
  <c r="G5" i="1"/>
  <c r="H5" i="1"/>
  <c r="I5" i="1"/>
  <c r="X5" i="1" s="1"/>
  <c r="J5" i="1"/>
  <c r="N5" i="1"/>
  <c r="O5" i="1"/>
  <c r="P5" i="1"/>
  <c r="Q5" i="1"/>
  <c r="Z5" i="1"/>
  <c r="AA5" i="1"/>
  <c r="B6" i="1"/>
  <c r="C6" i="1"/>
  <c r="G6" i="1"/>
  <c r="H6" i="1"/>
  <c r="I6" i="1"/>
  <c r="J6" i="1"/>
  <c r="N6" i="1"/>
  <c r="O6" i="1"/>
  <c r="P6" i="1"/>
  <c r="Q6" i="1"/>
  <c r="X6" i="1"/>
  <c r="Y6" i="1"/>
  <c r="Z6" i="1"/>
  <c r="AB6" i="1" s="1"/>
  <c r="AA6" i="1"/>
  <c r="B7" i="1"/>
  <c r="C7" i="1"/>
  <c r="Y7" i="1" s="1"/>
  <c r="G7" i="1"/>
  <c r="H7" i="1"/>
  <c r="I7" i="1"/>
  <c r="X7" i="1" s="1"/>
  <c r="J7" i="1"/>
  <c r="N7" i="1"/>
  <c r="O7" i="1"/>
  <c r="P7" i="1"/>
  <c r="Q7" i="1"/>
  <c r="Z7" i="1"/>
  <c r="AA7" i="1"/>
  <c r="B8" i="1"/>
  <c r="C8" i="1"/>
  <c r="Y8" i="1" s="1"/>
  <c r="G8" i="1"/>
  <c r="H8" i="1"/>
  <c r="I8" i="1"/>
  <c r="X8" i="1" s="1"/>
  <c r="J8" i="1"/>
  <c r="N8" i="1"/>
  <c r="O8" i="1"/>
  <c r="P8" i="1"/>
  <c r="Q8" i="1"/>
  <c r="Z8" i="1"/>
  <c r="AA8" i="1"/>
  <c r="B9" i="1"/>
  <c r="C9" i="1"/>
  <c r="Y9" i="1" s="1"/>
  <c r="G9" i="1"/>
  <c r="H9" i="1"/>
  <c r="I9" i="1"/>
  <c r="X9" i="1" s="1"/>
  <c r="J9" i="1"/>
  <c r="N9" i="1"/>
  <c r="O9" i="1"/>
  <c r="P9" i="1"/>
  <c r="Q9" i="1"/>
  <c r="Z9" i="1"/>
  <c r="AA9" i="1"/>
  <c r="B10" i="1"/>
  <c r="C10" i="1"/>
  <c r="Y10" i="1" s="1"/>
  <c r="G10" i="1"/>
  <c r="H10" i="1"/>
  <c r="I10" i="1"/>
  <c r="J10" i="1"/>
  <c r="N10" i="1"/>
  <c r="O10" i="1"/>
  <c r="P10" i="1"/>
  <c r="Q10" i="1"/>
  <c r="X10" i="1"/>
  <c r="Z10" i="1"/>
  <c r="AA10" i="1"/>
  <c r="B11" i="1"/>
  <c r="C11" i="1"/>
  <c r="Y11" i="1" s="1"/>
  <c r="G11" i="1"/>
  <c r="H11" i="1"/>
  <c r="I11" i="1"/>
  <c r="X11" i="1" s="1"/>
  <c r="J11" i="1"/>
  <c r="N11" i="1"/>
  <c r="O11" i="1"/>
  <c r="P11" i="1"/>
  <c r="Q11" i="1"/>
  <c r="Z11" i="1"/>
  <c r="AA11" i="1"/>
  <c r="B12" i="1"/>
  <c r="C12" i="1"/>
  <c r="Y12" i="1" s="1"/>
  <c r="G12" i="1"/>
  <c r="H12" i="1"/>
  <c r="I12" i="1"/>
  <c r="X12" i="1" s="1"/>
  <c r="J12" i="1"/>
  <c r="N12" i="1"/>
  <c r="O12" i="1"/>
  <c r="P12" i="1"/>
  <c r="Q12" i="1"/>
  <c r="Z12" i="1"/>
  <c r="AA12" i="1"/>
  <c r="B13" i="1"/>
  <c r="C13" i="1"/>
  <c r="Y13" i="1" s="1"/>
  <c r="G13" i="1"/>
  <c r="H13" i="1"/>
  <c r="I13" i="1"/>
  <c r="X13" i="1" s="1"/>
  <c r="J13" i="1"/>
  <c r="N13" i="1"/>
  <c r="O13" i="1"/>
  <c r="P13" i="1"/>
  <c r="Q13" i="1"/>
  <c r="Z13" i="1"/>
  <c r="AA13" i="1"/>
  <c r="B14" i="1"/>
  <c r="C14" i="1"/>
  <c r="Y14" i="1" s="1"/>
  <c r="G14" i="1"/>
  <c r="H14" i="1"/>
  <c r="I14" i="1"/>
  <c r="J14" i="1"/>
  <c r="N14" i="1"/>
  <c r="O14" i="1"/>
  <c r="P14" i="1"/>
  <c r="Q14" i="1"/>
  <c r="X14" i="1"/>
  <c r="Z14" i="1"/>
  <c r="AA14" i="1"/>
  <c r="B15" i="1"/>
  <c r="C15" i="1"/>
  <c r="Y15" i="1" s="1"/>
  <c r="G15" i="1"/>
  <c r="H15" i="1"/>
  <c r="I15" i="1"/>
  <c r="X15" i="1" s="1"/>
  <c r="J15" i="1"/>
  <c r="N15" i="1"/>
  <c r="O15" i="1"/>
  <c r="P15" i="1"/>
  <c r="Q15" i="1"/>
  <c r="Z15" i="1"/>
  <c r="AA15" i="1"/>
  <c r="B16" i="1"/>
  <c r="C16" i="1"/>
  <c r="Y16" i="1" s="1"/>
  <c r="G16" i="1"/>
  <c r="H16" i="1"/>
  <c r="I16" i="1"/>
  <c r="X16" i="1" s="1"/>
  <c r="J16" i="1"/>
  <c r="N16" i="1"/>
  <c r="O16" i="1"/>
  <c r="P16" i="1"/>
  <c r="Q16" i="1"/>
  <c r="Z16" i="1"/>
  <c r="AA16" i="1"/>
  <c r="B17" i="1"/>
  <c r="C17" i="1"/>
  <c r="Y17" i="1" s="1"/>
  <c r="G17" i="1"/>
  <c r="H17" i="1"/>
  <c r="I17" i="1"/>
  <c r="X17" i="1" s="1"/>
  <c r="J17" i="1"/>
  <c r="N17" i="1"/>
  <c r="O17" i="1"/>
  <c r="P17" i="1"/>
  <c r="Q17" i="1"/>
  <c r="Z17" i="1"/>
  <c r="AA17" i="1"/>
  <c r="B18" i="1"/>
  <c r="C18" i="1"/>
  <c r="Y18" i="1" s="1"/>
  <c r="G18" i="1"/>
  <c r="H18" i="1"/>
  <c r="I18" i="1"/>
  <c r="X18" i="1" s="1"/>
  <c r="J18" i="1"/>
  <c r="N18" i="1"/>
  <c r="O18" i="1"/>
  <c r="P18" i="1"/>
  <c r="Q18" i="1"/>
  <c r="Z18" i="1"/>
  <c r="AA18" i="1"/>
  <c r="B19" i="1"/>
  <c r="C19" i="1"/>
  <c r="G19" i="1"/>
  <c r="H19" i="1"/>
  <c r="I19" i="1"/>
  <c r="X19" i="1" s="1"/>
  <c r="J19" i="1"/>
  <c r="N19" i="1"/>
  <c r="O19" i="1"/>
  <c r="P19" i="1"/>
  <c r="Q19" i="1"/>
  <c r="Y19" i="1"/>
  <c r="Z19" i="1"/>
  <c r="AA19" i="1"/>
  <c r="B20" i="1"/>
  <c r="C20" i="1"/>
  <c r="Y20" i="1" s="1"/>
  <c r="G20" i="1"/>
  <c r="H20" i="1"/>
  <c r="I20" i="1"/>
  <c r="X20" i="1" s="1"/>
  <c r="J20" i="1"/>
  <c r="N20" i="1"/>
  <c r="O20" i="1"/>
  <c r="P20" i="1"/>
  <c r="Q20" i="1"/>
  <c r="Z20" i="1"/>
  <c r="AA20" i="1"/>
  <c r="AB20" i="1" s="1"/>
  <c r="AC20" i="1" s="1"/>
  <c r="B21" i="1"/>
  <c r="C21" i="1"/>
  <c r="Y21" i="1" s="1"/>
  <c r="G21" i="1"/>
  <c r="H21" i="1"/>
  <c r="I21" i="1"/>
  <c r="J21" i="1"/>
  <c r="N21" i="1"/>
  <c r="O21" i="1"/>
  <c r="P21" i="1"/>
  <c r="Q21" i="1"/>
  <c r="X21" i="1"/>
  <c r="Z21" i="1"/>
  <c r="AA21" i="1"/>
  <c r="B22" i="1"/>
  <c r="C22" i="1"/>
  <c r="Y22" i="1" s="1"/>
  <c r="G22" i="1"/>
  <c r="H22" i="1"/>
  <c r="I22" i="1"/>
  <c r="X22" i="1" s="1"/>
  <c r="J22" i="1"/>
  <c r="N22" i="1"/>
  <c r="O22" i="1"/>
  <c r="P22" i="1"/>
  <c r="Q22" i="1"/>
  <c r="Z22" i="1"/>
  <c r="AA22" i="1"/>
  <c r="B23" i="1"/>
  <c r="C23" i="1"/>
  <c r="Y23" i="1" s="1"/>
  <c r="G23" i="1"/>
  <c r="H23" i="1"/>
  <c r="I23" i="1"/>
  <c r="X23" i="1" s="1"/>
  <c r="J23" i="1"/>
  <c r="N23" i="1"/>
  <c r="O23" i="1"/>
  <c r="P23" i="1"/>
  <c r="Q23" i="1"/>
  <c r="Z23" i="1"/>
  <c r="AA23" i="1"/>
  <c r="B24" i="1"/>
  <c r="C24" i="1"/>
  <c r="Y24" i="1" s="1"/>
  <c r="G24" i="1"/>
  <c r="H24" i="1"/>
  <c r="I24" i="1"/>
  <c r="X24" i="1" s="1"/>
  <c r="J24" i="1"/>
  <c r="N24" i="1"/>
  <c r="O24" i="1"/>
  <c r="P24" i="1"/>
  <c r="Q24" i="1"/>
  <c r="Z24" i="1"/>
  <c r="AA24" i="1"/>
  <c r="B25" i="1"/>
  <c r="C25" i="1"/>
  <c r="Y25" i="1" s="1"/>
  <c r="G25" i="1"/>
  <c r="H25" i="1"/>
  <c r="I25" i="1"/>
  <c r="X25" i="1" s="1"/>
  <c r="J25" i="1"/>
  <c r="N25" i="1"/>
  <c r="O25" i="1"/>
  <c r="P25" i="1"/>
  <c r="Q25" i="1"/>
  <c r="Z25" i="1"/>
  <c r="AA25" i="1"/>
  <c r="B26" i="1"/>
  <c r="C26" i="1"/>
  <c r="Y26" i="1" s="1"/>
  <c r="G26" i="1"/>
  <c r="H26" i="1"/>
  <c r="I26" i="1"/>
  <c r="J26" i="1"/>
  <c r="N26" i="1"/>
  <c r="O26" i="1"/>
  <c r="P26" i="1"/>
  <c r="Q26" i="1"/>
  <c r="X26" i="1"/>
  <c r="Z26" i="1"/>
  <c r="AA26" i="1"/>
  <c r="B27" i="1"/>
  <c r="C27" i="1"/>
  <c r="Y27" i="1" s="1"/>
  <c r="G27" i="1"/>
  <c r="H27" i="1"/>
  <c r="I27" i="1"/>
  <c r="X27" i="1" s="1"/>
  <c r="J27" i="1"/>
  <c r="N27" i="1"/>
  <c r="O27" i="1"/>
  <c r="P27" i="1"/>
  <c r="Q27" i="1"/>
  <c r="Z27" i="1"/>
  <c r="AA27" i="1"/>
  <c r="AA4" i="1"/>
  <c r="Z4" i="1"/>
  <c r="C4" i="1"/>
  <c r="Y4" i="1" s="1"/>
  <c r="B4" i="1"/>
  <c r="Q4" i="1"/>
  <c r="P4" i="1"/>
  <c r="O4" i="1"/>
  <c r="N4" i="1"/>
  <c r="J4" i="1"/>
  <c r="I4" i="1"/>
  <c r="X4" i="1" s="1"/>
  <c r="H4" i="1"/>
  <c r="G4" i="1"/>
  <c r="AF28" i="1" l="1"/>
  <c r="AB28" i="1"/>
  <c r="AC28" i="1" s="1"/>
  <c r="AE30" i="1"/>
  <c r="AB30" i="1"/>
  <c r="AC30" i="1" s="1"/>
  <c r="AG30" i="1"/>
  <c r="AF33" i="1"/>
  <c r="AB33" i="1"/>
  <c r="AC33" i="1" s="1"/>
  <c r="AE33" i="1"/>
  <c r="AB34" i="1"/>
  <c r="AC34" i="1" s="1"/>
  <c r="AE34" i="1"/>
  <c r="AG32" i="1"/>
  <c r="AE31" i="1"/>
  <c r="AG33" i="1"/>
  <c r="AE28" i="1"/>
  <c r="AF29" i="1"/>
  <c r="AE32" i="1"/>
  <c r="AG31" i="1"/>
  <c r="AG28" i="1"/>
  <c r="AF31" i="1"/>
  <c r="AF34" i="1"/>
  <c r="AF30" i="1"/>
  <c r="AB24" i="1"/>
  <c r="AC24" i="1" s="1"/>
  <c r="AB23" i="1"/>
  <c r="AC23" i="1" s="1"/>
  <c r="AB15" i="1"/>
  <c r="AC15" i="1" s="1"/>
  <c r="AF18" i="1"/>
  <c r="AB14" i="1"/>
  <c r="AC14" i="1" s="1"/>
  <c r="AB19" i="1"/>
  <c r="AC19" i="1" s="1"/>
  <c r="AB27" i="1"/>
  <c r="AC27" i="1" s="1"/>
  <c r="AB10" i="1"/>
  <c r="AC10" i="1" s="1"/>
  <c r="AB8" i="1"/>
  <c r="AC8" i="1" s="1"/>
  <c r="AB22" i="1"/>
  <c r="AC22" i="1" s="1"/>
  <c r="AB12" i="1"/>
  <c r="AC12" i="1" s="1"/>
  <c r="AG6" i="1"/>
  <c r="AB16" i="1"/>
  <c r="AC16" i="1" s="1"/>
  <c r="AB7" i="1"/>
  <c r="AC7" i="1" s="1"/>
  <c r="AC5" i="1"/>
  <c r="AE4" i="1"/>
  <c r="AE13" i="1"/>
  <c r="AB13" i="1"/>
  <c r="AC13" i="1" s="1"/>
  <c r="AB11" i="1"/>
  <c r="AC11" i="1" s="1"/>
  <c r="AB26" i="1"/>
  <c r="AC26" i="1" s="1"/>
  <c r="AE17" i="1"/>
  <c r="AB17" i="1"/>
  <c r="AC17" i="1" s="1"/>
  <c r="AF6" i="1"/>
  <c r="AE25" i="1"/>
  <c r="AB18" i="1"/>
  <c r="AC18" i="1" s="1"/>
  <c r="AC6" i="1"/>
  <c r="AF26" i="1"/>
  <c r="AE21" i="1"/>
  <c r="AE9" i="1"/>
  <c r="AG14" i="1"/>
  <c r="AB25" i="1"/>
  <c r="AC25" i="1" s="1"/>
  <c r="AB21" i="1"/>
  <c r="AC21" i="1" s="1"/>
  <c r="AB9" i="1"/>
  <c r="AC9" i="1" s="1"/>
  <c r="AF22" i="1"/>
  <c r="AG22" i="1"/>
  <c r="AF4" i="1"/>
  <c r="AG4" i="1"/>
  <c r="AB4" i="1"/>
  <c r="AC4" i="1" s="1"/>
  <c r="AG21" i="1"/>
  <c r="AG17" i="1"/>
  <c r="AG13" i="1"/>
  <c r="AG9" i="1"/>
  <c r="AG26" i="1"/>
  <c r="AG25" i="1"/>
  <c r="AF14" i="1"/>
  <c r="AF10" i="1"/>
  <c r="AE5" i="1"/>
  <c r="AG23" i="1"/>
  <c r="AE23" i="1"/>
  <c r="AF23" i="1"/>
  <c r="AF20" i="1"/>
  <c r="AE20" i="1"/>
  <c r="AG20" i="1"/>
  <c r="AE12" i="1"/>
  <c r="AF12" i="1"/>
  <c r="AG12" i="1"/>
  <c r="AF8" i="1"/>
  <c r="AE8" i="1"/>
  <c r="AG8" i="1"/>
  <c r="AF16" i="1"/>
  <c r="AG16" i="1"/>
  <c r="AE16" i="1"/>
  <c r="AG27" i="1"/>
  <c r="AE27" i="1"/>
  <c r="AF27" i="1"/>
  <c r="AF25" i="1"/>
  <c r="AG19" i="1"/>
  <c r="AE19" i="1"/>
  <c r="AF19" i="1"/>
  <c r="AG15" i="1"/>
  <c r="AE15" i="1"/>
  <c r="AF15" i="1"/>
  <c r="AF24" i="1"/>
  <c r="AG24" i="1"/>
  <c r="AE24" i="1"/>
  <c r="AG11" i="1"/>
  <c r="AE11" i="1"/>
  <c r="AF11" i="1"/>
  <c r="AG7" i="1"/>
  <c r="AE7" i="1"/>
  <c r="AF7" i="1"/>
  <c r="AF17" i="1"/>
  <c r="AE26" i="1"/>
  <c r="AE22" i="1"/>
  <c r="AE18" i="1"/>
  <c r="AE14" i="1"/>
  <c r="AE10" i="1"/>
  <c r="AE6" i="1"/>
  <c r="AF21" i="1"/>
  <c r="AF13" i="1"/>
  <c r="AF9" i="1"/>
  <c r="AG5" i="1"/>
  <c r="AG18" i="1"/>
  <c r="AG10" i="1"/>
  <c r="AF5" i="1"/>
</calcChain>
</file>

<file path=xl/sharedStrings.xml><?xml version="1.0" encoding="utf-8"?>
<sst xmlns="http://schemas.openxmlformats.org/spreadsheetml/2006/main" count="35" uniqueCount="35">
  <si>
    <t>XX</t>
  </si>
  <si>
    <t xml:space="preserve"> YY</t>
  </si>
  <si>
    <t xml:space="preserve"> X1</t>
  </si>
  <si>
    <t xml:space="preserve"> X2</t>
  </si>
  <si>
    <t xml:space="preserve"> X3</t>
  </si>
  <si>
    <t xml:space="preserve"> X1yp</t>
  </si>
  <si>
    <t xml:space="preserve"> X1ym</t>
  </si>
  <si>
    <t xml:space="preserve"> X3yp</t>
  </si>
  <si>
    <t xml:space="preserve"> X3ym</t>
  </si>
  <si>
    <t xml:space="preserve"> Y1</t>
  </si>
  <si>
    <t xml:space="preserve"> Y2</t>
  </si>
  <si>
    <t xml:space="preserve"> Y3</t>
  </si>
  <si>
    <t xml:space="preserve"> Y1xp</t>
  </si>
  <si>
    <t xml:space="preserve"> Y1xm</t>
  </si>
  <si>
    <t xml:space="preserve"> Y3xp</t>
  </si>
  <si>
    <t xml:space="preserve"> Y3xm</t>
  </si>
  <si>
    <t xml:space="preserve"> Zxp</t>
  </si>
  <si>
    <t xml:space="preserve"> Zxm</t>
  </si>
  <si>
    <t xml:space="preserve"> Zyp</t>
  </si>
  <si>
    <t xml:space="preserve"> Zym</t>
  </si>
  <si>
    <t xml:space="preserve"> Azw</t>
  </si>
  <si>
    <t xml:space="preserve"> hs</t>
    <phoneticPr fontId="1"/>
  </si>
  <si>
    <t>X_th</t>
  </si>
  <si>
    <t>Y_th</t>
  </si>
  <si>
    <t>Z_th1</t>
  </si>
  <si>
    <t>Z_th2</t>
  </si>
  <si>
    <t>0～90deg</t>
    <phoneticPr fontId="1"/>
  </si>
  <si>
    <t>※x+側は負の角度</t>
    <rPh sb="3" eb="4">
      <t>ガワ</t>
    </rPh>
    <rPh sb="5" eb="6">
      <t>フ</t>
    </rPh>
    <rPh sb="7" eb="9">
      <t>カクド</t>
    </rPh>
    <phoneticPr fontId="1"/>
  </si>
  <si>
    <t>-90～0deg</t>
    <phoneticPr fontId="1"/>
  </si>
  <si>
    <t>条件分け</t>
    <rPh sb="0" eb="2">
      <t>ジョウケン</t>
    </rPh>
    <rPh sb="2" eb="3">
      <t>ワ</t>
    </rPh>
    <phoneticPr fontId="1"/>
  </si>
  <si>
    <t>Aoh0p</t>
    <phoneticPr fontId="1"/>
  </si>
  <si>
    <t>条件わけ：4</t>
    <rPh sb="0" eb="2">
      <t>ジョウケン</t>
    </rPh>
    <phoneticPr fontId="1"/>
  </si>
  <si>
    <t>条件分け：2</t>
    <rPh sb="0" eb="2">
      <t>ジョウケン</t>
    </rPh>
    <rPh sb="2" eb="3">
      <t>ワ</t>
    </rPh>
    <phoneticPr fontId="1"/>
  </si>
  <si>
    <t>条件分け：3</t>
    <rPh sb="0" eb="2">
      <t>ジョウケン</t>
    </rPh>
    <rPh sb="2" eb="3">
      <t>ワ</t>
    </rPh>
    <phoneticPr fontId="1"/>
  </si>
  <si>
    <t>※先頭がcaseの番号, 最後が式(15)で計算されるAoh0+の期待値</t>
    <rPh sb="1" eb="3">
      <t>セントウ</t>
    </rPh>
    <rPh sb="9" eb="11">
      <t>バンゴウ</t>
    </rPh>
    <rPh sb="13" eb="15">
      <t>サイゴ</t>
    </rPh>
    <rPh sb="16" eb="17">
      <t>シキ</t>
    </rPh>
    <rPh sb="22" eb="24">
      <t>ケイサン</t>
    </rPh>
    <rPh sb="33" eb="36">
      <t>キタイチ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</si>
</sst>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0" borderId="0" xfId="0" quotePrefix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tabSelected="1" topLeftCell="G1" workbookViewId="0">
      <selection activeCell="AA18" sqref="AA18"/>
    </sheetView>
  </sheetViews>
  <sheetFormatPr defaultRowHeight="13.2" x14ac:dyDescent="0.2"/>
  <cols>
    <col min="1" max="1" width="83.6640625" bestFit="1" customWidth="1"/>
    <col min="22" max="22" width="12.33203125" customWidth="1"/>
    <col min="31" max="31" width="12.77734375" bestFit="1" customWidth="1"/>
    <col min="32" max="32" width="11.5546875" bestFit="1" customWidth="1"/>
    <col min="33" max="33" width="11.6640625" bestFit="1" customWidth="1"/>
  </cols>
  <sheetData>
    <row r="1" spans="1:33" x14ac:dyDescent="0.2">
      <c r="V1" t="s">
        <v>27</v>
      </c>
    </row>
    <row r="2" spans="1:33" x14ac:dyDescent="0.2">
      <c r="V2" s="3" t="s">
        <v>28</v>
      </c>
      <c r="W2" t="s">
        <v>26</v>
      </c>
    </row>
    <row r="3" spans="1:33" x14ac:dyDescent="0.2">
      <c r="A3" t="s">
        <v>34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29</v>
      </c>
      <c r="AC3" t="s">
        <v>30</v>
      </c>
      <c r="AE3" t="s">
        <v>32</v>
      </c>
      <c r="AF3" t="s">
        <v>33</v>
      </c>
      <c r="AG3" t="s">
        <v>31</v>
      </c>
    </row>
    <row r="4" spans="1:33" x14ac:dyDescent="0.2">
      <c r="A4" t="str">
        <f>"["&amp;ROW(A4)-ROW($A$3)&amp;", "&amp;B4&amp;",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"&amp;AC4&amp;"]"</f>
        <v>[1, -1, -1, 1, 2, 1, 1, 1, 1, 1, 1, 2, 1, 1, 1, 1, 1, 0.5, 0.5, 0, 0.5, -89, 10, 0]</v>
      </c>
      <c r="B4" s="2">
        <f>-E4/2</f>
        <v>-1</v>
      </c>
      <c r="C4" s="2">
        <f>-L4/2</f>
        <v>-1</v>
      </c>
      <c r="D4">
        <v>1</v>
      </c>
      <c r="E4">
        <v>2</v>
      </c>
      <c r="F4">
        <v>1</v>
      </c>
      <c r="G4" s="1">
        <f>D4</f>
        <v>1</v>
      </c>
      <c r="H4" s="1">
        <f>D4</f>
        <v>1</v>
      </c>
      <c r="I4" s="1">
        <f>F4</f>
        <v>1</v>
      </c>
      <c r="J4" s="1">
        <f>F4</f>
        <v>1</v>
      </c>
      <c r="K4">
        <v>1</v>
      </c>
      <c r="L4">
        <v>2</v>
      </c>
      <c r="M4">
        <v>1</v>
      </c>
      <c r="N4" s="1">
        <f>K4</f>
        <v>1</v>
      </c>
      <c r="O4" s="1">
        <f>K4</f>
        <v>1</v>
      </c>
      <c r="P4" s="1">
        <f>M4</f>
        <v>1</v>
      </c>
      <c r="Q4" s="1">
        <f>M4</f>
        <v>1</v>
      </c>
      <c r="R4">
        <v>0.5</v>
      </c>
      <c r="S4">
        <v>0.5</v>
      </c>
      <c r="T4">
        <v>0</v>
      </c>
      <c r="U4">
        <v>0.5</v>
      </c>
      <c r="V4">
        <v>-89</v>
      </c>
      <c r="W4">
        <v>10</v>
      </c>
      <c r="X4">
        <f>I4+E4/2-B4</f>
        <v>3</v>
      </c>
      <c r="Y4">
        <f>K4+L4/2-C4</f>
        <v>3</v>
      </c>
      <c r="Z4">
        <f>T4*TAN(RADIANS(ABS(V4)))</f>
        <v>0</v>
      </c>
      <c r="AA4">
        <f>T4*TAN(RADIANS(W4))/COS(RADIANS(V4))</f>
        <v>0</v>
      </c>
      <c r="AB4">
        <f>IF(T4=0,1,IF(AND(X4&gt;=Z4,Y4&gt;=AA4),4,IF(Y4/X4&gt;=AA4/Z4,2,IF(Y4/X4&lt;AA4/Z4,3,0
))))</f>
        <v>1</v>
      </c>
      <c r="AC4">
        <f>IF(AB4=1,0,0)+IF(AB4=2,X4*AA4/Z4*X4/2,0)+IF(AB4=3,Y4*(X4+X4-(Z4/AA4*Y4))/2,0)+IF(AB4=4,(X4+(X4-Z4))/2*AA4,0)</f>
        <v>0</v>
      </c>
      <c r="AE4" t="e">
        <f>X4*(X4/Z4*AA4)/2</f>
        <v>#DIV/0!</v>
      </c>
      <c r="AF4" t="e">
        <f>(X4+X4-(Z4/AA4*Y4))/2*Y4</f>
        <v>#DIV/0!</v>
      </c>
      <c r="AG4">
        <f>(X4+X4-Z4)/2*AA4</f>
        <v>0</v>
      </c>
    </row>
    <row r="5" spans="1:33" x14ac:dyDescent="0.2">
      <c r="A5" t="str">
        <f>"["&amp;ROW(A5)-ROW($A$3)&amp;", "&amp;B5&amp;", "&amp;C5&amp;", "&amp;D5&amp;",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"&amp;AC5&amp;"]"</f>
        <v>[2, -1, -1, 1, 2, 1, 1, 1, 1, 1, 1, 2, 1, 1, 1, 1, 1, 0.5, 0.5, 0.5, 0.5, -89, 1, 0.0785597572085147]</v>
      </c>
      <c r="B5" s="2">
        <f t="shared" ref="B5:B27" si="0">-E5/2</f>
        <v>-1</v>
      </c>
      <c r="C5" s="2">
        <f t="shared" ref="C5:C27" si="1">-L5/2</f>
        <v>-1</v>
      </c>
      <c r="D5">
        <v>1</v>
      </c>
      <c r="E5">
        <v>2</v>
      </c>
      <c r="F5">
        <v>1</v>
      </c>
      <c r="G5" s="1">
        <f t="shared" ref="G5:G27" si="2">D5</f>
        <v>1</v>
      </c>
      <c r="H5" s="1">
        <f t="shared" ref="H5:H27" si="3">D5</f>
        <v>1</v>
      </c>
      <c r="I5" s="1">
        <f t="shared" ref="I5:I27" si="4">F5</f>
        <v>1</v>
      </c>
      <c r="J5" s="1">
        <f t="shared" ref="J5:J27" si="5">F5</f>
        <v>1</v>
      </c>
      <c r="K5">
        <v>1</v>
      </c>
      <c r="L5">
        <v>2</v>
      </c>
      <c r="M5">
        <v>1</v>
      </c>
      <c r="N5" s="1">
        <f t="shared" ref="N5:N27" si="6">K5</f>
        <v>1</v>
      </c>
      <c r="O5" s="1">
        <f t="shared" ref="O5:O27" si="7">K5</f>
        <v>1</v>
      </c>
      <c r="P5" s="1">
        <f t="shared" ref="P5:P27" si="8">M5</f>
        <v>1</v>
      </c>
      <c r="Q5" s="1">
        <f t="shared" ref="Q5:Q27" si="9">M5</f>
        <v>1</v>
      </c>
      <c r="R5">
        <v>0.5</v>
      </c>
      <c r="S5">
        <v>0.5</v>
      </c>
      <c r="T5">
        <v>0.5</v>
      </c>
      <c r="U5">
        <v>0.5</v>
      </c>
      <c r="V5">
        <v>-89</v>
      </c>
      <c r="W5">
        <v>1</v>
      </c>
      <c r="X5">
        <f t="shared" ref="X5:X27" si="10">I5+E5/2-B5</f>
        <v>3</v>
      </c>
      <c r="Y5">
        <f t="shared" ref="Y5:Y27" si="11">K5+L5/2-C5</f>
        <v>3</v>
      </c>
      <c r="Z5">
        <f t="shared" ref="Z5:Z27" si="12">T5*TAN(RADIANS(ABS(V5)))</f>
        <v>28.644980815379572</v>
      </c>
      <c r="AA5">
        <f t="shared" ref="AA5:AA27" si="13">T5*TAN(RADIANS(W5))/COS(RADIANS(V5))</f>
        <v>0.50007616402195132</v>
      </c>
      <c r="AB5">
        <f>IF(T5=0,1,IF(AND(X5&gt;=Z5,Y5&gt;=AA5),4,IF(Y5/X5&gt;=AA5/Z5,2,IF(Y5/X5&lt;AA5/Z5,3,0
))))</f>
        <v>2</v>
      </c>
      <c r="AC5">
        <f t="shared" ref="AC5:AC27" si="14">IF(AB5=1,0,0)+IF(AB5=2,X5*AA5/Z5*X5/2,0)+IF(AB5=3,Y5*(X5+X5-(Z5/AA5*Y5))/2,0)+IF(AB5=4,(X5+(X5-Z5))/2*AA5,0)</f>
        <v>7.8559757208514713E-2</v>
      </c>
      <c r="AE5">
        <f t="shared" ref="AE5:AE27" si="15">X5*(X5/Z5*AA5)/2</f>
        <v>7.8559757208514713E-2</v>
      </c>
      <c r="AF5">
        <f t="shared" ref="AF5:AF27" si="16">(X5+X5-(Z5/AA5*Y5))/2*Y5</f>
        <v>-248.76556241450805</v>
      </c>
      <c r="AG5">
        <f t="shared" ref="AG5:AG27" si="17">(X5+X5-Z5)/2*AA5</f>
        <v>-5.6621075702528483</v>
      </c>
    </row>
    <row r="6" spans="1:33" x14ac:dyDescent="0.2">
      <c r="A6" t="str">
        <f t="shared" ref="A5:A34" si="18">"["&amp;ROW(A6)-ROW($A$3)&amp;", "&amp;B6&amp;", "&amp;C6&amp;", "&amp;D6&amp;", "&amp;E6&amp;", "&amp;F6&amp;", "&amp;G6&amp;", "&amp;H6&amp;", "&amp;I6&amp;", "&amp;J6&amp;", "&amp;K6&amp;", "&amp;L6&amp;", "&amp;M6&amp;", "&amp;N6&amp;", "&amp;O6&amp;", "&amp;P6&amp;", "&amp;Q6&amp;", "&amp;R6&amp;", "&amp;S6&amp;", "&amp;T6&amp;", "&amp;U6&amp;", "&amp;V6&amp;", "&amp;W6&amp;", "&amp;AC6&amp;"]"</f>
        <v>[3, -1, -1, 1, 2, 1, 1, 1, 1, 1, 1, 2, 1, 1, 1, 1, 1, 0.5, 0.5, 0.5, 0.5, -85, 1, 0.0788478319824838]</v>
      </c>
      <c r="B6" s="2">
        <f t="shared" si="0"/>
        <v>-1</v>
      </c>
      <c r="C6" s="2">
        <f t="shared" si="1"/>
        <v>-1</v>
      </c>
      <c r="D6">
        <v>1</v>
      </c>
      <c r="E6">
        <v>2</v>
      </c>
      <c r="F6">
        <v>1</v>
      </c>
      <c r="G6" s="1">
        <f t="shared" si="2"/>
        <v>1</v>
      </c>
      <c r="H6" s="1">
        <f t="shared" si="3"/>
        <v>1</v>
      </c>
      <c r="I6" s="1">
        <f t="shared" si="4"/>
        <v>1</v>
      </c>
      <c r="J6" s="1">
        <f t="shared" si="5"/>
        <v>1</v>
      </c>
      <c r="K6">
        <v>1</v>
      </c>
      <c r="L6">
        <v>2</v>
      </c>
      <c r="M6">
        <v>1</v>
      </c>
      <c r="N6" s="1">
        <f t="shared" si="6"/>
        <v>1</v>
      </c>
      <c r="O6" s="1">
        <f t="shared" si="7"/>
        <v>1</v>
      </c>
      <c r="P6" s="1">
        <f t="shared" si="8"/>
        <v>1</v>
      </c>
      <c r="Q6" s="1">
        <f t="shared" si="9"/>
        <v>1</v>
      </c>
      <c r="R6">
        <v>0.5</v>
      </c>
      <c r="S6">
        <v>0.5</v>
      </c>
      <c r="T6">
        <v>0.5</v>
      </c>
      <c r="U6">
        <v>0.5</v>
      </c>
      <c r="V6">
        <v>-85</v>
      </c>
      <c r="W6">
        <v>1</v>
      </c>
      <c r="X6">
        <f t="shared" si="10"/>
        <v>3</v>
      </c>
      <c r="Y6">
        <f t="shared" si="11"/>
        <v>3</v>
      </c>
      <c r="Z6">
        <f t="shared" si="12"/>
        <v>5.7150261513806742</v>
      </c>
      <c r="AA6">
        <f t="shared" si="13"/>
        <v>0.10013720483545877</v>
      </c>
      <c r="AB6">
        <f>IF(T6=0,1,IF(AND(X6&gt;=Z6,Y6&gt;=AA6),4,IF(Y6/X6&gt;=AA6/Z6,2,IF(Y6/X6&lt;AA6/Z6,3,0
))))</f>
        <v>2</v>
      </c>
      <c r="AC6">
        <f t="shared" si="14"/>
        <v>7.884783198248381E-2</v>
      </c>
      <c r="AE6">
        <f t="shared" si="15"/>
        <v>7.8847831982483796E-2</v>
      </c>
      <c r="AF6">
        <f t="shared" si="16"/>
        <v>-247.82380213698934</v>
      </c>
      <c r="AG6">
        <f t="shared" si="17"/>
        <v>1.4268242325971224E-2</v>
      </c>
    </row>
    <row r="7" spans="1:33" x14ac:dyDescent="0.2">
      <c r="A7" t="str">
        <f t="shared" si="18"/>
        <v>[4, -1, -1, 1, 2, 1, 1, 1, 1, 1, 1, 2, 1, 1, 1, 1, 1, 0.5, 0.5, 0.5, 0.5, -45, 1, 0.0339421356361839]</v>
      </c>
      <c r="B7" s="2">
        <f t="shared" si="0"/>
        <v>-1</v>
      </c>
      <c r="C7" s="2">
        <f t="shared" si="1"/>
        <v>-1</v>
      </c>
      <c r="D7">
        <v>1</v>
      </c>
      <c r="E7">
        <v>2</v>
      </c>
      <c r="F7">
        <v>1</v>
      </c>
      <c r="G7" s="1">
        <f t="shared" si="2"/>
        <v>1</v>
      </c>
      <c r="H7" s="1">
        <f t="shared" si="3"/>
        <v>1</v>
      </c>
      <c r="I7" s="1">
        <f t="shared" si="4"/>
        <v>1</v>
      </c>
      <c r="J7" s="1">
        <f t="shared" si="5"/>
        <v>1</v>
      </c>
      <c r="K7">
        <v>1</v>
      </c>
      <c r="L7">
        <v>2</v>
      </c>
      <c r="M7">
        <v>1</v>
      </c>
      <c r="N7" s="1">
        <f t="shared" si="6"/>
        <v>1</v>
      </c>
      <c r="O7" s="1">
        <f t="shared" si="7"/>
        <v>1</v>
      </c>
      <c r="P7" s="1">
        <f t="shared" si="8"/>
        <v>1</v>
      </c>
      <c r="Q7" s="1">
        <f t="shared" si="9"/>
        <v>1</v>
      </c>
      <c r="R7">
        <v>0.5</v>
      </c>
      <c r="S7">
        <v>0.5</v>
      </c>
      <c r="T7">
        <v>0.5</v>
      </c>
      <c r="U7">
        <v>0.5</v>
      </c>
      <c r="V7">
        <v>-45</v>
      </c>
      <c r="W7">
        <v>1</v>
      </c>
      <c r="X7">
        <f t="shared" si="10"/>
        <v>3</v>
      </c>
      <c r="Y7">
        <f t="shared" si="11"/>
        <v>3</v>
      </c>
      <c r="Z7">
        <f t="shared" si="12"/>
        <v>0.49999999999999994</v>
      </c>
      <c r="AA7">
        <f t="shared" si="13"/>
        <v>1.2342594776794131E-2</v>
      </c>
      <c r="AB7">
        <f t="shared" ref="AB5:AB27" si="19">IF(T7=0,1,IF(AND(X7&gt;=Z7,Y7&gt;=AA7),4,IF(Y7/X7&gt;=AA7/Z7,2,IF(Y7/X7&lt;AA7/Z7,3,0
))))</f>
        <v>4</v>
      </c>
      <c r="AC7">
        <f t="shared" si="14"/>
        <v>3.3942135636183861E-2</v>
      </c>
      <c r="AE7">
        <f t="shared" si="15"/>
        <v>0.11108335299114719</v>
      </c>
      <c r="AF7">
        <f t="shared" si="16"/>
        <v>-173.29554163362195</v>
      </c>
      <c r="AG7">
        <f t="shared" si="17"/>
        <v>3.3942135636183861E-2</v>
      </c>
    </row>
    <row r="8" spans="1:33" x14ac:dyDescent="0.2">
      <c r="A8" t="str">
        <f t="shared" si="18"/>
        <v>[5, -1, -1, 1, 2, 1, 1, 1, 1, 1, 1, 2, 1, 1, 1, 1, 1, 0.5, 0.5, 0.5, 0.5, -30, 1, 0.0287784705610683]</v>
      </c>
      <c r="B8" s="2">
        <f t="shared" si="0"/>
        <v>-1</v>
      </c>
      <c r="C8" s="2">
        <f t="shared" si="1"/>
        <v>-1</v>
      </c>
      <c r="D8">
        <v>1</v>
      </c>
      <c r="E8">
        <v>2</v>
      </c>
      <c r="F8">
        <v>1</v>
      </c>
      <c r="G8" s="1">
        <f t="shared" si="2"/>
        <v>1</v>
      </c>
      <c r="H8" s="1">
        <f t="shared" si="3"/>
        <v>1</v>
      </c>
      <c r="I8" s="1">
        <f t="shared" si="4"/>
        <v>1</v>
      </c>
      <c r="J8" s="1">
        <f t="shared" si="5"/>
        <v>1</v>
      </c>
      <c r="K8">
        <v>1</v>
      </c>
      <c r="L8">
        <v>2</v>
      </c>
      <c r="M8">
        <v>1</v>
      </c>
      <c r="N8" s="1">
        <f t="shared" si="6"/>
        <v>1</v>
      </c>
      <c r="O8" s="1">
        <f t="shared" si="7"/>
        <v>1</v>
      </c>
      <c r="P8" s="1">
        <f t="shared" si="8"/>
        <v>1</v>
      </c>
      <c r="Q8" s="1">
        <f t="shared" si="9"/>
        <v>1</v>
      </c>
      <c r="R8">
        <v>0.5</v>
      </c>
      <c r="S8">
        <v>0.5</v>
      </c>
      <c r="T8">
        <v>0.5</v>
      </c>
      <c r="U8">
        <v>0.5</v>
      </c>
      <c r="V8">
        <v>-30</v>
      </c>
      <c r="W8">
        <v>1</v>
      </c>
      <c r="X8">
        <f t="shared" si="10"/>
        <v>3</v>
      </c>
      <c r="Y8">
        <f t="shared" si="11"/>
        <v>3</v>
      </c>
      <c r="Z8">
        <f t="shared" si="12"/>
        <v>0.28867513459481287</v>
      </c>
      <c r="AA8">
        <f t="shared" si="13"/>
        <v>1.0077686435028817E-2</v>
      </c>
      <c r="AB8">
        <f t="shared" si="19"/>
        <v>4</v>
      </c>
      <c r="AC8">
        <f t="shared" si="14"/>
        <v>2.8778470561068321E-2</v>
      </c>
      <c r="AE8">
        <f t="shared" si="15"/>
        <v>0.15709558435395826</v>
      </c>
      <c r="AF8">
        <f t="shared" si="16"/>
        <v>-119.90241366920873</v>
      </c>
      <c r="AG8">
        <f t="shared" si="17"/>
        <v>2.8778470561068321E-2</v>
      </c>
    </row>
    <row r="9" spans="1:33" x14ac:dyDescent="0.2">
      <c r="A9" t="str">
        <f t="shared" si="18"/>
        <v>[6, -1, -1, 1, 2, 1, 1, 1, 1, 1, 1, 2, 1, 1, 1, 1, 1, 0.5, 0.5, 0.5, 0.5, -1, 1, 0.0261484950233155]</v>
      </c>
      <c r="B9" s="2">
        <f t="shared" si="0"/>
        <v>-1</v>
      </c>
      <c r="C9" s="2">
        <f t="shared" si="1"/>
        <v>-1</v>
      </c>
      <c r="D9">
        <v>1</v>
      </c>
      <c r="E9">
        <v>2</v>
      </c>
      <c r="F9">
        <v>1</v>
      </c>
      <c r="G9" s="1">
        <f t="shared" si="2"/>
        <v>1</v>
      </c>
      <c r="H9" s="1">
        <f t="shared" si="3"/>
        <v>1</v>
      </c>
      <c r="I9" s="1">
        <f t="shared" si="4"/>
        <v>1</v>
      </c>
      <c r="J9" s="1">
        <f t="shared" si="5"/>
        <v>1</v>
      </c>
      <c r="K9">
        <v>1</v>
      </c>
      <c r="L9">
        <v>2</v>
      </c>
      <c r="M9">
        <v>1</v>
      </c>
      <c r="N9" s="1">
        <f t="shared" si="6"/>
        <v>1</v>
      </c>
      <c r="O9" s="1">
        <f t="shared" si="7"/>
        <v>1</v>
      </c>
      <c r="P9" s="1">
        <f t="shared" si="8"/>
        <v>1</v>
      </c>
      <c r="Q9" s="1">
        <f t="shared" si="9"/>
        <v>1</v>
      </c>
      <c r="R9">
        <v>0.5</v>
      </c>
      <c r="S9">
        <v>0.5</v>
      </c>
      <c r="T9">
        <v>0.5</v>
      </c>
      <c r="U9">
        <v>0.5</v>
      </c>
      <c r="V9">
        <v>-1</v>
      </c>
      <c r="W9">
        <v>1</v>
      </c>
      <c r="X9">
        <f t="shared" si="10"/>
        <v>3</v>
      </c>
      <c r="Y9">
        <f t="shared" si="11"/>
        <v>3</v>
      </c>
      <c r="Z9">
        <f t="shared" si="12"/>
        <v>8.7275324641087927E-3</v>
      </c>
      <c r="AA9">
        <f t="shared" si="13"/>
        <v>8.7288619120571911E-3</v>
      </c>
      <c r="AB9">
        <f t="shared" si="19"/>
        <v>4</v>
      </c>
      <c r="AC9">
        <f t="shared" si="14"/>
        <v>2.6148495023315472E-2</v>
      </c>
      <c r="AE9">
        <f t="shared" si="15"/>
        <v>4.5006854761975843</v>
      </c>
      <c r="AF9">
        <f t="shared" si="16"/>
        <v>4.500685371796239</v>
      </c>
      <c r="AG9">
        <f t="shared" si="17"/>
        <v>2.6148495023315472E-2</v>
      </c>
    </row>
    <row r="10" spans="1:33" x14ac:dyDescent="0.2">
      <c r="A10" t="str">
        <f t="shared" si="18"/>
        <v>[7, -1, -1, 1, 2, 1, 1, 1, 1, 1, 1, 2, 1, 1, 1, 1, 1, 0.5, 0.5, 0.5, 0.5, -89, 10, 0.79359228113636]</v>
      </c>
      <c r="B10" s="2">
        <f t="shared" si="0"/>
        <v>-1</v>
      </c>
      <c r="C10" s="2">
        <f t="shared" si="1"/>
        <v>-1</v>
      </c>
      <c r="D10">
        <v>1</v>
      </c>
      <c r="E10">
        <v>2</v>
      </c>
      <c r="F10">
        <v>1</v>
      </c>
      <c r="G10" s="1">
        <f t="shared" si="2"/>
        <v>1</v>
      </c>
      <c r="H10" s="1">
        <f t="shared" si="3"/>
        <v>1</v>
      </c>
      <c r="I10" s="1">
        <f t="shared" si="4"/>
        <v>1</v>
      </c>
      <c r="J10" s="1">
        <f t="shared" si="5"/>
        <v>1</v>
      </c>
      <c r="K10">
        <v>1</v>
      </c>
      <c r="L10">
        <v>2</v>
      </c>
      <c r="M10">
        <v>1</v>
      </c>
      <c r="N10" s="1">
        <f t="shared" si="6"/>
        <v>1</v>
      </c>
      <c r="O10" s="1">
        <f t="shared" si="7"/>
        <v>1</v>
      </c>
      <c r="P10" s="1">
        <f t="shared" si="8"/>
        <v>1</v>
      </c>
      <c r="Q10" s="1">
        <f t="shared" si="9"/>
        <v>1</v>
      </c>
      <c r="R10">
        <v>0.5</v>
      </c>
      <c r="S10">
        <v>0.5</v>
      </c>
      <c r="T10">
        <v>0.5</v>
      </c>
      <c r="U10">
        <v>0.5</v>
      </c>
      <c r="V10">
        <v>-89</v>
      </c>
      <c r="W10">
        <v>10</v>
      </c>
      <c r="X10">
        <f t="shared" si="10"/>
        <v>3</v>
      </c>
      <c r="Y10">
        <f t="shared" si="11"/>
        <v>3</v>
      </c>
      <c r="Z10">
        <f t="shared" si="12"/>
        <v>28.644980815379572</v>
      </c>
      <c r="AA10">
        <f t="shared" si="13"/>
        <v>5.051652370752076</v>
      </c>
      <c r="AB10">
        <f t="shared" si="19"/>
        <v>2</v>
      </c>
      <c r="AC10">
        <f t="shared" si="14"/>
        <v>0.79359228113635993</v>
      </c>
      <c r="AE10">
        <f t="shared" si="15"/>
        <v>0.79359228113635993</v>
      </c>
      <c r="AF10">
        <f t="shared" si="16"/>
        <v>-16.516881251672004</v>
      </c>
      <c r="AG10">
        <f t="shared" si="17"/>
        <v>-57.197285510823747</v>
      </c>
    </row>
    <row r="11" spans="1:33" x14ac:dyDescent="0.2">
      <c r="A11" t="str">
        <f t="shared" si="18"/>
        <v>[8, -1, -1, 1, 2, 1, 1, 1, 1, 1, 1, 2, 1, 1, 1, 1, 1, 0.5, 0.5, 0.5, 0.5, -85, 10, 0.796502345081761]</v>
      </c>
      <c r="B11" s="2">
        <f t="shared" si="0"/>
        <v>-1</v>
      </c>
      <c r="C11" s="2">
        <f t="shared" si="1"/>
        <v>-1</v>
      </c>
      <c r="D11">
        <v>1</v>
      </c>
      <c r="E11">
        <v>2</v>
      </c>
      <c r="F11">
        <v>1</v>
      </c>
      <c r="G11" s="1">
        <f t="shared" si="2"/>
        <v>1</v>
      </c>
      <c r="H11" s="1">
        <f t="shared" si="3"/>
        <v>1</v>
      </c>
      <c r="I11" s="1">
        <f t="shared" si="4"/>
        <v>1</v>
      </c>
      <c r="J11" s="1">
        <f t="shared" si="5"/>
        <v>1</v>
      </c>
      <c r="K11">
        <v>1</v>
      </c>
      <c r="L11">
        <v>2</v>
      </c>
      <c r="M11">
        <v>1</v>
      </c>
      <c r="N11" s="1">
        <f t="shared" si="6"/>
        <v>1</v>
      </c>
      <c r="O11" s="1">
        <f t="shared" si="7"/>
        <v>1</v>
      </c>
      <c r="P11" s="1">
        <f t="shared" si="8"/>
        <v>1</v>
      </c>
      <c r="Q11" s="1">
        <f t="shared" si="9"/>
        <v>1</v>
      </c>
      <c r="R11">
        <v>0.5</v>
      </c>
      <c r="S11">
        <v>0.5</v>
      </c>
      <c r="T11">
        <v>0.5</v>
      </c>
      <c r="U11">
        <v>0.5</v>
      </c>
      <c r="V11">
        <v>-85</v>
      </c>
      <c r="W11">
        <v>10</v>
      </c>
      <c r="X11">
        <f t="shared" si="10"/>
        <v>3</v>
      </c>
      <c r="Y11">
        <f t="shared" si="11"/>
        <v>3</v>
      </c>
      <c r="Z11">
        <f t="shared" si="12"/>
        <v>5.7150261513806742</v>
      </c>
      <c r="AA11">
        <f t="shared" si="13"/>
        <v>1.0115626070618442</v>
      </c>
      <c r="AB11">
        <f t="shared" si="19"/>
        <v>2</v>
      </c>
      <c r="AC11">
        <f t="shared" si="14"/>
        <v>0.79650234508176121</v>
      </c>
      <c r="AE11">
        <f t="shared" si="15"/>
        <v>0.79650234508176099</v>
      </c>
      <c r="AF11">
        <f t="shared" si="16"/>
        <v>-16.423653960392713</v>
      </c>
      <c r="AG11">
        <f t="shared" si="17"/>
        <v>0.14413444462690628</v>
      </c>
    </row>
    <row r="12" spans="1:33" x14ac:dyDescent="0.2">
      <c r="A12" t="str">
        <f t="shared" si="18"/>
        <v>[9, -1, -1, 1, 2, 1, 1, 1, 1, 1, 1, 2, 1, 1, 1, 1, 1, 0.5, 0.5, 0.5, 0.5, -45, 10, 0.342875510354039]</v>
      </c>
      <c r="B12" s="2">
        <f t="shared" si="0"/>
        <v>-1</v>
      </c>
      <c r="C12" s="2">
        <f t="shared" si="1"/>
        <v>-1</v>
      </c>
      <c r="D12">
        <v>1</v>
      </c>
      <c r="E12">
        <v>2</v>
      </c>
      <c r="F12">
        <v>1</v>
      </c>
      <c r="G12" s="1">
        <f t="shared" si="2"/>
        <v>1</v>
      </c>
      <c r="H12" s="1">
        <f t="shared" si="3"/>
        <v>1</v>
      </c>
      <c r="I12" s="1">
        <f t="shared" si="4"/>
        <v>1</v>
      </c>
      <c r="J12" s="1">
        <f t="shared" si="5"/>
        <v>1</v>
      </c>
      <c r="K12">
        <v>1</v>
      </c>
      <c r="L12">
        <v>2</v>
      </c>
      <c r="M12">
        <v>1</v>
      </c>
      <c r="N12" s="1">
        <f t="shared" si="6"/>
        <v>1</v>
      </c>
      <c r="O12" s="1">
        <f t="shared" si="7"/>
        <v>1</v>
      </c>
      <c r="P12" s="1">
        <f t="shared" si="8"/>
        <v>1</v>
      </c>
      <c r="Q12" s="1">
        <f t="shared" si="9"/>
        <v>1</v>
      </c>
      <c r="R12">
        <v>0.5</v>
      </c>
      <c r="S12">
        <v>0.5</v>
      </c>
      <c r="T12">
        <v>0.5</v>
      </c>
      <c r="U12">
        <v>0.5</v>
      </c>
      <c r="V12">
        <v>-45</v>
      </c>
      <c r="W12">
        <v>10</v>
      </c>
      <c r="X12">
        <f t="shared" si="10"/>
        <v>3</v>
      </c>
      <c r="Y12">
        <f t="shared" si="11"/>
        <v>3</v>
      </c>
      <c r="Z12">
        <f t="shared" si="12"/>
        <v>0.49999999999999994</v>
      </c>
      <c r="AA12">
        <f t="shared" si="13"/>
        <v>0.12468200376510512</v>
      </c>
      <c r="AB12">
        <f t="shared" si="19"/>
        <v>4</v>
      </c>
      <c r="AC12">
        <f t="shared" si="14"/>
        <v>0.34287551035403907</v>
      </c>
      <c r="AE12">
        <f t="shared" si="15"/>
        <v>1.1221380338859461</v>
      </c>
      <c r="AF12">
        <f t="shared" si="16"/>
        <v>-9.0459082470224885</v>
      </c>
      <c r="AG12">
        <f t="shared" si="17"/>
        <v>0.34287551035403907</v>
      </c>
    </row>
    <row r="13" spans="1:33" x14ac:dyDescent="0.2">
      <c r="A13" t="str">
        <f t="shared" si="18"/>
        <v>[10, -1, -1, 1, 2, 1, 1, 1, 1, 1, 1, 2, 1, 1, 1, 1, 1, 0.5, 0.5, 0.5, 0.5, -30, 10, 0.29071337427324]</v>
      </c>
      <c r="B13" s="2">
        <f t="shared" si="0"/>
        <v>-1</v>
      </c>
      <c r="C13" s="2">
        <f t="shared" si="1"/>
        <v>-1</v>
      </c>
      <c r="D13">
        <v>1</v>
      </c>
      <c r="E13">
        <v>2</v>
      </c>
      <c r="F13">
        <v>1</v>
      </c>
      <c r="G13" s="1">
        <f t="shared" si="2"/>
        <v>1</v>
      </c>
      <c r="H13" s="1">
        <f t="shared" si="3"/>
        <v>1</v>
      </c>
      <c r="I13" s="1">
        <f t="shared" si="4"/>
        <v>1</v>
      </c>
      <c r="J13" s="1">
        <f t="shared" si="5"/>
        <v>1</v>
      </c>
      <c r="K13">
        <v>1</v>
      </c>
      <c r="L13">
        <v>2</v>
      </c>
      <c r="M13">
        <v>1</v>
      </c>
      <c r="N13" s="1">
        <f t="shared" si="6"/>
        <v>1</v>
      </c>
      <c r="O13" s="1">
        <f t="shared" si="7"/>
        <v>1</v>
      </c>
      <c r="P13" s="1">
        <f t="shared" si="8"/>
        <v>1</v>
      </c>
      <c r="Q13" s="1">
        <f t="shared" si="9"/>
        <v>1</v>
      </c>
      <c r="R13">
        <v>0.5</v>
      </c>
      <c r="S13">
        <v>0.5</v>
      </c>
      <c r="T13">
        <v>0.5</v>
      </c>
      <c r="U13">
        <v>0.5</v>
      </c>
      <c r="V13">
        <v>-30</v>
      </c>
      <c r="W13">
        <v>10</v>
      </c>
      <c r="X13">
        <f t="shared" si="10"/>
        <v>3</v>
      </c>
      <c r="Y13">
        <f t="shared" si="11"/>
        <v>3</v>
      </c>
      <c r="Z13">
        <f t="shared" si="12"/>
        <v>0.28867513459481287</v>
      </c>
      <c r="AA13">
        <f t="shared" si="13"/>
        <v>0.10180242977742619</v>
      </c>
      <c r="AB13">
        <f t="shared" si="19"/>
        <v>4</v>
      </c>
      <c r="AC13">
        <f t="shared" si="14"/>
        <v>0.29071337427323984</v>
      </c>
      <c r="AE13">
        <f t="shared" si="15"/>
        <v>1.5869428263761849</v>
      </c>
      <c r="AF13">
        <f t="shared" si="16"/>
        <v>-3.7603840941398445</v>
      </c>
      <c r="AG13">
        <f t="shared" si="17"/>
        <v>0.29071337427323984</v>
      </c>
    </row>
    <row r="14" spans="1:33" x14ac:dyDescent="0.2">
      <c r="A14" t="str">
        <f t="shared" si="18"/>
        <v>[11, -1, -1, 1, 2, 1, 1, 1, 1, 1, 1, 2, 1, 1, 1, 1, 1, 0.5, 0.5, 0.5, 0.5, -1, 10, 0.264145976912293]</v>
      </c>
      <c r="B14" s="2">
        <f t="shared" si="0"/>
        <v>-1</v>
      </c>
      <c r="C14" s="2">
        <f t="shared" si="1"/>
        <v>-1</v>
      </c>
      <c r="D14">
        <v>1</v>
      </c>
      <c r="E14">
        <v>2</v>
      </c>
      <c r="F14">
        <v>1</v>
      </c>
      <c r="G14" s="1">
        <f t="shared" si="2"/>
        <v>1</v>
      </c>
      <c r="H14" s="1">
        <f t="shared" si="3"/>
        <v>1</v>
      </c>
      <c r="I14" s="1">
        <f t="shared" si="4"/>
        <v>1</v>
      </c>
      <c r="J14" s="1">
        <f t="shared" si="5"/>
        <v>1</v>
      </c>
      <c r="K14">
        <v>1</v>
      </c>
      <c r="L14">
        <v>2</v>
      </c>
      <c r="M14">
        <v>1</v>
      </c>
      <c r="N14" s="1">
        <f t="shared" si="6"/>
        <v>1</v>
      </c>
      <c r="O14" s="1">
        <f t="shared" si="7"/>
        <v>1</v>
      </c>
      <c r="P14" s="1">
        <f t="shared" si="8"/>
        <v>1</v>
      </c>
      <c r="Q14" s="1">
        <f t="shared" si="9"/>
        <v>1</v>
      </c>
      <c r="R14">
        <v>0.5</v>
      </c>
      <c r="S14">
        <v>0.5</v>
      </c>
      <c r="T14">
        <v>0.5</v>
      </c>
      <c r="U14">
        <v>0.5</v>
      </c>
      <c r="V14">
        <v>-1</v>
      </c>
      <c r="W14">
        <v>10</v>
      </c>
      <c r="X14">
        <f t="shared" si="10"/>
        <v>3</v>
      </c>
      <c r="Y14">
        <f t="shared" si="11"/>
        <v>3</v>
      </c>
      <c r="Z14">
        <f t="shared" si="12"/>
        <v>8.7275324641087927E-3</v>
      </c>
      <c r="AA14">
        <f t="shared" si="13"/>
        <v>8.8176920126262215E-2</v>
      </c>
      <c r="AB14">
        <f t="shared" si="19"/>
        <v>4</v>
      </c>
      <c r="AC14">
        <f t="shared" si="14"/>
        <v>0.26414597691229308</v>
      </c>
      <c r="AE14">
        <f t="shared" si="15"/>
        <v>45.464871336768908</v>
      </c>
      <c r="AF14">
        <f t="shared" si="16"/>
        <v>8.5546011809864471</v>
      </c>
      <c r="AG14">
        <f t="shared" si="17"/>
        <v>0.26414597691229308</v>
      </c>
    </row>
    <row r="15" spans="1:33" x14ac:dyDescent="0.2">
      <c r="A15" t="str">
        <f t="shared" si="18"/>
        <v>[12, -1, -1, 1, 2, 1, 1, 1, 1, 1, 1, 2, 1, 1, 1, 1, 1, 0.5, 0.5, 0.5, 0.5, -89, 30, 2.59847197122051]</v>
      </c>
      <c r="B15" s="2">
        <f t="shared" si="0"/>
        <v>-1</v>
      </c>
      <c r="C15" s="2">
        <f t="shared" si="1"/>
        <v>-1</v>
      </c>
      <c r="D15">
        <v>1</v>
      </c>
      <c r="E15">
        <v>2</v>
      </c>
      <c r="F15">
        <v>1</v>
      </c>
      <c r="G15" s="1">
        <f t="shared" si="2"/>
        <v>1</v>
      </c>
      <c r="H15" s="1">
        <f t="shared" si="3"/>
        <v>1</v>
      </c>
      <c r="I15" s="1">
        <f t="shared" si="4"/>
        <v>1</v>
      </c>
      <c r="J15" s="1">
        <f t="shared" si="5"/>
        <v>1</v>
      </c>
      <c r="K15">
        <v>1</v>
      </c>
      <c r="L15">
        <v>2</v>
      </c>
      <c r="M15">
        <v>1</v>
      </c>
      <c r="N15" s="1">
        <f t="shared" si="6"/>
        <v>1</v>
      </c>
      <c r="O15" s="1">
        <f t="shared" si="7"/>
        <v>1</v>
      </c>
      <c r="P15" s="1">
        <f t="shared" si="8"/>
        <v>1</v>
      </c>
      <c r="Q15" s="1">
        <f t="shared" si="9"/>
        <v>1</v>
      </c>
      <c r="R15">
        <v>0.5</v>
      </c>
      <c r="S15">
        <v>0.5</v>
      </c>
      <c r="T15">
        <v>0.5</v>
      </c>
      <c r="U15">
        <v>0.5</v>
      </c>
      <c r="V15">
        <v>-89</v>
      </c>
      <c r="W15">
        <v>30</v>
      </c>
      <c r="X15">
        <f t="shared" si="10"/>
        <v>3</v>
      </c>
      <c r="Y15">
        <f t="shared" si="11"/>
        <v>3</v>
      </c>
      <c r="Z15">
        <f t="shared" si="12"/>
        <v>28.644980815379572</v>
      </c>
      <c r="AA15">
        <f t="shared" si="13"/>
        <v>16.540706614425147</v>
      </c>
      <c r="AB15">
        <f t="shared" si="19"/>
        <v>2</v>
      </c>
      <c r="AC15">
        <f t="shared" si="14"/>
        <v>2.5984719712205138</v>
      </c>
      <c r="AE15">
        <f t="shared" si="15"/>
        <v>2.5984719712205138</v>
      </c>
      <c r="AF15">
        <f t="shared" si="16"/>
        <v>1.206958464713213</v>
      </c>
      <c r="AG15">
        <f t="shared" si="17"/>
        <v>-187.28199197823972</v>
      </c>
    </row>
    <row r="16" spans="1:33" x14ac:dyDescent="0.2">
      <c r="A16" t="str">
        <f t="shared" si="18"/>
        <v>[13, -1, -1, 1, 2, 1, 1, 1, 1, 1, 1, 2, 1, 1, 1, 1, 1, 0.5, 0.5, 0.5, 0.5, -85, 30, 2.60800044040592]</v>
      </c>
      <c r="B16" s="2">
        <f t="shared" si="0"/>
        <v>-1</v>
      </c>
      <c r="C16" s="2">
        <f t="shared" si="1"/>
        <v>-1</v>
      </c>
      <c r="D16">
        <v>1</v>
      </c>
      <c r="E16">
        <v>2</v>
      </c>
      <c r="F16">
        <v>1</v>
      </c>
      <c r="G16" s="1">
        <f t="shared" si="2"/>
        <v>1</v>
      </c>
      <c r="H16" s="1">
        <f t="shared" si="3"/>
        <v>1</v>
      </c>
      <c r="I16" s="1">
        <f t="shared" si="4"/>
        <v>1</v>
      </c>
      <c r="J16" s="1">
        <f t="shared" si="5"/>
        <v>1</v>
      </c>
      <c r="K16">
        <v>1</v>
      </c>
      <c r="L16">
        <v>2</v>
      </c>
      <c r="M16">
        <v>1</v>
      </c>
      <c r="N16" s="1">
        <f t="shared" si="6"/>
        <v>1</v>
      </c>
      <c r="O16" s="1">
        <f t="shared" si="7"/>
        <v>1</v>
      </c>
      <c r="P16" s="1">
        <f t="shared" si="8"/>
        <v>1</v>
      </c>
      <c r="Q16" s="1">
        <f t="shared" si="9"/>
        <v>1</v>
      </c>
      <c r="R16">
        <v>0.5</v>
      </c>
      <c r="S16">
        <v>0.5</v>
      </c>
      <c r="T16">
        <v>0.5</v>
      </c>
      <c r="U16">
        <v>0.5</v>
      </c>
      <c r="V16">
        <v>-85</v>
      </c>
      <c r="W16">
        <v>30</v>
      </c>
      <c r="X16">
        <f t="shared" si="10"/>
        <v>3</v>
      </c>
      <c r="Y16">
        <f t="shared" si="11"/>
        <v>3</v>
      </c>
      <c r="Z16">
        <f t="shared" si="12"/>
        <v>5.7150261513806742</v>
      </c>
      <c r="AA16">
        <f t="shared" si="13"/>
        <v>3.3121757154960338</v>
      </c>
      <c r="AB16">
        <f t="shared" si="19"/>
        <v>2</v>
      </c>
      <c r="AC16">
        <f t="shared" si="14"/>
        <v>2.6080004404059207</v>
      </c>
      <c r="AE16">
        <f t="shared" si="15"/>
        <v>2.6080004404059207</v>
      </c>
      <c r="AF16">
        <f t="shared" si="16"/>
        <v>1.2354307590346112</v>
      </c>
      <c r="AG16">
        <f t="shared" si="17"/>
        <v>0.47194173047418703</v>
      </c>
    </row>
    <row r="17" spans="1:33" x14ac:dyDescent="0.2">
      <c r="A17" t="str">
        <f t="shared" si="18"/>
        <v>[14, -1, -1, 1, 2, 1, 1, 1, 1, 1, 1, 2, 1, 1, 1, 1, 1, 0.5, 0.5, 0.5, 0.5, -45, 30, 1.12268279877562]</v>
      </c>
      <c r="B17" s="2">
        <f t="shared" si="0"/>
        <v>-1</v>
      </c>
      <c r="C17" s="2">
        <f t="shared" si="1"/>
        <v>-1</v>
      </c>
      <c r="D17">
        <v>1</v>
      </c>
      <c r="E17">
        <v>2</v>
      </c>
      <c r="F17">
        <v>1</v>
      </c>
      <c r="G17" s="1">
        <f t="shared" si="2"/>
        <v>1</v>
      </c>
      <c r="H17" s="1">
        <f t="shared" si="3"/>
        <v>1</v>
      </c>
      <c r="I17" s="1">
        <f t="shared" si="4"/>
        <v>1</v>
      </c>
      <c r="J17" s="1">
        <f t="shared" si="5"/>
        <v>1</v>
      </c>
      <c r="K17">
        <v>1</v>
      </c>
      <c r="L17">
        <v>2</v>
      </c>
      <c r="M17">
        <v>1</v>
      </c>
      <c r="N17" s="1">
        <f t="shared" si="6"/>
        <v>1</v>
      </c>
      <c r="O17" s="1">
        <f t="shared" si="7"/>
        <v>1</v>
      </c>
      <c r="P17" s="1">
        <f t="shared" si="8"/>
        <v>1</v>
      </c>
      <c r="Q17" s="1">
        <f t="shared" si="9"/>
        <v>1</v>
      </c>
      <c r="R17">
        <v>0.5</v>
      </c>
      <c r="S17">
        <v>0.5</v>
      </c>
      <c r="T17">
        <v>0.5</v>
      </c>
      <c r="U17">
        <v>0.5</v>
      </c>
      <c r="V17">
        <v>-45</v>
      </c>
      <c r="W17">
        <v>30</v>
      </c>
      <c r="X17">
        <f t="shared" si="10"/>
        <v>3</v>
      </c>
      <c r="Y17">
        <f t="shared" si="11"/>
        <v>3</v>
      </c>
      <c r="Z17">
        <f t="shared" si="12"/>
        <v>0.49999999999999994</v>
      </c>
      <c r="AA17">
        <f t="shared" si="13"/>
        <v>0.40824829046386296</v>
      </c>
      <c r="AB17">
        <f t="shared" si="19"/>
        <v>4</v>
      </c>
      <c r="AC17">
        <f t="shared" si="14"/>
        <v>1.1226827987756232</v>
      </c>
      <c r="AE17">
        <f t="shared" si="15"/>
        <v>3.6742346141747673</v>
      </c>
      <c r="AF17">
        <f t="shared" si="16"/>
        <v>3.4886480787378491</v>
      </c>
      <c r="AG17">
        <f t="shared" si="17"/>
        <v>1.1226827987756232</v>
      </c>
    </row>
    <row r="18" spans="1:33" x14ac:dyDescent="0.2">
      <c r="A18" t="str">
        <f t="shared" si="18"/>
        <v>[15, -1, -1, 1, 2, 1, 1, 1, 1, 1, 1, 2, 1, 1, 1, 1, 1, 0.5, 0.5, 0.5, 0.5, -30, 30, 0.951887477567531]</v>
      </c>
      <c r="B18" s="2">
        <f t="shared" si="0"/>
        <v>-1</v>
      </c>
      <c r="C18" s="2">
        <f t="shared" si="1"/>
        <v>-1</v>
      </c>
      <c r="D18">
        <v>1</v>
      </c>
      <c r="E18">
        <v>2</v>
      </c>
      <c r="F18">
        <v>1</v>
      </c>
      <c r="G18" s="1">
        <f t="shared" si="2"/>
        <v>1</v>
      </c>
      <c r="H18" s="1">
        <f t="shared" si="3"/>
        <v>1</v>
      </c>
      <c r="I18" s="1">
        <f t="shared" si="4"/>
        <v>1</v>
      </c>
      <c r="J18" s="1">
        <f t="shared" si="5"/>
        <v>1</v>
      </c>
      <c r="K18">
        <v>1</v>
      </c>
      <c r="L18">
        <v>2</v>
      </c>
      <c r="M18">
        <v>1</v>
      </c>
      <c r="N18" s="1">
        <f t="shared" si="6"/>
        <v>1</v>
      </c>
      <c r="O18" s="1">
        <f t="shared" si="7"/>
        <v>1</v>
      </c>
      <c r="P18" s="1">
        <f t="shared" si="8"/>
        <v>1</v>
      </c>
      <c r="Q18" s="1">
        <f t="shared" si="9"/>
        <v>1</v>
      </c>
      <c r="R18">
        <v>0.5</v>
      </c>
      <c r="S18">
        <v>0.5</v>
      </c>
      <c r="T18">
        <v>0.5</v>
      </c>
      <c r="U18">
        <v>0.5</v>
      </c>
      <c r="V18">
        <v>-30</v>
      </c>
      <c r="W18">
        <v>30</v>
      </c>
      <c r="X18">
        <f t="shared" si="10"/>
        <v>3</v>
      </c>
      <c r="Y18">
        <f t="shared" si="11"/>
        <v>3</v>
      </c>
      <c r="Z18">
        <f t="shared" si="12"/>
        <v>0.28867513459481287</v>
      </c>
      <c r="AA18">
        <f t="shared" si="13"/>
        <v>0.33333333333333331</v>
      </c>
      <c r="AB18">
        <f t="shared" si="19"/>
        <v>4</v>
      </c>
      <c r="AC18">
        <f t="shared" si="14"/>
        <v>0.95188747756753112</v>
      </c>
      <c r="AE18">
        <f t="shared" si="15"/>
        <v>5.196152422706632</v>
      </c>
      <c r="AF18">
        <f t="shared" si="16"/>
        <v>5.102885682970026</v>
      </c>
      <c r="AG18">
        <f t="shared" si="17"/>
        <v>0.95188747756753112</v>
      </c>
    </row>
    <row r="19" spans="1:33" x14ac:dyDescent="0.2">
      <c r="A19" t="str">
        <f t="shared" si="18"/>
        <v>[16, -1, -1, 1, 2, 1, 1, 1, 1, 1, 1, 2, 1, 1, 1, 1, 1, 0.5, 0.5, 0.5, 0.5, -1, 30, 0.86489742104651]</v>
      </c>
      <c r="B19" s="2">
        <f t="shared" si="0"/>
        <v>-1</v>
      </c>
      <c r="C19" s="2">
        <f t="shared" si="1"/>
        <v>-1</v>
      </c>
      <c r="D19">
        <v>1</v>
      </c>
      <c r="E19">
        <v>2</v>
      </c>
      <c r="F19">
        <v>1</v>
      </c>
      <c r="G19" s="1">
        <f t="shared" si="2"/>
        <v>1</v>
      </c>
      <c r="H19" s="1">
        <f t="shared" si="3"/>
        <v>1</v>
      </c>
      <c r="I19" s="1">
        <f t="shared" si="4"/>
        <v>1</v>
      </c>
      <c r="J19" s="1">
        <f t="shared" si="5"/>
        <v>1</v>
      </c>
      <c r="K19">
        <v>1</v>
      </c>
      <c r="L19">
        <v>2</v>
      </c>
      <c r="M19">
        <v>1</v>
      </c>
      <c r="N19" s="1">
        <f t="shared" si="6"/>
        <v>1</v>
      </c>
      <c r="O19" s="1">
        <f t="shared" si="7"/>
        <v>1</v>
      </c>
      <c r="P19" s="1">
        <f t="shared" si="8"/>
        <v>1</v>
      </c>
      <c r="Q19" s="1">
        <f t="shared" si="9"/>
        <v>1</v>
      </c>
      <c r="R19">
        <v>0.5</v>
      </c>
      <c r="S19">
        <v>0.5</v>
      </c>
      <c r="T19">
        <v>0.5</v>
      </c>
      <c r="U19">
        <v>0.5</v>
      </c>
      <c r="V19">
        <v>-1</v>
      </c>
      <c r="W19">
        <v>30</v>
      </c>
      <c r="X19">
        <f t="shared" si="10"/>
        <v>3</v>
      </c>
      <c r="Y19">
        <f t="shared" si="11"/>
        <v>3</v>
      </c>
      <c r="Z19">
        <f t="shared" si="12"/>
        <v>8.7275324641087927E-3</v>
      </c>
      <c r="AA19">
        <f t="shared" si="13"/>
        <v>0.28871910791339045</v>
      </c>
      <c r="AB19">
        <f t="shared" si="19"/>
        <v>4</v>
      </c>
      <c r="AC19">
        <f t="shared" si="14"/>
        <v>0.86489742104651002</v>
      </c>
      <c r="AE19">
        <f t="shared" si="15"/>
        <v>148.86635952982704</v>
      </c>
      <c r="AF19">
        <f t="shared" si="16"/>
        <v>8.8639719540132731</v>
      </c>
      <c r="AG19">
        <f t="shared" si="17"/>
        <v>0.86489742104651002</v>
      </c>
    </row>
    <row r="20" spans="1:33" x14ac:dyDescent="0.2">
      <c r="A20" t="str">
        <f t="shared" si="18"/>
        <v>[17, -1, -1, 1, 2, 1, 1, 1, 1, 1, 1, 2, 1, 1, 1, 1, 1, 0.5, 0.5, 0.5, 0.5, -89, 60, 6.40231948823774]</v>
      </c>
      <c r="B20" s="2">
        <f t="shared" si="0"/>
        <v>-1</v>
      </c>
      <c r="C20" s="2">
        <f t="shared" si="1"/>
        <v>-1</v>
      </c>
      <c r="D20">
        <v>1</v>
      </c>
      <c r="E20">
        <v>2</v>
      </c>
      <c r="F20">
        <v>1</v>
      </c>
      <c r="G20" s="1">
        <f t="shared" si="2"/>
        <v>1</v>
      </c>
      <c r="H20" s="1">
        <f t="shared" si="3"/>
        <v>1</v>
      </c>
      <c r="I20" s="1">
        <f t="shared" si="4"/>
        <v>1</v>
      </c>
      <c r="J20" s="1">
        <f t="shared" si="5"/>
        <v>1</v>
      </c>
      <c r="K20">
        <v>1</v>
      </c>
      <c r="L20">
        <v>2</v>
      </c>
      <c r="M20">
        <v>1</v>
      </c>
      <c r="N20" s="1">
        <f t="shared" si="6"/>
        <v>1</v>
      </c>
      <c r="O20" s="1">
        <f t="shared" si="7"/>
        <v>1</v>
      </c>
      <c r="P20" s="1">
        <f t="shared" si="8"/>
        <v>1</v>
      </c>
      <c r="Q20" s="1">
        <f t="shared" si="9"/>
        <v>1</v>
      </c>
      <c r="R20">
        <v>0.5</v>
      </c>
      <c r="S20">
        <v>0.5</v>
      </c>
      <c r="T20">
        <v>0.5</v>
      </c>
      <c r="U20">
        <v>0.5</v>
      </c>
      <c r="V20">
        <v>-89</v>
      </c>
      <c r="W20">
        <v>60</v>
      </c>
      <c r="X20">
        <f t="shared" si="10"/>
        <v>3</v>
      </c>
      <c r="Y20">
        <f t="shared" si="11"/>
        <v>3</v>
      </c>
      <c r="Z20">
        <f t="shared" si="12"/>
        <v>28.644980815379572</v>
      </c>
      <c r="AA20">
        <f t="shared" si="13"/>
        <v>49.622119843275435</v>
      </c>
      <c r="AB20">
        <f t="shared" si="19"/>
        <v>3</v>
      </c>
      <c r="AC20">
        <f t="shared" si="14"/>
        <v>6.4023194882377368</v>
      </c>
      <c r="AE20">
        <f t="shared" si="15"/>
        <v>7.7954159136615413</v>
      </c>
      <c r="AF20">
        <f t="shared" si="16"/>
        <v>6.4023194882377368</v>
      </c>
      <c r="AG20">
        <f t="shared" si="17"/>
        <v>-561.84597593471915</v>
      </c>
    </row>
    <row r="21" spans="1:33" x14ac:dyDescent="0.2">
      <c r="A21" t="str">
        <f t="shared" si="18"/>
        <v>[18, -1, -1, 1, 2, 1, 1, 1, 1, 1, 1, 2, 1, 1, 1, 1, 1, 0.5, 0.5, 0.5, 0.5, -85, 60, 6.41181025301154]</v>
      </c>
      <c r="B21" s="2">
        <f t="shared" si="0"/>
        <v>-1</v>
      </c>
      <c r="C21" s="2">
        <f t="shared" si="1"/>
        <v>-1</v>
      </c>
      <c r="D21">
        <v>1</v>
      </c>
      <c r="E21">
        <v>2</v>
      </c>
      <c r="F21">
        <v>1</v>
      </c>
      <c r="G21" s="1">
        <f t="shared" si="2"/>
        <v>1</v>
      </c>
      <c r="H21" s="1">
        <f t="shared" si="3"/>
        <v>1</v>
      </c>
      <c r="I21" s="1">
        <f t="shared" si="4"/>
        <v>1</v>
      </c>
      <c r="J21" s="1">
        <f t="shared" si="5"/>
        <v>1</v>
      </c>
      <c r="K21">
        <v>1</v>
      </c>
      <c r="L21">
        <v>2</v>
      </c>
      <c r="M21">
        <v>1</v>
      </c>
      <c r="N21" s="1">
        <f t="shared" si="6"/>
        <v>1</v>
      </c>
      <c r="O21" s="1">
        <f t="shared" si="7"/>
        <v>1</v>
      </c>
      <c r="P21" s="1">
        <f t="shared" si="8"/>
        <v>1</v>
      </c>
      <c r="Q21" s="1">
        <f t="shared" si="9"/>
        <v>1</v>
      </c>
      <c r="R21">
        <v>0.5</v>
      </c>
      <c r="S21">
        <v>0.5</v>
      </c>
      <c r="T21">
        <v>0.5</v>
      </c>
      <c r="U21">
        <v>0.5</v>
      </c>
      <c r="V21">
        <v>-85</v>
      </c>
      <c r="W21">
        <v>60</v>
      </c>
      <c r="X21">
        <f t="shared" si="10"/>
        <v>3</v>
      </c>
      <c r="Y21">
        <f t="shared" si="11"/>
        <v>3</v>
      </c>
      <c r="Z21">
        <f t="shared" si="12"/>
        <v>5.7150261513806742</v>
      </c>
      <c r="AA21">
        <f t="shared" si="13"/>
        <v>9.9365271464880998</v>
      </c>
      <c r="AB21">
        <f t="shared" si="19"/>
        <v>3</v>
      </c>
      <c r="AC21">
        <f t="shared" si="14"/>
        <v>6.4118102530115371</v>
      </c>
      <c r="AE21">
        <f t="shared" si="15"/>
        <v>7.824001321217759</v>
      </c>
      <c r="AF21">
        <f t="shared" si="16"/>
        <v>6.4118102530115371</v>
      </c>
      <c r="AG21">
        <f t="shared" si="17"/>
        <v>1.4158251914225608</v>
      </c>
    </row>
    <row r="22" spans="1:33" x14ac:dyDescent="0.2">
      <c r="A22" t="str">
        <f t="shared" si="18"/>
        <v>[19, -1, -1, 1, 2, 1, 1, 1, 1, 1, 1, 2, 1, 1, 1, 1, 1, 0.5, 0.5, 0.5, 0.5, -45, 60, 3.36804839632687]</v>
      </c>
      <c r="B22" s="2">
        <f t="shared" si="0"/>
        <v>-1</v>
      </c>
      <c r="C22" s="2">
        <f t="shared" si="1"/>
        <v>-1</v>
      </c>
      <c r="D22">
        <v>1</v>
      </c>
      <c r="E22">
        <v>2</v>
      </c>
      <c r="F22">
        <v>1</v>
      </c>
      <c r="G22" s="1">
        <f t="shared" si="2"/>
        <v>1</v>
      </c>
      <c r="H22" s="1">
        <f t="shared" si="3"/>
        <v>1</v>
      </c>
      <c r="I22" s="1">
        <f t="shared" si="4"/>
        <v>1</v>
      </c>
      <c r="J22" s="1">
        <f t="shared" si="5"/>
        <v>1</v>
      </c>
      <c r="K22">
        <v>1</v>
      </c>
      <c r="L22">
        <v>2</v>
      </c>
      <c r="M22">
        <v>1</v>
      </c>
      <c r="N22" s="1">
        <f t="shared" si="6"/>
        <v>1</v>
      </c>
      <c r="O22" s="1">
        <f t="shared" si="7"/>
        <v>1</v>
      </c>
      <c r="P22" s="1">
        <f t="shared" si="8"/>
        <v>1</v>
      </c>
      <c r="Q22" s="1">
        <f t="shared" si="9"/>
        <v>1</v>
      </c>
      <c r="R22">
        <v>0.5</v>
      </c>
      <c r="S22">
        <v>0.5</v>
      </c>
      <c r="T22">
        <v>0.5</v>
      </c>
      <c r="U22">
        <v>0.5</v>
      </c>
      <c r="V22">
        <v>-45</v>
      </c>
      <c r="W22">
        <v>60</v>
      </c>
      <c r="X22">
        <f t="shared" si="10"/>
        <v>3</v>
      </c>
      <c r="Y22">
        <f t="shared" si="11"/>
        <v>3</v>
      </c>
      <c r="Z22">
        <f t="shared" si="12"/>
        <v>0.49999999999999994</v>
      </c>
      <c r="AA22">
        <f t="shared" si="13"/>
        <v>1.2247448713915885</v>
      </c>
      <c r="AB22">
        <f t="shared" si="19"/>
        <v>4</v>
      </c>
      <c r="AC22">
        <f t="shared" si="14"/>
        <v>3.3680483963268681</v>
      </c>
      <c r="AE22">
        <f t="shared" si="15"/>
        <v>11.022703842524297</v>
      </c>
      <c r="AF22">
        <f t="shared" si="16"/>
        <v>7.1628826929126159</v>
      </c>
      <c r="AG22">
        <f t="shared" si="17"/>
        <v>3.3680483963268681</v>
      </c>
    </row>
    <row r="23" spans="1:33" x14ac:dyDescent="0.2">
      <c r="A23" t="str">
        <f t="shared" si="18"/>
        <v>[20, -1, -1, 1, 2, 1, 1, 1, 1, 1, 1, 2, 1, 1, 1, 1, 1, 0.5, 0.5, 0.5, 0.5, -30, 60, 2.85566243270259]</v>
      </c>
      <c r="B23" s="2">
        <f t="shared" si="0"/>
        <v>-1</v>
      </c>
      <c r="C23" s="2">
        <f t="shared" si="1"/>
        <v>-1</v>
      </c>
      <c r="D23">
        <v>1</v>
      </c>
      <c r="E23">
        <v>2</v>
      </c>
      <c r="F23">
        <v>1</v>
      </c>
      <c r="G23" s="1">
        <f t="shared" si="2"/>
        <v>1</v>
      </c>
      <c r="H23" s="1">
        <f t="shared" si="3"/>
        <v>1</v>
      </c>
      <c r="I23" s="1">
        <f t="shared" si="4"/>
        <v>1</v>
      </c>
      <c r="J23" s="1">
        <f t="shared" si="5"/>
        <v>1</v>
      </c>
      <c r="K23">
        <v>1</v>
      </c>
      <c r="L23">
        <v>2</v>
      </c>
      <c r="M23">
        <v>1</v>
      </c>
      <c r="N23" s="1">
        <f t="shared" si="6"/>
        <v>1</v>
      </c>
      <c r="O23" s="1">
        <f t="shared" si="7"/>
        <v>1</v>
      </c>
      <c r="P23" s="1">
        <f t="shared" si="8"/>
        <v>1</v>
      </c>
      <c r="Q23" s="1">
        <f t="shared" si="9"/>
        <v>1</v>
      </c>
      <c r="R23">
        <v>0.5</v>
      </c>
      <c r="S23">
        <v>0.5</v>
      </c>
      <c r="T23">
        <v>0.5</v>
      </c>
      <c r="U23">
        <v>0.5</v>
      </c>
      <c r="V23">
        <v>-30</v>
      </c>
      <c r="W23">
        <v>60</v>
      </c>
      <c r="X23">
        <f t="shared" si="10"/>
        <v>3</v>
      </c>
      <c r="Y23">
        <f t="shared" si="11"/>
        <v>3</v>
      </c>
      <c r="Z23">
        <f t="shared" si="12"/>
        <v>0.28867513459481287</v>
      </c>
      <c r="AA23">
        <f t="shared" si="13"/>
        <v>0.99999999999999967</v>
      </c>
      <c r="AB23">
        <f t="shared" si="19"/>
        <v>4</v>
      </c>
      <c r="AC23">
        <f t="shared" si="14"/>
        <v>2.8556624327025926</v>
      </c>
      <c r="AE23">
        <f t="shared" si="15"/>
        <v>15.588457268119891</v>
      </c>
      <c r="AF23">
        <f t="shared" si="16"/>
        <v>7.7009618943233411</v>
      </c>
      <c r="AG23">
        <f t="shared" si="17"/>
        <v>2.8556624327025926</v>
      </c>
    </row>
    <row r="24" spans="1:33" x14ac:dyDescent="0.2">
      <c r="A24" t="str">
        <f t="shared" si="18"/>
        <v>[21, -1, -1, 1, 2, 1, 1, 1, 1, 1, 1, 2, 1, 1, 1, 1, 1, 0.5, 0.5, 0.5, 0.5, -1, 60, 2.59469226313953]</v>
      </c>
      <c r="B24" s="2">
        <f t="shared" si="0"/>
        <v>-1</v>
      </c>
      <c r="C24" s="2">
        <f t="shared" si="1"/>
        <v>-1</v>
      </c>
      <c r="D24">
        <v>1</v>
      </c>
      <c r="E24">
        <v>2</v>
      </c>
      <c r="F24">
        <v>1</v>
      </c>
      <c r="G24" s="1">
        <f t="shared" si="2"/>
        <v>1</v>
      </c>
      <c r="H24" s="1">
        <f t="shared" si="3"/>
        <v>1</v>
      </c>
      <c r="I24" s="1">
        <f t="shared" si="4"/>
        <v>1</v>
      </c>
      <c r="J24" s="1">
        <f t="shared" si="5"/>
        <v>1</v>
      </c>
      <c r="K24">
        <v>1</v>
      </c>
      <c r="L24">
        <v>2</v>
      </c>
      <c r="M24">
        <v>1</v>
      </c>
      <c r="N24" s="1">
        <f t="shared" si="6"/>
        <v>1</v>
      </c>
      <c r="O24" s="1">
        <f t="shared" si="7"/>
        <v>1</v>
      </c>
      <c r="P24" s="1">
        <f t="shared" si="8"/>
        <v>1</v>
      </c>
      <c r="Q24" s="1">
        <f t="shared" si="9"/>
        <v>1</v>
      </c>
      <c r="R24">
        <v>0.5</v>
      </c>
      <c r="S24">
        <v>0.5</v>
      </c>
      <c r="T24">
        <v>0.5</v>
      </c>
      <c r="U24">
        <v>0.5</v>
      </c>
      <c r="V24">
        <v>-1</v>
      </c>
      <c r="W24">
        <v>60</v>
      </c>
      <c r="X24">
        <f t="shared" si="10"/>
        <v>3</v>
      </c>
      <c r="Y24">
        <f t="shared" si="11"/>
        <v>3</v>
      </c>
      <c r="Z24">
        <f t="shared" si="12"/>
        <v>8.7275324641087927E-3</v>
      </c>
      <c r="AA24">
        <f t="shared" si="13"/>
        <v>0.86615732374017118</v>
      </c>
      <c r="AB24">
        <f t="shared" si="19"/>
        <v>4</v>
      </c>
      <c r="AC24">
        <f t="shared" si="14"/>
        <v>2.5946922631395295</v>
      </c>
      <c r="AE24">
        <f t="shared" si="15"/>
        <v>446.599078589481</v>
      </c>
      <c r="AF24">
        <f t="shared" si="16"/>
        <v>8.9546573180044238</v>
      </c>
      <c r="AG24">
        <f t="shared" si="17"/>
        <v>2.5946922631395295</v>
      </c>
    </row>
    <row r="25" spans="1:33" x14ac:dyDescent="0.2">
      <c r="A25" t="str">
        <f t="shared" si="18"/>
        <v>[22, -1, -1, 1, 2, 1, 1, 1, 1, 1, 1, 2, 1, 1, 1, 1, 1, 0.5, 0.5, 0.5, 0.5, -89, 85, 8.60636097639581]</v>
      </c>
      <c r="B25" s="2">
        <f t="shared" si="0"/>
        <v>-1</v>
      </c>
      <c r="C25" s="2">
        <f t="shared" si="1"/>
        <v>-1</v>
      </c>
      <c r="D25">
        <v>1</v>
      </c>
      <c r="E25">
        <v>2</v>
      </c>
      <c r="F25">
        <v>1</v>
      </c>
      <c r="G25" s="1">
        <f t="shared" si="2"/>
        <v>1</v>
      </c>
      <c r="H25" s="1">
        <f t="shared" si="3"/>
        <v>1</v>
      </c>
      <c r="I25" s="1">
        <f t="shared" si="4"/>
        <v>1</v>
      </c>
      <c r="J25" s="1">
        <f t="shared" si="5"/>
        <v>1</v>
      </c>
      <c r="K25">
        <v>1</v>
      </c>
      <c r="L25">
        <v>2</v>
      </c>
      <c r="M25">
        <v>1</v>
      </c>
      <c r="N25" s="1">
        <f t="shared" si="6"/>
        <v>1</v>
      </c>
      <c r="O25" s="1">
        <f t="shared" si="7"/>
        <v>1</v>
      </c>
      <c r="P25" s="1">
        <f t="shared" si="8"/>
        <v>1</v>
      </c>
      <c r="Q25" s="1">
        <f t="shared" si="9"/>
        <v>1</v>
      </c>
      <c r="R25">
        <v>0.5</v>
      </c>
      <c r="S25">
        <v>0.5</v>
      </c>
      <c r="T25">
        <v>0.5</v>
      </c>
      <c r="U25">
        <v>0.5</v>
      </c>
      <c r="V25">
        <v>-89</v>
      </c>
      <c r="W25">
        <v>85</v>
      </c>
      <c r="X25">
        <f t="shared" si="10"/>
        <v>3</v>
      </c>
      <c r="Y25">
        <f t="shared" si="11"/>
        <v>3</v>
      </c>
      <c r="Z25">
        <f t="shared" si="12"/>
        <v>28.644980815379572</v>
      </c>
      <c r="AA25">
        <f t="shared" si="13"/>
        <v>327.46350320902775</v>
      </c>
      <c r="AB25">
        <f t="shared" si="19"/>
        <v>3</v>
      </c>
      <c r="AC25">
        <f t="shared" si="14"/>
        <v>8.6063609763958144</v>
      </c>
      <c r="AE25">
        <f t="shared" si="15"/>
        <v>51.443070391216757</v>
      </c>
      <c r="AF25">
        <f t="shared" si="16"/>
        <v>8.6063609763958144</v>
      </c>
      <c r="AG25">
        <f t="shared" si="17"/>
        <v>-3707.7023739527103</v>
      </c>
    </row>
    <row r="26" spans="1:33" x14ac:dyDescent="0.2">
      <c r="A26" t="str">
        <f t="shared" si="18"/>
        <v>[23, -1, -1, 1, 2, 1, 1, 1, 1, 1, 1, 2, 1, 1, 1, 1, 1, 0.5, 0.5, 0.5, 0.5, -85, 85, 8.60779915763554]</v>
      </c>
      <c r="B26" s="2">
        <f t="shared" si="0"/>
        <v>-1</v>
      </c>
      <c r="C26" s="2">
        <f t="shared" si="1"/>
        <v>-1</v>
      </c>
      <c r="D26">
        <v>1</v>
      </c>
      <c r="E26">
        <v>2</v>
      </c>
      <c r="F26">
        <v>1</v>
      </c>
      <c r="G26" s="1">
        <f t="shared" si="2"/>
        <v>1</v>
      </c>
      <c r="H26" s="1">
        <f t="shared" si="3"/>
        <v>1</v>
      </c>
      <c r="I26" s="1">
        <f t="shared" si="4"/>
        <v>1</v>
      </c>
      <c r="J26" s="1">
        <f t="shared" si="5"/>
        <v>1</v>
      </c>
      <c r="K26">
        <v>1</v>
      </c>
      <c r="L26">
        <v>2</v>
      </c>
      <c r="M26">
        <v>1</v>
      </c>
      <c r="N26" s="1">
        <f t="shared" si="6"/>
        <v>1</v>
      </c>
      <c r="O26" s="1">
        <f t="shared" si="7"/>
        <v>1</v>
      </c>
      <c r="P26" s="1">
        <f t="shared" si="8"/>
        <v>1</v>
      </c>
      <c r="Q26" s="1">
        <f t="shared" si="9"/>
        <v>1</v>
      </c>
      <c r="R26">
        <v>0.5</v>
      </c>
      <c r="S26">
        <v>0.5</v>
      </c>
      <c r="T26">
        <v>0.5</v>
      </c>
      <c r="U26">
        <v>0.5</v>
      </c>
      <c r="V26">
        <v>-85</v>
      </c>
      <c r="W26">
        <v>85</v>
      </c>
      <c r="X26">
        <f t="shared" si="10"/>
        <v>3</v>
      </c>
      <c r="Y26">
        <f t="shared" si="11"/>
        <v>3</v>
      </c>
      <c r="Z26">
        <f t="shared" si="12"/>
        <v>5.7150261513806742</v>
      </c>
      <c r="AA26">
        <f t="shared" si="13"/>
        <v>65.572571252446082</v>
      </c>
      <c r="AB26">
        <f t="shared" si="19"/>
        <v>3</v>
      </c>
      <c r="AC26">
        <f t="shared" si="14"/>
        <v>8.6077991576355384</v>
      </c>
      <c r="AE26">
        <f t="shared" si="15"/>
        <v>51.631709605514359</v>
      </c>
      <c r="AF26">
        <f t="shared" si="16"/>
        <v>8.6077991576355384</v>
      </c>
      <c r="AG26">
        <f t="shared" si="17"/>
        <v>9.3432339968372631</v>
      </c>
    </row>
    <row r="27" spans="1:33" x14ac:dyDescent="0.2">
      <c r="A27" t="str">
        <f t="shared" si="18"/>
        <v>[24, -1, -1, 1, 2, 1, 1, 1, 1, 1, 1, 2, 1, 1, 1, 1, 1, 0.5, 0.5, 0.5, 0.5, -45, 85, 8.72161277734742]</v>
      </c>
      <c r="B27" s="2">
        <f t="shared" si="0"/>
        <v>-1</v>
      </c>
      <c r="C27" s="2">
        <f t="shared" si="1"/>
        <v>-1</v>
      </c>
      <c r="D27">
        <v>1</v>
      </c>
      <c r="E27">
        <v>2</v>
      </c>
      <c r="F27">
        <v>1</v>
      </c>
      <c r="G27" s="1">
        <f t="shared" si="2"/>
        <v>1</v>
      </c>
      <c r="H27" s="1">
        <f t="shared" si="3"/>
        <v>1</v>
      </c>
      <c r="I27" s="1">
        <f t="shared" si="4"/>
        <v>1</v>
      </c>
      <c r="J27" s="1">
        <f t="shared" si="5"/>
        <v>1</v>
      </c>
      <c r="K27">
        <v>1</v>
      </c>
      <c r="L27">
        <v>2</v>
      </c>
      <c r="M27">
        <v>1</v>
      </c>
      <c r="N27" s="1">
        <f t="shared" si="6"/>
        <v>1</v>
      </c>
      <c r="O27" s="1">
        <f t="shared" si="7"/>
        <v>1</v>
      </c>
      <c r="P27" s="1">
        <f t="shared" si="8"/>
        <v>1</v>
      </c>
      <c r="Q27" s="1">
        <f t="shared" si="9"/>
        <v>1</v>
      </c>
      <c r="R27">
        <v>0.5</v>
      </c>
      <c r="S27">
        <v>0.5</v>
      </c>
      <c r="T27">
        <v>0.5</v>
      </c>
      <c r="U27">
        <v>0.5</v>
      </c>
      <c r="V27">
        <v>-45</v>
      </c>
      <c r="W27">
        <v>85</v>
      </c>
      <c r="X27">
        <f t="shared" si="10"/>
        <v>3</v>
      </c>
      <c r="Y27">
        <f t="shared" si="11"/>
        <v>3</v>
      </c>
      <c r="Z27">
        <f t="shared" si="12"/>
        <v>0.49999999999999994</v>
      </c>
      <c r="AA27">
        <f t="shared" si="13"/>
        <v>8.0822674925994615</v>
      </c>
      <c r="AB27">
        <f t="shared" si="19"/>
        <v>3</v>
      </c>
      <c r="AC27">
        <f t="shared" si="14"/>
        <v>8.7216127773474206</v>
      </c>
      <c r="AE27">
        <f t="shared" si="15"/>
        <v>72.740407433395177</v>
      </c>
      <c r="AF27">
        <f t="shared" si="16"/>
        <v>8.7216127773474206</v>
      </c>
      <c r="AG27">
        <f t="shared" si="17"/>
        <v>22.226235604648519</v>
      </c>
    </row>
    <row r="28" spans="1:33" x14ac:dyDescent="0.2">
      <c r="A28" t="str">
        <f t="shared" si="18"/>
        <v>[25, -1, -1, 1, 2, 1, 1, 1, 1, 1, 1, 2, 1, 1, 1, 1, 1, 0.5, 0.5, 0.5, 0.5, -30, 85, 8.80315050706667]</v>
      </c>
      <c r="B28" s="2">
        <f t="shared" ref="B28:B34" si="20">-E28/2</f>
        <v>-1</v>
      </c>
      <c r="C28" s="2">
        <f t="shared" ref="C28:C34" si="21">-L28/2</f>
        <v>-1</v>
      </c>
      <c r="D28">
        <v>1</v>
      </c>
      <c r="E28">
        <v>2</v>
      </c>
      <c r="F28">
        <v>1</v>
      </c>
      <c r="G28" s="1">
        <f t="shared" ref="G28:G34" si="22">D28</f>
        <v>1</v>
      </c>
      <c r="H28" s="1">
        <f t="shared" ref="H28:H34" si="23">D28</f>
        <v>1</v>
      </c>
      <c r="I28" s="1">
        <f t="shared" ref="I28:I34" si="24">F28</f>
        <v>1</v>
      </c>
      <c r="J28" s="1">
        <f t="shared" ref="J28:J34" si="25">F28</f>
        <v>1</v>
      </c>
      <c r="K28">
        <v>1</v>
      </c>
      <c r="L28">
        <v>2</v>
      </c>
      <c r="M28">
        <v>1</v>
      </c>
      <c r="N28" s="1">
        <f t="shared" ref="N28:N34" si="26">K28</f>
        <v>1</v>
      </c>
      <c r="O28" s="1">
        <f t="shared" ref="O28:O34" si="27">K28</f>
        <v>1</v>
      </c>
      <c r="P28" s="1">
        <f t="shared" ref="P28:P34" si="28">M28</f>
        <v>1</v>
      </c>
      <c r="Q28" s="1">
        <f t="shared" ref="Q28:Q34" si="29">M28</f>
        <v>1</v>
      </c>
      <c r="R28">
        <v>0.5</v>
      </c>
      <c r="S28">
        <v>0.5</v>
      </c>
      <c r="T28">
        <v>0.5</v>
      </c>
      <c r="U28">
        <v>0.5</v>
      </c>
      <c r="V28">
        <v>-30</v>
      </c>
      <c r="W28">
        <v>85</v>
      </c>
      <c r="X28">
        <f t="shared" ref="X28:X34" si="30">I28+E28/2-B28</f>
        <v>3</v>
      </c>
      <c r="Y28">
        <f t="shared" ref="Y28:Y34" si="31">K28+L28/2-C28</f>
        <v>3</v>
      </c>
      <c r="Z28">
        <f t="shared" ref="Z28:Z34" si="32">T28*TAN(RADIANS(ABS(V28)))</f>
        <v>0.28867513459481287</v>
      </c>
      <c r="AA28">
        <f t="shared" ref="AA28:AA34" si="33">T28*TAN(RADIANS(W28))/COS(RADIANS(V28))</f>
        <v>6.5991437738507654</v>
      </c>
      <c r="AB28">
        <f t="shared" ref="AB28:AB34" si="34">IF(T28=0,1,IF(AND(X28&gt;=Z28,Y28&gt;=AA28),4,IF(Y28/X28&gt;=AA28/Z28,2,IF(Y28/X28&lt;AA28/Z28,3,0
))))</f>
        <v>3</v>
      </c>
      <c r="AC28">
        <f t="shared" ref="AC28:AC34" si="35">IF(AB28=1,0,0)+IF(AB28=2,X28*AA28/Z28*X28/2,0)+IF(AB28=3,Y28*(X28+X28-(Z28/AA28*Y28))/2,0)+IF(AB28=4,(X28+(X28-Z28))/2*AA28,0)</f>
        <v>8.8031505070666718</v>
      </c>
      <c r="AE28">
        <f t="shared" ref="AE28:AE34" si="36">X28*(X28/Z28*AA28)/2</f>
        <v>102.87047072485211</v>
      </c>
      <c r="AF28">
        <f t="shared" ref="AF28:AF34" si="37">(X28+X28-(Z28/AA28*Y28))/2*Y28</f>
        <v>8.8031505070666718</v>
      </c>
      <c r="AG28">
        <f t="shared" ref="AG28:AG34" si="38">(X28+X28-Z28)/2*AA28</f>
        <v>18.844926962988851</v>
      </c>
    </row>
    <row r="29" spans="1:33" x14ac:dyDescent="0.2">
      <c r="A29" t="str">
        <f t="shared" si="18"/>
        <v>[26, -1, -1, 1, 2, 1, 1, 1, 1, 1, 1, 2, 1, 1, 1, 1, 1, 0.5, 0.5, 0.5, 0.5, -1, 85, 8.99312900528471]</v>
      </c>
      <c r="B29" s="2">
        <f t="shared" si="20"/>
        <v>-1</v>
      </c>
      <c r="C29" s="2">
        <f t="shared" si="21"/>
        <v>-1</v>
      </c>
      <c r="D29">
        <v>1</v>
      </c>
      <c r="E29">
        <v>2</v>
      </c>
      <c r="F29">
        <v>1</v>
      </c>
      <c r="G29" s="1">
        <f t="shared" si="22"/>
        <v>1</v>
      </c>
      <c r="H29" s="1">
        <f t="shared" si="23"/>
        <v>1</v>
      </c>
      <c r="I29" s="1">
        <f t="shared" si="24"/>
        <v>1</v>
      </c>
      <c r="J29" s="1">
        <f t="shared" si="25"/>
        <v>1</v>
      </c>
      <c r="K29">
        <v>1</v>
      </c>
      <c r="L29">
        <v>2</v>
      </c>
      <c r="M29">
        <v>1</v>
      </c>
      <c r="N29" s="1">
        <f t="shared" si="26"/>
        <v>1</v>
      </c>
      <c r="O29" s="1">
        <f t="shared" si="27"/>
        <v>1</v>
      </c>
      <c r="P29" s="1">
        <f t="shared" si="28"/>
        <v>1</v>
      </c>
      <c r="Q29" s="1">
        <f t="shared" si="29"/>
        <v>1</v>
      </c>
      <c r="R29">
        <v>0.5</v>
      </c>
      <c r="S29">
        <v>0.5</v>
      </c>
      <c r="T29">
        <v>0.5</v>
      </c>
      <c r="U29">
        <v>0.5</v>
      </c>
      <c r="V29">
        <v>-1</v>
      </c>
      <c r="W29">
        <v>85</v>
      </c>
      <c r="X29">
        <f t="shared" si="30"/>
        <v>3</v>
      </c>
      <c r="Y29">
        <f t="shared" si="31"/>
        <v>3</v>
      </c>
      <c r="Z29">
        <f t="shared" si="32"/>
        <v>8.7275324641087927E-3</v>
      </c>
      <c r="AA29">
        <f t="shared" si="33"/>
        <v>5.715896710135195</v>
      </c>
      <c r="AB29">
        <f t="shared" si="34"/>
        <v>3</v>
      </c>
      <c r="AC29">
        <f t="shared" si="35"/>
        <v>8.9931290052847093</v>
      </c>
      <c r="AE29">
        <f t="shared" si="36"/>
        <v>2947.1715288812638</v>
      </c>
      <c r="AF29">
        <f t="shared" si="37"/>
        <v>8.9931290052847093</v>
      </c>
      <c r="AG29">
        <f t="shared" si="38"/>
        <v>17.122747293355985</v>
      </c>
    </row>
    <row r="30" spans="1:33" x14ac:dyDescent="0.2">
      <c r="A30" t="str">
        <f t="shared" si="18"/>
        <v>[27, -1, -1, 1, 2, 1, 1, 1, 1, 1, 1, 2, 1, 1, 1, 1, 1, 0.5, 0.5, 0.5, 0.5, -89, 89, 8.92146417103222]</v>
      </c>
      <c r="B30" s="2">
        <f t="shared" si="20"/>
        <v>-1</v>
      </c>
      <c r="C30" s="2">
        <f t="shared" si="21"/>
        <v>-1</v>
      </c>
      <c r="D30">
        <v>1</v>
      </c>
      <c r="E30">
        <v>2</v>
      </c>
      <c r="F30">
        <v>1</v>
      </c>
      <c r="G30" s="1">
        <f t="shared" si="22"/>
        <v>1</v>
      </c>
      <c r="H30" s="1">
        <f t="shared" si="23"/>
        <v>1</v>
      </c>
      <c r="I30" s="1">
        <f t="shared" si="24"/>
        <v>1</v>
      </c>
      <c r="J30" s="1">
        <f t="shared" si="25"/>
        <v>1</v>
      </c>
      <c r="K30">
        <v>1</v>
      </c>
      <c r="L30">
        <v>2</v>
      </c>
      <c r="M30">
        <v>1</v>
      </c>
      <c r="N30" s="1">
        <f t="shared" si="26"/>
        <v>1</v>
      </c>
      <c r="O30" s="1">
        <f t="shared" si="27"/>
        <v>1</v>
      </c>
      <c r="P30" s="1">
        <f t="shared" si="28"/>
        <v>1</v>
      </c>
      <c r="Q30" s="1">
        <f t="shared" si="29"/>
        <v>1</v>
      </c>
      <c r="R30">
        <v>0.5</v>
      </c>
      <c r="S30">
        <v>0.5</v>
      </c>
      <c r="T30">
        <v>0.5</v>
      </c>
      <c r="U30">
        <v>0.5</v>
      </c>
      <c r="V30">
        <v>-89</v>
      </c>
      <c r="W30">
        <v>89</v>
      </c>
      <c r="X30">
        <f t="shared" si="30"/>
        <v>3</v>
      </c>
      <c r="Y30">
        <f t="shared" si="31"/>
        <v>3</v>
      </c>
      <c r="Z30">
        <f t="shared" si="32"/>
        <v>28.644980815379572</v>
      </c>
      <c r="AA30">
        <f t="shared" si="33"/>
        <v>1641.3198327873722</v>
      </c>
      <c r="AB30">
        <f t="shared" si="34"/>
        <v>3</v>
      </c>
      <c r="AC30">
        <f t="shared" si="35"/>
        <v>8.9214641710322233</v>
      </c>
      <c r="AE30">
        <f t="shared" si="36"/>
        <v>257.84409824347455</v>
      </c>
      <c r="AF30">
        <f t="shared" si="37"/>
        <v>8.9214641710322233</v>
      </c>
      <c r="AG30">
        <f t="shared" si="38"/>
        <v>-18583.828062686025</v>
      </c>
    </row>
    <row r="31" spans="1:33" x14ac:dyDescent="0.2">
      <c r="A31" t="str">
        <f t="shared" si="18"/>
        <v>[28, -1, -1, 1, 2, 1, 1, 1, 1, 1, 1, 2, 1, 1, 1, 1, 1, 0.5, 0.5, 0.5, 0.5, -85, 89, 8.92175110588648]</v>
      </c>
      <c r="B31" s="2">
        <f t="shared" si="20"/>
        <v>-1</v>
      </c>
      <c r="C31" s="2">
        <f t="shared" si="21"/>
        <v>-1</v>
      </c>
      <c r="D31">
        <v>1</v>
      </c>
      <c r="E31">
        <v>2</v>
      </c>
      <c r="F31">
        <v>1</v>
      </c>
      <c r="G31" s="1">
        <f t="shared" si="22"/>
        <v>1</v>
      </c>
      <c r="H31" s="1">
        <f t="shared" si="23"/>
        <v>1</v>
      </c>
      <c r="I31" s="1">
        <f t="shared" si="24"/>
        <v>1</v>
      </c>
      <c r="J31" s="1">
        <f t="shared" si="25"/>
        <v>1</v>
      </c>
      <c r="K31">
        <v>1</v>
      </c>
      <c r="L31">
        <v>2</v>
      </c>
      <c r="M31">
        <v>1</v>
      </c>
      <c r="N31" s="1">
        <f t="shared" si="26"/>
        <v>1</v>
      </c>
      <c r="O31" s="1">
        <f t="shared" si="27"/>
        <v>1</v>
      </c>
      <c r="P31" s="1">
        <f t="shared" si="28"/>
        <v>1</v>
      </c>
      <c r="Q31" s="1">
        <f t="shared" si="29"/>
        <v>1</v>
      </c>
      <c r="R31">
        <v>0.5</v>
      </c>
      <c r="S31">
        <v>0.5</v>
      </c>
      <c r="T31">
        <v>0.5</v>
      </c>
      <c r="U31">
        <v>0.5</v>
      </c>
      <c r="V31">
        <v>-85</v>
      </c>
      <c r="W31">
        <v>89</v>
      </c>
      <c r="X31">
        <f t="shared" si="30"/>
        <v>3</v>
      </c>
      <c r="Y31">
        <f t="shared" si="31"/>
        <v>3</v>
      </c>
      <c r="Z31">
        <f t="shared" si="32"/>
        <v>5.7150261513806742</v>
      </c>
      <c r="AA31">
        <f t="shared" si="33"/>
        <v>328.66429580337962</v>
      </c>
      <c r="AB31">
        <f t="shared" si="34"/>
        <v>3</v>
      </c>
      <c r="AC31">
        <f t="shared" si="35"/>
        <v>8.9217511058864822</v>
      </c>
      <c r="AE31">
        <f t="shared" si="36"/>
        <v>258.78959989673956</v>
      </c>
      <c r="AF31">
        <f t="shared" si="37"/>
        <v>8.9217511058864822</v>
      </c>
      <c r="AG31">
        <f t="shared" si="38"/>
        <v>46.830364639424815</v>
      </c>
    </row>
    <row r="32" spans="1:33" x14ac:dyDescent="0.2">
      <c r="A32" t="str">
        <f t="shared" si="18"/>
        <v>[29, -1, -1, 1, 2, 1, 1, 1, 1, 1, 1, 2, 1, 1, 1, 1, 1, 0.5, 0.5, 0.5, 0.5, -45, 89, 8.94445832350443]</v>
      </c>
      <c r="B32" s="2">
        <f t="shared" si="20"/>
        <v>-1</v>
      </c>
      <c r="C32" s="2">
        <f t="shared" si="21"/>
        <v>-1</v>
      </c>
      <c r="D32">
        <v>1</v>
      </c>
      <c r="E32">
        <v>2</v>
      </c>
      <c r="F32">
        <v>1</v>
      </c>
      <c r="G32" s="1">
        <f t="shared" si="22"/>
        <v>1</v>
      </c>
      <c r="H32" s="1">
        <f t="shared" si="23"/>
        <v>1</v>
      </c>
      <c r="I32" s="1">
        <f t="shared" si="24"/>
        <v>1</v>
      </c>
      <c r="J32" s="1">
        <f t="shared" si="25"/>
        <v>1</v>
      </c>
      <c r="K32">
        <v>1</v>
      </c>
      <c r="L32">
        <v>2</v>
      </c>
      <c r="M32">
        <v>1</v>
      </c>
      <c r="N32" s="1">
        <f t="shared" si="26"/>
        <v>1</v>
      </c>
      <c r="O32" s="1">
        <f t="shared" si="27"/>
        <v>1</v>
      </c>
      <c r="P32" s="1">
        <f t="shared" si="28"/>
        <v>1</v>
      </c>
      <c r="Q32" s="1">
        <f t="shared" si="29"/>
        <v>1</v>
      </c>
      <c r="R32">
        <v>0.5</v>
      </c>
      <c r="S32">
        <v>0.5</v>
      </c>
      <c r="T32">
        <v>0.5</v>
      </c>
      <c r="U32">
        <v>0.5</v>
      </c>
      <c r="V32">
        <v>-45</v>
      </c>
      <c r="W32">
        <v>89</v>
      </c>
      <c r="X32">
        <f t="shared" si="30"/>
        <v>3</v>
      </c>
      <c r="Y32">
        <f t="shared" si="31"/>
        <v>3</v>
      </c>
      <c r="Z32">
        <f t="shared" si="32"/>
        <v>0.49999999999999994</v>
      </c>
      <c r="AA32">
        <f t="shared" si="33"/>
        <v>40.510120363026907</v>
      </c>
      <c r="AB32">
        <f t="shared" si="34"/>
        <v>3</v>
      </c>
      <c r="AC32">
        <f t="shared" si="35"/>
        <v>8.9444583235044259</v>
      </c>
      <c r="AE32">
        <f t="shared" si="36"/>
        <v>364.5910832672422</v>
      </c>
      <c r="AF32">
        <f t="shared" si="37"/>
        <v>8.9444583235044259</v>
      </c>
      <c r="AG32">
        <f t="shared" si="38"/>
        <v>111.40283099832399</v>
      </c>
    </row>
    <row r="33" spans="1:33" x14ac:dyDescent="0.2">
      <c r="A33" t="str">
        <f t="shared" si="18"/>
        <v>[30, -1, -1, 1, 2, 1, 1, 1, 1, 1, 1, 2, 1, 1, 1, 1, 1, 0.5, 0.5, 0.5, 0.5, -30, 89, 8.96072610391151]</v>
      </c>
      <c r="B33" s="2">
        <f t="shared" si="20"/>
        <v>-1</v>
      </c>
      <c r="C33" s="2">
        <f t="shared" si="21"/>
        <v>-1</v>
      </c>
      <c r="D33">
        <v>1</v>
      </c>
      <c r="E33">
        <v>2</v>
      </c>
      <c r="F33">
        <v>1</v>
      </c>
      <c r="G33" s="1">
        <f t="shared" si="22"/>
        <v>1</v>
      </c>
      <c r="H33" s="1">
        <f t="shared" si="23"/>
        <v>1</v>
      </c>
      <c r="I33" s="1">
        <f t="shared" si="24"/>
        <v>1</v>
      </c>
      <c r="J33" s="1">
        <f t="shared" si="25"/>
        <v>1</v>
      </c>
      <c r="K33">
        <v>1</v>
      </c>
      <c r="L33">
        <v>2</v>
      </c>
      <c r="M33">
        <v>1</v>
      </c>
      <c r="N33" s="1">
        <f t="shared" si="26"/>
        <v>1</v>
      </c>
      <c r="O33" s="1">
        <f t="shared" si="27"/>
        <v>1</v>
      </c>
      <c r="P33" s="1">
        <f t="shared" si="28"/>
        <v>1</v>
      </c>
      <c r="Q33" s="1">
        <f t="shared" si="29"/>
        <v>1</v>
      </c>
      <c r="R33">
        <v>0.5</v>
      </c>
      <c r="S33">
        <v>0.5</v>
      </c>
      <c r="T33">
        <v>0.5</v>
      </c>
      <c r="U33">
        <v>0.5</v>
      </c>
      <c r="V33">
        <v>-30</v>
      </c>
      <c r="W33">
        <v>89</v>
      </c>
      <c r="X33">
        <f t="shared" si="30"/>
        <v>3</v>
      </c>
      <c r="Y33">
        <f t="shared" si="31"/>
        <v>3</v>
      </c>
      <c r="Z33">
        <f t="shared" si="32"/>
        <v>0.28867513459481287</v>
      </c>
      <c r="AA33">
        <f t="shared" si="33"/>
        <v>33.07637476938212</v>
      </c>
      <c r="AB33">
        <f t="shared" si="34"/>
        <v>3</v>
      </c>
      <c r="AC33">
        <f t="shared" si="35"/>
        <v>8.9607261039115116</v>
      </c>
      <c r="AE33">
        <f t="shared" si="36"/>
        <v>515.60965467683218</v>
      </c>
      <c r="AF33">
        <f t="shared" si="37"/>
        <v>8.9607261039115116</v>
      </c>
      <c r="AG33">
        <f t="shared" si="38"/>
        <v>94.454960838916435</v>
      </c>
    </row>
    <row r="34" spans="1:33" x14ac:dyDescent="0.2">
      <c r="A34" t="str">
        <f t="shared" si="18"/>
        <v>[31, -1, -1, 1, 2, 1, 1, 1, 1, 1, 1, 2, 1, 1, 1, 1, 1, 0.5, 0.5, 0.5, 0.5, -1, 89, 8.99862915200618]</v>
      </c>
      <c r="B34" s="2">
        <f t="shared" si="20"/>
        <v>-1</v>
      </c>
      <c r="C34" s="2">
        <f t="shared" si="21"/>
        <v>-1</v>
      </c>
      <c r="D34">
        <v>1</v>
      </c>
      <c r="E34">
        <v>2</v>
      </c>
      <c r="F34">
        <v>1</v>
      </c>
      <c r="G34" s="1">
        <f t="shared" si="22"/>
        <v>1</v>
      </c>
      <c r="H34" s="1">
        <f t="shared" si="23"/>
        <v>1</v>
      </c>
      <c r="I34" s="1">
        <f t="shared" si="24"/>
        <v>1</v>
      </c>
      <c r="J34" s="1">
        <f t="shared" si="25"/>
        <v>1</v>
      </c>
      <c r="K34">
        <v>1</v>
      </c>
      <c r="L34">
        <v>2</v>
      </c>
      <c r="M34">
        <v>1</v>
      </c>
      <c r="N34" s="1">
        <f t="shared" si="26"/>
        <v>1</v>
      </c>
      <c r="O34" s="1">
        <f t="shared" si="27"/>
        <v>1</v>
      </c>
      <c r="P34" s="1">
        <f t="shared" si="28"/>
        <v>1</v>
      </c>
      <c r="Q34" s="1">
        <f t="shared" si="29"/>
        <v>1</v>
      </c>
      <c r="R34">
        <v>0.5</v>
      </c>
      <c r="S34">
        <v>0.5</v>
      </c>
      <c r="T34">
        <v>0.5</v>
      </c>
      <c r="U34">
        <v>0.5</v>
      </c>
      <c r="V34">
        <v>-1</v>
      </c>
      <c r="W34">
        <v>89</v>
      </c>
      <c r="X34">
        <f t="shared" si="30"/>
        <v>3</v>
      </c>
      <c r="Y34">
        <f t="shared" si="31"/>
        <v>3</v>
      </c>
      <c r="Z34">
        <f t="shared" si="32"/>
        <v>8.7275324641087927E-3</v>
      </c>
      <c r="AA34">
        <f t="shared" si="33"/>
        <v>28.64934424927495</v>
      </c>
      <c r="AB34">
        <f t="shared" si="34"/>
        <v>3</v>
      </c>
      <c r="AC34">
        <f t="shared" si="35"/>
        <v>8.9986291520061759</v>
      </c>
      <c r="AE34">
        <f t="shared" si="36"/>
        <v>14771.878495086421</v>
      </c>
      <c r="AF34">
        <f t="shared" si="37"/>
        <v>8.9986291520061759</v>
      </c>
      <c r="AG34">
        <f t="shared" si="38"/>
        <v>85.823013706819367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式(15)Aoh0p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2018-04-11T14:31:41Z</dcterms:modified>
</cp:coreProperties>
</file>