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ura\Desktop\"/>
    </mc:Choice>
  </mc:AlternateContent>
  <xr:revisionPtr revIDLastSave="0" documentId="13_ncr:1_{21D9AE5D-9DE2-4B91-BAA9-6BC94A46921D}" xr6:coauthVersionLast="43" xr6:coauthVersionMax="43" xr10:uidLastSave="{00000000-0000-0000-0000-000000000000}"/>
  <bookViews>
    <workbookView xWindow="-98" yWindow="-98" windowWidth="19396" windowHeight="10080" activeTab="3" xr2:uid="{D0178DA3-3258-4AB0-A8FF-A70145633C10}"/>
  </bookViews>
  <sheets>
    <sheet name="集計表" sheetId="1" r:id="rId1"/>
    <sheet name="Sheet6" sheetId="7" r:id="rId2"/>
    <sheet name="人体負荷" sheetId="4" r:id="rId3"/>
    <sheet name="Sheet7" sheetId="8" r:id="rId4"/>
    <sheet name="年間スケジュール" sheetId="2" r:id="rId5"/>
    <sheet name="Sheet5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8" l="1"/>
  <c r="I17" i="8"/>
  <c r="H17" i="8"/>
  <c r="J15" i="8"/>
  <c r="I15" i="8"/>
  <c r="H15" i="8"/>
  <c r="J13" i="8"/>
  <c r="I13" i="8"/>
  <c r="H13" i="8"/>
  <c r="J11" i="8"/>
  <c r="I11" i="8"/>
  <c r="H11" i="8"/>
  <c r="J9" i="8"/>
  <c r="I9" i="8"/>
  <c r="H9" i="8"/>
  <c r="J7" i="8"/>
  <c r="I7" i="8"/>
  <c r="H7" i="8"/>
  <c r="J5" i="8"/>
  <c r="I5" i="8"/>
  <c r="H5" i="8"/>
  <c r="J3" i="8"/>
  <c r="I3" i="8"/>
  <c r="H3" i="8"/>
  <c r="J14" i="8"/>
  <c r="I14" i="8"/>
  <c r="H14" i="8"/>
  <c r="J12" i="8"/>
  <c r="I12" i="8"/>
  <c r="H12" i="8"/>
  <c r="J10" i="8"/>
  <c r="I10" i="8"/>
  <c r="H10" i="8"/>
  <c r="J8" i="8"/>
  <c r="I8" i="8"/>
  <c r="H8" i="8"/>
  <c r="J6" i="8"/>
  <c r="I6" i="8"/>
  <c r="H6" i="8"/>
  <c r="J4" i="8"/>
  <c r="I4" i="8"/>
  <c r="H4" i="8"/>
  <c r="I2" i="8"/>
  <c r="J2" i="8"/>
  <c r="H2" i="8"/>
  <c r="CP7" i="1" l="1"/>
  <c r="CS7" i="1"/>
  <c r="CP8" i="1"/>
  <c r="CS8" i="1"/>
  <c r="CP9" i="1"/>
  <c r="CS9" i="1"/>
  <c r="CP10" i="1"/>
  <c r="CS10" i="1"/>
  <c r="CP11" i="1"/>
  <c r="CS11" i="1"/>
  <c r="CP12" i="1"/>
  <c r="CS12" i="1"/>
  <c r="CP13" i="1"/>
  <c r="CS13" i="1"/>
  <c r="CP14" i="1"/>
  <c r="CS14" i="1"/>
  <c r="CP15" i="1"/>
  <c r="CS15" i="1"/>
  <c r="CP16" i="1"/>
  <c r="CS16" i="1"/>
  <c r="CP17" i="1"/>
  <c r="CS17" i="1"/>
  <c r="CP18" i="1"/>
  <c r="CS18" i="1"/>
  <c r="CP19" i="1"/>
  <c r="CS19" i="1"/>
  <c r="CP20" i="1"/>
  <c r="CS20" i="1"/>
  <c r="CP21" i="1"/>
  <c r="CS21" i="1"/>
  <c r="CP22" i="1"/>
  <c r="CS22" i="1"/>
  <c r="CP23" i="1"/>
  <c r="CS23" i="1"/>
  <c r="CP24" i="1"/>
  <c r="CS24" i="1"/>
  <c r="CP25" i="1"/>
  <c r="CS25" i="1"/>
  <c r="CP26" i="1"/>
  <c r="CS26" i="1"/>
  <c r="CP27" i="1"/>
  <c r="CS27" i="1"/>
  <c r="CP28" i="1"/>
  <c r="CS28" i="1"/>
  <c r="CP29" i="1"/>
  <c r="CS29" i="1"/>
  <c r="CS6" i="1"/>
  <c r="CP6" i="1"/>
  <c r="B5" i="7"/>
  <c r="B11" i="7"/>
  <c r="CI7" i="1" l="1"/>
  <c r="CJ7" i="1"/>
  <c r="CK7" i="1"/>
  <c r="CL7" i="1"/>
  <c r="CM7" i="1"/>
  <c r="CN7" i="1"/>
  <c r="CI8" i="1"/>
  <c r="CJ8" i="1"/>
  <c r="CK8" i="1"/>
  <c r="CL8" i="1"/>
  <c r="CM8" i="1"/>
  <c r="CN8" i="1"/>
  <c r="CI9" i="1"/>
  <c r="CJ9" i="1"/>
  <c r="CK9" i="1"/>
  <c r="CL9" i="1"/>
  <c r="CM9" i="1"/>
  <c r="CN9" i="1"/>
  <c r="CI10" i="1"/>
  <c r="CJ10" i="1"/>
  <c r="CK10" i="1"/>
  <c r="CL10" i="1"/>
  <c r="CM10" i="1"/>
  <c r="CN10" i="1"/>
  <c r="CI11" i="1"/>
  <c r="CJ11" i="1"/>
  <c r="CK11" i="1"/>
  <c r="CL11" i="1"/>
  <c r="CM11" i="1"/>
  <c r="CN11" i="1"/>
  <c r="CI12" i="1"/>
  <c r="CJ12" i="1"/>
  <c r="CK12" i="1"/>
  <c r="CL12" i="1"/>
  <c r="CM12" i="1"/>
  <c r="CN12" i="1"/>
  <c r="CI13" i="1"/>
  <c r="CJ13" i="1"/>
  <c r="CK13" i="1"/>
  <c r="CL13" i="1"/>
  <c r="CM13" i="1"/>
  <c r="CN13" i="1"/>
  <c r="CI14" i="1"/>
  <c r="CJ14" i="1"/>
  <c r="CK14" i="1"/>
  <c r="CL14" i="1"/>
  <c r="CM14" i="1"/>
  <c r="CN14" i="1"/>
  <c r="CI15" i="1"/>
  <c r="CJ15" i="1"/>
  <c r="CK15" i="1"/>
  <c r="CL15" i="1"/>
  <c r="CM15" i="1"/>
  <c r="CN15" i="1"/>
  <c r="CI16" i="1"/>
  <c r="CJ16" i="1"/>
  <c r="CK16" i="1"/>
  <c r="CL16" i="1"/>
  <c r="CM16" i="1"/>
  <c r="CN16" i="1"/>
  <c r="CI17" i="1"/>
  <c r="CJ17" i="1"/>
  <c r="CK17" i="1"/>
  <c r="CL17" i="1"/>
  <c r="CM17" i="1"/>
  <c r="CN17" i="1"/>
  <c r="CI18" i="1"/>
  <c r="CJ18" i="1"/>
  <c r="CK18" i="1"/>
  <c r="CL18" i="1"/>
  <c r="CM18" i="1"/>
  <c r="CN18" i="1"/>
  <c r="CI19" i="1"/>
  <c r="CJ19" i="1"/>
  <c r="CK19" i="1"/>
  <c r="CL19" i="1"/>
  <c r="CM19" i="1"/>
  <c r="CN19" i="1"/>
  <c r="CI20" i="1"/>
  <c r="CJ20" i="1"/>
  <c r="CK20" i="1"/>
  <c r="CL20" i="1"/>
  <c r="CM20" i="1"/>
  <c r="CN20" i="1"/>
  <c r="CI21" i="1"/>
  <c r="CJ21" i="1"/>
  <c r="CK21" i="1"/>
  <c r="CL21" i="1"/>
  <c r="CM21" i="1"/>
  <c r="CN21" i="1"/>
  <c r="CI22" i="1"/>
  <c r="CJ22" i="1"/>
  <c r="CK22" i="1"/>
  <c r="CL22" i="1"/>
  <c r="CM22" i="1"/>
  <c r="CN22" i="1"/>
  <c r="CI23" i="1"/>
  <c r="CJ23" i="1"/>
  <c r="CK23" i="1"/>
  <c r="CL23" i="1"/>
  <c r="CM23" i="1"/>
  <c r="CN23" i="1"/>
  <c r="CI24" i="1"/>
  <c r="CJ24" i="1"/>
  <c r="CK24" i="1"/>
  <c r="CL24" i="1"/>
  <c r="CM24" i="1"/>
  <c r="CN24" i="1"/>
  <c r="CI25" i="1"/>
  <c r="CJ25" i="1"/>
  <c r="CK25" i="1"/>
  <c r="CL25" i="1"/>
  <c r="CM25" i="1"/>
  <c r="CN25" i="1"/>
  <c r="CI26" i="1"/>
  <c r="CJ26" i="1"/>
  <c r="CK26" i="1"/>
  <c r="CL26" i="1"/>
  <c r="CM26" i="1"/>
  <c r="CN26" i="1"/>
  <c r="CI27" i="1"/>
  <c r="CJ27" i="1"/>
  <c r="CK27" i="1"/>
  <c r="CL27" i="1"/>
  <c r="CM27" i="1"/>
  <c r="CN27" i="1"/>
  <c r="CI28" i="1"/>
  <c r="CJ28" i="1"/>
  <c r="CK28" i="1"/>
  <c r="CL28" i="1"/>
  <c r="CM28" i="1"/>
  <c r="CN28" i="1"/>
  <c r="CI29" i="1"/>
  <c r="CJ29" i="1"/>
  <c r="CK29" i="1"/>
  <c r="CL29" i="1"/>
  <c r="CM29" i="1"/>
  <c r="CN29" i="1"/>
  <c r="CN6" i="1"/>
  <c r="CM6" i="1"/>
  <c r="CL6" i="1"/>
  <c r="CK6" i="1"/>
  <c r="CJ6" i="1"/>
  <c r="CI6" i="1"/>
  <c r="CW7" i="1"/>
  <c r="CY7" i="1"/>
  <c r="CZ7" i="1"/>
  <c r="DB7" i="1"/>
  <c r="CW8" i="1"/>
  <c r="CY8" i="1"/>
  <c r="CZ8" i="1"/>
  <c r="DB8" i="1"/>
  <c r="CW9" i="1"/>
  <c r="CY9" i="1"/>
  <c r="CZ9" i="1"/>
  <c r="DB9" i="1"/>
  <c r="CW10" i="1"/>
  <c r="CY10" i="1"/>
  <c r="CZ10" i="1"/>
  <c r="DB10" i="1"/>
  <c r="CW11" i="1"/>
  <c r="CY11" i="1"/>
  <c r="CZ11" i="1"/>
  <c r="DB11" i="1"/>
  <c r="CW12" i="1"/>
  <c r="CY12" i="1"/>
  <c r="CZ12" i="1"/>
  <c r="DB12" i="1"/>
  <c r="CW13" i="1"/>
  <c r="CY13" i="1"/>
  <c r="CZ13" i="1"/>
  <c r="DB13" i="1"/>
  <c r="CW14" i="1"/>
  <c r="CY14" i="1"/>
  <c r="CZ14" i="1"/>
  <c r="DB14" i="1"/>
  <c r="CW15" i="1"/>
  <c r="CY15" i="1"/>
  <c r="CZ15" i="1"/>
  <c r="DB15" i="1"/>
  <c r="CW16" i="1"/>
  <c r="CY16" i="1"/>
  <c r="CZ16" i="1"/>
  <c r="DB16" i="1"/>
  <c r="CW17" i="1"/>
  <c r="CY17" i="1"/>
  <c r="CZ17" i="1"/>
  <c r="DB17" i="1"/>
  <c r="CW18" i="1"/>
  <c r="CY18" i="1"/>
  <c r="CZ18" i="1"/>
  <c r="DB18" i="1"/>
  <c r="CW19" i="1"/>
  <c r="CY19" i="1"/>
  <c r="CZ19" i="1"/>
  <c r="DB19" i="1"/>
  <c r="CW20" i="1"/>
  <c r="CY20" i="1"/>
  <c r="CZ20" i="1"/>
  <c r="DB20" i="1"/>
  <c r="CW21" i="1"/>
  <c r="CY21" i="1"/>
  <c r="CZ21" i="1"/>
  <c r="DB21" i="1"/>
  <c r="CW22" i="1"/>
  <c r="CY22" i="1"/>
  <c r="CZ22" i="1"/>
  <c r="DB22" i="1"/>
  <c r="CW23" i="1"/>
  <c r="CY23" i="1"/>
  <c r="CZ23" i="1"/>
  <c r="DB23" i="1"/>
  <c r="CW24" i="1"/>
  <c r="CY24" i="1"/>
  <c r="CZ24" i="1"/>
  <c r="DB24" i="1"/>
  <c r="CW25" i="1"/>
  <c r="CY25" i="1"/>
  <c r="CZ25" i="1"/>
  <c r="DB25" i="1"/>
  <c r="CW26" i="1"/>
  <c r="CY26" i="1"/>
  <c r="CZ26" i="1"/>
  <c r="DB26" i="1"/>
  <c r="CW27" i="1"/>
  <c r="CY27" i="1"/>
  <c r="CZ27" i="1"/>
  <c r="DB27" i="1"/>
  <c r="CW28" i="1"/>
  <c r="CY28" i="1"/>
  <c r="CZ28" i="1"/>
  <c r="DB28" i="1"/>
  <c r="CW29" i="1"/>
  <c r="CY29" i="1"/>
  <c r="CZ29" i="1"/>
  <c r="DB29" i="1"/>
  <c r="DB6" i="1"/>
  <c r="CY6" i="1"/>
  <c r="CZ6" i="1"/>
  <c r="CW6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E7" i="1"/>
  <c r="CF7" i="1"/>
  <c r="CE8" i="1"/>
  <c r="CF8" i="1"/>
  <c r="CE9" i="1"/>
  <c r="CF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F6" i="1"/>
  <c r="CE6" i="1"/>
  <c r="E5" i="4"/>
  <c r="F5" i="4" s="1"/>
  <c r="E4" i="4"/>
  <c r="F4" i="4" s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6" i="1"/>
  <c r="E2" i="2" l="1"/>
  <c r="D2" i="2"/>
</calcChain>
</file>

<file path=xl/sharedStrings.xml><?xml version="1.0" encoding="utf-8"?>
<sst xmlns="http://schemas.openxmlformats.org/spreadsheetml/2006/main" count="661" uniqueCount="69">
  <si>
    <t>平日</t>
  </si>
  <si>
    <t>平日</t>
    <rPh sb="0" eb="2">
      <t>ヘイジツ</t>
    </rPh>
    <phoneticPr fontId="1"/>
  </si>
  <si>
    <t>休日</t>
  </si>
  <si>
    <t>休日</t>
    <rPh sb="0" eb="2">
      <t>キュウジツ</t>
    </rPh>
    <phoneticPr fontId="1"/>
  </si>
  <si>
    <t>機器</t>
    <rPh sb="0" eb="2">
      <t>キキ</t>
    </rPh>
    <phoneticPr fontId="1"/>
  </si>
  <si>
    <t>W</t>
  </si>
  <si>
    <t>W</t>
    <phoneticPr fontId="1"/>
  </si>
  <si>
    <t>照明</t>
    <rPh sb="0" eb="2">
      <t>ショウメイ</t>
    </rPh>
    <phoneticPr fontId="1"/>
  </si>
  <si>
    <t>日付</t>
  </si>
  <si>
    <t>暖冷房</t>
  </si>
  <si>
    <t>平日日数</t>
    <rPh sb="0" eb="2">
      <t>ヘイジツ</t>
    </rPh>
    <rPh sb="2" eb="4">
      <t>ニッスウ</t>
    </rPh>
    <phoneticPr fontId="1"/>
  </si>
  <si>
    <t>休日日数</t>
    <rPh sb="0" eb="2">
      <t>キュウジツ</t>
    </rPh>
    <rPh sb="2" eb="4">
      <t>ニッスウ</t>
    </rPh>
    <phoneticPr fontId="1"/>
  </si>
  <si>
    <t>人体</t>
    <rPh sb="0" eb="2">
      <t>ジンタイ</t>
    </rPh>
    <phoneticPr fontId="1"/>
  </si>
  <si>
    <t>人数</t>
    <rPh sb="0" eb="1">
      <t>ヒト</t>
    </rPh>
    <rPh sb="1" eb="2">
      <t>カズ</t>
    </rPh>
    <phoneticPr fontId="1"/>
  </si>
  <si>
    <t>子供
室１</t>
    <rPh sb="0" eb="2">
      <t>コドモ</t>
    </rPh>
    <rPh sb="3" eb="4">
      <t>シツ</t>
    </rPh>
    <phoneticPr fontId="1"/>
  </si>
  <si>
    <t>子供
室２</t>
    <rPh sb="0" eb="2">
      <t>コドモ</t>
    </rPh>
    <rPh sb="3" eb="4">
      <t>シツ</t>
    </rPh>
    <phoneticPr fontId="1"/>
  </si>
  <si>
    <t>寝室</t>
    <rPh sb="0" eb="2">
      <t>シンシツ</t>
    </rPh>
    <phoneticPr fontId="1"/>
  </si>
  <si>
    <t>台所</t>
    <rPh sb="0" eb="2">
      <t>ダイドコロ</t>
    </rPh>
    <phoneticPr fontId="3"/>
  </si>
  <si>
    <t>寝室</t>
    <rPh sb="0" eb="2">
      <t>シンシツ</t>
    </rPh>
    <phoneticPr fontId="3"/>
  </si>
  <si>
    <t>W</t>
    <phoneticPr fontId="3"/>
  </si>
  <si>
    <t>L</t>
    <phoneticPr fontId="1"/>
  </si>
  <si>
    <t>LD</t>
    <phoneticPr fontId="1"/>
  </si>
  <si>
    <t>1F
便所</t>
    <rPh sb="3" eb="5">
      <t>ベンジョ</t>
    </rPh>
    <phoneticPr fontId="3"/>
  </si>
  <si>
    <t>洗面
室</t>
    <rPh sb="0" eb="2">
      <t>センメン</t>
    </rPh>
    <rPh sb="3" eb="4">
      <t>シツ</t>
    </rPh>
    <phoneticPr fontId="3"/>
  </si>
  <si>
    <t>子供
室１</t>
    <rPh sb="0" eb="2">
      <t>コドモ</t>
    </rPh>
    <rPh sb="3" eb="4">
      <t>シツ</t>
    </rPh>
    <phoneticPr fontId="3"/>
  </si>
  <si>
    <t>潜熱</t>
    <rPh sb="0" eb="2">
      <t>センネツ</t>
    </rPh>
    <phoneticPr fontId="1"/>
  </si>
  <si>
    <t>g/h</t>
    <phoneticPr fontId="3"/>
  </si>
  <si>
    <t>玄関</t>
    <rPh sb="0" eb="2">
      <t>ゲンカン</t>
    </rPh>
    <phoneticPr fontId="3"/>
  </si>
  <si>
    <t>浴室</t>
    <rPh sb="0" eb="2">
      <t>ヨクシツ</t>
    </rPh>
    <phoneticPr fontId="3"/>
  </si>
  <si>
    <t>1F
ﾎｰﾙ</t>
    <phoneticPr fontId="1"/>
  </si>
  <si>
    <t>照明（割合）</t>
    <rPh sb="0" eb="2">
      <t>ショウメイ</t>
    </rPh>
    <rPh sb="3" eb="5">
      <t>ワリアイ</t>
    </rPh>
    <phoneticPr fontId="1"/>
  </si>
  <si>
    <t>%</t>
    <phoneticPr fontId="3"/>
  </si>
  <si>
    <t>非
居室</t>
    <rPh sb="0" eb="1">
      <t>ヒ</t>
    </rPh>
    <rPh sb="2" eb="4">
      <t>キョシツ</t>
    </rPh>
    <phoneticPr fontId="1"/>
  </si>
  <si>
    <t>人体の負荷</t>
    <rPh sb="0" eb="2">
      <t>ジンタイ</t>
    </rPh>
    <rPh sb="3" eb="5">
      <t>フカ</t>
    </rPh>
    <phoneticPr fontId="1"/>
  </si>
  <si>
    <t>合計</t>
    <rPh sb="0" eb="2">
      <t>ゴウケイ</t>
    </rPh>
    <phoneticPr fontId="1"/>
  </si>
  <si>
    <t>温度</t>
    <rPh sb="0" eb="2">
      <t>オンド</t>
    </rPh>
    <phoneticPr fontId="1"/>
  </si>
  <si>
    <t>顕熱</t>
    <rPh sb="0" eb="2">
      <t>ケンネツ</t>
    </rPh>
    <phoneticPr fontId="1"/>
  </si>
  <si>
    <t>夏</t>
    <rPh sb="0" eb="1">
      <t>ナツ</t>
    </rPh>
    <phoneticPr fontId="1"/>
  </si>
  <si>
    <t>冬</t>
    <rPh sb="0" eb="1">
      <t>フユ</t>
    </rPh>
    <phoneticPr fontId="1"/>
  </si>
  <si>
    <t>人</t>
    <rPh sb="0" eb="1">
      <t>ニン</t>
    </rPh>
    <phoneticPr fontId="1"/>
  </si>
  <si>
    <t>主
居室</t>
    <rPh sb="0" eb="1">
      <t>シュ</t>
    </rPh>
    <rPh sb="2" eb="4">
      <t>キョシツ</t>
    </rPh>
    <phoneticPr fontId="1"/>
  </si>
  <si>
    <t>他
居室</t>
    <rPh sb="0" eb="1">
      <t>ホカ</t>
    </rPh>
    <rPh sb="2" eb="4">
      <t>キョシツ</t>
    </rPh>
    <phoneticPr fontId="1"/>
  </si>
  <si>
    <t>換気量</t>
    <rPh sb="0" eb="3">
      <t>カンキリョウ</t>
    </rPh>
    <phoneticPr fontId="1"/>
  </si>
  <si>
    <t>m3/h</t>
    <phoneticPr fontId="1"/>
  </si>
  <si>
    <t>c</t>
    <phoneticPr fontId="1"/>
  </si>
  <si>
    <t>rho</t>
    <phoneticPr fontId="1"/>
  </si>
  <si>
    <t>人体合計</t>
    <rPh sb="0" eb="2">
      <t>ジンタイ</t>
    </rPh>
    <rPh sb="2" eb="4">
      <t>ゴウケイ</t>
    </rPh>
    <phoneticPr fontId="1"/>
  </si>
  <si>
    <t>機器・照明合計</t>
    <rPh sb="0" eb="2">
      <t>キキ</t>
    </rPh>
    <rPh sb="3" eb="5">
      <t>ショウメイ</t>
    </rPh>
    <rPh sb="5" eb="7">
      <t>ゴウケイ</t>
    </rPh>
    <phoneticPr fontId="1"/>
  </si>
  <si>
    <t>換気合計</t>
    <rPh sb="0" eb="2">
      <t>カンキ</t>
    </rPh>
    <rPh sb="2" eb="4">
      <t>ゴウケイ</t>
    </rPh>
    <phoneticPr fontId="1"/>
  </si>
  <si>
    <t>潜熱合計</t>
    <rPh sb="0" eb="2">
      <t>センネツ</t>
    </rPh>
    <rPh sb="2" eb="4">
      <t>ゴウケイ</t>
    </rPh>
    <phoneticPr fontId="1"/>
  </si>
  <si>
    <t>1地域</t>
  </si>
  <si>
    <t>暖房9/24～6/7、冷房7/10～8/31</t>
  </si>
  <si>
    <t>2地域</t>
  </si>
  <si>
    <t>暖房9/26～6/4、冷房7/15～8/31</t>
  </si>
  <si>
    <t>3地域</t>
  </si>
  <si>
    <t>暖房9/30～5/31、冷房7/10～8/31</t>
  </si>
  <si>
    <t>4地域</t>
  </si>
  <si>
    <t>暖房10/1～5/30、冷房7/10～8/31</t>
  </si>
  <si>
    <t>5地域</t>
  </si>
  <si>
    <t>暖房10/10～5/15、冷房7/6～8/31</t>
  </si>
  <si>
    <t>6地域</t>
  </si>
  <si>
    <t>暖房11/4～4/21、冷房5/30～9/23</t>
  </si>
  <si>
    <t>7地域</t>
  </si>
  <si>
    <t>暖房11/26～3/27、冷房5/15～10/13</t>
  </si>
  <si>
    <t>8地域</t>
  </si>
  <si>
    <t>暖房なし、冷房3/25～12/14</t>
  </si>
  <si>
    <t>暖房</t>
    <rPh sb="0" eb="2">
      <t>ダンボウ</t>
    </rPh>
    <phoneticPr fontId="1"/>
  </si>
  <si>
    <t>冷房</t>
    <rPh sb="0" eb="2">
      <t>レイボウ</t>
    </rPh>
    <phoneticPr fontId="1"/>
  </si>
  <si>
    <t>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</si>
</sst>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8" formatCode="0.0_);[Red]\(0.0\)"/>
    <numFmt numFmtId="184" formatCode="m/d"/>
    <numFmt numFmtId="185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176" fontId="0" fillId="3" borderId="0" xfId="0" applyNumberFormat="1" applyFill="1" applyAlignment="1">
      <alignment vertical="center" wrapText="1"/>
    </xf>
    <xf numFmtId="176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2">
    <cellStyle name="標準" xfId="0" builtinId="0"/>
    <cellStyle name="標準 2" xfId="1" xr:uid="{752803F0-A587-4FF3-A9DA-8AF6A99020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1F79-DB2D-4010-B992-FE87005EC9BD}">
  <sheetPr codeName="Sheet1"/>
  <dimension ref="A1:DB29"/>
  <sheetViews>
    <sheetView topLeftCell="CC1" zoomScale="70" zoomScaleNormal="70" workbookViewId="0">
      <selection activeCell="DE1" sqref="DE1:DF2"/>
    </sheetView>
  </sheetViews>
  <sheetFormatPr defaultColWidth="6.25" defaultRowHeight="17.649999999999999" x14ac:dyDescent="0.7"/>
  <cols>
    <col min="1" max="100" width="6.25" style="2"/>
    <col min="107" max="16384" width="6.25" style="2"/>
  </cols>
  <sheetData>
    <row r="1" spans="1:106" x14ac:dyDescent="0.7">
      <c r="B1" s="2" t="s">
        <v>12</v>
      </c>
      <c r="K1" s="2" t="s">
        <v>4</v>
      </c>
      <c r="AB1" s="2" t="s">
        <v>25</v>
      </c>
      <c r="AE1" s="2" t="s">
        <v>30</v>
      </c>
      <c r="AZ1" s="2" t="s">
        <v>7</v>
      </c>
      <c r="BU1" s="2" t="s">
        <v>42</v>
      </c>
      <c r="CB1" s="2" t="s">
        <v>46</v>
      </c>
      <c r="CI1" s="2" t="s">
        <v>47</v>
      </c>
      <c r="CP1" s="2" t="s">
        <v>49</v>
      </c>
      <c r="CW1" s="2" t="s">
        <v>48</v>
      </c>
      <c r="CX1" s="2"/>
      <c r="CY1" s="2"/>
      <c r="CZ1" s="2"/>
      <c r="DA1" s="2"/>
      <c r="DB1" s="2"/>
    </row>
    <row r="2" spans="1:106" x14ac:dyDescent="0.7">
      <c r="B2" s="2" t="s">
        <v>1</v>
      </c>
      <c r="F2" s="2" t="s">
        <v>3</v>
      </c>
      <c r="K2" s="2" t="s">
        <v>1</v>
      </c>
      <c r="S2" s="2" t="s">
        <v>3</v>
      </c>
      <c r="AB2" s="2" t="s">
        <v>1</v>
      </c>
      <c r="AC2" s="2" t="s">
        <v>3</v>
      </c>
      <c r="AE2" s="2" t="s">
        <v>1</v>
      </c>
      <c r="AO2" s="2" t="s">
        <v>3</v>
      </c>
      <c r="AZ2" s="2" t="s">
        <v>1</v>
      </c>
      <c r="BJ2" s="2" t="s">
        <v>3</v>
      </c>
      <c r="BU2" s="2" t="s">
        <v>1</v>
      </c>
      <c r="CB2" s="2" t="s">
        <v>1</v>
      </c>
      <c r="CE2" s="2" t="s">
        <v>3</v>
      </c>
      <c r="CI2" s="2" t="s">
        <v>1</v>
      </c>
      <c r="CL2" s="2" t="s">
        <v>3</v>
      </c>
      <c r="CP2" s="2" t="s">
        <v>1</v>
      </c>
      <c r="CS2" s="2" t="s">
        <v>3</v>
      </c>
      <c r="CW2" s="2" t="s">
        <v>1</v>
      </c>
      <c r="CX2" s="2"/>
      <c r="CY2" s="2"/>
      <c r="CZ2" s="2" t="s">
        <v>3</v>
      </c>
      <c r="DA2" s="2"/>
      <c r="DB2" s="2"/>
    </row>
    <row r="3" spans="1:106" ht="35.25" x14ac:dyDescent="0.7">
      <c r="B3" s="7" t="s">
        <v>20</v>
      </c>
      <c r="C3" s="3" t="s">
        <v>14</v>
      </c>
      <c r="D3" s="3" t="s">
        <v>15</v>
      </c>
      <c r="E3" s="3" t="s">
        <v>16</v>
      </c>
      <c r="F3" s="7" t="s">
        <v>20</v>
      </c>
      <c r="G3" s="3" t="s">
        <v>14</v>
      </c>
      <c r="H3" s="3" t="s">
        <v>15</v>
      </c>
      <c r="I3" s="3" t="s">
        <v>16</v>
      </c>
      <c r="J3" s="4"/>
      <c r="K3" s="7" t="s">
        <v>21</v>
      </c>
      <c r="L3" s="8" t="s">
        <v>17</v>
      </c>
      <c r="M3" s="8" t="s">
        <v>17</v>
      </c>
      <c r="N3" s="4" t="s">
        <v>22</v>
      </c>
      <c r="O3" s="4" t="s">
        <v>23</v>
      </c>
      <c r="P3" s="3" t="s">
        <v>24</v>
      </c>
      <c r="Q3" s="3" t="s">
        <v>15</v>
      </c>
      <c r="R3" s="3" t="s">
        <v>16</v>
      </c>
      <c r="S3" s="7" t="s">
        <v>21</v>
      </c>
      <c r="T3" s="8" t="s">
        <v>17</v>
      </c>
      <c r="U3" s="8" t="s">
        <v>17</v>
      </c>
      <c r="V3" s="4" t="s">
        <v>22</v>
      </c>
      <c r="W3" s="4" t="s">
        <v>23</v>
      </c>
      <c r="X3" s="3" t="s">
        <v>24</v>
      </c>
      <c r="Y3" s="3" t="s">
        <v>15</v>
      </c>
      <c r="Z3" s="3" t="s">
        <v>16</v>
      </c>
      <c r="AB3" s="8" t="s">
        <v>17</v>
      </c>
      <c r="AC3" s="8" t="s">
        <v>17</v>
      </c>
      <c r="AE3" s="2" t="s">
        <v>27</v>
      </c>
      <c r="AF3" s="7" t="s">
        <v>21</v>
      </c>
      <c r="AG3" s="8" t="s">
        <v>17</v>
      </c>
      <c r="AH3" s="4" t="s">
        <v>29</v>
      </c>
      <c r="AI3" s="4" t="s">
        <v>22</v>
      </c>
      <c r="AJ3" s="4" t="s">
        <v>23</v>
      </c>
      <c r="AK3" s="2" t="s">
        <v>28</v>
      </c>
      <c r="AL3" s="3" t="s">
        <v>24</v>
      </c>
      <c r="AM3" s="3" t="s">
        <v>15</v>
      </c>
      <c r="AN3" s="5" t="s">
        <v>18</v>
      </c>
      <c r="AO3" s="2" t="s">
        <v>27</v>
      </c>
      <c r="AP3" s="7" t="s">
        <v>21</v>
      </c>
      <c r="AQ3" s="8" t="s">
        <v>17</v>
      </c>
      <c r="AR3" s="4" t="s">
        <v>29</v>
      </c>
      <c r="AS3" s="4" t="s">
        <v>22</v>
      </c>
      <c r="AT3" s="4" t="s">
        <v>23</v>
      </c>
      <c r="AU3" s="2" t="s">
        <v>28</v>
      </c>
      <c r="AV3" s="3" t="s">
        <v>24</v>
      </c>
      <c r="AW3" s="3" t="s">
        <v>15</v>
      </c>
      <c r="AX3" s="5" t="s">
        <v>18</v>
      </c>
      <c r="AZ3" s="2" t="s">
        <v>27</v>
      </c>
      <c r="BA3" s="7" t="s">
        <v>21</v>
      </c>
      <c r="BB3" s="8" t="s">
        <v>17</v>
      </c>
      <c r="BC3" s="4" t="s">
        <v>29</v>
      </c>
      <c r="BD3" s="4" t="s">
        <v>22</v>
      </c>
      <c r="BE3" s="4" t="s">
        <v>23</v>
      </c>
      <c r="BF3" s="2" t="s">
        <v>28</v>
      </c>
      <c r="BG3" s="3" t="s">
        <v>24</v>
      </c>
      <c r="BH3" s="3" t="s">
        <v>15</v>
      </c>
      <c r="BI3" s="5" t="s">
        <v>18</v>
      </c>
      <c r="BJ3" s="2" t="s">
        <v>27</v>
      </c>
      <c r="BK3" s="7" t="s">
        <v>21</v>
      </c>
      <c r="BL3" s="8" t="s">
        <v>17</v>
      </c>
      <c r="BM3" s="4" t="s">
        <v>29</v>
      </c>
      <c r="BN3" s="4" t="s">
        <v>22</v>
      </c>
      <c r="BO3" s="4" t="s">
        <v>23</v>
      </c>
      <c r="BP3" s="2" t="s">
        <v>28</v>
      </c>
      <c r="BQ3" s="3" t="s">
        <v>24</v>
      </c>
      <c r="BR3" s="3" t="s">
        <v>15</v>
      </c>
      <c r="BS3" s="5" t="s">
        <v>18</v>
      </c>
      <c r="BU3" s="8" t="s">
        <v>17</v>
      </c>
      <c r="BV3" s="4" t="s">
        <v>22</v>
      </c>
      <c r="BW3" s="2" t="s">
        <v>28</v>
      </c>
      <c r="BX3" s="8" t="s">
        <v>17</v>
      </c>
      <c r="BY3" s="4" t="s">
        <v>22</v>
      </c>
      <c r="BZ3" s="2" t="s">
        <v>28</v>
      </c>
      <c r="CB3" s="4" t="s">
        <v>40</v>
      </c>
      <c r="CC3" s="4" t="s">
        <v>41</v>
      </c>
      <c r="CD3" s="4" t="s">
        <v>32</v>
      </c>
      <c r="CE3" s="4" t="s">
        <v>40</v>
      </c>
      <c r="CF3" s="4" t="s">
        <v>41</v>
      </c>
      <c r="CG3" s="4" t="s">
        <v>32</v>
      </c>
      <c r="CH3" s="4"/>
      <c r="CI3" s="4" t="s">
        <v>40</v>
      </c>
      <c r="CJ3" s="4" t="s">
        <v>41</v>
      </c>
      <c r="CK3" s="4" t="s">
        <v>32</v>
      </c>
      <c r="CL3" s="4" t="s">
        <v>40</v>
      </c>
      <c r="CM3" s="4" t="s">
        <v>41</v>
      </c>
      <c r="CN3" s="4" t="s">
        <v>32</v>
      </c>
      <c r="CO3" s="4"/>
      <c r="CP3" s="4" t="s">
        <v>40</v>
      </c>
      <c r="CQ3" s="4" t="s">
        <v>41</v>
      </c>
      <c r="CR3" s="4" t="s">
        <v>32</v>
      </c>
      <c r="CS3" s="4" t="s">
        <v>40</v>
      </c>
      <c r="CT3" s="4" t="s">
        <v>41</v>
      </c>
      <c r="CU3" s="4" t="s">
        <v>32</v>
      </c>
      <c r="CW3" s="4" t="s">
        <v>40</v>
      </c>
      <c r="CX3" s="4" t="s">
        <v>41</v>
      </c>
      <c r="CY3" s="4" t="s">
        <v>32</v>
      </c>
      <c r="CZ3" s="4" t="s">
        <v>40</v>
      </c>
      <c r="DA3" s="4" t="s">
        <v>41</v>
      </c>
      <c r="DB3" s="4" t="s">
        <v>32</v>
      </c>
    </row>
    <row r="4" spans="1:106" x14ac:dyDescent="0.7"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13</v>
      </c>
      <c r="K4" s="2" t="s">
        <v>19</v>
      </c>
      <c r="L4" s="2" t="s">
        <v>19</v>
      </c>
      <c r="M4" s="2" t="s">
        <v>19</v>
      </c>
      <c r="N4" s="2" t="s">
        <v>19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19</v>
      </c>
      <c r="U4" s="2" t="s">
        <v>19</v>
      </c>
      <c r="V4" s="2" t="s">
        <v>19</v>
      </c>
      <c r="W4" s="2" t="s">
        <v>19</v>
      </c>
      <c r="X4" s="2" t="s">
        <v>19</v>
      </c>
      <c r="Y4" s="2" t="s">
        <v>19</v>
      </c>
      <c r="Z4" s="2" t="s">
        <v>19</v>
      </c>
      <c r="AB4" s="2" t="s">
        <v>26</v>
      </c>
      <c r="AC4" s="2" t="s">
        <v>26</v>
      </c>
      <c r="AE4" s="2" t="s">
        <v>31</v>
      </c>
      <c r="AF4" s="2" t="s">
        <v>31</v>
      </c>
      <c r="AG4" s="2" t="s">
        <v>31</v>
      </c>
      <c r="AH4" s="2" t="s">
        <v>31</v>
      </c>
      <c r="AI4" s="2" t="s">
        <v>31</v>
      </c>
      <c r="AJ4" s="2" t="s">
        <v>31</v>
      </c>
      <c r="AK4" s="2" t="s">
        <v>31</v>
      </c>
      <c r="AL4" s="2" t="s">
        <v>31</v>
      </c>
      <c r="AM4" s="2" t="s">
        <v>31</v>
      </c>
      <c r="AN4" s="2" t="s">
        <v>31</v>
      </c>
      <c r="AO4" s="2" t="s">
        <v>31</v>
      </c>
      <c r="AP4" s="2" t="s">
        <v>31</v>
      </c>
      <c r="AQ4" s="2" t="s">
        <v>31</v>
      </c>
      <c r="AR4" s="2" t="s">
        <v>31</v>
      </c>
      <c r="AS4" s="2" t="s">
        <v>31</v>
      </c>
      <c r="AT4" s="2" t="s">
        <v>31</v>
      </c>
      <c r="AU4" s="2" t="s">
        <v>31</v>
      </c>
      <c r="AV4" s="2" t="s">
        <v>31</v>
      </c>
      <c r="AW4" s="2" t="s">
        <v>31</v>
      </c>
      <c r="AX4" s="2" t="s">
        <v>31</v>
      </c>
      <c r="AZ4" s="2" t="s">
        <v>19</v>
      </c>
      <c r="BA4" s="2" t="s">
        <v>19</v>
      </c>
      <c r="BB4" s="2" t="s">
        <v>19</v>
      </c>
      <c r="BC4" s="2" t="s">
        <v>19</v>
      </c>
      <c r="BD4" s="2" t="s">
        <v>19</v>
      </c>
      <c r="BE4" s="2" t="s">
        <v>19</v>
      </c>
      <c r="BF4" s="2" t="s">
        <v>19</v>
      </c>
      <c r="BG4" s="2" t="s">
        <v>19</v>
      </c>
      <c r="BH4" s="2" t="s">
        <v>19</v>
      </c>
      <c r="BI4" s="2" t="s">
        <v>19</v>
      </c>
      <c r="BJ4" s="2" t="s">
        <v>19</v>
      </c>
      <c r="BK4" s="2" t="s">
        <v>19</v>
      </c>
      <c r="BL4" s="2" t="s">
        <v>19</v>
      </c>
      <c r="BM4" s="2" t="s">
        <v>19</v>
      </c>
      <c r="BN4" s="2" t="s">
        <v>19</v>
      </c>
      <c r="BO4" s="2" t="s">
        <v>19</v>
      </c>
      <c r="BP4" s="2" t="s">
        <v>19</v>
      </c>
      <c r="BQ4" s="2" t="s">
        <v>19</v>
      </c>
      <c r="BR4" s="2" t="s">
        <v>19</v>
      </c>
      <c r="BS4" s="2" t="s">
        <v>19</v>
      </c>
      <c r="BU4" s="2" t="s">
        <v>43</v>
      </c>
      <c r="BV4" s="2" t="s">
        <v>43</v>
      </c>
      <c r="BW4" s="2" t="s">
        <v>43</v>
      </c>
      <c r="BX4" s="2" t="s">
        <v>43</v>
      </c>
      <c r="BY4" s="2" t="s">
        <v>43</v>
      </c>
      <c r="BZ4" s="2" t="s">
        <v>43</v>
      </c>
      <c r="CB4" s="2" t="s">
        <v>39</v>
      </c>
      <c r="CC4" s="2" t="s">
        <v>39</v>
      </c>
      <c r="CD4" s="2" t="s">
        <v>39</v>
      </c>
      <c r="CE4" s="2" t="s">
        <v>39</v>
      </c>
      <c r="CF4" s="2" t="s">
        <v>39</v>
      </c>
      <c r="CG4" s="2" t="s">
        <v>39</v>
      </c>
      <c r="CI4" s="2" t="s">
        <v>6</v>
      </c>
      <c r="CJ4" s="2" t="s">
        <v>6</v>
      </c>
      <c r="CK4" s="2" t="s">
        <v>6</v>
      </c>
      <c r="CL4" s="2" t="s">
        <v>6</v>
      </c>
      <c r="CM4" s="2" t="s">
        <v>6</v>
      </c>
      <c r="CN4" s="2" t="s">
        <v>6</v>
      </c>
      <c r="CP4" s="2" t="s">
        <v>26</v>
      </c>
      <c r="CQ4" s="2" t="s">
        <v>26</v>
      </c>
      <c r="CR4" s="2" t="s">
        <v>26</v>
      </c>
      <c r="CS4" s="2" t="s">
        <v>26</v>
      </c>
      <c r="CT4" s="2" t="s">
        <v>26</v>
      </c>
      <c r="CU4" s="2" t="s">
        <v>26</v>
      </c>
      <c r="CW4" s="2" t="s">
        <v>43</v>
      </c>
      <c r="CX4" s="2" t="s">
        <v>43</v>
      </c>
      <c r="CY4" s="2" t="s">
        <v>43</v>
      </c>
      <c r="CZ4" s="2" t="s">
        <v>43</v>
      </c>
      <c r="DA4" s="2" t="s">
        <v>43</v>
      </c>
      <c r="DB4" s="2" t="s">
        <v>43</v>
      </c>
    </row>
    <row r="5" spans="1:106" x14ac:dyDescent="0.7"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AE5" s="2">
        <v>57</v>
      </c>
      <c r="AF5" s="2">
        <v>137.5</v>
      </c>
      <c r="AG5" s="2">
        <v>36.75</v>
      </c>
      <c r="AH5" s="2">
        <v>114</v>
      </c>
      <c r="AI5" s="2">
        <v>8.5500000000000007</v>
      </c>
      <c r="AJ5" s="2">
        <v>66.5</v>
      </c>
      <c r="AK5" s="2">
        <v>40.5</v>
      </c>
      <c r="AL5" s="2">
        <v>70</v>
      </c>
      <c r="AM5" s="2">
        <v>70</v>
      </c>
      <c r="AN5" s="2">
        <v>52.5</v>
      </c>
      <c r="AO5" s="2">
        <v>57</v>
      </c>
      <c r="AP5" s="2">
        <v>137.5</v>
      </c>
      <c r="AQ5" s="2">
        <v>36.75</v>
      </c>
      <c r="AR5" s="2">
        <v>114</v>
      </c>
      <c r="AS5" s="2">
        <v>8.5500000000000007</v>
      </c>
      <c r="AT5" s="2">
        <v>66.5</v>
      </c>
      <c r="AU5" s="2">
        <v>40.5</v>
      </c>
      <c r="AV5" s="2">
        <v>70</v>
      </c>
      <c r="AW5" s="2">
        <v>70</v>
      </c>
      <c r="AX5" s="2">
        <v>52.5</v>
      </c>
    </row>
    <row r="6" spans="1:106" x14ac:dyDescent="0.7">
      <c r="A6" s="6">
        <v>0</v>
      </c>
      <c r="B6" s="2">
        <v>0</v>
      </c>
      <c r="C6" s="2">
        <v>1</v>
      </c>
      <c r="D6" s="2">
        <v>1</v>
      </c>
      <c r="E6" s="2">
        <v>2</v>
      </c>
      <c r="F6" s="2">
        <v>0</v>
      </c>
      <c r="G6" s="2">
        <v>1</v>
      </c>
      <c r="H6" s="2">
        <v>1</v>
      </c>
      <c r="I6" s="2">
        <v>2</v>
      </c>
      <c r="K6" s="2">
        <v>6.9314400000000003</v>
      </c>
      <c r="L6" s="2">
        <v>60</v>
      </c>
      <c r="M6" s="2">
        <v>0</v>
      </c>
      <c r="N6" s="2">
        <v>30</v>
      </c>
      <c r="O6" s="2">
        <v>11.518750000000001</v>
      </c>
      <c r="P6" s="2">
        <v>15.04</v>
      </c>
      <c r="Q6" s="2">
        <v>3</v>
      </c>
      <c r="R6" s="2">
        <v>0</v>
      </c>
      <c r="S6" s="2">
        <v>6.9314400000000003</v>
      </c>
      <c r="T6" s="2">
        <v>60</v>
      </c>
      <c r="U6" s="2">
        <v>0</v>
      </c>
      <c r="V6" s="2">
        <v>30</v>
      </c>
      <c r="W6" s="2">
        <v>11.518750000000001</v>
      </c>
      <c r="X6" s="2">
        <v>15.04</v>
      </c>
      <c r="Y6" s="2">
        <v>3</v>
      </c>
      <c r="Z6" s="2">
        <v>0</v>
      </c>
      <c r="AB6" s="2">
        <v>0</v>
      </c>
      <c r="AC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Z6" s="2">
        <f>AE6*AE$5/100</f>
        <v>0</v>
      </c>
      <c r="BA6" s="2">
        <f>AF6*AF$5/100</f>
        <v>0</v>
      </c>
      <c r="BB6" s="2">
        <f>AG6*AG$5/100</f>
        <v>0</v>
      </c>
      <c r="BC6" s="2">
        <f>AH6*AH$5/100</f>
        <v>0</v>
      </c>
      <c r="BD6" s="2">
        <f>AI6*AI$5/100</f>
        <v>0</v>
      </c>
      <c r="BE6" s="2">
        <f>AJ6*AJ$5/100</f>
        <v>0</v>
      </c>
      <c r="BF6" s="2">
        <f>AK6*AK$5/100</f>
        <v>0</v>
      </c>
      <c r="BG6" s="2">
        <f>AL6*AL$5/100</f>
        <v>0</v>
      </c>
      <c r="BH6" s="2">
        <f>AM6*AM$5/100</f>
        <v>0</v>
      </c>
      <c r="BI6" s="2">
        <f>AN6*AN$5/100</f>
        <v>0</v>
      </c>
      <c r="BJ6" s="2">
        <f>AO6*AO$5/100</f>
        <v>0</v>
      </c>
      <c r="BK6" s="2">
        <f>AP6*AP$5/100</f>
        <v>0</v>
      </c>
      <c r="BL6" s="2">
        <f>AQ6*AQ$5/100</f>
        <v>0</v>
      </c>
      <c r="BM6" s="2">
        <f>AR6*AR$5/100</f>
        <v>0</v>
      </c>
      <c r="BN6" s="2">
        <f>AS6*AS$5/100</f>
        <v>0</v>
      </c>
      <c r="BO6" s="2">
        <f>AT6*AT$5/100</f>
        <v>0</v>
      </c>
      <c r="BP6" s="2">
        <f>AU6*AU$5/100</f>
        <v>0</v>
      </c>
      <c r="BQ6" s="2">
        <f>AV6*AV$5/100</f>
        <v>0</v>
      </c>
      <c r="BR6" s="2">
        <f>AW6*AW$5/100</f>
        <v>0</v>
      </c>
      <c r="BS6" s="2">
        <f>AX6*AX$5/100</f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B6" s="6">
        <f>B6</f>
        <v>0</v>
      </c>
      <c r="CC6" s="6">
        <f>C6+D6+E6</f>
        <v>4</v>
      </c>
      <c r="CD6" s="6">
        <v>0</v>
      </c>
      <c r="CE6" s="6">
        <f>F6</f>
        <v>0</v>
      </c>
      <c r="CF6" s="6">
        <f>G6+H6+I6</f>
        <v>4</v>
      </c>
      <c r="CG6" s="6">
        <v>0</v>
      </c>
      <c r="CH6" s="6"/>
      <c r="CI6" s="2">
        <f>ROUND(K6+L6+M6+BA6+BB6,1)</f>
        <v>66.900000000000006</v>
      </c>
      <c r="CJ6" s="2">
        <f>ROUND(P6+Q6+R6+BG6+BH6+BI6,1)</f>
        <v>18</v>
      </c>
      <c r="CK6" s="2">
        <f>ROUND(N6+O6+AZ6+BC6+BD6+BE6+BF6,1)</f>
        <v>41.5</v>
      </c>
      <c r="CL6" s="2">
        <f>ROUND(S6+T6+U6+BK6+BL6,1)</f>
        <v>66.900000000000006</v>
      </c>
      <c r="CM6" s="2">
        <f>ROUND(X6+Y6+Z6+BQ6+BR6+BS6,1)</f>
        <v>18</v>
      </c>
      <c r="CN6" s="2">
        <f>ROUND(V6+W6+BJ6+BM6+BN6+BO6+BP6,1)</f>
        <v>41.5</v>
      </c>
      <c r="CP6" s="2">
        <f>AB6</f>
        <v>0</v>
      </c>
      <c r="CQ6" s="2">
        <v>0</v>
      </c>
      <c r="CR6" s="2">
        <v>0</v>
      </c>
      <c r="CS6" s="2">
        <f>AC6</f>
        <v>0</v>
      </c>
      <c r="CT6" s="2">
        <v>0</v>
      </c>
      <c r="CU6" s="2">
        <v>0</v>
      </c>
      <c r="CW6" s="9">
        <f>BU6</f>
        <v>0</v>
      </c>
      <c r="CX6" s="9">
        <v>0</v>
      </c>
      <c r="CY6" s="9">
        <f>BV6+BW6</f>
        <v>0</v>
      </c>
      <c r="CZ6" s="9">
        <f>BX6</f>
        <v>0</v>
      </c>
      <c r="DA6" s="9">
        <v>0</v>
      </c>
      <c r="DB6" s="9">
        <f>BY6+BZ6</f>
        <v>0</v>
      </c>
    </row>
    <row r="7" spans="1:106" x14ac:dyDescent="0.7">
      <c r="A7" s="6">
        <v>1</v>
      </c>
      <c r="B7" s="2">
        <v>0</v>
      </c>
      <c r="C7" s="2">
        <v>1</v>
      </c>
      <c r="D7" s="2">
        <v>1</v>
      </c>
      <c r="E7" s="2">
        <v>2</v>
      </c>
      <c r="F7" s="2">
        <v>0</v>
      </c>
      <c r="G7" s="2">
        <v>1</v>
      </c>
      <c r="H7" s="2">
        <v>1</v>
      </c>
      <c r="I7" s="2">
        <v>2</v>
      </c>
      <c r="K7" s="2">
        <v>6.9314400000000003</v>
      </c>
      <c r="L7" s="2">
        <v>60</v>
      </c>
      <c r="M7" s="2">
        <v>0</v>
      </c>
      <c r="N7" s="2">
        <v>30</v>
      </c>
      <c r="O7" s="2">
        <v>11.518750000000001</v>
      </c>
      <c r="P7" s="2">
        <v>15.04</v>
      </c>
      <c r="Q7" s="2">
        <v>3</v>
      </c>
      <c r="R7" s="2">
        <v>0</v>
      </c>
      <c r="S7" s="2">
        <v>6.9314400000000003</v>
      </c>
      <c r="T7" s="2">
        <v>60</v>
      </c>
      <c r="U7" s="2">
        <v>0</v>
      </c>
      <c r="V7" s="2">
        <v>30</v>
      </c>
      <c r="W7" s="2">
        <v>11.518750000000001</v>
      </c>
      <c r="X7" s="2">
        <v>15.04</v>
      </c>
      <c r="Y7" s="2">
        <v>3</v>
      </c>
      <c r="Z7" s="2">
        <v>0</v>
      </c>
      <c r="AB7" s="2">
        <v>0</v>
      </c>
      <c r="AC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Z7" s="2">
        <f t="shared" ref="AZ7:BK29" si="0">AE7*AE$5/100</f>
        <v>0</v>
      </c>
      <c r="BA7" s="2">
        <f t="shared" si="0"/>
        <v>0</v>
      </c>
      <c r="BB7" s="2">
        <f t="shared" si="0"/>
        <v>0</v>
      </c>
      <c r="BC7" s="2">
        <f t="shared" si="0"/>
        <v>0</v>
      </c>
      <c r="BD7" s="2">
        <f t="shared" si="0"/>
        <v>0</v>
      </c>
      <c r="BE7" s="2">
        <f t="shared" si="0"/>
        <v>0</v>
      </c>
      <c r="BF7" s="2">
        <f t="shared" si="0"/>
        <v>0</v>
      </c>
      <c r="BG7" s="2">
        <f t="shared" si="0"/>
        <v>0</v>
      </c>
      <c r="BH7" s="2">
        <f t="shared" si="0"/>
        <v>0</v>
      </c>
      <c r="BI7" s="2">
        <f t="shared" si="0"/>
        <v>0</v>
      </c>
      <c r="BJ7" s="2">
        <f t="shared" si="0"/>
        <v>0</v>
      </c>
      <c r="BK7" s="2">
        <f t="shared" si="0"/>
        <v>0</v>
      </c>
      <c r="BL7" s="2">
        <f t="shared" ref="BL7:BS29" si="1">AQ7*AQ$5/100</f>
        <v>0</v>
      </c>
      <c r="BM7" s="2">
        <f t="shared" si="1"/>
        <v>0</v>
      </c>
      <c r="BN7" s="2">
        <f t="shared" si="1"/>
        <v>0</v>
      </c>
      <c r="BO7" s="2">
        <f t="shared" si="1"/>
        <v>0</v>
      </c>
      <c r="BP7" s="2">
        <f t="shared" si="1"/>
        <v>0</v>
      </c>
      <c r="BQ7" s="2">
        <f t="shared" si="1"/>
        <v>0</v>
      </c>
      <c r="BR7" s="2">
        <f t="shared" si="1"/>
        <v>0</v>
      </c>
      <c r="BS7" s="2">
        <f t="shared" si="1"/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B7" s="6">
        <f>B7</f>
        <v>0</v>
      </c>
      <c r="CC7" s="6">
        <f>C7+D7+E7</f>
        <v>4</v>
      </c>
      <c r="CD7" s="6">
        <v>0</v>
      </c>
      <c r="CE7" s="6">
        <f>F7</f>
        <v>0</v>
      </c>
      <c r="CF7" s="6">
        <f>G7+H7+I7</f>
        <v>4</v>
      </c>
      <c r="CG7" s="6">
        <v>0</v>
      </c>
      <c r="CH7" s="6"/>
      <c r="CI7" s="2">
        <f t="shared" ref="CI7:CI29" si="2">ROUND(K7+L7+M7+BA7+BB7,1)</f>
        <v>66.900000000000006</v>
      </c>
      <c r="CJ7" s="2">
        <f t="shared" ref="CJ7:CJ29" si="3">ROUND(P7+Q7+R7+BG7+BH7+BI7,1)</f>
        <v>18</v>
      </c>
      <c r="CK7" s="2">
        <f t="shared" ref="CK7:CK29" si="4">ROUND(N7+O7+AZ7+BC7+BD7+BE7+BF7,1)</f>
        <v>41.5</v>
      </c>
      <c r="CL7" s="2">
        <f t="shared" ref="CL7:CL29" si="5">ROUND(S7+T7+U7+BK7+BL7,1)</f>
        <v>66.900000000000006</v>
      </c>
      <c r="CM7" s="2">
        <f t="shared" ref="CM7:CM29" si="6">ROUND(X7+Y7+Z7+BQ7+BR7+BS7,1)</f>
        <v>18</v>
      </c>
      <c r="CN7" s="2">
        <f t="shared" ref="CN7:CN29" si="7">ROUND(V7+W7+BJ7+BM7+BN7+BO7+BP7,1)</f>
        <v>41.5</v>
      </c>
      <c r="CP7" s="2">
        <f t="shared" ref="CP7:CP29" si="8">AB7</f>
        <v>0</v>
      </c>
      <c r="CQ7" s="2">
        <v>0</v>
      </c>
      <c r="CR7" s="2">
        <v>0</v>
      </c>
      <c r="CS7" s="2">
        <f t="shared" ref="CS7:CS29" si="9">AC7</f>
        <v>0</v>
      </c>
      <c r="CT7" s="2">
        <v>0</v>
      </c>
      <c r="CU7" s="2">
        <v>0</v>
      </c>
      <c r="CW7" s="9">
        <f t="shared" ref="CW7:CW29" si="10">BU7</f>
        <v>0</v>
      </c>
      <c r="CX7" s="9">
        <v>0</v>
      </c>
      <c r="CY7" s="9">
        <f t="shared" ref="CY7:CY29" si="11">BV7+BW7</f>
        <v>0</v>
      </c>
      <c r="CZ7" s="9">
        <f t="shared" ref="CZ7:CZ29" si="12">BX7</f>
        <v>0</v>
      </c>
      <c r="DA7" s="9">
        <v>0</v>
      </c>
      <c r="DB7" s="9">
        <f t="shared" ref="DB7:DB29" si="13">BY7+BZ7</f>
        <v>0</v>
      </c>
    </row>
    <row r="8" spans="1:106" x14ac:dyDescent="0.7">
      <c r="A8" s="6">
        <v>2</v>
      </c>
      <c r="B8" s="2">
        <v>0</v>
      </c>
      <c r="C8" s="2">
        <v>1</v>
      </c>
      <c r="D8" s="2">
        <v>1</v>
      </c>
      <c r="E8" s="2">
        <v>2</v>
      </c>
      <c r="F8" s="2">
        <v>0</v>
      </c>
      <c r="G8" s="2">
        <v>1</v>
      </c>
      <c r="H8" s="2">
        <v>1</v>
      </c>
      <c r="I8" s="2">
        <v>2</v>
      </c>
      <c r="K8" s="2">
        <v>6.9314400000000003</v>
      </c>
      <c r="L8" s="2">
        <v>60</v>
      </c>
      <c r="M8" s="2">
        <v>0</v>
      </c>
      <c r="N8" s="2">
        <v>30</v>
      </c>
      <c r="O8" s="2">
        <v>11.518750000000001</v>
      </c>
      <c r="P8" s="2">
        <v>15.04</v>
      </c>
      <c r="Q8" s="2">
        <v>3</v>
      </c>
      <c r="R8" s="2">
        <v>0</v>
      </c>
      <c r="S8" s="2">
        <v>6.9314400000000003</v>
      </c>
      <c r="T8" s="2">
        <v>60</v>
      </c>
      <c r="U8" s="2">
        <v>0</v>
      </c>
      <c r="V8" s="2">
        <v>30</v>
      </c>
      <c r="W8" s="2">
        <v>11.518750000000001</v>
      </c>
      <c r="X8" s="2">
        <v>15.04</v>
      </c>
      <c r="Y8" s="2">
        <v>3</v>
      </c>
      <c r="Z8" s="2">
        <v>0</v>
      </c>
      <c r="AB8" s="2">
        <v>0</v>
      </c>
      <c r="AC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Z8" s="2">
        <f t="shared" si="0"/>
        <v>0</v>
      </c>
      <c r="BA8" s="2">
        <f t="shared" si="0"/>
        <v>0</v>
      </c>
      <c r="BB8" s="2">
        <f t="shared" si="0"/>
        <v>0</v>
      </c>
      <c r="BC8" s="2">
        <f t="shared" si="0"/>
        <v>0</v>
      </c>
      <c r="BD8" s="2">
        <f t="shared" si="0"/>
        <v>0</v>
      </c>
      <c r="BE8" s="2">
        <f t="shared" si="0"/>
        <v>0</v>
      </c>
      <c r="BF8" s="2">
        <f t="shared" si="0"/>
        <v>0</v>
      </c>
      <c r="BG8" s="2">
        <f t="shared" si="0"/>
        <v>0</v>
      </c>
      <c r="BH8" s="2">
        <f t="shared" si="0"/>
        <v>0</v>
      </c>
      <c r="BI8" s="2">
        <f t="shared" si="0"/>
        <v>0</v>
      </c>
      <c r="BJ8" s="2">
        <f t="shared" si="0"/>
        <v>0</v>
      </c>
      <c r="BK8" s="2">
        <f t="shared" si="0"/>
        <v>0</v>
      </c>
      <c r="BL8" s="2">
        <f t="shared" si="1"/>
        <v>0</v>
      </c>
      <c r="BM8" s="2">
        <f t="shared" si="1"/>
        <v>0</v>
      </c>
      <c r="BN8" s="2">
        <f t="shared" si="1"/>
        <v>0</v>
      </c>
      <c r="BO8" s="2">
        <f t="shared" si="1"/>
        <v>0</v>
      </c>
      <c r="BP8" s="2">
        <f t="shared" si="1"/>
        <v>0</v>
      </c>
      <c r="BQ8" s="2">
        <f t="shared" si="1"/>
        <v>0</v>
      </c>
      <c r="BR8" s="2">
        <f t="shared" si="1"/>
        <v>0</v>
      </c>
      <c r="BS8" s="2">
        <f t="shared" si="1"/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B8" s="6">
        <f>B8</f>
        <v>0</v>
      </c>
      <c r="CC8" s="6">
        <f>C8+D8+E8</f>
        <v>4</v>
      </c>
      <c r="CD8" s="6">
        <v>0</v>
      </c>
      <c r="CE8" s="6">
        <f>F8</f>
        <v>0</v>
      </c>
      <c r="CF8" s="6">
        <f>G8+H8+I8</f>
        <v>4</v>
      </c>
      <c r="CG8" s="6">
        <v>0</v>
      </c>
      <c r="CH8" s="6"/>
      <c r="CI8" s="2">
        <f t="shared" si="2"/>
        <v>66.900000000000006</v>
      </c>
      <c r="CJ8" s="2">
        <f t="shared" si="3"/>
        <v>18</v>
      </c>
      <c r="CK8" s="2">
        <f t="shared" si="4"/>
        <v>41.5</v>
      </c>
      <c r="CL8" s="2">
        <f t="shared" si="5"/>
        <v>66.900000000000006</v>
      </c>
      <c r="CM8" s="2">
        <f t="shared" si="6"/>
        <v>18</v>
      </c>
      <c r="CN8" s="2">
        <f t="shared" si="7"/>
        <v>41.5</v>
      </c>
      <c r="CP8" s="2">
        <f t="shared" si="8"/>
        <v>0</v>
      </c>
      <c r="CQ8" s="2">
        <v>0</v>
      </c>
      <c r="CR8" s="2">
        <v>0</v>
      </c>
      <c r="CS8" s="2">
        <f t="shared" si="9"/>
        <v>0</v>
      </c>
      <c r="CT8" s="2">
        <v>0</v>
      </c>
      <c r="CU8" s="2">
        <v>0</v>
      </c>
      <c r="CW8" s="9">
        <f t="shared" si="10"/>
        <v>0</v>
      </c>
      <c r="CX8" s="9">
        <v>0</v>
      </c>
      <c r="CY8" s="9">
        <f t="shared" si="11"/>
        <v>0</v>
      </c>
      <c r="CZ8" s="9">
        <f t="shared" si="12"/>
        <v>0</v>
      </c>
      <c r="DA8" s="9">
        <v>0</v>
      </c>
      <c r="DB8" s="9">
        <f t="shared" si="13"/>
        <v>0</v>
      </c>
    </row>
    <row r="9" spans="1:106" x14ac:dyDescent="0.7">
      <c r="A9" s="6">
        <v>3</v>
      </c>
      <c r="B9" s="2">
        <v>0</v>
      </c>
      <c r="C9" s="2">
        <v>1</v>
      </c>
      <c r="D9" s="2">
        <v>1</v>
      </c>
      <c r="E9" s="2">
        <v>2</v>
      </c>
      <c r="F9" s="2">
        <v>0</v>
      </c>
      <c r="G9" s="2">
        <v>1</v>
      </c>
      <c r="H9" s="2">
        <v>1</v>
      </c>
      <c r="I9" s="2">
        <v>2</v>
      </c>
      <c r="K9" s="2">
        <v>6.9314400000000003</v>
      </c>
      <c r="L9" s="2">
        <v>60</v>
      </c>
      <c r="M9" s="2">
        <v>0</v>
      </c>
      <c r="N9" s="2">
        <v>30</v>
      </c>
      <c r="O9" s="2">
        <v>11.518750000000001</v>
      </c>
      <c r="P9" s="2">
        <v>15.04</v>
      </c>
      <c r="Q9" s="2">
        <v>3</v>
      </c>
      <c r="R9" s="2">
        <v>0</v>
      </c>
      <c r="S9" s="2">
        <v>6.9314400000000003</v>
      </c>
      <c r="T9" s="2">
        <v>60</v>
      </c>
      <c r="U9" s="2">
        <v>0</v>
      </c>
      <c r="V9" s="2">
        <v>30</v>
      </c>
      <c r="W9" s="2">
        <v>11.518750000000001</v>
      </c>
      <c r="X9" s="2">
        <v>15.04</v>
      </c>
      <c r="Y9" s="2">
        <v>3</v>
      </c>
      <c r="Z9" s="2">
        <v>0</v>
      </c>
      <c r="AB9" s="2">
        <v>0</v>
      </c>
      <c r="AC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Z9" s="2">
        <f t="shared" si="0"/>
        <v>0</v>
      </c>
      <c r="BA9" s="2">
        <f t="shared" si="0"/>
        <v>0</v>
      </c>
      <c r="BB9" s="2">
        <f t="shared" si="0"/>
        <v>0</v>
      </c>
      <c r="BC9" s="2">
        <f t="shared" si="0"/>
        <v>0</v>
      </c>
      <c r="BD9" s="2">
        <f t="shared" si="0"/>
        <v>0</v>
      </c>
      <c r="BE9" s="2">
        <f t="shared" si="0"/>
        <v>0</v>
      </c>
      <c r="BF9" s="2">
        <f t="shared" si="0"/>
        <v>0</v>
      </c>
      <c r="BG9" s="2">
        <f t="shared" si="0"/>
        <v>0</v>
      </c>
      <c r="BH9" s="2">
        <f t="shared" si="0"/>
        <v>0</v>
      </c>
      <c r="BI9" s="2">
        <f t="shared" si="0"/>
        <v>0</v>
      </c>
      <c r="BJ9" s="2">
        <f t="shared" si="0"/>
        <v>0</v>
      </c>
      <c r="BK9" s="2">
        <f t="shared" ref="BK9:BK29" si="14">AP9*AP$5/100</f>
        <v>0</v>
      </c>
      <c r="BL9" s="2">
        <f t="shared" si="1"/>
        <v>0</v>
      </c>
      <c r="BM9" s="2">
        <f t="shared" si="1"/>
        <v>0</v>
      </c>
      <c r="BN9" s="2">
        <f t="shared" si="1"/>
        <v>0</v>
      </c>
      <c r="BO9" s="2">
        <f t="shared" si="1"/>
        <v>0</v>
      </c>
      <c r="BP9" s="2">
        <f t="shared" si="1"/>
        <v>0</v>
      </c>
      <c r="BQ9" s="2">
        <f t="shared" si="1"/>
        <v>0</v>
      </c>
      <c r="BR9" s="2">
        <f t="shared" si="1"/>
        <v>0</v>
      </c>
      <c r="BS9" s="2">
        <f t="shared" si="1"/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B9" s="6">
        <f>B9</f>
        <v>0</v>
      </c>
      <c r="CC9" s="6">
        <f>C9+D9+E9</f>
        <v>4</v>
      </c>
      <c r="CD9" s="6">
        <v>0</v>
      </c>
      <c r="CE9" s="6">
        <f>F9</f>
        <v>0</v>
      </c>
      <c r="CF9" s="6">
        <f>G9+H9+I9</f>
        <v>4</v>
      </c>
      <c r="CG9" s="6">
        <v>0</v>
      </c>
      <c r="CH9" s="6"/>
      <c r="CI9" s="2">
        <f t="shared" si="2"/>
        <v>66.900000000000006</v>
      </c>
      <c r="CJ9" s="2">
        <f t="shared" si="3"/>
        <v>18</v>
      </c>
      <c r="CK9" s="2">
        <f t="shared" si="4"/>
        <v>41.5</v>
      </c>
      <c r="CL9" s="2">
        <f t="shared" si="5"/>
        <v>66.900000000000006</v>
      </c>
      <c r="CM9" s="2">
        <f t="shared" si="6"/>
        <v>18</v>
      </c>
      <c r="CN9" s="2">
        <f t="shared" si="7"/>
        <v>41.5</v>
      </c>
      <c r="CP9" s="2">
        <f t="shared" si="8"/>
        <v>0</v>
      </c>
      <c r="CQ9" s="2">
        <v>0</v>
      </c>
      <c r="CR9" s="2">
        <v>0</v>
      </c>
      <c r="CS9" s="2">
        <f t="shared" si="9"/>
        <v>0</v>
      </c>
      <c r="CT9" s="2">
        <v>0</v>
      </c>
      <c r="CU9" s="2">
        <v>0</v>
      </c>
      <c r="CW9" s="9">
        <f t="shared" si="10"/>
        <v>0</v>
      </c>
      <c r="CX9" s="9">
        <v>0</v>
      </c>
      <c r="CY9" s="9">
        <f t="shared" si="11"/>
        <v>0</v>
      </c>
      <c r="CZ9" s="9">
        <f t="shared" si="12"/>
        <v>0</v>
      </c>
      <c r="DA9" s="9">
        <v>0</v>
      </c>
      <c r="DB9" s="9">
        <f t="shared" si="13"/>
        <v>0</v>
      </c>
    </row>
    <row r="10" spans="1:106" x14ac:dyDescent="0.7">
      <c r="A10" s="6">
        <v>4</v>
      </c>
      <c r="B10" s="2">
        <v>0</v>
      </c>
      <c r="C10" s="2">
        <v>1</v>
      </c>
      <c r="D10" s="2">
        <v>1</v>
      </c>
      <c r="E10" s="2">
        <v>2</v>
      </c>
      <c r="F10" s="2">
        <v>0</v>
      </c>
      <c r="G10" s="2">
        <v>1</v>
      </c>
      <c r="H10" s="2">
        <v>1</v>
      </c>
      <c r="I10" s="2">
        <v>2</v>
      </c>
      <c r="K10" s="2">
        <v>6.9314400000000003</v>
      </c>
      <c r="L10" s="2">
        <v>60</v>
      </c>
      <c r="M10" s="2">
        <v>0</v>
      </c>
      <c r="N10" s="2">
        <v>30</v>
      </c>
      <c r="O10" s="2">
        <v>11.518750000000001</v>
      </c>
      <c r="P10" s="2">
        <v>15.04</v>
      </c>
      <c r="Q10" s="2">
        <v>3</v>
      </c>
      <c r="R10" s="2">
        <v>0</v>
      </c>
      <c r="S10" s="2">
        <v>6.9314400000000003</v>
      </c>
      <c r="T10" s="2">
        <v>60</v>
      </c>
      <c r="U10" s="2">
        <v>0</v>
      </c>
      <c r="V10" s="2">
        <v>30</v>
      </c>
      <c r="W10" s="2">
        <v>11.518750000000001</v>
      </c>
      <c r="X10" s="2">
        <v>15.04</v>
      </c>
      <c r="Y10" s="2">
        <v>3</v>
      </c>
      <c r="Z10" s="2">
        <v>0</v>
      </c>
      <c r="AB10" s="2">
        <v>0</v>
      </c>
      <c r="AC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Z10" s="2">
        <f t="shared" si="0"/>
        <v>0</v>
      </c>
      <c r="BA10" s="2">
        <f t="shared" si="0"/>
        <v>0</v>
      </c>
      <c r="BB10" s="2">
        <f t="shared" si="0"/>
        <v>0</v>
      </c>
      <c r="BC10" s="2">
        <f t="shared" si="0"/>
        <v>0</v>
      </c>
      <c r="BD10" s="2">
        <f t="shared" si="0"/>
        <v>0</v>
      </c>
      <c r="BE10" s="2">
        <f t="shared" si="0"/>
        <v>0</v>
      </c>
      <c r="BF10" s="2">
        <f t="shared" si="0"/>
        <v>0</v>
      </c>
      <c r="BG10" s="2">
        <f t="shared" si="0"/>
        <v>0</v>
      </c>
      <c r="BH10" s="2">
        <f t="shared" si="0"/>
        <v>0</v>
      </c>
      <c r="BI10" s="2">
        <f t="shared" si="0"/>
        <v>0</v>
      </c>
      <c r="BJ10" s="2">
        <f t="shared" si="0"/>
        <v>0</v>
      </c>
      <c r="BK10" s="2">
        <f t="shared" si="14"/>
        <v>0</v>
      </c>
      <c r="BL10" s="2">
        <f t="shared" si="1"/>
        <v>0</v>
      </c>
      <c r="BM10" s="2">
        <f t="shared" si="1"/>
        <v>0</v>
      </c>
      <c r="BN10" s="2">
        <f t="shared" si="1"/>
        <v>0</v>
      </c>
      <c r="BO10" s="2">
        <f t="shared" si="1"/>
        <v>0</v>
      </c>
      <c r="BP10" s="2">
        <f t="shared" si="1"/>
        <v>0</v>
      </c>
      <c r="BQ10" s="2">
        <f t="shared" si="1"/>
        <v>0</v>
      </c>
      <c r="BR10" s="2">
        <f t="shared" si="1"/>
        <v>0</v>
      </c>
      <c r="BS10" s="2">
        <f t="shared" si="1"/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B10" s="6">
        <f>B10</f>
        <v>0</v>
      </c>
      <c r="CC10" s="6">
        <f>C10+D10+E10</f>
        <v>4</v>
      </c>
      <c r="CD10" s="6">
        <v>0</v>
      </c>
      <c r="CE10" s="6">
        <f>F10</f>
        <v>0</v>
      </c>
      <c r="CF10" s="6">
        <f>G10+H10+I10</f>
        <v>4</v>
      </c>
      <c r="CG10" s="6">
        <v>0</v>
      </c>
      <c r="CH10" s="6"/>
      <c r="CI10" s="2">
        <f t="shared" si="2"/>
        <v>66.900000000000006</v>
      </c>
      <c r="CJ10" s="2">
        <f t="shared" si="3"/>
        <v>18</v>
      </c>
      <c r="CK10" s="2">
        <f t="shared" si="4"/>
        <v>41.5</v>
      </c>
      <c r="CL10" s="2">
        <f t="shared" si="5"/>
        <v>66.900000000000006</v>
      </c>
      <c r="CM10" s="2">
        <f t="shared" si="6"/>
        <v>18</v>
      </c>
      <c r="CN10" s="2">
        <f t="shared" si="7"/>
        <v>41.5</v>
      </c>
      <c r="CP10" s="2">
        <f t="shared" si="8"/>
        <v>0</v>
      </c>
      <c r="CQ10" s="2">
        <v>0</v>
      </c>
      <c r="CR10" s="2">
        <v>0</v>
      </c>
      <c r="CS10" s="2">
        <f t="shared" si="9"/>
        <v>0</v>
      </c>
      <c r="CT10" s="2">
        <v>0</v>
      </c>
      <c r="CU10" s="2">
        <v>0</v>
      </c>
      <c r="CW10" s="9">
        <f t="shared" si="10"/>
        <v>0</v>
      </c>
      <c r="CX10" s="9">
        <v>0</v>
      </c>
      <c r="CY10" s="9">
        <f t="shared" si="11"/>
        <v>0</v>
      </c>
      <c r="CZ10" s="9">
        <f t="shared" si="12"/>
        <v>0</v>
      </c>
      <c r="DA10" s="9">
        <v>0</v>
      </c>
      <c r="DB10" s="9">
        <f t="shared" si="13"/>
        <v>0</v>
      </c>
    </row>
    <row r="11" spans="1:106" x14ac:dyDescent="0.7">
      <c r="A11" s="6">
        <v>5</v>
      </c>
      <c r="B11" s="2">
        <v>0</v>
      </c>
      <c r="C11" s="2">
        <v>1</v>
      </c>
      <c r="D11" s="2">
        <v>1</v>
      </c>
      <c r="E11" s="2">
        <v>2</v>
      </c>
      <c r="F11" s="2">
        <v>0</v>
      </c>
      <c r="G11" s="2">
        <v>1</v>
      </c>
      <c r="H11" s="2">
        <v>1</v>
      </c>
      <c r="I11" s="2">
        <v>2</v>
      </c>
      <c r="K11" s="2">
        <v>6.9314400000000003</v>
      </c>
      <c r="L11" s="2">
        <v>60</v>
      </c>
      <c r="M11" s="2">
        <v>0</v>
      </c>
      <c r="N11" s="2">
        <v>30</v>
      </c>
      <c r="O11" s="2">
        <v>11.518750000000001</v>
      </c>
      <c r="P11" s="2">
        <v>15.04</v>
      </c>
      <c r="Q11" s="2">
        <v>3</v>
      </c>
      <c r="R11" s="2">
        <v>0</v>
      </c>
      <c r="S11" s="2">
        <v>6.9314400000000003</v>
      </c>
      <c r="T11" s="2">
        <v>60</v>
      </c>
      <c r="U11" s="2">
        <v>0</v>
      </c>
      <c r="V11" s="2">
        <v>30</v>
      </c>
      <c r="W11" s="2">
        <v>11.518750000000001</v>
      </c>
      <c r="X11" s="2">
        <v>15.04</v>
      </c>
      <c r="Y11" s="2">
        <v>3</v>
      </c>
      <c r="Z11" s="2">
        <v>0</v>
      </c>
      <c r="AB11" s="2">
        <v>0</v>
      </c>
      <c r="AC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Z11" s="2">
        <f t="shared" si="0"/>
        <v>0</v>
      </c>
      <c r="BA11" s="2">
        <f t="shared" si="0"/>
        <v>0</v>
      </c>
      <c r="BB11" s="2">
        <f t="shared" si="0"/>
        <v>0</v>
      </c>
      <c r="BC11" s="2">
        <f t="shared" si="0"/>
        <v>0</v>
      </c>
      <c r="BD11" s="2">
        <f t="shared" si="0"/>
        <v>0</v>
      </c>
      <c r="BE11" s="2">
        <f t="shared" si="0"/>
        <v>0</v>
      </c>
      <c r="BF11" s="2">
        <f t="shared" si="0"/>
        <v>0</v>
      </c>
      <c r="BG11" s="2">
        <f t="shared" si="0"/>
        <v>0</v>
      </c>
      <c r="BH11" s="2">
        <f t="shared" si="0"/>
        <v>0</v>
      </c>
      <c r="BI11" s="2">
        <f t="shared" si="0"/>
        <v>0</v>
      </c>
      <c r="BJ11" s="2">
        <f t="shared" si="0"/>
        <v>0</v>
      </c>
      <c r="BK11" s="2">
        <f t="shared" si="14"/>
        <v>0</v>
      </c>
      <c r="BL11" s="2">
        <f t="shared" si="1"/>
        <v>0</v>
      </c>
      <c r="BM11" s="2">
        <f t="shared" si="1"/>
        <v>0</v>
      </c>
      <c r="BN11" s="2">
        <f t="shared" si="1"/>
        <v>0</v>
      </c>
      <c r="BO11" s="2">
        <f t="shared" si="1"/>
        <v>0</v>
      </c>
      <c r="BP11" s="2">
        <f t="shared" si="1"/>
        <v>0</v>
      </c>
      <c r="BQ11" s="2">
        <f t="shared" si="1"/>
        <v>0</v>
      </c>
      <c r="BR11" s="2">
        <f t="shared" si="1"/>
        <v>0</v>
      </c>
      <c r="BS11" s="2">
        <f t="shared" si="1"/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B11" s="6">
        <f>B11</f>
        <v>0</v>
      </c>
      <c r="CC11" s="6">
        <f>C11+D11+E11</f>
        <v>4</v>
      </c>
      <c r="CD11" s="6">
        <v>0</v>
      </c>
      <c r="CE11" s="6">
        <f>F11</f>
        <v>0</v>
      </c>
      <c r="CF11" s="6">
        <f>G11+H11+I11</f>
        <v>4</v>
      </c>
      <c r="CG11" s="6">
        <v>0</v>
      </c>
      <c r="CH11" s="6"/>
      <c r="CI11" s="2">
        <f t="shared" si="2"/>
        <v>66.900000000000006</v>
      </c>
      <c r="CJ11" s="2">
        <f t="shared" si="3"/>
        <v>18</v>
      </c>
      <c r="CK11" s="2">
        <f t="shared" si="4"/>
        <v>41.5</v>
      </c>
      <c r="CL11" s="2">
        <f t="shared" si="5"/>
        <v>66.900000000000006</v>
      </c>
      <c r="CM11" s="2">
        <f t="shared" si="6"/>
        <v>18</v>
      </c>
      <c r="CN11" s="2">
        <f t="shared" si="7"/>
        <v>41.5</v>
      </c>
      <c r="CP11" s="2">
        <f t="shared" si="8"/>
        <v>0</v>
      </c>
      <c r="CQ11" s="2">
        <v>0</v>
      </c>
      <c r="CR11" s="2">
        <v>0</v>
      </c>
      <c r="CS11" s="2">
        <f t="shared" si="9"/>
        <v>0</v>
      </c>
      <c r="CT11" s="2">
        <v>0</v>
      </c>
      <c r="CU11" s="2">
        <v>0</v>
      </c>
      <c r="CW11" s="9">
        <f t="shared" si="10"/>
        <v>0</v>
      </c>
      <c r="CX11" s="9">
        <v>0</v>
      </c>
      <c r="CY11" s="9">
        <f t="shared" si="11"/>
        <v>0</v>
      </c>
      <c r="CZ11" s="9">
        <f t="shared" si="12"/>
        <v>0</v>
      </c>
      <c r="DA11" s="9">
        <v>0</v>
      </c>
      <c r="DB11" s="9">
        <f t="shared" si="13"/>
        <v>0</v>
      </c>
    </row>
    <row r="12" spans="1:106" x14ac:dyDescent="0.7">
      <c r="A12" s="6">
        <v>6</v>
      </c>
      <c r="B12" s="2">
        <v>1</v>
      </c>
      <c r="C12" s="2">
        <v>1</v>
      </c>
      <c r="D12" s="2">
        <v>1</v>
      </c>
      <c r="E12" s="2">
        <v>1</v>
      </c>
      <c r="F12" s="2">
        <v>0</v>
      </c>
      <c r="G12" s="2">
        <v>1</v>
      </c>
      <c r="H12" s="2">
        <v>1</v>
      </c>
      <c r="I12" s="2">
        <v>2</v>
      </c>
      <c r="K12" s="2">
        <v>6.9314400000000003</v>
      </c>
      <c r="L12" s="2">
        <v>60</v>
      </c>
      <c r="M12" s="2">
        <v>17.38</v>
      </c>
      <c r="N12" s="2">
        <v>30</v>
      </c>
      <c r="O12" s="2">
        <v>11.518750000000001</v>
      </c>
      <c r="P12" s="2">
        <v>15.04</v>
      </c>
      <c r="Q12" s="2">
        <v>3</v>
      </c>
      <c r="R12" s="2">
        <v>0</v>
      </c>
      <c r="S12" s="2">
        <v>6.9314400000000003</v>
      </c>
      <c r="T12" s="2">
        <v>60</v>
      </c>
      <c r="U12" s="2">
        <v>0</v>
      </c>
      <c r="V12" s="2">
        <v>30</v>
      </c>
      <c r="W12" s="2">
        <v>11.518750000000001</v>
      </c>
      <c r="X12" s="2">
        <v>15.04</v>
      </c>
      <c r="Y12" s="2">
        <v>3</v>
      </c>
      <c r="Z12" s="2">
        <v>0</v>
      </c>
      <c r="AB12" s="2">
        <v>25</v>
      </c>
      <c r="AC12" s="2">
        <v>0</v>
      </c>
      <c r="AE12" s="2">
        <v>50</v>
      </c>
      <c r="AF12" s="2">
        <v>16.399999999999999</v>
      </c>
      <c r="AG12" s="2">
        <v>46.3</v>
      </c>
      <c r="AH12" s="2">
        <v>25</v>
      </c>
      <c r="AI12" s="2">
        <v>100</v>
      </c>
      <c r="AJ12" s="2">
        <v>28.6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Z12" s="2">
        <f t="shared" si="0"/>
        <v>28.5</v>
      </c>
      <c r="BA12" s="2">
        <f t="shared" si="0"/>
        <v>22.55</v>
      </c>
      <c r="BB12" s="2">
        <f t="shared" si="0"/>
        <v>17.015249999999998</v>
      </c>
      <c r="BC12" s="2">
        <f t="shared" si="0"/>
        <v>28.5</v>
      </c>
      <c r="BD12" s="2">
        <f t="shared" si="0"/>
        <v>8.5500000000000007</v>
      </c>
      <c r="BE12" s="2">
        <f t="shared" si="0"/>
        <v>19.019000000000002</v>
      </c>
      <c r="BF12" s="2">
        <f t="shared" si="0"/>
        <v>0</v>
      </c>
      <c r="BG12" s="2">
        <f t="shared" si="0"/>
        <v>0</v>
      </c>
      <c r="BH12" s="2">
        <f t="shared" si="0"/>
        <v>0</v>
      </c>
      <c r="BI12" s="2">
        <f t="shared" si="0"/>
        <v>0</v>
      </c>
      <c r="BJ12" s="2">
        <f t="shared" si="0"/>
        <v>0</v>
      </c>
      <c r="BK12" s="2">
        <f t="shared" si="14"/>
        <v>0</v>
      </c>
      <c r="BL12" s="2">
        <f t="shared" si="1"/>
        <v>0</v>
      </c>
      <c r="BM12" s="2">
        <f t="shared" si="1"/>
        <v>0</v>
      </c>
      <c r="BN12" s="2">
        <f t="shared" si="1"/>
        <v>0</v>
      </c>
      <c r="BO12" s="2">
        <f t="shared" si="1"/>
        <v>0</v>
      </c>
      <c r="BP12" s="2">
        <f t="shared" si="1"/>
        <v>0</v>
      </c>
      <c r="BQ12" s="2">
        <f t="shared" si="1"/>
        <v>0</v>
      </c>
      <c r="BR12" s="2">
        <f t="shared" si="1"/>
        <v>0</v>
      </c>
      <c r="BS12" s="2">
        <f t="shared" si="1"/>
        <v>0</v>
      </c>
      <c r="BU12" s="2">
        <v>75</v>
      </c>
      <c r="BV12" s="2">
        <v>6</v>
      </c>
      <c r="BW12" s="2">
        <v>0</v>
      </c>
      <c r="BX12" s="2">
        <v>0</v>
      </c>
      <c r="BY12" s="2">
        <v>0</v>
      </c>
      <c r="BZ12" s="2">
        <v>0</v>
      </c>
      <c r="CB12" s="6">
        <f>B12</f>
        <v>1</v>
      </c>
      <c r="CC12" s="6">
        <f>C12+D12+E12</f>
        <v>3</v>
      </c>
      <c r="CD12" s="6">
        <v>0</v>
      </c>
      <c r="CE12" s="6">
        <f>F12</f>
        <v>0</v>
      </c>
      <c r="CF12" s="6">
        <f>G12+H12+I12</f>
        <v>4</v>
      </c>
      <c r="CG12" s="6">
        <v>0</v>
      </c>
      <c r="CH12" s="6"/>
      <c r="CI12" s="2">
        <f t="shared" si="2"/>
        <v>123.9</v>
      </c>
      <c r="CJ12" s="2">
        <f t="shared" si="3"/>
        <v>18</v>
      </c>
      <c r="CK12" s="2">
        <f t="shared" si="4"/>
        <v>126.1</v>
      </c>
      <c r="CL12" s="2">
        <f t="shared" si="5"/>
        <v>66.900000000000006</v>
      </c>
      <c r="CM12" s="2">
        <f t="shared" si="6"/>
        <v>18</v>
      </c>
      <c r="CN12" s="2">
        <f t="shared" si="7"/>
        <v>41.5</v>
      </c>
      <c r="CP12" s="2">
        <f t="shared" si="8"/>
        <v>25</v>
      </c>
      <c r="CQ12" s="2">
        <v>0</v>
      </c>
      <c r="CR12" s="2">
        <v>0</v>
      </c>
      <c r="CS12" s="2">
        <f t="shared" si="9"/>
        <v>0</v>
      </c>
      <c r="CT12" s="2">
        <v>0</v>
      </c>
      <c r="CU12" s="2">
        <v>0</v>
      </c>
      <c r="CW12" s="9">
        <f t="shared" si="10"/>
        <v>75</v>
      </c>
      <c r="CX12" s="9">
        <v>0</v>
      </c>
      <c r="CY12" s="9">
        <f t="shared" si="11"/>
        <v>6</v>
      </c>
      <c r="CZ12" s="9">
        <f t="shared" si="12"/>
        <v>0</v>
      </c>
      <c r="DA12" s="9">
        <v>0</v>
      </c>
      <c r="DB12" s="9">
        <f t="shared" si="13"/>
        <v>0</v>
      </c>
    </row>
    <row r="13" spans="1:106" x14ac:dyDescent="0.7">
      <c r="A13" s="6">
        <v>7</v>
      </c>
      <c r="B13" s="2">
        <v>2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K13" s="2">
        <v>209.09843999999998</v>
      </c>
      <c r="L13" s="2">
        <v>60</v>
      </c>
      <c r="M13" s="2">
        <v>0</v>
      </c>
      <c r="N13" s="2">
        <v>30</v>
      </c>
      <c r="O13" s="2">
        <v>65.075000000000003</v>
      </c>
      <c r="P13" s="2">
        <v>15.04</v>
      </c>
      <c r="Q13" s="2">
        <v>3</v>
      </c>
      <c r="R13" s="2">
        <v>0</v>
      </c>
      <c r="S13" s="2">
        <v>6.9314400000000003</v>
      </c>
      <c r="T13" s="2">
        <v>60</v>
      </c>
      <c r="U13" s="2">
        <v>0</v>
      </c>
      <c r="V13" s="2">
        <v>30</v>
      </c>
      <c r="W13" s="2">
        <v>65.075000000000003</v>
      </c>
      <c r="X13" s="2">
        <v>15.04</v>
      </c>
      <c r="Y13" s="2">
        <v>3</v>
      </c>
      <c r="Z13" s="2">
        <v>0</v>
      </c>
      <c r="AB13" s="2">
        <v>0</v>
      </c>
      <c r="AC13" s="2">
        <v>0</v>
      </c>
      <c r="AE13" s="2">
        <v>100</v>
      </c>
      <c r="AF13" s="2">
        <v>70.900000000000006</v>
      </c>
      <c r="AG13" s="2">
        <v>46.3</v>
      </c>
      <c r="AH13" s="2">
        <v>50</v>
      </c>
      <c r="AI13" s="2">
        <v>33.299999999999997</v>
      </c>
      <c r="AJ13" s="2">
        <v>57.1</v>
      </c>
      <c r="AK13" s="2">
        <v>0</v>
      </c>
      <c r="AL13" s="2">
        <v>0</v>
      </c>
      <c r="AM13" s="2">
        <v>0</v>
      </c>
      <c r="AN13" s="2">
        <v>0</v>
      </c>
      <c r="AO13" s="2">
        <v>75</v>
      </c>
      <c r="AP13" s="2">
        <v>0</v>
      </c>
      <c r="AQ13" s="2">
        <v>0</v>
      </c>
      <c r="AR13" s="2">
        <v>75</v>
      </c>
      <c r="AS13" s="2">
        <v>66.7</v>
      </c>
      <c r="AT13" s="2">
        <v>78.599999999999994</v>
      </c>
      <c r="AU13" s="2">
        <v>0</v>
      </c>
      <c r="AV13" s="2">
        <v>0</v>
      </c>
      <c r="AW13" s="2">
        <v>0</v>
      </c>
      <c r="AX13" s="2">
        <v>0</v>
      </c>
      <c r="AZ13" s="2">
        <f t="shared" si="0"/>
        <v>57</v>
      </c>
      <c r="BA13" s="2">
        <f t="shared" si="0"/>
        <v>97.487499999999997</v>
      </c>
      <c r="BB13" s="2">
        <f t="shared" si="0"/>
        <v>17.015249999999998</v>
      </c>
      <c r="BC13" s="2">
        <f t="shared" si="0"/>
        <v>57</v>
      </c>
      <c r="BD13" s="2">
        <f t="shared" si="0"/>
        <v>2.8471499999999996</v>
      </c>
      <c r="BE13" s="2">
        <f t="shared" si="0"/>
        <v>37.971499999999999</v>
      </c>
      <c r="BF13" s="2">
        <f t="shared" si="0"/>
        <v>0</v>
      </c>
      <c r="BG13" s="2">
        <f t="shared" si="0"/>
        <v>0</v>
      </c>
      <c r="BH13" s="2">
        <f t="shared" si="0"/>
        <v>0</v>
      </c>
      <c r="BI13" s="2">
        <f t="shared" si="0"/>
        <v>0</v>
      </c>
      <c r="BJ13" s="2">
        <f t="shared" si="0"/>
        <v>42.75</v>
      </c>
      <c r="BK13" s="2">
        <f t="shared" si="14"/>
        <v>0</v>
      </c>
      <c r="BL13" s="2">
        <f t="shared" si="1"/>
        <v>0</v>
      </c>
      <c r="BM13" s="2">
        <f t="shared" si="1"/>
        <v>85.5</v>
      </c>
      <c r="BN13" s="2">
        <f t="shared" si="1"/>
        <v>5.7028500000000006</v>
      </c>
      <c r="BO13" s="2">
        <f t="shared" si="1"/>
        <v>52.268999999999998</v>
      </c>
      <c r="BP13" s="2">
        <f t="shared" si="1"/>
        <v>0</v>
      </c>
      <c r="BQ13" s="2">
        <f t="shared" si="1"/>
        <v>0</v>
      </c>
      <c r="BR13" s="2">
        <f t="shared" si="1"/>
        <v>0</v>
      </c>
      <c r="BS13" s="2">
        <f t="shared" si="1"/>
        <v>0</v>
      </c>
      <c r="BU13" s="2">
        <v>0</v>
      </c>
      <c r="BV13" s="2">
        <v>2</v>
      </c>
      <c r="BW13" s="2">
        <v>0</v>
      </c>
      <c r="BX13" s="2">
        <v>0</v>
      </c>
      <c r="BY13" s="2">
        <v>4</v>
      </c>
      <c r="BZ13" s="2">
        <v>0</v>
      </c>
      <c r="CB13" s="6">
        <f>B13</f>
        <v>2</v>
      </c>
      <c r="CC13" s="6">
        <f>C13+D13+E13</f>
        <v>0</v>
      </c>
      <c r="CD13" s="6">
        <v>0</v>
      </c>
      <c r="CE13" s="6">
        <f>F13</f>
        <v>0</v>
      </c>
      <c r="CF13" s="6">
        <f>G13+H13+I13</f>
        <v>3</v>
      </c>
      <c r="CG13" s="6">
        <v>0</v>
      </c>
      <c r="CH13" s="6"/>
      <c r="CI13" s="2">
        <f t="shared" si="2"/>
        <v>383.6</v>
      </c>
      <c r="CJ13" s="2">
        <f t="shared" si="3"/>
        <v>18</v>
      </c>
      <c r="CK13" s="2">
        <f t="shared" si="4"/>
        <v>249.9</v>
      </c>
      <c r="CL13" s="2">
        <f t="shared" si="5"/>
        <v>66.900000000000006</v>
      </c>
      <c r="CM13" s="2">
        <f t="shared" si="6"/>
        <v>18</v>
      </c>
      <c r="CN13" s="2">
        <f t="shared" si="7"/>
        <v>281.3</v>
      </c>
      <c r="CP13" s="2">
        <f t="shared" si="8"/>
        <v>0</v>
      </c>
      <c r="CQ13" s="2">
        <v>0</v>
      </c>
      <c r="CR13" s="2">
        <v>0</v>
      </c>
      <c r="CS13" s="2">
        <f t="shared" si="9"/>
        <v>0</v>
      </c>
      <c r="CT13" s="2">
        <v>0</v>
      </c>
      <c r="CU13" s="2">
        <v>0</v>
      </c>
      <c r="CW13" s="9">
        <f t="shared" si="10"/>
        <v>0</v>
      </c>
      <c r="CX13" s="9">
        <v>0</v>
      </c>
      <c r="CY13" s="9">
        <f t="shared" si="11"/>
        <v>2</v>
      </c>
      <c r="CZ13" s="9">
        <f t="shared" si="12"/>
        <v>0</v>
      </c>
      <c r="DA13" s="9">
        <v>0</v>
      </c>
      <c r="DB13" s="9">
        <f t="shared" si="13"/>
        <v>4</v>
      </c>
    </row>
    <row r="14" spans="1:106" x14ac:dyDescent="0.7">
      <c r="A14" s="6">
        <v>8</v>
      </c>
      <c r="B14" s="2">
        <v>1</v>
      </c>
      <c r="C14" s="2">
        <v>0</v>
      </c>
      <c r="D14" s="2">
        <v>0</v>
      </c>
      <c r="E14" s="2">
        <v>0</v>
      </c>
      <c r="F14" s="2">
        <v>3</v>
      </c>
      <c r="G14" s="2">
        <v>1</v>
      </c>
      <c r="H14" s="2">
        <v>0</v>
      </c>
      <c r="I14" s="2">
        <v>0</v>
      </c>
      <c r="K14" s="2">
        <v>210.63875999999999</v>
      </c>
      <c r="L14" s="2">
        <v>60</v>
      </c>
      <c r="M14" s="2">
        <v>0</v>
      </c>
      <c r="N14" s="2">
        <v>30</v>
      </c>
      <c r="O14" s="2">
        <v>26.956250000000001</v>
      </c>
      <c r="P14" s="2">
        <v>15.04</v>
      </c>
      <c r="Q14" s="2">
        <v>3</v>
      </c>
      <c r="R14" s="2">
        <v>0</v>
      </c>
      <c r="S14" s="2">
        <v>209.09843999999998</v>
      </c>
      <c r="T14" s="2">
        <v>60</v>
      </c>
      <c r="U14" s="2">
        <v>17.38</v>
      </c>
      <c r="V14" s="2">
        <v>30</v>
      </c>
      <c r="W14" s="2">
        <v>80.512500000000003</v>
      </c>
      <c r="X14" s="2">
        <v>15.04</v>
      </c>
      <c r="Y14" s="2">
        <v>3</v>
      </c>
      <c r="Z14" s="2">
        <v>0</v>
      </c>
      <c r="AB14" s="2">
        <v>0</v>
      </c>
      <c r="AC14" s="2">
        <v>25</v>
      </c>
      <c r="AE14" s="2">
        <v>100</v>
      </c>
      <c r="AF14" s="2">
        <v>38.200000000000003</v>
      </c>
      <c r="AG14" s="2">
        <v>0</v>
      </c>
      <c r="AH14" s="2">
        <v>25</v>
      </c>
      <c r="AI14" s="2">
        <v>0</v>
      </c>
      <c r="AJ14" s="2">
        <v>23.8</v>
      </c>
      <c r="AK14" s="2">
        <v>0</v>
      </c>
      <c r="AL14" s="2">
        <v>0</v>
      </c>
      <c r="AM14" s="2">
        <v>0</v>
      </c>
      <c r="AN14" s="2">
        <v>0</v>
      </c>
      <c r="AO14" s="2">
        <v>100</v>
      </c>
      <c r="AP14" s="2">
        <v>87.3</v>
      </c>
      <c r="AQ14" s="2">
        <v>92.5</v>
      </c>
      <c r="AR14" s="2">
        <v>75</v>
      </c>
      <c r="AS14" s="2">
        <v>66.7</v>
      </c>
      <c r="AT14" s="2">
        <v>78.599999999999994</v>
      </c>
      <c r="AU14" s="2">
        <v>0</v>
      </c>
      <c r="AV14" s="2">
        <v>0</v>
      </c>
      <c r="AW14" s="2">
        <v>25</v>
      </c>
      <c r="AX14" s="2">
        <v>0</v>
      </c>
      <c r="AZ14" s="2">
        <f t="shared" si="0"/>
        <v>57</v>
      </c>
      <c r="BA14" s="2">
        <f t="shared" si="0"/>
        <v>52.524999999999999</v>
      </c>
      <c r="BB14" s="2">
        <f t="shared" si="0"/>
        <v>0</v>
      </c>
      <c r="BC14" s="2">
        <f t="shared" si="0"/>
        <v>28.5</v>
      </c>
      <c r="BD14" s="2">
        <f t="shared" si="0"/>
        <v>0</v>
      </c>
      <c r="BE14" s="2">
        <f t="shared" si="0"/>
        <v>15.827</v>
      </c>
      <c r="BF14" s="2">
        <f t="shared" si="0"/>
        <v>0</v>
      </c>
      <c r="BG14" s="2">
        <f t="shared" si="0"/>
        <v>0</v>
      </c>
      <c r="BH14" s="2">
        <f t="shared" si="0"/>
        <v>0</v>
      </c>
      <c r="BI14" s="2">
        <f t="shared" si="0"/>
        <v>0</v>
      </c>
      <c r="BJ14" s="2">
        <f t="shared" si="0"/>
        <v>57</v>
      </c>
      <c r="BK14" s="2">
        <f t="shared" si="14"/>
        <v>120.03749999999999</v>
      </c>
      <c r="BL14" s="2">
        <f t="shared" si="1"/>
        <v>33.993749999999999</v>
      </c>
      <c r="BM14" s="2">
        <f t="shared" si="1"/>
        <v>85.5</v>
      </c>
      <c r="BN14" s="2">
        <f t="shared" si="1"/>
        <v>5.7028500000000006</v>
      </c>
      <c r="BO14" s="2">
        <f t="shared" si="1"/>
        <v>52.268999999999998</v>
      </c>
      <c r="BP14" s="2">
        <f t="shared" si="1"/>
        <v>0</v>
      </c>
      <c r="BQ14" s="2">
        <f t="shared" si="1"/>
        <v>0</v>
      </c>
      <c r="BR14" s="2">
        <f t="shared" si="1"/>
        <v>17.5</v>
      </c>
      <c r="BS14" s="2">
        <f t="shared" si="1"/>
        <v>0</v>
      </c>
      <c r="BU14" s="2">
        <v>0</v>
      </c>
      <c r="BV14" s="2">
        <v>0</v>
      </c>
      <c r="BW14" s="2">
        <v>0</v>
      </c>
      <c r="BX14" s="2">
        <v>75</v>
      </c>
      <c r="BY14" s="2">
        <v>4</v>
      </c>
      <c r="BZ14" s="2">
        <v>0</v>
      </c>
      <c r="CB14" s="6">
        <f>B14</f>
        <v>1</v>
      </c>
      <c r="CC14" s="6">
        <f>C14+D14+E14</f>
        <v>0</v>
      </c>
      <c r="CD14" s="6">
        <v>0</v>
      </c>
      <c r="CE14" s="6">
        <f>F14</f>
        <v>3</v>
      </c>
      <c r="CF14" s="6">
        <f>G14+H14+I14</f>
        <v>1</v>
      </c>
      <c r="CG14" s="6">
        <v>0</v>
      </c>
      <c r="CH14" s="6"/>
      <c r="CI14" s="2">
        <f t="shared" si="2"/>
        <v>323.2</v>
      </c>
      <c r="CJ14" s="2">
        <f t="shared" si="3"/>
        <v>18</v>
      </c>
      <c r="CK14" s="2">
        <f t="shared" si="4"/>
        <v>158.30000000000001</v>
      </c>
      <c r="CL14" s="2">
        <f t="shared" si="5"/>
        <v>440.5</v>
      </c>
      <c r="CM14" s="2">
        <f t="shared" si="6"/>
        <v>35.5</v>
      </c>
      <c r="CN14" s="2">
        <f t="shared" si="7"/>
        <v>311</v>
      </c>
      <c r="CP14" s="2">
        <f t="shared" si="8"/>
        <v>0</v>
      </c>
      <c r="CQ14" s="2">
        <v>0</v>
      </c>
      <c r="CR14" s="2">
        <v>0</v>
      </c>
      <c r="CS14" s="2">
        <f t="shared" si="9"/>
        <v>25</v>
      </c>
      <c r="CT14" s="2">
        <v>0</v>
      </c>
      <c r="CU14" s="2">
        <v>0</v>
      </c>
      <c r="CW14" s="9">
        <f t="shared" si="10"/>
        <v>0</v>
      </c>
      <c r="CX14" s="9">
        <v>0</v>
      </c>
      <c r="CY14" s="9">
        <f t="shared" si="11"/>
        <v>0</v>
      </c>
      <c r="CZ14" s="9">
        <f t="shared" si="12"/>
        <v>75</v>
      </c>
      <c r="DA14" s="9">
        <v>0</v>
      </c>
      <c r="DB14" s="9">
        <f t="shared" si="13"/>
        <v>4</v>
      </c>
    </row>
    <row r="15" spans="1:106" x14ac:dyDescent="0.7">
      <c r="A15" s="6">
        <v>9</v>
      </c>
      <c r="B15" s="2">
        <v>1</v>
      </c>
      <c r="C15" s="2">
        <v>0</v>
      </c>
      <c r="D15" s="2">
        <v>0</v>
      </c>
      <c r="E15" s="2">
        <v>0</v>
      </c>
      <c r="F15" s="2">
        <v>2</v>
      </c>
      <c r="G15" s="2">
        <v>1</v>
      </c>
      <c r="H15" s="2">
        <v>1</v>
      </c>
      <c r="I15" s="2">
        <v>0</v>
      </c>
      <c r="K15" s="2">
        <v>107.8224</v>
      </c>
      <c r="L15" s="2">
        <v>60</v>
      </c>
      <c r="M15" s="2">
        <v>0</v>
      </c>
      <c r="N15" s="2">
        <v>30</v>
      </c>
      <c r="O15" s="2">
        <v>11.518750000000001</v>
      </c>
      <c r="P15" s="2">
        <v>15.04</v>
      </c>
      <c r="Q15" s="2">
        <v>3</v>
      </c>
      <c r="R15" s="2">
        <v>275.13749999999999</v>
      </c>
      <c r="S15" s="2">
        <v>209.09843999999998</v>
      </c>
      <c r="T15" s="2">
        <v>60</v>
      </c>
      <c r="U15" s="2">
        <v>0</v>
      </c>
      <c r="V15" s="2">
        <v>30</v>
      </c>
      <c r="W15" s="2">
        <v>11.518750000000001</v>
      </c>
      <c r="X15" s="2">
        <v>63.76</v>
      </c>
      <c r="Y15" s="2">
        <v>3</v>
      </c>
      <c r="Z15" s="2">
        <v>412.5</v>
      </c>
      <c r="AB15" s="2">
        <v>0</v>
      </c>
      <c r="AC15" s="2">
        <v>0</v>
      </c>
      <c r="AE15" s="2">
        <v>100</v>
      </c>
      <c r="AF15" s="2">
        <v>83.6</v>
      </c>
      <c r="AG15" s="2">
        <v>66.7</v>
      </c>
      <c r="AH15" s="2">
        <v>50</v>
      </c>
      <c r="AI15" s="2">
        <v>11.1</v>
      </c>
      <c r="AJ15" s="2">
        <v>52.4</v>
      </c>
      <c r="AK15" s="2">
        <v>0</v>
      </c>
      <c r="AL15" s="2">
        <v>50</v>
      </c>
      <c r="AM15" s="2">
        <v>50</v>
      </c>
      <c r="AN15" s="2">
        <v>66.7</v>
      </c>
      <c r="AO15" s="2">
        <v>100</v>
      </c>
      <c r="AP15" s="2">
        <v>100</v>
      </c>
      <c r="AQ15" s="2">
        <v>100</v>
      </c>
      <c r="AR15" s="2">
        <v>100</v>
      </c>
      <c r="AS15" s="2">
        <v>0</v>
      </c>
      <c r="AT15" s="2">
        <v>85.7</v>
      </c>
      <c r="AU15" s="2">
        <v>0</v>
      </c>
      <c r="AV15" s="2">
        <v>75</v>
      </c>
      <c r="AW15" s="2">
        <v>100</v>
      </c>
      <c r="AX15" s="2">
        <v>100</v>
      </c>
      <c r="AZ15" s="2">
        <f t="shared" si="0"/>
        <v>57</v>
      </c>
      <c r="BA15" s="2">
        <f t="shared" si="0"/>
        <v>114.95</v>
      </c>
      <c r="BB15" s="2">
        <f t="shared" si="0"/>
        <v>24.512249999999998</v>
      </c>
      <c r="BC15" s="2">
        <f t="shared" si="0"/>
        <v>57</v>
      </c>
      <c r="BD15" s="2">
        <f t="shared" si="0"/>
        <v>0.94905000000000006</v>
      </c>
      <c r="BE15" s="2">
        <f t="shared" si="0"/>
        <v>34.845999999999997</v>
      </c>
      <c r="BF15" s="2">
        <f t="shared" si="0"/>
        <v>0</v>
      </c>
      <c r="BG15" s="2">
        <f t="shared" si="0"/>
        <v>35</v>
      </c>
      <c r="BH15" s="2">
        <f t="shared" si="0"/>
        <v>35</v>
      </c>
      <c r="BI15" s="2">
        <f t="shared" si="0"/>
        <v>35.017499999999998</v>
      </c>
      <c r="BJ15" s="2">
        <f t="shared" si="0"/>
        <v>57</v>
      </c>
      <c r="BK15" s="2">
        <f t="shared" si="14"/>
        <v>137.5</v>
      </c>
      <c r="BL15" s="2">
        <f t="shared" si="1"/>
        <v>36.75</v>
      </c>
      <c r="BM15" s="2">
        <f t="shared" si="1"/>
        <v>114</v>
      </c>
      <c r="BN15" s="2">
        <f t="shared" si="1"/>
        <v>0</v>
      </c>
      <c r="BO15" s="2">
        <f t="shared" si="1"/>
        <v>56.990500000000004</v>
      </c>
      <c r="BP15" s="2">
        <f t="shared" si="1"/>
        <v>0</v>
      </c>
      <c r="BQ15" s="2">
        <f t="shared" si="1"/>
        <v>52.5</v>
      </c>
      <c r="BR15" s="2">
        <f t="shared" si="1"/>
        <v>70</v>
      </c>
      <c r="BS15" s="2">
        <f t="shared" si="1"/>
        <v>52.5</v>
      </c>
      <c r="BU15" s="2">
        <v>0</v>
      </c>
      <c r="BV15" s="2">
        <v>0.8</v>
      </c>
      <c r="BW15" s="2">
        <v>0</v>
      </c>
      <c r="BX15" s="2">
        <v>0</v>
      </c>
      <c r="BY15" s="2">
        <v>0</v>
      </c>
      <c r="BZ15" s="2">
        <v>0</v>
      </c>
      <c r="CB15" s="6">
        <f>B15</f>
        <v>1</v>
      </c>
      <c r="CC15" s="6">
        <f>C15+D15+E15</f>
        <v>0</v>
      </c>
      <c r="CD15" s="6">
        <v>0</v>
      </c>
      <c r="CE15" s="6">
        <f>F15</f>
        <v>2</v>
      </c>
      <c r="CF15" s="6">
        <f>G15+H15+I15</f>
        <v>2</v>
      </c>
      <c r="CG15" s="6">
        <v>0</v>
      </c>
      <c r="CH15" s="6"/>
      <c r="CI15" s="2">
        <f t="shared" si="2"/>
        <v>307.3</v>
      </c>
      <c r="CJ15" s="2">
        <f t="shared" si="3"/>
        <v>398.2</v>
      </c>
      <c r="CK15" s="2">
        <f t="shared" si="4"/>
        <v>191.3</v>
      </c>
      <c r="CL15" s="2">
        <f t="shared" si="5"/>
        <v>443.3</v>
      </c>
      <c r="CM15" s="2">
        <f t="shared" si="6"/>
        <v>654.29999999999995</v>
      </c>
      <c r="CN15" s="2">
        <f t="shared" si="7"/>
        <v>269.5</v>
      </c>
      <c r="CP15" s="2">
        <f t="shared" si="8"/>
        <v>0</v>
      </c>
      <c r="CQ15" s="2">
        <v>0</v>
      </c>
      <c r="CR15" s="2">
        <v>0</v>
      </c>
      <c r="CS15" s="2">
        <f t="shared" si="9"/>
        <v>0</v>
      </c>
      <c r="CT15" s="2">
        <v>0</v>
      </c>
      <c r="CU15" s="2">
        <v>0</v>
      </c>
      <c r="CW15" s="9">
        <f t="shared" si="10"/>
        <v>0</v>
      </c>
      <c r="CX15" s="9">
        <v>0</v>
      </c>
      <c r="CY15" s="9">
        <f t="shared" si="11"/>
        <v>0.8</v>
      </c>
      <c r="CZ15" s="9">
        <f t="shared" si="12"/>
        <v>0</v>
      </c>
      <c r="DA15" s="9">
        <v>0</v>
      </c>
      <c r="DB15" s="9">
        <f t="shared" si="13"/>
        <v>0</v>
      </c>
    </row>
    <row r="16" spans="1:106" x14ac:dyDescent="0.7">
      <c r="A16" s="6">
        <v>10</v>
      </c>
      <c r="B16" s="2">
        <v>0</v>
      </c>
      <c r="C16" s="2">
        <v>0</v>
      </c>
      <c r="D16" s="2">
        <v>0</v>
      </c>
      <c r="E16" s="2">
        <v>0</v>
      </c>
      <c r="F16" s="2">
        <v>2</v>
      </c>
      <c r="G16" s="2">
        <v>1</v>
      </c>
      <c r="H16" s="2">
        <v>1</v>
      </c>
      <c r="I16" s="2">
        <v>0</v>
      </c>
      <c r="K16" s="2">
        <v>57.376919999999998</v>
      </c>
      <c r="L16" s="2">
        <v>60</v>
      </c>
      <c r="M16" s="2">
        <v>0</v>
      </c>
      <c r="N16" s="2">
        <v>30</v>
      </c>
      <c r="O16" s="2">
        <v>11.518750000000001</v>
      </c>
      <c r="P16" s="2">
        <v>15.04</v>
      </c>
      <c r="Q16" s="2">
        <v>3</v>
      </c>
      <c r="R16" s="2">
        <v>0</v>
      </c>
      <c r="S16" s="2">
        <v>385.08</v>
      </c>
      <c r="T16" s="2">
        <v>60</v>
      </c>
      <c r="U16" s="2">
        <v>0</v>
      </c>
      <c r="V16" s="2">
        <v>30</v>
      </c>
      <c r="W16" s="2">
        <v>11.518750000000001</v>
      </c>
      <c r="X16" s="2">
        <v>80</v>
      </c>
      <c r="Y16" s="2">
        <v>3</v>
      </c>
      <c r="Z16" s="2">
        <v>0</v>
      </c>
      <c r="AB16" s="2">
        <v>0</v>
      </c>
      <c r="AC16" s="2">
        <v>0</v>
      </c>
      <c r="AE16" s="2">
        <v>50</v>
      </c>
      <c r="AF16" s="2">
        <v>12.7</v>
      </c>
      <c r="AG16" s="2">
        <v>0</v>
      </c>
      <c r="AH16" s="2">
        <v>25</v>
      </c>
      <c r="AI16" s="2">
        <v>0</v>
      </c>
      <c r="AJ16" s="2">
        <v>28.6</v>
      </c>
      <c r="AK16" s="2">
        <v>0</v>
      </c>
      <c r="AL16" s="2">
        <v>0</v>
      </c>
      <c r="AM16" s="2">
        <v>0</v>
      </c>
      <c r="AN16" s="2">
        <v>0</v>
      </c>
      <c r="AO16" s="2">
        <v>100</v>
      </c>
      <c r="AP16" s="2">
        <v>50.9</v>
      </c>
      <c r="AQ16" s="2">
        <v>0</v>
      </c>
      <c r="AR16" s="2">
        <v>0</v>
      </c>
      <c r="AS16" s="2">
        <v>22.2</v>
      </c>
      <c r="AT16" s="2">
        <v>0</v>
      </c>
      <c r="AU16" s="2">
        <v>0</v>
      </c>
      <c r="AV16" s="2">
        <v>100</v>
      </c>
      <c r="AW16" s="2">
        <v>100</v>
      </c>
      <c r="AX16" s="2">
        <v>0</v>
      </c>
      <c r="AZ16" s="2">
        <f t="shared" si="0"/>
        <v>28.5</v>
      </c>
      <c r="BA16" s="2">
        <f t="shared" si="0"/>
        <v>17.462499999999999</v>
      </c>
      <c r="BB16" s="2">
        <f t="shared" si="0"/>
        <v>0</v>
      </c>
      <c r="BC16" s="2">
        <f t="shared" si="0"/>
        <v>28.5</v>
      </c>
      <c r="BD16" s="2">
        <f t="shared" si="0"/>
        <v>0</v>
      </c>
      <c r="BE16" s="2">
        <f t="shared" si="0"/>
        <v>19.019000000000002</v>
      </c>
      <c r="BF16" s="2">
        <f t="shared" si="0"/>
        <v>0</v>
      </c>
      <c r="BG16" s="2">
        <f t="shared" si="0"/>
        <v>0</v>
      </c>
      <c r="BH16" s="2">
        <f t="shared" si="0"/>
        <v>0</v>
      </c>
      <c r="BI16" s="2">
        <f t="shared" si="0"/>
        <v>0</v>
      </c>
      <c r="BJ16" s="2">
        <f t="shared" si="0"/>
        <v>57</v>
      </c>
      <c r="BK16" s="2">
        <f t="shared" si="14"/>
        <v>69.987499999999997</v>
      </c>
      <c r="BL16" s="2">
        <f t="shared" si="1"/>
        <v>0</v>
      </c>
      <c r="BM16" s="2">
        <f t="shared" si="1"/>
        <v>0</v>
      </c>
      <c r="BN16" s="2">
        <f t="shared" si="1"/>
        <v>1.8981000000000001</v>
      </c>
      <c r="BO16" s="2">
        <f t="shared" si="1"/>
        <v>0</v>
      </c>
      <c r="BP16" s="2">
        <f t="shared" si="1"/>
        <v>0</v>
      </c>
      <c r="BQ16" s="2">
        <f t="shared" si="1"/>
        <v>70</v>
      </c>
      <c r="BR16" s="2">
        <f t="shared" si="1"/>
        <v>70</v>
      </c>
      <c r="BS16" s="2">
        <f t="shared" si="1"/>
        <v>0</v>
      </c>
      <c r="BU16" s="2">
        <v>0</v>
      </c>
      <c r="BV16" s="2">
        <v>0</v>
      </c>
      <c r="BW16" s="2">
        <v>0</v>
      </c>
      <c r="BX16" s="2">
        <v>0</v>
      </c>
      <c r="BY16" s="2">
        <v>1.2</v>
      </c>
      <c r="BZ16" s="2">
        <v>0</v>
      </c>
      <c r="CB16" s="6">
        <f>B16</f>
        <v>0</v>
      </c>
      <c r="CC16" s="6">
        <f>C16+D16+E16</f>
        <v>0</v>
      </c>
      <c r="CD16" s="6">
        <v>0</v>
      </c>
      <c r="CE16" s="6">
        <f>F16</f>
        <v>2</v>
      </c>
      <c r="CF16" s="6">
        <f>G16+H16+I16</f>
        <v>2</v>
      </c>
      <c r="CG16" s="6">
        <v>0</v>
      </c>
      <c r="CH16" s="6"/>
      <c r="CI16" s="2">
        <f t="shared" si="2"/>
        <v>134.80000000000001</v>
      </c>
      <c r="CJ16" s="2">
        <f t="shared" si="3"/>
        <v>18</v>
      </c>
      <c r="CK16" s="2">
        <f t="shared" si="4"/>
        <v>117.5</v>
      </c>
      <c r="CL16" s="2">
        <f t="shared" si="5"/>
        <v>515.1</v>
      </c>
      <c r="CM16" s="2">
        <f t="shared" si="6"/>
        <v>223</v>
      </c>
      <c r="CN16" s="2">
        <f t="shared" si="7"/>
        <v>100.4</v>
      </c>
      <c r="CP16" s="2">
        <f t="shared" si="8"/>
        <v>0</v>
      </c>
      <c r="CQ16" s="2">
        <v>0</v>
      </c>
      <c r="CR16" s="2">
        <v>0</v>
      </c>
      <c r="CS16" s="2">
        <f t="shared" si="9"/>
        <v>0</v>
      </c>
      <c r="CT16" s="2">
        <v>0</v>
      </c>
      <c r="CU16" s="2">
        <v>0</v>
      </c>
      <c r="CW16" s="9">
        <f t="shared" si="10"/>
        <v>0</v>
      </c>
      <c r="CX16" s="9">
        <v>0</v>
      </c>
      <c r="CY16" s="9">
        <f t="shared" si="11"/>
        <v>0</v>
      </c>
      <c r="CZ16" s="9">
        <f t="shared" si="12"/>
        <v>0</v>
      </c>
      <c r="DA16" s="9">
        <v>0</v>
      </c>
      <c r="DB16" s="9">
        <f t="shared" si="13"/>
        <v>1.2</v>
      </c>
    </row>
    <row r="17" spans="1:106" x14ac:dyDescent="0.7">
      <c r="A17" s="6">
        <v>11</v>
      </c>
      <c r="B17" s="2">
        <v>0</v>
      </c>
      <c r="C17" s="2">
        <v>0</v>
      </c>
      <c r="D17" s="2">
        <v>0</v>
      </c>
      <c r="E17" s="2">
        <v>0</v>
      </c>
      <c r="F17" s="2">
        <v>2</v>
      </c>
      <c r="G17" s="2">
        <v>1</v>
      </c>
      <c r="H17" s="2">
        <v>1</v>
      </c>
      <c r="I17" s="2">
        <v>0</v>
      </c>
      <c r="K17" s="2">
        <v>6.9314400000000003</v>
      </c>
      <c r="L17" s="2">
        <v>60</v>
      </c>
      <c r="M17" s="2">
        <v>0</v>
      </c>
      <c r="N17" s="2">
        <v>30</v>
      </c>
      <c r="O17" s="2">
        <v>11.518750000000001</v>
      </c>
      <c r="P17" s="2">
        <v>15.04</v>
      </c>
      <c r="Q17" s="2">
        <v>3</v>
      </c>
      <c r="R17" s="2">
        <v>0</v>
      </c>
      <c r="S17" s="2">
        <v>358.89455999999996</v>
      </c>
      <c r="T17" s="2">
        <v>60</v>
      </c>
      <c r="U17" s="2">
        <v>0</v>
      </c>
      <c r="V17" s="2">
        <v>30</v>
      </c>
      <c r="W17" s="2">
        <v>11.518750000000001</v>
      </c>
      <c r="X17" s="2">
        <v>80</v>
      </c>
      <c r="Y17" s="2">
        <v>3</v>
      </c>
      <c r="Z17" s="2">
        <v>0</v>
      </c>
      <c r="AB17" s="2">
        <v>0</v>
      </c>
      <c r="AC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100</v>
      </c>
      <c r="AP17" s="2">
        <v>50.9</v>
      </c>
      <c r="AQ17" s="2">
        <v>0</v>
      </c>
      <c r="AR17" s="2">
        <v>0</v>
      </c>
      <c r="AS17" s="2">
        <v>22.2</v>
      </c>
      <c r="AT17" s="2">
        <v>9.5</v>
      </c>
      <c r="AU17" s="2">
        <v>0</v>
      </c>
      <c r="AV17" s="2">
        <v>100</v>
      </c>
      <c r="AW17" s="2">
        <v>100</v>
      </c>
      <c r="AX17" s="2">
        <v>0</v>
      </c>
      <c r="AZ17" s="2">
        <f t="shared" si="0"/>
        <v>0</v>
      </c>
      <c r="BA17" s="2">
        <f t="shared" si="0"/>
        <v>0</v>
      </c>
      <c r="BB17" s="2">
        <f t="shared" si="0"/>
        <v>0</v>
      </c>
      <c r="BC17" s="2">
        <f t="shared" si="0"/>
        <v>0</v>
      </c>
      <c r="BD17" s="2">
        <f t="shared" si="0"/>
        <v>0</v>
      </c>
      <c r="BE17" s="2">
        <f t="shared" si="0"/>
        <v>0</v>
      </c>
      <c r="BF17" s="2">
        <f t="shared" si="0"/>
        <v>0</v>
      </c>
      <c r="BG17" s="2">
        <f t="shared" si="0"/>
        <v>0</v>
      </c>
      <c r="BH17" s="2">
        <f t="shared" si="0"/>
        <v>0</v>
      </c>
      <c r="BI17" s="2">
        <f t="shared" si="0"/>
        <v>0</v>
      </c>
      <c r="BJ17" s="2">
        <f t="shared" si="0"/>
        <v>57</v>
      </c>
      <c r="BK17" s="2">
        <f t="shared" si="14"/>
        <v>69.987499999999997</v>
      </c>
      <c r="BL17" s="2">
        <f t="shared" si="1"/>
        <v>0</v>
      </c>
      <c r="BM17" s="2">
        <f t="shared" si="1"/>
        <v>0</v>
      </c>
      <c r="BN17" s="2">
        <f t="shared" si="1"/>
        <v>1.8981000000000001</v>
      </c>
      <c r="BO17" s="2">
        <f t="shared" si="1"/>
        <v>6.3174999999999999</v>
      </c>
      <c r="BP17" s="2">
        <f t="shared" si="1"/>
        <v>0</v>
      </c>
      <c r="BQ17" s="2">
        <f t="shared" si="1"/>
        <v>70</v>
      </c>
      <c r="BR17" s="2">
        <f t="shared" si="1"/>
        <v>70</v>
      </c>
      <c r="BS17" s="2">
        <f t="shared" si="1"/>
        <v>0</v>
      </c>
      <c r="BU17" s="2">
        <v>0</v>
      </c>
      <c r="BV17" s="2">
        <v>0</v>
      </c>
      <c r="BW17" s="2">
        <v>0</v>
      </c>
      <c r="BX17" s="2">
        <v>0</v>
      </c>
      <c r="BY17" s="2">
        <v>1.2</v>
      </c>
      <c r="BZ17" s="2">
        <v>0</v>
      </c>
      <c r="CB17" s="6">
        <f>B17</f>
        <v>0</v>
      </c>
      <c r="CC17" s="6">
        <f>C17+D17+E17</f>
        <v>0</v>
      </c>
      <c r="CD17" s="6">
        <v>0</v>
      </c>
      <c r="CE17" s="6">
        <f>F17</f>
        <v>2</v>
      </c>
      <c r="CF17" s="6">
        <f>G17+H17+I17</f>
        <v>2</v>
      </c>
      <c r="CG17" s="6">
        <v>0</v>
      </c>
      <c r="CH17" s="6"/>
      <c r="CI17" s="2">
        <f t="shared" si="2"/>
        <v>66.900000000000006</v>
      </c>
      <c r="CJ17" s="2">
        <f t="shared" si="3"/>
        <v>18</v>
      </c>
      <c r="CK17" s="2">
        <f t="shared" si="4"/>
        <v>41.5</v>
      </c>
      <c r="CL17" s="2">
        <f t="shared" si="5"/>
        <v>488.9</v>
      </c>
      <c r="CM17" s="2">
        <f t="shared" si="6"/>
        <v>223</v>
      </c>
      <c r="CN17" s="2">
        <f t="shared" si="7"/>
        <v>106.7</v>
      </c>
      <c r="CP17" s="2">
        <f t="shared" si="8"/>
        <v>0</v>
      </c>
      <c r="CQ17" s="2">
        <v>0</v>
      </c>
      <c r="CR17" s="2">
        <v>0</v>
      </c>
      <c r="CS17" s="2">
        <f t="shared" si="9"/>
        <v>0</v>
      </c>
      <c r="CT17" s="2">
        <v>0</v>
      </c>
      <c r="CU17" s="2">
        <v>0</v>
      </c>
      <c r="CW17" s="9">
        <f t="shared" si="10"/>
        <v>0</v>
      </c>
      <c r="CX17" s="9">
        <v>0</v>
      </c>
      <c r="CY17" s="9">
        <f t="shared" si="11"/>
        <v>0</v>
      </c>
      <c r="CZ17" s="9">
        <f t="shared" si="12"/>
        <v>0</v>
      </c>
      <c r="DA17" s="9">
        <v>0</v>
      </c>
      <c r="DB17" s="9">
        <f t="shared" si="13"/>
        <v>1.2</v>
      </c>
    </row>
    <row r="18" spans="1:106" x14ac:dyDescent="0.7">
      <c r="A18" s="6">
        <v>12</v>
      </c>
      <c r="B18" s="2">
        <v>1</v>
      </c>
      <c r="C18" s="2">
        <v>0</v>
      </c>
      <c r="D18" s="2">
        <v>0</v>
      </c>
      <c r="E18" s="2">
        <v>0</v>
      </c>
      <c r="F18" s="2">
        <v>2</v>
      </c>
      <c r="G18" s="2">
        <v>0</v>
      </c>
      <c r="H18" s="2">
        <v>1</v>
      </c>
      <c r="I18" s="2">
        <v>0</v>
      </c>
      <c r="K18" s="2">
        <v>107.8224</v>
      </c>
      <c r="L18" s="2">
        <v>60</v>
      </c>
      <c r="M18" s="2">
        <v>17.38</v>
      </c>
      <c r="N18" s="2">
        <v>30</v>
      </c>
      <c r="O18" s="2">
        <v>11.518750000000001</v>
      </c>
      <c r="P18" s="2">
        <v>15.04</v>
      </c>
      <c r="Q18" s="2">
        <v>3</v>
      </c>
      <c r="R18" s="2">
        <v>0</v>
      </c>
      <c r="S18" s="2">
        <v>209.09843999999998</v>
      </c>
      <c r="T18" s="2">
        <v>60</v>
      </c>
      <c r="U18" s="2">
        <v>17.38</v>
      </c>
      <c r="V18" s="2">
        <v>30</v>
      </c>
      <c r="W18" s="2">
        <v>11.518750000000001</v>
      </c>
      <c r="X18" s="2">
        <v>15.04</v>
      </c>
      <c r="Y18" s="2">
        <v>3</v>
      </c>
      <c r="Z18" s="2">
        <v>0</v>
      </c>
      <c r="AB18" s="2">
        <v>0</v>
      </c>
      <c r="AC18" s="2">
        <v>0</v>
      </c>
      <c r="AE18" s="2">
        <v>0</v>
      </c>
      <c r="AF18" s="2">
        <v>49.1</v>
      </c>
      <c r="AG18" s="2">
        <v>92.5</v>
      </c>
      <c r="AH18" s="2">
        <v>0</v>
      </c>
      <c r="AI18" s="2">
        <v>11.1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100</v>
      </c>
      <c r="AP18" s="2">
        <v>74.5</v>
      </c>
      <c r="AQ18" s="2">
        <v>92.5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50</v>
      </c>
      <c r="AX18" s="2">
        <v>0</v>
      </c>
      <c r="AZ18" s="2">
        <f t="shared" si="0"/>
        <v>0</v>
      </c>
      <c r="BA18" s="2">
        <f t="shared" si="0"/>
        <v>67.512500000000003</v>
      </c>
      <c r="BB18" s="2">
        <f t="shared" si="0"/>
        <v>33.993749999999999</v>
      </c>
      <c r="BC18" s="2">
        <f t="shared" si="0"/>
        <v>0</v>
      </c>
      <c r="BD18" s="2">
        <f t="shared" si="0"/>
        <v>0.94905000000000006</v>
      </c>
      <c r="BE18" s="2">
        <f t="shared" si="0"/>
        <v>0</v>
      </c>
      <c r="BF18" s="2">
        <f t="shared" si="0"/>
        <v>0</v>
      </c>
      <c r="BG18" s="2">
        <f t="shared" si="0"/>
        <v>0</v>
      </c>
      <c r="BH18" s="2">
        <f t="shared" si="0"/>
        <v>0</v>
      </c>
      <c r="BI18" s="2">
        <f t="shared" si="0"/>
        <v>0</v>
      </c>
      <c r="BJ18" s="2">
        <f t="shared" si="0"/>
        <v>57</v>
      </c>
      <c r="BK18" s="2">
        <f t="shared" si="14"/>
        <v>102.4375</v>
      </c>
      <c r="BL18" s="2">
        <f t="shared" si="1"/>
        <v>33.993749999999999</v>
      </c>
      <c r="BM18" s="2">
        <f t="shared" si="1"/>
        <v>0</v>
      </c>
      <c r="BN18" s="2">
        <f t="shared" si="1"/>
        <v>0</v>
      </c>
      <c r="BO18" s="2">
        <f t="shared" si="1"/>
        <v>0</v>
      </c>
      <c r="BP18" s="2">
        <f t="shared" si="1"/>
        <v>0</v>
      </c>
      <c r="BQ18" s="2">
        <f t="shared" si="1"/>
        <v>0</v>
      </c>
      <c r="BR18" s="2">
        <f t="shared" si="1"/>
        <v>35</v>
      </c>
      <c r="BS18" s="2">
        <f t="shared" si="1"/>
        <v>0</v>
      </c>
      <c r="BU18" s="2">
        <v>75</v>
      </c>
      <c r="BV18" s="2">
        <v>0.8</v>
      </c>
      <c r="BW18" s="2">
        <v>0</v>
      </c>
      <c r="BX18" s="2">
        <v>75</v>
      </c>
      <c r="BY18" s="2">
        <v>0</v>
      </c>
      <c r="BZ18" s="2">
        <v>0</v>
      </c>
      <c r="CB18" s="6">
        <f>B18</f>
        <v>1</v>
      </c>
      <c r="CC18" s="6">
        <f>C18+D18+E18</f>
        <v>0</v>
      </c>
      <c r="CD18" s="6">
        <v>0</v>
      </c>
      <c r="CE18" s="6">
        <f>F18</f>
        <v>2</v>
      </c>
      <c r="CF18" s="6">
        <f>G18+H18+I18</f>
        <v>1</v>
      </c>
      <c r="CG18" s="6">
        <v>0</v>
      </c>
      <c r="CH18" s="6"/>
      <c r="CI18" s="2">
        <f t="shared" si="2"/>
        <v>286.7</v>
      </c>
      <c r="CJ18" s="2">
        <f t="shared" si="3"/>
        <v>18</v>
      </c>
      <c r="CK18" s="2">
        <f t="shared" si="4"/>
        <v>42.5</v>
      </c>
      <c r="CL18" s="2">
        <f t="shared" si="5"/>
        <v>422.9</v>
      </c>
      <c r="CM18" s="2">
        <f t="shared" si="6"/>
        <v>53</v>
      </c>
      <c r="CN18" s="2">
        <f t="shared" si="7"/>
        <v>98.5</v>
      </c>
      <c r="CP18" s="2">
        <f t="shared" si="8"/>
        <v>0</v>
      </c>
      <c r="CQ18" s="2">
        <v>0</v>
      </c>
      <c r="CR18" s="2">
        <v>0</v>
      </c>
      <c r="CS18" s="2">
        <f t="shared" si="9"/>
        <v>0</v>
      </c>
      <c r="CT18" s="2">
        <v>0</v>
      </c>
      <c r="CU18" s="2">
        <v>0</v>
      </c>
      <c r="CW18" s="9">
        <f t="shared" si="10"/>
        <v>75</v>
      </c>
      <c r="CX18" s="9">
        <v>0</v>
      </c>
      <c r="CY18" s="9">
        <f t="shared" si="11"/>
        <v>0.8</v>
      </c>
      <c r="CZ18" s="9">
        <f t="shared" si="12"/>
        <v>75</v>
      </c>
      <c r="DA18" s="9">
        <v>0</v>
      </c>
      <c r="DB18" s="9">
        <f t="shared" si="13"/>
        <v>0</v>
      </c>
    </row>
    <row r="19" spans="1:106" x14ac:dyDescent="0.7">
      <c r="A19" s="6">
        <v>13</v>
      </c>
      <c r="B19" s="2">
        <v>1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K19" s="2">
        <v>158.65296000000001</v>
      </c>
      <c r="L19" s="2">
        <v>60</v>
      </c>
      <c r="M19" s="2">
        <v>0</v>
      </c>
      <c r="N19" s="2">
        <v>30</v>
      </c>
      <c r="O19" s="2">
        <v>11.518750000000001</v>
      </c>
      <c r="P19" s="2">
        <v>15.04</v>
      </c>
      <c r="Q19" s="2">
        <v>3</v>
      </c>
      <c r="R19" s="2">
        <v>0</v>
      </c>
      <c r="S19" s="2">
        <v>57.376919999999998</v>
      </c>
      <c r="T19" s="2">
        <v>60</v>
      </c>
      <c r="U19" s="2">
        <v>0</v>
      </c>
      <c r="V19" s="2">
        <v>30</v>
      </c>
      <c r="W19" s="2">
        <v>11.518750000000001</v>
      </c>
      <c r="X19" s="2">
        <v>15.04</v>
      </c>
      <c r="Y19" s="2">
        <v>3</v>
      </c>
      <c r="Z19" s="2">
        <v>0</v>
      </c>
      <c r="AB19" s="2">
        <v>0</v>
      </c>
      <c r="AC19" s="2">
        <v>0</v>
      </c>
      <c r="AE19" s="2">
        <v>0</v>
      </c>
      <c r="AF19" s="2">
        <v>38.200000000000003</v>
      </c>
      <c r="AG19" s="2">
        <v>0</v>
      </c>
      <c r="AH19" s="2">
        <v>25</v>
      </c>
      <c r="AI19" s="2">
        <v>0</v>
      </c>
      <c r="AJ19" s="2">
        <v>28.6</v>
      </c>
      <c r="AK19" s="2">
        <v>0</v>
      </c>
      <c r="AL19" s="2">
        <v>0</v>
      </c>
      <c r="AM19" s="2">
        <v>0</v>
      </c>
      <c r="AN19" s="2">
        <v>0</v>
      </c>
      <c r="AO19" s="2">
        <v>25</v>
      </c>
      <c r="AP19" s="2">
        <v>29.1</v>
      </c>
      <c r="AQ19" s="2">
        <v>46.3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Z19" s="2">
        <f t="shared" si="0"/>
        <v>0</v>
      </c>
      <c r="BA19" s="2">
        <f t="shared" si="0"/>
        <v>52.524999999999999</v>
      </c>
      <c r="BB19" s="2">
        <f t="shared" si="0"/>
        <v>0</v>
      </c>
      <c r="BC19" s="2">
        <f t="shared" si="0"/>
        <v>28.5</v>
      </c>
      <c r="BD19" s="2">
        <f t="shared" si="0"/>
        <v>0</v>
      </c>
      <c r="BE19" s="2">
        <f t="shared" si="0"/>
        <v>19.019000000000002</v>
      </c>
      <c r="BF19" s="2">
        <f t="shared" si="0"/>
        <v>0</v>
      </c>
      <c r="BG19" s="2">
        <f t="shared" si="0"/>
        <v>0</v>
      </c>
      <c r="BH19" s="2">
        <f t="shared" si="0"/>
        <v>0</v>
      </c>
      <c r="BI19" s="2">
        <f t="shared" si="0"/>
        <v>0</v>
      </c>
      <c r="BJ19" s="2">
        <f t="shared" si="0"/>
        <v>14.25</v>
      </c>
      <c r="BK19" s="2">
        <f t="shared" si="14"/>
        <v>40.012500000000003</v>
      </c>
      <c r="BL19" s="2">
        <f t="shared" si="1"/>
        <v>17.015249999999998</v>
      </c>
      <c r="BM19" s="2">
        <f t="shared" si="1"/>
        <v>0</v>
      </c>
      <c r="BN19" s="2">
        <f t="shared" si="1"/>
        <v>0</v>
      </c>
      <c r="BO19" s="2">
        <f t="shared" si="1"/>
        <v>0</v>
      </c>
      <c r="BP19" s="2">
        <f t="shared" si="1"/>
        <v>0</v>
      </c>
      <c r="BQ19" s="2">
        <f t="shared" si="1"/>
        <v>0</v>
      </c>
      <c r="BR19" s="2">
        <f t="shared" si="1"/>
        <v>0</v>
      </c>
      <c r="BS19" s="2">
        <f t="shared" si="1"/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B19" s="6">
        <f>B19</f>
        <v>1</v>
      </c>
      <c r="CC19" s="6">
        <f>C19+D19+E19</f>
        <v>0</v>
      </c>
      <c r="CD19" s="6">
        <v>0</v>
      </c>
      <c r="CE19" s="6">
        <f>F19</f>
        <v>1</v>
      </c>
      <c r="CF19" s="6">
        <f>G19+H19+I19</f>
        <v>0</v>
      </c>
      <c r="CG19" s="6">
        <v>0</v>
      </c>
      <c r="CH19" s="6"/>
      <c r="CI19" s="2">
        <f t="shared" si="2"/>
        <v>271.2</v>
      </c>
      <c r="CJ19" s="2">
        <f t="shared" si="3"/>
        <v>18</v>
      </c>
      <c r="CK19" s="2">
        <f t="shared" si="4"/>
        <v>89</v>
      </c>
      <c r="CL19" s="2">
        <f t="shared" si="5"/>
        <v>174.4</v>
      </c>
      <c r="CM19" s="2">
        <f t="shared" si="6"/>
        <v>18</v>
      </c>
      <c r="CN19" s="2">
        <f t="shared" si="7"/>
        <v>55.8</v>
      </c>
      <c r="CP19" s="2">
        <f t="shared" si="8"/>
        <v>0</v>
      </c>
      <c r="CQ19" s="2">
        <v>0</v>
      </c>
      <c r="CR19" s="2">
        <v>0</v>
      </c>
      <c r="CS19" s="2">
        <f t="shared" si="9"/>
        <v>0</v>
      </c>
      <c r="CT19" s="2">
        <v>0</v>
      </c>
      <c r="CU19" s="2">
        <v>0</v>
      </c>
      <c r="CW19" s="9">
        <f t="shared" si="10"/>
        <v>0</v>
      </c>
      <c r="CX19" s="9">
        <v>0</v>
      </c>
      <c r="CY19" s="9">
        <f t="shared" si="11"/>
        <v>0</v>
      </c>
      <c r="CZ19" s="9">
        <f t="shared" si="12"/>
        <v>0</v>
      </c>
      <c r="DA19" s="9">
        <v>0</v>
      </c>
      <c r="DB19" s="9">
        <f t="shared" si="13"/>
        <v>0</v>
      </c>
    </row>
    <row r="20" spans="1:106" x14ac:dyDescent="0.7">
      <c r="A20" s="6">
        <v>14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K20" s="2">
        <v>6.9314400000000003</v>
      </c>
      <c r="L20" s="2">
        <v>60</v>
      </c>
      <c r="M20" s="2">
        <v>0</v>
      </c>
      <c r="N20" s="2">
        <v>30</v>
      </c>
      <c r="O20" s="2">
        <v>11.518750000000001</v>
      </c>
      <c r="P20" s="2">
        <v>15.04</v>
      </c>
      <c r="Q20" s="2">
        <v>3</v>
      </c>
      <c r="R20" s="2">
        <v>0</v>
      </c>
      <c r="S20" s="2">
        <v>6.9314400000000003</v>
      </c>
      <c r="T20" s="2">
        <v>60</v>
      </c>
      <c r="U20" s="2">
        <v>0</v>
      </c>
      <c r="V20" s="2">
        <v>30</v>
      </c>
      <c r="W20" s="2">
        <v>11.518750000000001</v>
      </c>
      <c r="X20" s="2">
        <v>15.04</v>
      </c>
      <c r="Y20" s="2">
        <v>3</v>
      </c>
      <c r="Z20" s="2">
        <v>0</v>
      </c>
      <c r="AB20" s="2">
        <v>0</v>
      </c>
      <c r="AC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Z20" s="2">
        <f t="shared" si="0"/>
        <v>0</v>
      </c>
      <c r="BA20" s="2">
        <f t="shared" si="0"/>
        <v>0</v>
      </c>
      <c r="BB20" s="2">
        <f t="shared" si="0"/>
        <v>0</v>
      </c>
      <c r="BC20" s="2">
        <f t="shared" si="0"/>
        <v>0</v>
      </c>
      <c r="BD20" s="2">
        <f t="shared" si="0"/>
        <v>0</v>
      </c>
      <c r="BE20" s="2">
        <f t="shared" si="0"/>
        <v>0</v>
      </c>
      <c r="BF20" s="2">
        <f t="shared" si="0"/>
        <v>0</v>
      </c>
      <c r="BG20" s="2">
        <f t="shared" si="0"/>
        <v>0</v>
      </c>
      <c r="BH20" s="2">
        <f t="shared" si="0"/>
        <v>0</v>
      </c>
      <c r="BI20" s="2">
        <f t="shared" si="0"/>
        <v>0</v>
      </c>
      <c r="BJ20" s="2">
        <f t="shared" si="0"/>
        <v>0</v>
      </c>
      <c r="BK20" s="2">
        <f t="shared" si="14"/>
        <v>0</v>
      </c>
      <c r="BL20" s="2">
        <f t="shared" si="1"/>
        <v>0</v>
      </c>
      <c r="BM20" s="2">
        <f t="shared" si="1"/>
        <v>0</v>
      </c>
      <c r="BN20" s="2">
        <f t="shared" si="1"/>
        <v>0</v>
      </c>
      <c r="BO20" s="2">
        <f t="shared" si="1"/>
        <v>0</v>
      </c>
      <c r="BP20" s="2">
        <f t="shared" si="1"/>
        <v>0</v>
      </c>
      <c r="BQ20" s="2">
        <f t="shared" si="1"/>
        <v>0</v>
      </c>
      <c r="BR20" s="2">
        <f t="shared" si="1"/>
        <v>0</v>
      </c>
      <c r="BS20" s="2">
        <f t="shared" si="1"/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B20" s="6">
        <f>B20</f>
        <v>0</v>
      </c>
      <c r="CC20" s="6">
        <f>C20+D20+E20</f>
        <v>0</v>
      </c>
      <c r="CD20" s="6">
        <v>0</v>
      </c>
      <c r="CE20" s="6">
        <f>F20</f>
        <v>0</v>
      </c>
      <c r="CF20" s="6">
        <f>G20+H20+I20</f>
        <v>0</v>
      </c>
      <c r="CG20" s="6">
        <v>0</v>
      </c>
      <c r="CH20" s="6"/>
      <c r="CI20" s="2">
        <f t="shared" si="2"/>
        <v>66.900000000000006</v>
      </c>
      <c r="CJ20" s="2">
        <f t="shared" si="3"/>
        <v>18</v>
      </c>
      <c r="CK20" s="2">
        <f t="shared" si="4"/>
        <v>41.5</v>
      </c>
      <c r="CL20" s="2">
        <f t="shared" si="5"/>
        <v>66.900000000000006</v>
      </c>
      <c r="CM20" s="2">
        <f t="shared" si="6"/>
        <v>18</v>
      </c>
      <c r="CN20" s="2">
        <f t="shared" si="7"/>
        <v>41.5</v>
      </c>
      <c r="CP20" s="2">
        <f t="shared" si="8"/>
        <v>0</v>
      </c>
      <c r="CQ20" s="2">
        <v>0</v>
      </c>
      <c r="CR20" s="2">
        <v>0</v>
      </c>
      <c r="CS20" s="2">
        <f t="shared" si="9"/>
        <v>0</v>
      </c>
      <c r="CT20" s="2">
        <v>0</v>
      </c>
      <c r="CU20" s="2">
        <v>0</v>
      </c>
      <c r="CW20" s="9">
        <f t="shared" si="10"/>
        <v>0</v>
      </c>
      <c r="CX20" s="9">
        <v>0</v>
      </c>
      <c r="CY20" s="9">
        <f t="shared" si="11"/>
        <v>0</v>
      </c>
      <c r="CZ20" s="9">
        <f t="shared" si="12"/>
        <v>0</v>
      </c>
      <c r="DA20" s="9">
        <v>0</v>
      </c>
      <c r="DB20" s="9">
        <f t="shared" si="13"/>
        <v>0</v>
      </c>
    </row>
    <row r="21" spans="1:106" x14ac:dyDescent="0.7">
      <c r="A21" s="6">
        <v>15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K21" s="2">
        <v>6.9314400000000003</v>
      </c>
      <c r="L21" s="2">
        <v>60</v>
      </c>
      <c r="M21" s="2">
        <v>0</v>
      </c>
      <c r="N21" s="2">
        <v>30</v>
      </c>
      <c r="O21" s="2">
        <v>11.518750000000001</v>
      </c>
      <c r="P21" s="2">
        <v>15.04</v>
      </c>
      <c r="Q21" s="2">
        <v>3</v>
      </c>
      <c r="R21" s="2">
        <v>0</v>
      </c>
      <c r="S21" s="2">
        <v>6.9314400000000003</v>
      </c>
      <c r="T21" s="2">
        <v>60</v>
      </c>
      <c r="U21" s="2">
        <v>0</v>
      </c>
      <c r="V21" s="2">
        <v>30</v>
      </c>
      <c r="W21" s="2">
        <v>11.518750000000001</v>
      </c>
      <c r="X21" s="2">
        <v>15.04</v>
      </c>
      <c r="Y21" s="2">
        <v>3</v>
      </c>
      <c r="Z21" s="2">
        <v>0</v>
      </c>
      <c r="AB21" s="2">
        <v>0</v>
      </c>
      <c r="AC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Z21" s="2">
        <f t="shared" si="0"/>
        <v>0</v>
      </c>
      <c r="BA21" s="2">
        <f t="shared" si="0"/>
        <v>0</v>
      </c>
      <c r="BB21" s="2">
        <f t="shared" si="0"/>
        <v>0</v>
      </c>
      <c r="BC21" s="2">
        <f t="shared" si="0"/>
        <v>0</v>
      </c>
      <c r="BD21" s="2">
        <f t="shared" si="0"/>
        <v>0</v>
      </c>
      <c r="BE21" s="2">
        <f t="shared" si="0"/>
        <v>0</v>
      </c>
      <c r="BF21" s="2">
        <f t="shared" si="0"/>
        <v>0</v>
      </c>
      <c r="BG21" s="2">
        <f t="shared" si="0"/>
        <v>0</v>
      </c>
      <c r="BH21" s="2">
        <f t="shared" si="0"/>
        <v>0</v>
      </c>
      <c r="BI21" s="2">
        <f t="shared" si="0"/>
        <v>0</v>
      </c>
      <c r="BJ21" s="2">
        <f t="shared" si="0"/>
        <v>0</v>
      </c>
      <c r="BK21" s="2">
        <f t="shared" si="14"/>
        <v>0</v>
      </c>
      <c r="BL21" s="2">
        <f t="shared" si="1"/>
        <v>0</v>
      </c>
      <c r="BM21" s="2">
        <f t="shared" si="1"/>
        <v>0</v>
      </c>
      <c r="BN21" s="2">
        <f t="shared" si="1"/>
        <v>0</v>
      </c>
      <c r="BO21" s="2">
        <f t="shared" si="1"/>
        <v>0</v>
      </c>
      <c r="BP21" s="2">
        <f t="shared" si="1"/>
        <v>0</v>
      </c>
      <c r="BQ21" s="2">
        <f t="shared" si="1"/>
        <v>0</v>
      </c>
      <c r="BR21" s="2">
        <f t="shared" si="1"/>
        <v>0</v>
      </c>
      <c r="BS21" s="2">
        <f t="shared" si="1"/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B21" s="6">
        <f>B21</f>
        <v>0</v>
      </c>
      <c r="CC21" s="6">
        <f>C21+D21+E21</f>
        <v>0</v>
      </c>
      <c r="CD21" s="6">
        <v>0</v>
      </c>
      <c r="CE21" s="6">
        <f>F21</f>
        <v>0</v>
      </c>
      <c r="CF21" s="6">
        <f>G21+H21+I21</f>
        <v>0</v>
      </c>
      <c r="CG21" s="6">
        <v>0</v>
      </c>
      <c r="CH21" s="6"/>
      <c r="CI21" s="2">
        <f t="shared" si="2"/>
        <v>66.900000000000006</v>
      </c>
      <c r="CJ21" s="2">
        <f t="shared" si="3"/>
        <v>18</v>
      </c>
      <c r="CK21" s="2">
        <f t="shared" si="4"/>
        <v>41.5</v>
      </c>
      <c r="CL21" s="2">
        <f t="shared" si="5"/>
        <v>66.900000000000006</v>
      </c>
      <c r="CM21" s="2">
        <f t="shared" si="6"/>
        <v>18</v>
      </c>
      <c r="CN21" s="2">
        <f t="shared" si="7"/>
        <v>41.5</v>
      </c>
      <c r="CP21" s="2">
        <f t="shared" si="8"/>
        <v>0</v>
      </c>
      <c r="CQ21" s="2">
        <v>0</v>
      </c>
      <c r="CR21" s="2">
        <v>0</v>
      </c>
      <c r="CS21" s="2">
        <f t="shared" si="9"/>
        <v>0</v>
      </c>
      <c r="CT21" s="2">
        <v>0</v>
      </c>
      <c r="CU21" s="2">
        <v>0</v>
      </c>
      <c r="CW21" s="9">
        <f t="shared" si="10"/>
        <v>0</v>
      </c>
      <c r="CX21" s="9">
        <v>0</v>
      </c>
      <c r="CY21" s="9">
        <f t="shared" si="11"/>
        <v>0</v>
      </c>
      <c r="CZ21" s="9">
        <f t="shared" si="12"/>
        <v>0</v>
      </c>
      <c r="DA21" s="9">
        <v>0</v>
      </c>
      <c r="DB21" s="9">
        <f t="shared" si="13"/>
        <v>0</v>
      </c>
    </row>
    <row r="22" spans="1:106" x14ac:dyDescent="0.7">
      <c r="A22" s="6">
        <v>16</v>
      </c>
      <c r="B22" s="2">
        <v>1</v>
      </c>
      <c r="C22" s="2">
        <v>0</v>
      </c>
      <c r="D22" s="2">
        <v>0</v>
      </c>
      <c r="E22" s="2">
        <v>0</v>
      </c>
      <c r="F22" s="2">
        <v>2</v>
      </c>
      <c r="G22" s="2">
        <v>1</v>
      </c>
      <c r="H22" s="2">
        <v>0</v>
      </c>
      <c r="I22" s="2">
        <v>0</v>
      </c>
      <c r="K22" s="2">
        <v>107.8224</v>
      </c>
      <c r="L22" s="2">
        <v>60</v>
      </c>
      <c r="M22" s="2">
        <v>0</v>
      </c>
      <c r="N22" s="2">
        <v>30</v>
      </c>
      <c r="O22" s="2">
        <v>11.518750000000001</v>
      </c>
      <c r="P22" s="2">
        <v>15.04</v>
      </c>
      <c r="Q22" s="2">
        <v>3</v>
      </c>
      <c r="R22" s="2">
        <v>0</v>
      </c>
      <c r="S22" s="2">
        <v>107.8224</v>
      </c>
      <c r="T22" s="2">
        <v>60</v>
      </c>
      <c r="U22" s="2">
        <v>0</v>
      </c>
      <c r="V22" s="2">
        <v>30</v>
      </c>
      <c r="W22" s="2">
        <v>11.518750000000001</v>
      </c>
      <c r="X22" s="2">
        <v>20</v>
      </c>
      <c r="Y22" s="2">
        <v>3</v>
      </c>
      <c r="Z22" s="2">
        <v>0</v>
      </c>
      <c r="AB22" s="2">
        <v>0</v>
      </c>
      <c r="AC22" s="2">
        <v>0</v>
      </c>
      <c r="AE22" s="2">
        <v>100</v>
      </c>
      <c r="AF22" s="2">
        <v>25.5</v>
      </c>
      <c r="AG22" s="2">
        <v>92.5</v>
      </c>
      <c r="AH22" s="2">
        <v>0</v>
      </c>
      <c r="AI22" s="2">
        <v>11.1</v>
      </c>
      <c r="AJ22" s="2">
        <v>9.5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50.9</v>
      </c>
      <c r="AQ22" s="2">
        <v>0</v>
      </c>
      <c r="AR22" s="2">
        <v>50</v>
      </c>
      <c r="AS22" s="2">
        <v>33.299999999999997</v>
      </c>
      <c r="AT22" s="2">
        <v>45.2</v>
      </c>
      <c r="AU22" s="2">
        <v>66.7</v>
      </c>
      <c r="AV22" s="2">
        <v>100</v>
      </c>
      <c r="AW22" s="2">
        <v>0</v>
      </c>
      <c r="AX22" s="2">
        <v>0</v>
      </c>
      <c r="AZ22" s="2">
        <f t="shared" si="0"/>
        <v>57</v>
      </c>
      <c r="BA22" s="2">
        <f t="shared" si="0"/>
        <v>35.0625</v>
      </c>
      <c r="BB22" s="2">
        <f t="shared" si="0"/>
        <v>33.993749999999999</v>
      </c>
      <c r="BC22" s="2">
        <f t="shared" si="0"/>
        <v>0</v>
      </c>
      <c r="BD22" s="2">
        <f t="shared" si="0"/>
        <v>0.94905000000000006</v>
      </c>
      <c r="BE22" s="2">
        <f t="shared" si="0"/>
        <v>6.3174999999999999</v>
      </c>
      <c r="BF22" s="2">
        <f t="shared" si="0"/>
        <v>0</v>
      </c>
      <c r="BG22" s="2">
        <f t="shared" si="0"/>
        <v>0</v>
      </c>
      <c r="BH22" s="2">
        <f t="shared" si="0"/>
        <v>0</v>
      </c>
      <c r="BI22" s="2">
        <f t="shared" si="0"/>
        <v>0</v>
      </c>
      <c r="BJ22" s="2">
        <f t="shared" si="0"/>
        <v>0</v>
      </c>
      <c r="BK22" s="2">
        <f t="shared" si="14"/>
        <v>69.987499999999997</v>
      </c>
      <c r="BL22" s="2">
        <f t="shared" si="1"/>
        <v>0</v>
      </c>
      <c r="BM22" s="2">
        <f t="shared" si="1"/>
        <v>57</v>
      </c>
      <c r="BN22" s="2">
        <f t="shared" si="1"/>
        <v>2.8471499999999996</v>
      </c>
      <c r="BO22" s="2">
        <f t="shared" si="1"/>
        <v>30.058000000000003</v>
      </c>
      <c r="BP22" s="2">
        <f t="shared" si="1"/>
        <v>27.013500000000001</v>
      </c>
      <c r="BQ22" s="2">
        <f t="shared" si="1"/>
        <v>70</v>
      </c>
      <c r="BR22" s="2">
        <f t="shared" si="1"/>
        <v>0</v>
      </c>
      <c r="BS22" s="2">
        <f t="shared" si="1"/>
        <v>0</v>
      </c>
      <c r="BU22" s="2">
        <v>0</v>
      </c>
      <c r="BV22" s="2">
        <v>0.8</v>
      </c>
      <c r="BW22" s="2">
        <v>0</v>
      </c>
      <c r="BX22" s="2">
        <v>0</v>
      </c>
      <c r="BY22" s="2">
        <v>2</v>
      </c>
      <c r="BZ22" s="2">
        <v>0</v>
      </c>
      <c r="CB22" s="6">
        <f>B22</f>
        <v>1</v>
      </c>
      <c r="CC22" s="6">
        <f>C22+D22+E22</f>
        <v>0</v>
      </c>
      <c r="CD22" s="6">
        <v>0</v>
      </c>
      <c r="CE22" s="6">
        <f>F22</f>
        <v>2</v>
      </c>
      <c r="CF22" s="6">
        <f>G22+H22+I22</f>
        <v>1</v>
      </c>
      <c r="CG22" s="6">
        <v>0</v>
      </c>
      <c r="CH22" s="6"/>
      <c r="CI22" s="2">
        <f t="shared" si="2"/>
        <v>236.9</v>
      </c>
      <c r="CJ22" s="2">
        <f t="shared" si="3"/>
        <v>18</v>
      </c>
      <c r="CK22" s="2">
        <f t="shared" si="4"/>
        <v>105.8</v>
      </c>
      <c r="CL22" s="2">
        <f t="shared" si="5"/>
        <v>237.8</v>
      </c>
      <c r="CM22" s="2">
        <f t="shared" si="6"/>
        <v>93</v>
      </c>
      <c r="CN22" s="2">
        <f t="shared" si="7"/>
        <v>158.4</v>
      </c>
      <c r="CP22" s="2">
        <f t="shared" si="8"/>
        <v>0</v>
      </c>
      <c r="CQ22" s="2">
        <v>0</v>
      </c>
      <c r="CR22" s="2">
        <v>0</v>
      </c>
      <c r="CS22" s="2">
        <f t="shared" si="9"/>
        <v>0</v>
      </c>
      <c r="CT22" s="2">
        <v>0</v>
      </c>
      <c r="CU22" s="2">
        <v>0</v>
      </c>
      <c r="CW22" s="9">
        <f t="shared" si="10"/>
        <v>0</v>
      </c>
      <c r="CX22" s="9">
        <v>0</v>
      </c>
      <c r="CY22" s="9">
        <f t="shared" si="11"/>
        <v>0.8</v>
      </c>
      <c r="CZ22" s="9">
        <f t="shared" si="12"/>
        <v>0</v>
      </c>
      <c r="DA22" s="9">
        <v>0</v>
      </c>
      <c r="DB22" s="9">
        <f t="shared" si="13"/>
        <v>2</v>
      </c>
    </row>
    <row r="23" spans="1:106" x14ac:dyDescent="0.7">
      <c r="A23" s="6">
        <v>17</v>
      </c>
      <c r="B23" s="2">
        <v>2</v>
      </c>
      <c r="C23" s="2">
        <v>0</v>
      </c>
      <c r="D23" s="2">
        <v>0</v>
      </c>
      <c r="E23" s="2">
        <v>0</v>
      </c>
      <c r="F23" s="2">
        <v>3</v>
      </c>
      <c r="G23" s="2">
        <v>1</v>
      </c>
      <c r="H23" s="2">
        <v>0</v>
      </c>
      <c r="I23" s="2">
        <v>0</v>
      </c>
      <c r="K23" s="2">
        <v>158.65296000000001</v>
      </c>
      <c r="L23" s="2">
        <v>60</v>
      </c>
      <c r="M23" s="2">
        <v>0</v>
      </c>
      <c r="N23" s="2">
        <v>30</v>
      </c>
      <c r="O23" s="2">
        <v>11.518750000000001</v>
      </c>
      <c r="P23" s="2">
        <v>15.04</v>
      </c>
      <c r="Q23" s="2">
        <v>3</v>
      </c>
      <c r="R23" s="2">
        <v>0</v>
      </c>
      <c r="S23" s="2">
        <v>209.09843999999998</v>
      </c>
      <c r="T23" s="2">
        <v>60</v>
      </c>
      <c r="U23" s="2">
        <v>34.76</v>
      </c>
      <c r="V23" s="2">
        <v>30</v>
      </c>
      <c r="W23" s="2">
        <v>65.075000000000003</v>
      </c>
      <c r="X23" s="2">
        <v>20</v>
      </c>
      <c r="Y23" s="2">
        <v>3</v>
      </c>
      <c r="Z23" s="2">
        <v>0</v>
      </c>
      <c r="AB23" s="2">
        <v>0</v>
      </c>
      <c r="AC23" s="2">
        <v>50</v>
      </c>
      <c r="AE23" s="2">
        <v>100</v>
      </c>
      <c r="AF23" s="2">
        <v>50.9</v>
      </c>
      <c r="AG23" s="2">
        <v>0</v>
      </c>
      <c r="AH23" s="2">
        <v>0</v>
      </c>
      <c r="AI23" s="2">
        <v>11.1</v>
      </c>
      <c r="AJ23" s="2">
        <v>9.5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50.9</v>
      </c>
      <c r="AQ23" s="2">
        <v>92.5</v>
      </c>
      <c r="AR23" s="2">
        <v>25</v>
      </c>
      <c r="AS23" s="2">
        <v>11.1</v>
      </c>
      <c r="AT23" s="2">
        <v>50</v>
      </c>
      <c r="AU23" s="2">
        <v>33.299999999999997</v>
      </c>
      <c r="AV23" s="2">
        <v>100</v>
      </c>
      <c r="AW23" s="2">
        <v>0</v>
      </c>
      <c r="AX23" s="2">
        <v>0</v>
      </c>
      <c r="AZ23" s="2">
        <f t="shared" si="0"/>
        <v>57</v>
      </c>
      <c r="BA23" s="2">
        <f t="shared" si="0"/>
        <v>69.987499999999997</v>
      </c>
      <c r="BB23" s="2">
        <f t="shared" si="0"/>
        <v>0</v>
      </c>
      <c r="BC23" s="2">
        <f t="shared" si="0"/>
        <v>0</v>
      </c>
      <c r="BD23" s="2">
        <f t="shared" si="0"/>
        <v>0.94905000000000006</v>
      </c>
      <c r="BE23" s="2">
        <f t="shared" si="0"/>
        <v>6.3174999999999999</v>
      </c>
      <c r="BF23" s="2">
        <f t="shared" si="0"/>
        <v>0</v>
      </c>
      <c r="BG23" s="2">
        <f t="shared" si="0"/>
        <v>0</v>
      </c>
      <c r="BH23" s="2">
        <f t="shared" si="0"/>
        <v>0</v>
      </c>
      <c r="BI23" s="2">
        <f t="shared" si="0"/>
        <v>0</v>
      </c>
      <c r="BJ23" s="2">
        <f t="shared" si="0"/>
        <v>0</v>
      </c>
      <c r="BK23" s="2">
        <f t="shared" si="14"/>
        <v>69.987499999999997</v>
      </c>
      <c r="BL23" s="2">
        <f t="shared" si="1"/>
        <v>33.993749999999999</v>
      </c>
      <c r="BM23" s="2">
        <f t="shared" si="1"/>
        <v>28.5</v>
      </c>
      <c r="BN23" s="2">
        <f t="shared" si="1"/>
        <v>0.94905000000000006</v>
      </c>
      <c r="BO23" s="2">
        <f t="shared" si="1"/>
        <v>33.25</v>
      </c>
      <c r="BP23" s="2">
        <f t="shared" si="1"/>
        <v>13.486499999999999</v>
      </c>
      <c r="BQ23" s="2">
        <f t="shared" si="1"/>
        <v>70</v>
      </c>
      <c r="BR23" s="2">
        <f t="shared" si="1"/>
        <v>0</v>
      </c>
      <c r="BS23" s="2">
        <f t="shared" si="1"/>
        <v>0</v>
      </c>
      <c r="BU23" s="2">
        <v>0</v>
      </c>
      <c r="BV23" s="2">
        <v>0.8</v>
      </c>
      <c r="BW23" s="2">
        <v>0</v>
      </c>
      <c r="BX23" s="2">
        <v>150</v>
      </c>
      <c r="BY23" s="2">
        <v>0.8</v>
      </c>
      <c r="BZ23" s="2">
        <v>75</v>
      </c>
      <c r="CB23" s="6">
        <f>B23</f>
        <v>2</v>
      </c>
      <c r="CC23" s="6">
        <f>C23+D23+E23</f>
        <v>0</v>
      </c>
      <c r="CD23" s="6">
        <v>0</v>
      </c>
      <c r="CE23" s="6">
        <f>F23</f>
        <v>3</v>
      </c>
      <c r="CF23" s="6">
        <f>G23+H23+I23</f>
        <v>1</v>
      </c>
      <c r="CG23" s="6">
        <v>0</v>
      </c>
      <c r="CH23" s="6"/>
      <c r="CI23" s="2">
        <f t="shared" si="2"/>
        <v>288.60000000000002</v>
      </c>
      <c r="CJ23" s="2">
        <f t="shared" si="3"/>
        <v>18</v>
      </c>
      <c r="CK23" s="2">
        <f t="shared" si="4"/>
        <v>105.8</v>
      </c>
      <c r="CL23" s="2">
        <f t="shared" si="5"/>
        <v>407.8</v>
      </c>
      <c r="CM23" s="2">
        <f t="shared" si="6"/>
        <v>93</v>
      </c>
      <c r="CN23" s="2">
        <f t="shared" si="7"/>
        <v>171.3</v>
      </c>
      <c r="CP23" s="2">
        <f t="shared" si="8"/>
        <v>0</v>
      </c>
      <c r="CQ23" s="2">
        <v>0</v>
      </c>
      <c r="CR23" s="2">
        <v>0</v>
      </c>
      <c r="CS23" s="2">
        <f t="shared" si="9"/>
        <v>50</v>
      </c>
      <c r="CT23" s="2">
        <v>0</v>
      </c>
      <c r="CU23" s="2">
        <v>0</v>
      </c>
      <c r="CW23" s="9">
        <f t="shared" si="10"/>
        <v>0</v>
      </c>
      <c r="CX23" s="9">
        <v>0</v>
      </c>
      <c r="CY23" s="9">
        <f t="shared" si="11"/>
        <v>0.8</v>
      </c>
      <c r="CZ23" s="9">
        <f t="shared" si="12"/>
        <v>150</v>
      </c>
      <c r="DA23" s="9">
        <v>0</v>
      </c>
      <c r="DB23" s="9">
        <f t="shared" si="13"/>
        <v>75.8</v>
      </c>
    </row>
    <row r="24" spans="1:106" x14ac:dyDescent="0.7">
      <c r="A24" s="6">
        <v>18</v>
      </c>
      <c r="B24" s="2">
        <v>2</v>
      </c>
      <c r="C24" s="2">
        <v>0</v>
      </c>
      <c r="D24" s="2">
        <v>1</v>
      </c>
      <c r="E24" s="2">
        <v>0</v>
      </c>
      <c r="F24" s="2">
        <v>3</v>
      </c>
      <c r="G24" s="2">
        <v>1</v>
      </c>
      <c r="H24" s="2">
        <v>0</v>
      </c>
      <c r="I24" s="2">
        <v>0</v>
      </c>
      <c r="K24" s="2">
        <v>209.09843999999998</v>
      </c>
      <c r="L24" s="2">
        <v>60</v>
      </c>
      <c r="M24" s="2">
        <v>34.76</v>
      </c>
      <c r="N24" s="2">
        <v>30</v>
      </c>
      <c r="O24" s="2">
        <v>11.518750000000001</v>
      </c>
      <c r="P24" s="2">
        <v>15.04</v>
      </c>
      <c r="Q24" s="2">
        <v>3</v>
      </c>
      <c r="R24" s="2">
        <v>0</v>
      </c>
      <c r="S24" s="2">
        <v>209.09843999999998</v>
      </c>
      <c r="T24" s="2">
        <v>60</v>
      </c>
      <c r="U24" s="2">
        <v>0</v>
      </c>
      <c r="V24" s="2">
        <v>30</v>
      </c>
      <c r="W24" s="2">
        <v>11.518750000000001</v>
      </c>
      <c r="X24" s="2">
        <v>17.52</v>
      </c>
      <c r="Y24" s="2">
        <v>3</v>
      </c>
      <c r="Z24" s="2">
        <v>0</v>
      </c>
      <c r="AB24" s="2">
        <v>50</v>
      </c>
      <c r="AC24" s="2">
        <v>0</v>
      </c>
      <c r="AE24" s="2">
        <v>100</v>
      </c>
      <c r="AF24" s="2">
        <v>50.9</v>
      </c>
      <c r="AG24" s="2">
        <v>92.5</v>
      </c>
      <c r="AH24" s="2">
        <v>0</v>
      </c>
      <c r="AI24" s="2">
        <v>11.1</v>
      </c>
      <c r="AJ24" s="2">
        <v>19</v>
      </c>
      <c r="AK24" s="2">
        <v>0</v>
      </c>
      <c r="AL24" s="2">
        <v>0</v>
      </c>
      <c r="AM24" s="2">
        <v>50</v>
      </c>
      <c r="AN24" s="2">
        <v>0</v>
      </c>
      <c r="AO24" s="2">
        <v>50</v>
      </c>
      <c r="AP24" s="2">
        <v>58.2</v>
      </c>
      <c r="AQ24" s="2">
        <v>92.5</v>
      </c>
      <c r="AR24" s="2">
        <v>0</v>
      </c>
      <c r="AS24" s="2">
        <v>0</v>
      </c>
      <c r="AT24" s="2">
        <v>19</v>
      </c>
      <c r="AU24" s="2">
        <v>0</v>
      </c>
      <c r="AV24" s="2">
        <v>50</v>
      </c>
      <c r="AW24" s="2">
        <v>0</v>
      </c>
      <c r="AX24" s="2">
        <v>0</v>
      </c>
      <c r="AZ24" s="2">
        <f t="shared" si="0"/>
        <v>57</v>
      </c>
      <c r="BA24" s="2">
        <f t="shared" si="0"/>
        <v>69.987499999999997</v>
      </c>
      <c r="BB24" s="2">
        <f t="shared" si="0"/>
        <v>33.993749999999999</v>
      </c>
      <c r="BC24" s="2">
        <f t="shared" si="0"/>
        <v>0</v>
      </c>
      <c r="BD24" s="2">
        <f t="shared" si="0"/>
        <v>0.94905000000000006</v>
      </c>
      <c r="BE24" s="2">
        <f t="shared" si="0"/>
        <v>12.635</v>
      </c>
      <c r="BF24" s="2">
        <f t="shared" si="0"/>
        <v>0</v>
      </c>
      <c r="BG24" s="2">
        <f t="shared" si="0"/>
        <v>0</v>
      </c>
      <c r="BH24" s="2">
        <f t="shared" si="0"/>
        <v>35</v>
      </c>
      <c r="BI24" s="2">
        <f t="shared" si="0"/>
        <v>0</v>
      </c>
      <c r="BJ24" s="2">
        <f t="shared" si="0"/>
        <v>28.5</v>
      </c>
      <c r="BK24" s="2">
        <f t="shared" si="14"/>
        <v>80.025000000000006</v>
      </c>
      <c r="BL24" s="2">
        <f t="shared" si="1"/>
        <v>33.993749999999999</v>
      </c>
      <c r="BM24" s="2">
        <f t="shared" si="1"/>
        <v>0</v>
      </c>
      <c r="BN24" s="2">
        <f t="shared" si="1"/>
        <v>0</v>
      </c>
      <c r="BO24" s="2">
        <f t="shared" si="1"/>
        <v>12.635</v>
      </c>
      <c r="BP24" s="2">
        <f t="shared" si="1"/>
        <v>0</v>
      </c>
      <c r="BQ24" s="2">
        <f t="shared" si="1"/>
        <v>35</v>
      </c>
      <c r="BR24" s="2">
        <f t="shared" si="1"/>
        <v>0</v>
      </c>
      <c r="BS24" s="2">
        <f t="shared" si="1"/>
        <v>0</v>
      </c>
      <c r="BU24" s="2">
        <v>150</v>
      </c>
      <c r="BV24" s="2">
        <v>0.8</v>
      </c>
      <c r="BW24" s="2">
        <v>0</v>
      </c>
      <c r="BX24" s="2">
        <v>150</v>
      </c>
      <c r="BY24" s="2">
        <v>0</v>
      </c>
      <c r="BZ24" s="2">
        <v>25</v>
      </c>
      <c r="CB24" s="6">
        <f>B24</f>
        <v>2</v>
      </c>
      <c r="CC24" s="6">
        <f>C24+D24+E24</f>
        <v>1</v>
      </c>
      <c r="CD24" s="6">
        <v>0</v>
      </c>
      <c r="CE24" s="6">
        <f>F24</f>
        <v>3</v>
      </c>
      <c r="CF24" s="6">
        <f>G24+H24+I24</f>
        <v>1</v>
      </c>
      <c r="CG24" s="6">
        <v>0</v>
      </c>
      <c r="CH24" s="6"/>
      <c r="CI24" s="2">
        <f t="shared" si="2"/>
        <v>407.8</v>
      </c>
      <c r="CJ24" s="2">
        <f t="shared" si="3"/>
        <v>53</v>
      </c>
      <c r="CK24" s="2">
        <f t="shared" si="4"/>
        <v>112.1</v>
      </c>
      <c r="CL24" s="2">
        <f t="shared" si="5"/>
        <v>383.1</v>
      </c>
      <c r="CM24" s="2">
        <f t="shared" si="6"/>
        <v>55.5</v>
      </c>
      <c r="CN24" s="2">
        <f t="shared" si="7"/>
        <v>82.7</v>
      </c>
      <c r="CP24" s="2">
        <f t="shared" si="8"/>
        <v>50</v>
      </c>
      <c r="CQ24" s="2">
        <v>0</v>
      </c>
      <c r="CR24" s="2">
        <v>0</v>
      </c>
      <c r="CS24" s="2">
        <f t="shared" si="9"/>
        <v>0</v>
      </c>
      <c r="CT24" s="2">
        <v>0</v>
      </c>
      <c r="CU24" s="2">
        <v>0</v>
      </c>
      <c r="CW24" s="9">
        <f t="shared" si="10"/>
        <v>150</v>
      </c>
      <c r="CX24" s="9">
        <v>0</v>
      </c>
      <c r="CY24" s="9">
        <f t="shared" si="11"/>
        <v>0.8</v>
      </c>
      <c r="CZ24" s="9">
        <f t="shared" si="12"/>
        <v>150</v>
      </c>
      <c r="DA24" s="9">
        <v>0</v>
      </c>
      <c r="DB24" s="9">
        <f t="shared" si="13"/>
        <v>25</v>
      </c>
    </row>
    <row r="25" spans="1:106" x14ac:dyDescent="0.7">
      <c r="A25" s="6">
        <v>19</v>
      </c>
      <c r="B25" s="2">
        <v>3</v>
      </c>
      <c r="C25" s="2">
        <v>0</v>
      </c>
      <c r="D25" s="2">
        <v>0</v>
      </c>
      <c r="E25" s="2">
        <v>0</v>
      </c>
      <c r="F25" s="2">
        <v>4</v>
      </c>
      <c r="G25" s="2">
        <v>0</v>
      </c>
      <c r="H25" s="2">
        <v>0</v>
      </c>
      <c r="I25" s="2">
        <v>0</v>
      </c>
      <c r="K25" s="2">
        <v>209.09843999999998</v>
      </c>
      <c r="L25" s="2">
        <v>60</v>
      </c>
      <c r="M25" s="2">
        <v>0</v>
      </c>
      <c r="N25" s="2">
        <v>30</v>
      </c>
      <c r="O25" s="2">
        <v>11.518750000000001</v>
      </c>
      <c r="P25" s="2">
        <v>15.04</v>
      </c>
      <c r="Q25" s="2">
        <v>3</v>
      </c>
      <c r="R25" s="2">
        <v>0</v>
      </c>
      <c r="S25" s="2">
        <v>107.8224</v>
      </c>
      <c r="T25" s="2">
        <v>60</v>
      </c>
      <c r="U25" s="2">
        <v>0</v>
      </c>
      <c r="V25" s="2">
        <v>30</v>
      </c>
      <c r="W25" s="2">
        <v>11.518750000000001</v>
      </c>
      <c r="X25" s="2">
        <v>15.04</v>
      </c>
      <c r="Y25" s="2">
        <v>3</v>
      </c>
      <c r="Z25" s="2">
        <v>0</v>
      </c>
      <c r="AB25" s="2">
        <v>0</v>
      </c>
      <c r="AC25" s="2">
        <v>0</v>
      </c>
      <c r="AE25" s="2">
        <v>100</v>
      </c>
      <c r="AF25" s="2">
        <v>58.2</v>
      </c>
      <c r="AG25" s="2">
        <v>92.5</v>
      </c>
      <c r="AH25" s="2">
        <v>0</v>
      </c>
      <c r="AI25" s="2">
        <v>11.1</v>
      </c>
      <c r="AJ25" s="2">
        <v>28.6</v>
      </c>
      <c r="AK25" s="2">
        <v>0</v>
      </c>
      <c r="AL25" s="2">
        <v>0</v>
      </c>
      <c r="AM25" s="2">
        <v>50</v>
      </c>
      <c r="AN25" s="2">
        <v>0</v>
      </c>
      <c r="AO25" s="2">
        <v>100</v>
      </c>
      <c r="AP25" s="2">
        <v>90.9</v>
      </c>
      <c r="AQ25" s="2">
        <v>92.5</v>
      </c>
      <c r="AR25" s="2">
        <v>0</v>
      </c>
      <c r="AS25" s="2">
        <v>33.299999999999997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Z25" s="2">
        <f t="shared" si="0"/>
        <v>57</v>
      </c>
      <c r="BA25" s="2">
        <f t="shared" si="0"/>
        <v>80.025000000000006</v>
      </c>
      <c r="BB25" s="2">
        <f t="shared" si="0"/>
        <v>33.993749999999999</v>
      </c>
      <c r="BC25" s="2">
        <f t="shared" si="0"/>
        <v>0</v>
      </c>
      <c r="BD25" s="2">
        <f t="shared" si="0"/>
        <v>0.94905000000000006</v>
      </c>
      <c r="BE25" s="2">
        <f t="shared" si="0"/>
        <v>19.019000000000002</v>
      </c>
      <c r="BF25" s="2">
        <f t="shared" si="0"/>
        <v>0</v>
      </c>
      <c r="BG25" s="2">
        <f t="shared" si="0"/>
        <v>0</v>
      </c>
      <c r="BH25" s="2">
        <f t="shared" si="0"/>
        <v>35</v>
      </c>
      <c r="BI25" s="2">
        <f t="shared" si="0"/>
        <v>0</v>
      </c>
      <c r="BJ25" s="2">
        <f t="shared" si="0"/>
        <v>57</v>
      </c>
      <c r="BK25" s="2">
        <f t="shared" si="14"/>
        <v>124.9875</v>
      </c>
      <c r="BL25" s="2">
        <f t="shared" si="1"/>
        <v>33.993749999999999</v>
      </c>
      <c r="BM25" s="2">
        <f t="shared" si="1"/>
        <v>0</v>
      </c>
      <c r="BN25" s="2">
        <f t="shared" si="1"/>
        <v>2.8471499999999996</v>
      </c>
      <c r="BO25" s="2">
        <f t="shared" si="1"/>
        <v>0</v>
      </c>
      <c r="BP25" s="2">
        <f t="shared" si="1"/>
        <v>0</v>
      </c>
      <c r="BQ25" s="2">
        <f t="shared" si="1"/>
        <v>0</v>
      </c>
      <c r="BR25" s="2">
        <f t="shared" si="1"/>
        <v>0</v>
      </c>
      <c r="BS25" s="2">
        <f t="shared" si="1"/>
        <v>0</v>
      </c>
      <c r="BU25" s="2">
        <v>150</v>
      </c>
      <c r="BV25" s="2">
        <v>0.8</v>
      </c>
      <c r="BW25" s="2">
        <v>0</v>
      </c>
      <c r="BX25" s="2">
        <v>0</v>
      </c>
      <c r="BY25" s="2">
        <v>2</v>
      </c>
      <c r="BZ25" s="2">
        <v>0</v>
      </c>
      <c r="CB25" s="6">
        <f>B25</f>
        <v>3</v>
      </c>
      <c r="CC25" s="6">
        <f>C25+D25+E25</f>
        <v>0</v>
      </c>
      <c r="CD25" s="6">
        <v>0</v>
      </c>
      <c r="CE25" s="6">
        <f>F25</f>
        <v>4</v>
      </c>
      <c r="CF25" s="6">
        <f>G25+H25+I25</f>
        <v>0</v>
      </c>
      <c r="CG25" s="6">
        <v>0</v>
      </c>
      <c r="CH25" s="6"/>
      <c r="CI25" s="2">
        <f t="shared" si="2"/>
        <v>383.1</v>
      </c>
      <c r="CJ25" s="2">
        <f t="shared" si="3"/>
        <v>53</v>
      </c>
      <c r="CK25" s="2">
        <f t="shared" si="4"/>
        <v>118.5</v>
      </c>
      <c r="CL25" s="2">
        <f t="shared" si="5"/>
        <v>326.8</v>
      </c>
      <c r="CM25" s="2">
        <f t="shared" si="6"/>
        <v>18</v>
      </c>
      <c r="CN25" s="2">
        <f t="shared" si="7"/>
        <v>101.4</v>
      </c>
      <c r="CP25" s="2">
        <f t="shared" si="8"/>
        <v>0</v>
      </c>
      <c r="CQ25" s="2">
        <v>0</v>
      </c>
      <c r="CR25" s="2">
        <v>0</v>
      </c>
      <c r="CS25" s="2">
        <f t="shared" si="9"/>
        <v>0</v>
      </c>
      <c r="CT25" s="2">
        <v>0</v>
      </c>
      <c r="CU25" s="2">
        <v>0</v>
      </c>
      <c r="CW25" s="9">
        <f t="shared" si="10"/>
        <v>150</v>
      </c>
      <c r="CX25" s="9">
        <v>0</v>
      </c>
      <c r="CY25" s="9">
        <f t="shared" si="11"/>
        <v>0.8</v>
      </c>
      <c r="CZ25" s="9">
        <f t="shared" si="12"/>
        <v>0</v>
      </c>
      <c r="DA25" s="9">
        <v>0</v>
      </c>
      <c r="DB25" s="9">
        <f t="shared" si="13"/>
        <v>2</v>
      </c>
    </row>
    <row r="26" spans="1:106" x14ac:dyDescent="0.7">
      <c r="A26" s="6">
        <v>20</v>
      </c>
      <c r="B26" s="2">
        <v>3</v>
      </c>
      <c r="C26" s="2">
        <v>1</v>
      </c>
      <c r="D26" s="2">
        <v>0</v>
      </c>
      <c r="E26" s="2">
        <v>0</v>
      </c>
      <c r="F26" s="2">
        <v>2</v>
      </c>
      <c r="G26" s="2">
        <v>1</v>
      </c>
      <c r="H26" s="2">
        <v>1</v>
      </c>
      <c r="I26" s="2">
        <v>0</v>
      </c>
      <c r="K26" s="2">
        <v>209.09843999999998</v>
      </c>
      <c r="L26" s="2">
        <v>60</v>
      </c>
      <c r="M26" s="2">
        <v>0</v>
      </c>
      <c r="N26" s="2">
        <v>30</v>
      </c>
      <c r="O26" s="2">
        <v>11.518750000000001</v>
      </c>
      <c r="P26" s="2">
        <v>60</v>
      </c>
      <c r="Q26" s="2">
        <v>3</v>
      </c>
      <c r="R26" s="2">
        <v>0</v>
      </c>
      <c r="S26" s="2">
        <v>209.09843999999998</v>
      </c>
      <c r="T26" s="2">
        <v>60</v>
      </c>
      <c r="U26" s="2">
        <v>0</v>
      </c>
      <c r="V26" s="2">
        <v>30</v>
      </c>
      <c r="W26" s="2">
        <v>11.518750000000001</v>
      </c>
      <c r="X26" s="2">
        <v>80</v>
      </c>
      <c r="Y26" s="2">
        <v>50</v>
      </c>
      <c r="Z26" s="2">
        <v>0</v>
      </c>
      <c r="AB26" s="2">
        <v>0</v>
      </c>
      <c r="AC26" s="2">
        <v>0</v>
      </c>
      <c r="AE26" s="2">
        <v>100</v>
      </c>
      <c r="AF26" s="2">
        <v>87.3</v>
      </c>
      <c r="AG26" s="2">
        <v>92.5</v>
      </c>
      <c r="AH26" s="2">
        <v>25</v>
      </c>
      <c r="AI26" s="2">
        <v>11.1</v>
      </c>
      <c r="AJ26" s="2">
        <v>21.4</v>
      </c>
      <c r="AK26" s="2">
        <v>33.299999999999997</v>
      </c>
      <c r="AL26" s="2">
        <v>75</v>
      </c>
      <c r="AM26" s="2">
        <v>0</v>
      </c>
      <c r="AN26" s="2">
        <v>0</v>
      </c>
      <c r="AO26" s="2">
        <v>100</v>
      </c>
      <c r="AP26" s="2">
        <v>50.9</v>
      </c>
      <c r="AQ26" s="2">
        <v>0</v>
      </c>
      <c r="AR26" s="2">
        <v>0</v>
      </c>
      <c r="AS26" s="2">
        <v>11.1</v>
      </c>
      <c r="AT26" s="2">
        <v>0</v>
      </c>
      <c r="AU26" s="2">
        <v>0</v>
      </c>
      <c r="AV26" s="2">
        <v>100</v>
      </c>
      <c r="AW26" s="2">
        <v>100</v>
      </c>
      <c r="AX26" s="2">
        <v>0</v>
      </c>
      <c r="AZ26" s="2">
        <f t="shared" si="0"/>
        <v>57</v>
      </c>
      <c r="BA26" s="2">
        <f t="shared" si="0"/>
        <v>120.03749999999999</v>
      </c>
      <c r="BB26" s="2">
        <f t="shared" si="0"/>
        <v>33.993749999999999</v>
      </c>
      <c r="BC26" s="2">
        <f t="shared" si="0"/>
        <v>28.5</v>
      </c>
      <c r="BD26" s="2">
        <f t="shared" si="0"/>
        <v>0.94905000000000006</v>
      </c>
      <c r="BE26" s="2">
        <f t="shared" si="0"/>
        <v>14.231</v>
      </c>
      <c r="BF26" s="2">
        <f t="shared" si="0"/>
        <v>13.486499999999999</v>
      </c>
      <c r="BG26" s="2">
        <f t="shared" si="0"/>
        <v>52.5</v>
      </c>
      <c r="BH26" s="2">
        <f t="shared" si="0"/>
        <v>0</v>
      </c>
      <c r="BI26" s="2">
        <f t="shared" si="0"/>
        <v>0</v>
      </c>
      <c r="BJ26" s="2">
        <f t="shared" si="0"/>
        <v>57</v>
      </c>
      <c r="BK26" s="2">
        <f t="shared" si="14"/>
        <v>69.987499999999997</v>
      </c>
      <c r="BL26" s="2">
        <f t="shared" si="1"/>
        <v>0</v>
      </c>
      <c r="BM26" s="2">
        <f t="shared" si="1"/>
        <v>0</v>
      </c>
      <c r="BN26" s="2">
        <f t="shared" si="1"/>
        <v>0.94905000000000006</v>
      </c>
      <c r="BO26" s="2">
        <f t="shared" si="1"/>
        <v>0</v>
      </c>
      <c r="BP26" s="2">
        <f t="shared" si="1"/>
        <v>0</v>
      </c>
      <c r="BQ26" s="2">
        <f t="shared" si="1"/>
        <v>70</v>
      </c>
      <c r="BR26" s="2">
        <f t="shared" si="1"/>
        <v>70</v>
      </c>
      <c r="BS26" s="2">
        <f t="shared" si="1"/>
        <v>0</v>
      </c>
      <c r="BU26" s="2">
        <v>0</v>
      </c>
      <c r="BV26" s="2">
        <v>0.8</v>
      </c>
      <c r="BW26" s="2">
        <v>0</v>
      </c>
      <c r="BX26" s="2">
        <v>0</v>
      </c>
      <c r="BY26" s="2">
        <v>0.8</v>
      </c>
      <c r="BZ26" s="2">
        <v>0</v>
      </c>
      <c r="CB26" s="6">
        <f>B26</f>
        <v>3</v>
      </c>
      <c r="CC26" s="6">
        <f>C26+D26+E26</f>
        <v>1</v>
      </c>
      <c r="CD26" s="6">
        <v>0</v>
      </c>
      <c r="CE26" s="6">
        <f>F26</f>
        <v>2</v>
      </c>
      <c r="CF26" s="6">
        <f>G26+H26+I26</f>
        <v>2</v>
      </c>
      <c r="CG26" s="6">
        <v>0</v>
      </c>
      <c r="CH26" s="6"/>
      <c r="CI26" s="2">
        <f t="shared" si="2"/>
        <v>423.1</v>
      </c>
      <c r="CJ26" s="2">
        <f t="shared" si="3"/>
        <v>115.5</v>
      </c>
      <c r="CK26" s="2">
        <f t="shared" si="4"/>
        <v>155.69999999999999</v>
      </c>
      <c r="CL26" s="2">
        <f t="shared" si="5"/>
        <v>339.1</v>
      </c>
      <c r="CM26" s="2">
        <f t="shared" si="6"/>
        <v>270</v>
      </c>
      <c r="CN26" s="2">
        <f t="shared" si="7"/>
        <v>99.5</v>
      </c>
      <c r="CP26" s="2">
        <f t="shared" si="8"/>
        <v>0</v>
      </c>
      <c r="CQ26" s="2">
        <v>0</v>
      </c>
      <c r="CR26" s="2">
        <v>0</v>
      </c>
      <c r="CS26" s="2">
        <f t="shared" si="9"/>
        <v>0</v>
      </c>
      <c r="CT26" s="2">
        <v>0</v>
      </c>
      <c r="CU26" s="2">
        <v>0</v>
      </c>
      <c r="CW26" s="9">
        <f t="shared" si="10"/>
        <v>0</v>
      </c>
      <c r="CX26" s="9">
        <v>0</v>
      </c>
      <c r="CY26" s="9">
        <f t="shared" si="11"/>
        <v>0.8</v>
      </c>
      <c r="CZ26" s="9">
        <f t="shared" si="12"/>
        <v>0</v>
      </c>
      <c r="DA26" s="9">
        <v>0</v>
      </c>
      <c r="DB26" s="9">
        <f t="shared" si="13"/>
        <v>0.8</v>
      </c>
    </row>
    <row r="27" spans="1:106" x14ac:dyDescent="0.7">
      <c r="A27" s="6">
        <v>21</v>
      </c>
      <c r="B27" s="2">
        <v>2</v>
      </c>
      <c r="C27" s="2">
        <v>0</v>
      </c>
      <c r="D27" s="2">
        <v>1</v>
      </c>
      <c r="E27" s="2">
        <v>0</v>
      </c>
      <c r="F27" s="2">
        <v>2</v>
      </c>
      <c r="G27" s="2">
        <v>1</v>
      </c>
      <c r="H27" s="2">
        <v>1</v>
      </c>
      <c r="I27" s="2">
        <v>0</v>
      </c>
      <c r="K27" s="2">
        <v>209.09843999999998</v>
      </c>
      <c r="L27" s="2">
        <v>60</v>
      </c>
      <c r="M27" s="2">
        <v>0</v>
      </c>
      <c r="N27" s="2">
        <v>30</v>
      </c>
      <c r="O27" s="2">
        <v>118.75</v>
      </c>
      <c r="P27" s="2">
        <v>30</v>
      </c>
      <c r="Q27" s="2">
        <v>3</v>
      </c>
      <c r="R27" s="2">
        <v>0</v>
      </c>
      <c r="S27" s="2">
        <v>209.09843999999998</v>
      </c>
      <c r="T27" s="2">
        <v>60</v>
      </c>
      <c r="U27" s="2">
        <v>0</v>
      </c>
      <c r="V27" s="2">
        <v>30</v>
      </c>
      <c r="W27" s="2">
        <v>65.075000000000003</v>
      </c>
      <c r="X27" s="2">
        <v>31.28</v>
      </c>
      <c r="Y27" s="2">
        <v>50</v>
      </c>
      <c r="Z27" s="2">
        <v>0</v>
      </c>
      <c r="AB27" s="2">
        <v>0</v>
      </c>
      <c r="AC27" s="2">
        <v>0</v>
      </c>
      <c r="AE27" s="2">
        <v>100</v>
      </c>
      <c r="AF27" s="2">
        <v>50.9</v>
      </c>
      <c r="AG27" s="2">
        <v>0</v>
      </c>
      <c r="AH27" s="2">
        <v>100</v>
      </c>
      <c r="AI27" s="2">
        <v>33.299999999999997</v>
      </c>
      <c r="AJ27" s="2">
        <v>100</v>
      </c>
      <c r="AK27" s="2">
        <v>66.7</v>
      </c>
      <c r="AL27" s="2">
        <v>25</v>
      </c>
      <c r="AM27" s="2">
        <v>75</v>
      </c>
      <c r="AN27" s="2">
        <v>0</v>
      </c>
      <c r="AO27" s="2">
        <v>100</v>
      </c>
      <c r="AP27" s="2">
        <v>50.9</v>
      </c>
      <c r="AQ27" s="2">
        <v>0</v>
      </c>
      <c r="AR27" s="2">
        <v>25</v>
      </c>
      <c r="AS27" s="2">
        <v>0</v>
      </c>
      <c r="AT27" s="2">
        <v>71.400000000000006</v>
      </c>
      <c r="AU27" s="2">
        <v>66.7</v>
      </c>
      <c r="AV27" s="2">
        <v>25</v>
      </c>
      <c r="AW27" s="2">
        <v>100</v>
      </c>
      <c r="AX27" s="2">
        <v>0</v>
      </c>
      <c r="AZ27" s="2">
        <f t="shared" si="0"/>
        <v>57</v>
      </c>
      <c r="BA27" s="2">
        <f t="shared" si="0"/>
        <v>69.987499999999997</v>
      </c>
      <c r="BB27" s="2">
        <f t="shared" si="0"/>
        <v>0</v>
      </c>
      <c r="BC27" s="2">
        <f t="shared" si="0"/>
        <v>114</v>
      </c>
      <c r="BD27" s="2">
        <f t="shared" si="0"/>
        <v>2.8471499999999996</v>
      </c>
      <c r="BE27" s="2">
        <f t="shared" si="0"/>
        <v>66.5</v>
      </c>
      <c r="BF27" s="2">
        <f t="shared" si="0"/>
        <v>27.013500000000001</v>
      </c>
      <c r="BG27" s="2">
        <f t="shared" si="0"/>
        <v>17.5</v>
      </c>
      <c r="BH27" s="2">
        <f t="shared" si="0"/>
        <v>52.5</v>
      </c>
      <c r="BI27" s="2">
        <f t="shared" si="0"/>
        <v>0</v>
      </c>
      <c r="BJ27" s="2">
        <f t="shared" si="0"/>
        <v>57</v>
      </c>
      <c r="BK27" s="2">
        <f t="shared" si="14"/>
        <v>69.987499999999997</v>
      </c>
      <c r="BL27" s="2">
        <f t="shared" si="1"/>
        <v>0</v>
      </c>
      <c r="BM27" s="2">
        <f t="shared" si="1"/>
        <v>28.5</v>
      </c>
      <c r="BN27" s="2">
        <f t="shared" si="1"/>
        <v>0</v>
      </c>
      <c r="BO27" s="2">
        <f t="shared" si="1"/>
        <v>47.481000000000002</v>
      </c>
      <c r="BP27" s="2">
        <f t="shared" si="1"/>
        <v>27.013500000000001</v>
      </c>
      <c r="BQ27" s="2">
        <f t="shared" si="1"/>
        <v>17.5</v>
      </c>
      <c r="BR27" s="2">
        <f t="shared" si="1"/>
        <v>70</v>
      </c>
      <c r="BS27" s="2">
        <f t="shared" si="1"/>
        <v>0</v>
      </c>
      <c r="BU27" s="2">
        <v>0</v>
      </c>
      <c r="BV27" s="2">
        <v>2</v>
      </c>
      <c r="BW27" s="2">
        <v>50</v>
      </c>
      <c r="BX27" s="2">
        <v>0</v>
      </c>
      <c r="BY27" s="2">
        <v>0</v>
      </c>
      <c r="BZ27" s="2">
        <v>25</v>
      </c>
      <c r="CB27" s="6">
        <f>B27</f>
        <v>2</v>
      </c>
      <c r="CC27" s="6">
        <f>C27+D27+E27</f>
        <v>1</v>
      </c>
      <c r="CD27" s="6">
        <v>0</v>
      </c>
      <c r="CE27" s="6">
        <f>F27</f>
        <v>2</v>
      </c>
      <c r="CF27" s="6">
        <f>G27+H27+I27</f>
        <v>2</v>
      </c>
      <c r="CG27" s="6">
        <v>0</v>
      </c>
      <c r="CH27" s="6"/>
      <c r="CI27" s="2">
        <f t="shared" si="2"/>
        <v>339.1</v>
      </c>
      <c r="CJ27" s="2">
        <f t="shared" si="3"/>
        <v>103</v>
      </c>
      <c r="CK27" s="2">
        <f t="shared" si="4"/>
        <v>416.1</v>
      </c>
      <c r="CL27" s="2">
        <f t="shared" si="5"/>
        <v>339.1</v>
      </c>
      <c r="CM27" s="2">
        <f t="shared" si="6"/>
        <v>168.8</v>
      </c>
      <c r="CN27" s="2">
        <f t="shared" si="7"/>
        <v>255.1</v>
      </c>
      <c r="CP27" s="2">
        <f t="shared" si="8"/>
        <v>0</v>
      </c>
      <c r="CQ27" s="2">
        <v>0</v>
      </c>
      <c r="CR27" s="2">
        <v>0</v>
      </c>
      <c r="CS27" s="2">
        <f t="shared" si="9"/>
        <v>0</v>
      </c>
      <c r="CT27" s="2">
        <v>0</v>
      </c>
      <c r="CU27" s="2">
        <v>0</v>
      </c>
      <c r="CW27" s="9">
        <f t="shared" si="10"/>
        <v>0</v>
      </c>
      <c r="CX27" s="9">
        <v>0</v>
      </c>
      <c r="CY27" s="9">
        <f t="shared" si="11"/>
        <v>52</v>
      </c>
      <c r="CZ27" s="9">
        <f t="shared" si="12"/>
        <v>0</v>
      </c>
      <c r="DA27" s="9">
        <v>0</v>
      </c>
      <c r="DB27" s="9">
        <f t="shared" si="13"/>
        <v>25</v>
      </c>
    </row>
    <row r="28" spans="1:106" x14ac:dyDescent="0.7">
      <c r="A28" s="6">
        <v>22</v>
      </c>
      <c r="B28" s="2">
        <v>1</v>
      </c>
      <c r="C28" s="2">
        <v>1</v>
      </c>
      <c r="D28" s="2">
        <v>1</v>
      </c>
      <c r="E28" s="2">
        <v>0</v>
      </c>
      <c r="F28" s="2">
        <v>1</v>
      </c>
      <c r="G28" s="2">
        <v>1</v>
      </c>
      <c r="H28" s="2">
        <v>1</v>
      </c>
      <c r="I28" s="2">
        <v>0</v>
      </c>
      <c r="K28" s="2">
        <v>182.91299999999998</v>
      </c>
      <c r="L28" s="2">
        <v>60</v>
      </c>
      <c r="M28" s="2">
        <v>0</v>
      </c>
      <c r="N28" s="2">
        <v>30</v>
      </c>
      <c r="O28" s="2">
        <v>11.518750000000001</v>
      </c>
      <c r="P28" s="2">
        <v>80</v>
      </c>
      <c r="Q28" s="2">
        <v>38.25</v>
      </c>
      <c r="R28" s="2">
        <v>0</v>
      </c>
      <c r="S28" s="2">
        <v>182.91299999999998</v>
      </c>
      <c r="T28" s="2">
        <v>60</v>
      </c>
      <c r="U28" s="2">
        <v>0</v>
      </c>
      <c r="V28" s="2">
        <v>30</v>
      </c>
      <c r="W28" s="2">
        <v>11.518750000000001</v>
      </c>
      <c r="X28" s="2">
        <v>80</v>
      </c>
      <c r="Y28" s="2">
        <v>50</v>
      </c>
      <c r="Z28" s="2">
        <v>0</v>
      </c>
      <c r="AB28" s="2">
        <v>0</v>
      </c>
      <c r="AC28" s="2">
        <v>0</v>
      </c>
      <c r="AE28" s="2">
        <v>100</v>
      </c>
      <c r="AF28" s="2">
        <v>50.9</v>
      </c>
      <c r="AG28" s="2">
        <v>0</v>
      </c>
      <c r="AH28" s="2">
        <v>100</v>
      </c>
      <c r="AI28" s="2">
        <v>0</v>
      </c>
      <c r="AJ28" s="2">
        <v>92.9</v>
      </c>
      <c r="AK28" s="2">
        <v>100</v>
      </c>
      <c r="AL28" s="2">
        <v>100</v>
      </c>
      <c r="AM28" s="2">
        <v>100</v>
      </c>
      <c r="AN28" s="2">
        <v>0</v>
      </c>
      <c r="AO28" s="2">
        <v>100</v>
      </c>
      <c r="AP28" s="2">
        <v>50.9</v>
      </c>
      <c r="AQ28" s="2">
        <v>0</v>
      </c>
      <c r="AR28" s="2">
        <v>25</v>
      </c>
      <c r="AS28" s="2">
        <v>33.299999999999997</v>
      </c>
      <c r="AT28" s="2">
        <v>92.9</v>
      </c>
      <c r="AU28" s="2">
        <v>100</v>
      </c>
      <c r="AV28" s="2">
        <v>100</v>
      </c>
      <c r="AW28" s="2">
        <v>100</v>
      </c>
      <c r="AX28" s="2">
        <v>0</v>
      </c>
      <c r="AZ28" s="2">
        <f t="shared" si="0"/>
        <v>57</v>
      </c>
      <c r="BA28" s="2">
        <f t="shared" si="0"/>
        <v>69.987499999999997</v>
      </c>
      <c r="BB28" s="2">
        <f t="shared" si="0"/>
        <v>0</v>
      </c>
      <c r="BC28" s="2">
        <f t="shared" si="0"/>
        <v>114</v>
      </c>
      <c r="BD28" s="2">
        <f t="shared" si="0"/>
        <v>0</v>
      </c>
      <c r="BE28" s="2">
        <f t="shared" si="0"/>
        <v>61.778500000000001</v>
      </c>
      <c r="BF28" s="2">
        <f t="shared" si="0"/>
        <v>40.5</v>
      </c>
      <c r="BG28" s="2">
        <f t="shared" si="0"/>
        <v>70</v>
      </c>
      <c r="BH28" s="2">
        <f t="shared" si="0"/>
        <v>70</v>
      </c>
      <c r="BI28" s="2">
        <f t="shared" si="0"/>
        <v>0</v>
      </c>
      <c r="BJ28" s="2">
        <f t="shared" si="0"/>
        <v>57</v>
      </c>
      <c r="BK28" s="2">
        <f t="shared" si="14"/>
        <v>69.987499999999997</v>
      </c>
      <c r="BL28" s="2">
        <f t="shared" si="1"/>
        <v>0</v>
      </c>
      <c r="BM28" s="2">
        <f t="shared" si="1"/>
        <v>28.5</v>
      </c>
      <c r="BN28" s="2">
        <f t="shared" si="1"/>
        <v>2.8471499999999996</v>
      </c>
      <c r="BO28" s="2">
        <f t="shared" si="1"/>
        <v>61.778500000000001</v>
      </c>
      <c r="BP28" s="2">
        <f t="shared" si="1"/>
        <v>40.5</v>
      </c>
      <c r="BQ28" s="2">
        <f t="shared" si="1"/>
        <v>70</v>
      </c>
      <c r="BR28" s="2">
        <f t="shared" si="1"/>
        <v>70</v>
      </c>
      <c r="BS28" s="2">
        <f t="shared" si="1"/>
        <v>0</v>
      </c>
      <c r="BU28" s="2">
        <v>0</v>
      </c>
      <c r="BV28" s="2">
        <v>0</v>
      </c>
      <c r="BW28" s="2">
        <v>25</v>
      </c>
      <c r="BX28" s="2">
        <v>0</v>
      </c>
      <c r="BY28" s="2">
        <v>2</v>
      </c>
      <c r="BZ28" s="2">
        <v>25</v>
      </c>
      <c r="CB28" s="6">
        <f>B28</f>
        <v>1</v>
      </c>
      <c r="CC28" s="6">
        <f>C28+D28+E28</f>
        <v>2</v>
      </c>
      <c r="CD28" s="6">
        <v>0</v>
      </c>
      <c r="CE28" s="6">
        <f>F28</f>
        <v>1</v>
      </c>
      <c r="CF28" s="6">
        <f>G28+H28+I28</f>
        <v>2</v>
      </c>
      <c r="CG28" s="6">
        <v>0</v>
      </c>
      <c r="CH28" s="6"/>
      <c r="CI28" s="2">
        <f t="shared" si="2"/>
        <v>312.89999999999998</v>
      </c>
      <c r="CJ28" s="2">
        <f t="shared" si="3"/>
        <v>258.3</v>
      </c>
      <c r="CK28" s="2">
        <f t="shared" si="4"/>
        <v>314.8</v>
      </c>
      <c r="CL28" s="2">
        <f t="shared" si="5"/>
        <v>312.89999999999998</v>
      </c>
      <c r="CM28" s="2">
        <f t="shared" si="6"/>
        <v>270</v>
      </c>
      <c r="CN28" s="2">
        <f t="shared" si="7"/>
        <v>232.1</v>
      </c>
      <c r="CP28" s="2">
        <f t="shared" si="8"/>
        <v>0</v>
      </c>
      <c r="CQ28" s="2">
        <v>0</v>
      </c>
      <c r="CR28" s="2">
        <v>0</v>
      </c>
      <c r="CS28" s="2">
        <f t="shared" si="9"/>
        <v>0</v>
      </c>
      <c r="CT28" s="2">
        <v>0</v>
      </c>
      <c r="CU28" s="2">
        <v>0</v>
      </c>
      <c r="CW28" s="9">
        <f t="shared" si="10"/>
        <v>0</v>
      </c>
      <c r="CX28" s="9">
        <v>0</v>
      </c>
      <c r="CY28" s="9">
        <f t="shared" si="11"/>
        <v>25</v>
      </c>
      <c r="CZ28" s="9">
        <f t="shared" si="12"/>
        <v>0</v>
      </c>
      <c r="DA28" s="9">
        <v>0</v>
      </c>
      <c r="DB28" s="9">
        <f t="shared" si="13"/>
        <v>27</v>
      </c>
    </row>
    <row r="29" spans="1:106" x14ac:dyDescent="0.7">
      <c r="A29" s="6">
        <v>23</v>
      </c>
      <c r="B29" s="2">
        <v>1</v>
      </c>
      <c r="C29" s="2">
        <v>1</v>
      </c>
      <c r="D29" s="2">
        <v>1</v>
      </c>
      <c r="E29" s="2">
        <v>1</v>
      </c>
      <c r="F29" s="2">
        <v>0</v>
      </c>
      <c r="G29" s="2">
        <v>1</v>
      </c>
      <c r="H29" s="2">
        <v>1</v>
      </c>
      <c r="I29" s="2">
        <v>1</v>
      </c>
      <c r="K29" s="2">
        <v>182.91299999999998</v>
      </c>
      <c r="L29" s="2">
        <v>60</v>
      </c>
      <c r="M29" s="2">
        <v>0</v>
      </c>
      <c r="N29" s="2">
        <v>30</v>
      </c>
      <c r="O29" s="2">
        <v>65.075000000000003</v>
      </c>
      <c r="P29" s="2">
        <v>35.04</v>
      </c>
      <c r="Q29" s="2">
        <v>14.75</v>
      </c>
      <c r="R29" s="2">
        <v>0</v>
      </c>
      <c r="S29" s="2">
        <v>6.9314400000000003</v>
      </c>
      <c r="T29" s="2">
        <v>60</v>
      </c>
      <c r="U29" s="2">
        <v>0</v>
      </c>
      <c r="V29" s="2">
        <v>30</v>
      </c>
      <c r="W29" s="2">
        <v>65.075000000000003</v>
      </c>
      <c r="X29" s="2">
        <v>15.04</v>
      </c>
      <c r="Y29" s="2">
        <v>3</v>
      </c>
      <c r="Z29" s="2">
        <v>0</v>
      </c>
      <c r="AB29" s="2">
        <v>0</v>
      </c>
      <c r="AC29" s="2">
        <v>0</v>
      </c>
      <c r="AE29" s="2">
        <v>50</v>
      </c>
      <c r="AF29" s="2">
        <v>25.5</v>
      </c>
      <c r="AG29" s="2">
        <v>0</v>
      </c>
      <c r="AH29" s="2">
        <v>25</v>
      </c>
      <c r="AI29" s="2">
        <v>44.4</v>
      </c>
      <c r="AJ29" s="2">
        <v>28.6</v>
      </c>
      <c r="AK29" s="2">
        <v>0</v>
      </c>
      <c r="AL29" s="2">
        <v>100</v>
      </c>
      <c r="AM29" s="2">
        <v>25</v>
      </c>
      <c r="AN29" s="2">
        <v>0</v>
      </c>
      <c r="AO29" s="2">
        <v>25</v>
      </c>
      <c r="AP29" s="2">
        <v>0</v>
      </c>
      <c r="AQ29" s="2">
        <v>0</v>
      </c>
      <c r="AR29" s="2">
        <v>25</v>
      </c>
      <c r="AS29" s="2">
        <v>11.1</v>
      </c>
      <c r="AT29" s="2">
        <v>28.6</v>
      </c>
      <c r="AU29" s="2">
        <v>0</v>
      </c>
      <c r="AV29" s="2">
        <v>0</v>
      </c>
      <c r="AW29" s="2">
        <v>0</v>
      </c>
      <c r="AX29" s="2">
        <v>0</v>
      </c>
      <c r="AZ29" s="2">
        <f t="shared" si="0"/>
        <v>28.5</v>
      </c>
      <c r="BA29" s="2">
        <f t="shared" si="0"/>
        <v>35.0625</v>
      </c>
      <c r="BB29" s="2">
        <f t="shared" si="0"/>
        <v>0</v>
      </c>
      <c r="BC29" s="2">
        <f t="shared" si="0"/>
        <v>28.5</v>
      </c>
      <c r="BD29" s="2">
        <f t="shared" si="0"/>
        <v>3.7962000000000002</v>
      </c>
      <c r="BE29" s="2">
        <f t="shared" si="0"/>
        <v>19.019000000000002</v>
      </c>
      <c r="BF29" s="2">
        <f t="shared" si="0"/>
        <v>0</v>
      </c>
      <c r="BG29" s="2">
        <f t="shared" si="0"/>
        <v>70</v>
      </c>
      <c r="BH29" s="2">
        <f t="shared" si="0"/>
        <v>17.5</v>
      </c>
      <c r="BI29" s="2">
        <f t="shared" si="0"/>
        <v>0</v>
      </c>
      <c r="BJ29" s="2">
        <f t="shared" si="0"/>
        <v>14.25</v>
      </c>
      <c r="BK29" s="2">
        <f t="shared" si="14"/>
        <v>0</v>
      </c>
      <c r="BL29" s="2">
        <f t="shared" si="1"/>
        <v>0</v>
      </c>
      <c r="BM29" s="2">
        <f t="shared" si="1"/>
        <v>28.5</v>
      </c>
      <c r="BN29" s="2">
        <f t="shared" si="1"/>
        <v>0.94905000000000006</v>
      </c>
      <c r="BO29" s="2">
        <f t="shared" si="1"/>
        <v>19.019000000000002</v>
      </c>
      <c r="BP29" s="2">
        <f t="shared" si="1"/>
        <v>0</v>
      </c>
      <c r="BQ29" s="2">
        <f t="shared" si="1"/>
        <v>0</v>
      </c>
      <c r="BR29" s="2">
        <f t="shared" si="1"/>
        <v>0</v>
      </c>
      <c r="BS29" s="2">
        <f t="shared" si="1"/>
        <v>0</v>
      </c>
      <c r="BU29" s="2">
        <v>0</v>
      </c>
      <c r="BV29" s="2">
        <v>2.8</v>
      </c>
      <c r="BW29" s="2">
        <v>100</v>
      </c>
      <c r="BX29" s="2">
        <v>0</v>
      </c>
      <c r="BY29" s="2">
        <v>0.8</v>
      </c>
      <c r="BZ29" s="2">
        <v>100</v>
      </c>
      <c r="CB29" s="6">
        <f>B29</f>
        <v>1</v>
      </c>
      <c r="CC29" s="6">
        <f>C29+D29+E29</f>
        <v>3</v>
      </c>
      <c r="CD29" s="6">
        <v>0</v>
      </c>
      <c r="CE29" s="6">
        <f>F29</f>
        <v>0</v>
      </c>
      <c r="CF29" s="6">
        <f>G29+H29+I29</f>
        <v>3</v>
      </c>
      <c r="CG29" s="6">
        <v>0</v>
      </c>
      <c r="CH29" s="6"/>
      <c r="CI29" s="2">
        <f t="shared" si="2"/>
        <v>278</v>
      </c>
      <c r="CJ29" s="2">
        <f t="shared" si="3"/>
        <v>137.30000000000001</v>
      </c>
      <c r="CK29" s="2">
        <f t="shared" si="4"/>
        <v>174.9</v>
      </c>
      <c r="CL29" s="2">
        <f t="shared" si="5"/>
        <v>66.900000000000006</v>
      </c>
      <c r="CM29" s="2">
        <f t="shared" si="6"/>
        <v>18</v>
      </c>
      <c r="CN29" s="2">
        <f t="shared" si="7"/>
        <v>157.80000000000001</v>
      </c>
      <c r="CP29" s="2">
        <f t="shared" si="8"/>
        <v>0</v>
      </c>
      <c r="CQ29" s="2">
        <v>0</v>
      </c>
      <c r="CR29" s="2">
        <v>0</v>
      </c>
      <c r="CS29" s="2">
        <f t="shared" si="9"/>
        <v>0</v>
      </c>
      <c r="CT29" s="2">
        <v>0</v>
      </c>
      <c r="CU29" s="2">
        <v>0</v>
      </c>
      <c r="CW29" s="9">
        <f t="shared" si="10"/>
        <v>0</v>
      </c>
      <c r="CX29" s="9">
        <v>0</v>
      </c>
      <c r="CY29" s="9">
        <f t="shared" si="11"/>
        <v>102.8</v>
      </c>
      <c r="CZ29" s="9">
        <f t="shared" si="12"/>
        <v>0</v>
      </c>
      <c r="DA29" s="9">
        <v>0</v>
      </c>
      <c r="DB29" s="9">
        <f t="shared" si="13"/>
        <v>100.8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FD45-4648-4D0D-A99B-5728AB6E1B39}">
  <dimension ref="A2:B11"/>
  <sheetViews>
    <sheetView workbookViewId="0">
      <selection activeCell="B6" sqref="B6"/>
    </sheetView>
  </sheetViews>
  <sheetFormatPr defaultRowHeight="17.649999999999999" x14ac:dyDescent="0.7"/>
  <sheetData>
    <row r="2" spans="1:2" x14ac:dyDescent="0.7">
      <c r="A2">
        <v>160</v>
      </c>
    </row>
    <row r="3" spans="1:2" x14ac:dyDescent="0.7">
      <c r="A3">
        <v>120</v>
      </c>
    </row>
    <row r="5" spans="1:2" x14ac:dyDescent="0.7">
      <c r="A5">
        <v>120</v>
      </c>
      <c r="B5">
        <f>A5*2.4*0.5</f>
        <v>144</v>
      </c>
    </row>
    <row r="8" spans="1:2" x14ac:dyDescent="0.7">
      <c r="A8" t="s">
        <v>44</v>
      </c>
      <c r="B8">
        <v>1006</v>
      </c>
    </row>
    <row r="9" spans="1:2" x14ac:dyDescent="0.7">
      <c r="A9" t="s">
        <v>45</v>
      </c>
      <c r="B9">
        <v>1.2</v>
      </c>
    </row>
    <row r="11" spans="1:2" x14ac:dyDescent="0.7">
      <c r="B11">
        <f>B8*B9/3600</f>
        <v>0.33533333333333337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2BEC-7ED7-4465-8F69-DCEE4FA3355B}">
  <sheetPr codeName="Sheet2"/>
  <dimension ref="A1:F5"/>
  <sheetViews>
    <sheetView workbookViewId="0">
      <selection activeCell="E4" sqref="E4"/>
    </sheetView>
  </sheetViews>
  <sheetFormatPr defaultRowHeight="17.649999999999999" x14ac:dyDescent="0.7"/>
  <sheetData>
    <row r="1" spans="1:6" x14ac:dyDescent="0.7">
      <c r="A1" t="s">
        <v>33</v>
      </c>
    </row>
    <row r="2" spans="1:6" x14ac:dyDescent="0.7">
      <c r="D2" t="s">
        <v>34</v>
      </c>
      <c r="E2" t="s">
        <v>36</v>
      </c>
      <c r="F2" t="s">
        <v>25</v>
      </c>
    </row>
    <row r="3" spans="1:6" x14ac:dyDescent="0.7">
      <c r="B3" t="s">
        <v>35</v>
      </c>
    </row>
    <row r="4" spans="1:6" x14ac:dyDescent="0.7">
      <c r="A4" t="s">
        <v>37</v>
      </c>
      <c r="B4">
        <v>27</v>
      </c>
      <c r="D4">
        <v>119</v>
      </c>
      <c r="E4">
        <f>63-4*(B4-24)</f>
        <v>51</v>
      </c>
      <c r="F4">
        <f>D4-E4</f>
        <v>68</v>
      </c>
    </row>
    <row r="5" spans="1:6" x14ac:dyDescent="0.7">
      <c r="A5" t="s">
        <v>38</v>
      </c>
      <c r="B5">
        <v>20</v>
      </c>
      <c r="D5">
        <v>119</v>
      </c>
      <c r="E5">
        <f>63-4*(B5-24)</f>
        <v>79</v>
      </c>
      <c r="F5">
        <f>D5-E5</f>
        <v>40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FE05-5BD0-4CF0-AAB9-DB3B0C5F8528}">
  <dimension ref="A2:J18"/>
  <sheetViews>
    <sheetView tabSelected="1" workbookViewId="0">
      <selection activeCell="J17" sqref="H2:J17"/>
    </sheetView>
  </sheetViews>
  <sheetFormatPr defaultRowHeight="17.649999999999999" x14ac:dyDescent="0.7"/>
  <cols>
    <col min="2" max="2" width="32.375" bestFit="1" customWidth="1"/>
  </cols>
  <sheetData>
    <row r="2" spans="1:10" x14ac:dyDescent="0.7">
      <c r="A2" s="10" t="s">
        <v>50</v>
      </c>
      <c r="B2" s="10" t="s">
        <v>51</v>
      </c>
      <c r="D2" t="s">
        <v>66</v>
      </c>
      <c r="E2" s="11">
        <v>43732</v>
      </c>
      <c r="F2" s="11">
        <v>43623</v>
      </c>
      <c r="G2" s="13"/>
      <c r="H2" s="12">
        <f>F2-DATEVALUE("2019/1/1")</f>
        <v>157</v>
      </c>
      <c r="I2" s="12">
        <f>E2-F2+1</f>
        <v>110</v>
      </c>
      <c r="J2" s="12">
        <f>DATEVALUE("2019/12/31")-E2</f>
        <v>98</v>
      </c>
    </row>
    <row r="3" spans="1:10" x14ac:dyDescent="0.7">
      <c r="A3" s="10"/>
      <c r="D3" t="s">
        <v>67</v>
      </c>
      <c r="E3" s="11">
        <v>43656</v>
      </c>
      <c r="F3" s="11">
        <v>43708</v>
      </c>
      <c r="H3" s="12">
        <f>E3-DATEVALUE("2019/1/1")</f>
        <v>190</v>
      </c>
      <c r="I3" s="12">
        <f>F3-E3+1</f>
        <v>53</v>
      </c>
      <c r="J3" s="12">
        <f>DATEVALUE("2019/12/31")-F3</f>
        <v>122</v>
      </c>
    </row>
    <row r="4" spans="1:10" x14ac:dyDescent="0.7">
      <c r="A4" s="10" t="s">
        <v>52</v>
      </c>
      <c r="B4" s="10" t="s">
        <v>53</v>
      </c>
      <c r="D4" t="s">
        <v>66</v>
      </c>
      <c r="E4" s="11">
        <v>43734</v>
      </c>
      <c r="F4" s="11">
        <v>43620</v>
      </c>
      <c r="H4" s="12">
        <f>F4-DATEVALUE("2019/1/1")</f>
        <v>154</v>
      </c>
      <c r="I4" s="12">
        <f>E4-F4+1</f>
        <v>115</v>
      </c>
      <c r="J4" s="12">
        <f>DATEVALUE("2019/12/31")-E4</f>
        <v>96</v>
      </c>
    </row>
    <row r="5" spans="1:10" x14ac:dyDescent="0.7">
      <c r="D5" t="s">
        <v>67</v>
      </c>
      <c r="E5" s="11">
        <v>43661</v>
      </c>
      <c r="F5" s="11">
        <v>43708</v>
      </c>
      <c r="H5" s="12">
        <f>E5-DATEVALUE("2019/1/1")</f>
        <v>195</v>
      </c>
      <c r="I5" s="12">
        <f>F5-E5+1</f>
        <v>48</v>
      </c>
      <c r="J5" s="12">
        <f>DATEVALUE("2019/12/31")-F5</f>
        <v>122</v>
      </c>
    </row>
    <row r="6" spans="1:10" x14ac:dyDescent="0.7">
      <c r="A6" s="10" t="s">
        <v>54</v>
      </c>
      <c r="B6" s="10" t="s">
        <v>55</v>
      </c>
      <c r="D6" t="s">
        <v>66</v>
      </c>
      <c r="E6" s="11">
        <v>43738</v>
      </c>
      <c r="F6" s="11">
        <v>43616</v>
      </c>
      <c r="H6" s="12">
        <f>F6-DATEVALUE("2019/1/1")</f>
        <v>150</v>
      </c>
      <c r="I6" s="12">
        <f>E6-F6+1</f>
        <v>123</v>
      </c>
      <c r="J6" s="12">
        <f>DATEVALUE("2019/12/31")-E6</f>
        <v>92</v>
      </c>
    </row>
    <row r="7" spans="1:10" x14ac:dyDescent="0.7">
      <c r="D7" t="s">
        <v>67</v>
      </c>
      <c r="E7" s="11">
        <v>43656</v>
      </c>
      <c r="F7" s="11">
        <v>43708</v>
      </c>
      <c r="H7" s="12">
        <f>E7-DATEVALUE("2019/1/1")</f>
        <v>190</v>
      </c>
      <c r="I7" s="12">
        <f>F7-E7+1</f>
        <v>53</v>
      </c>
      <c r="J7" s="12">
        <f>DATEVALUE("2019/12/31")-F7</f>
        <v>122</v>
      </c>
    </row>
    <row r="8" spans="1:10" x14ac:dyDescent="0.7">
      <c r="A8" s="10" t="s">
        <v>56</v>
      </c>
      <c r="B8" s="10" t="s">
        <v>57</v>
      </c>
      <c r="D8" t="s">
        <v>66</v>
      </c>
      <c r="E8" s="11">
        <v>43739</v>
      </c>
      <c r="F8" s="11">
        <v>43615</v>
      </c>
      <c r="H8" s="12">
        <f>F8-DATEVALUE("2019/1/1")</f>
        <v>149</v>
      </c>
      <c r="I8" s="12">
        <f>E8-F8+1</f>
        <v>125</v>
      </c>
      <c r="J8" s="12">
        <f>DATEVALUE("2019/12/31")-E8</f>
        <v>91</v>
      </c>
    </row>
    <row r="9" spans="1:10" x14ac:dyDescent="0.7">
      <c r="A9" s="10"/>
      <c r="D9" t="s">
        <v>67</v>
      </c>
      <c r="E9" s="11">
        <v>43656</v>
      </c>
      <c r="F9" s="11">
        <v>43708</v>
      </c>
      <c r="H9" s="12">
        <f>E9-DATEVALUE("2019/1/1")</f>
        <v>190</v>
      </c>
      <c r="I9" s="12">
        <f>F9-E9+1</f>
        <v>53</v>
      </c>
      <c r="J9" s="12">
        <f>DATEVALUE("2019/12/31")-F9</f>
        <v>122</v>
      </c>
    </row>
    <row r="10" spans="1:10" x14ac:dyDescent="0.7">
      <c r="A10" s="10" t="s">
        <v>58</v>
      </c>
      <c r="B10" s="10" t="s">
        <v>59</v>
      </c>
      <c r="D10" t="s">
        <v>66</v>
      </c>
      <c r="E10" s="11">
        <v>43748</v>
      </c>
      <c r="F10" s="11">
        <v>43600</v>
      </c>
      <c r="H10" s="12">
        <f>F10-DATEVALUE("2019/1/1")</f>
        <v>134</v>
      </c>
      <c r="I10" s="12">
        <f>E10-F10+1</f>
        <v>149</v>
      </c>
      <c r="J10" s="12">
        <f>DATEVALUE("2019/12/31")-E10</f>
        <v>82</v>
      </c>
    </row>
    <row r="11" spans="1:10" x14ac:dyDescent="0.7">
      <c r="D11" t="s">
        <v>67</v>
      </c>
      <c r="E11" s="11">
        <v>43652</v>
      </c>
      <c r="F11" s="11">
        <v>43708</v>
      </c>
      <c r="H11" s="12">
        <f>E11-DATEVALUE("2019/1/1")</f>
        <v>186</v>
      </c>
      <c r="I11" s="12">
        <f>F11-E11+1</f>
        <v>57</v>
      </c>
      <c r="J11" s="12">
        <f>DATEVALUE("2019/12/31")-F11</f>
        <v>122</v>
      </c>
    </row>
    <row r="12" spans="1:10" x14ac:dyDescent="0.7">
      <c r="A12" s="10" t="s">
        <v>60</v>
      </c>
      <c r="B12" s="10" t="s">
        <v>61</v>
      </c>
      <c r="D12" t="s">
        <v>66</v>
      </c>
      <c r="E12" s="11">
        <v>43773</v>
      </c>
      <c r="F12" s="11">
        <v>43576</v>
      </c>
      <c r="H12" s="12">
        <f>F12-DATEVALUE("2019/1/1")</f>
        <v>110</v>
      </c>
      <c r="I12" s="12">
        <f>E12-F12+1</f>
        <v>198</v>
      </c>
      <c r="J12" s="12">
        <f>DATEVALUE("2019/12/31")-E12</f>
        <v>57</v>
      </c>
    </row>
    <row r="13" spans="1:10" x14ac:dyDescent="0.7">
      <c r="D13" t="s">
        <v>67</v>
      </c>
      <c r="E13" s="11">
        <v>43615</v>
      </c>
      <c r="F13" s="11">
        <v>43731</v>
      </c>
      <c r="H13" s="12">
        <f>E13-DATEVALUE("2019/1/1")</f>
        <v>149</v>
      </c>
      <c r="I13" s="12">
        <f>F13-E13+1</f>
        <v>117</v>
      </c>
      <c r="J13" s="12">
        <f>DATEVALUE("2019/12/31")-F13</f>
        <v>99</v>
      </c>
    </row>
    <row r="14" spans="1:10" x14ac:dyDescent="0.7">
      <c r="A14" s="10" t="s">
        <v>62</v>
      </c>
      <c r="B14" s="10" t="s">
        <v>63</v>
      </c>
      <c r="D14" t="s">
        <v>66</v>
      </c>
      <c r="E14" s="11">
        <v>43795</v>
      </c>
      <c r="F14" s="11">
        <v>43551</v>
      </c>
      <c r="H14" s="12">
        <f>F14-DATEVALUE("2019/1/1")</f>
        <v>85</v>
      </c>
      <c r="I14" s="12">
        <f>E14-F14+1</f>
        <v>245</v>
      </c>
      <c r="J14" s="12">
        <f>DATEVALUE("2019/12/31")-E14</f>
        <v>35</v>
      </c>
    </row>
    <row r="15" spans="1:10" x14ac:dyDescent="0.7">
      <c r="A15" s="10"/>
      <c r="D15" t="s">
        <v>67</v>
      </c>
      <c r="E15" s="11">
        <v>43600</v>
      </c>
      <c r="F15" s="11">
        <v>43751</v>
      </c>
      <c r="H15" s="12">
        <f>E15-DATEVALUE("2019/1/1")</f>
        <v>134</v>
      </c>
      <c r="I15" s="12">
        <f>F15-E15+1</f>
        <v>152</v>
      </c>
      <c r="J15" s="12">
        <f>DATEVALUE("2019/12/31")-F15</f>
        <v>79</v>
      </c>
    </row>
    <row r="16" spans="1:10" x14ac:dyDescent="0.7">
      <c r="A16" s="10" t="s">
        <v>64</v>
      </c>
      <c r="B16" s="10" t="s">
        <v>65</v>
      </c>
      <c r="D16" t="s">
        <v>66</v>
      </c>
      <c r="E16" s="11" t="s">
        <v>68</v>
      </c>
      <c r="F16" s="11" t="s">
        <v>68</v>
      </c>
      <c r="H16">
        <v>0</v>
      </c>
      <c r="I16">
        <v>365</v>
      </c>
      <c r="J16">
        <v>0</v>
      </c>
    </row>
    <row r="17" spans="1:10" x14ac:dyDescent="0.7">
      <c r="D17" t="s">
        <v>67</v>
      </c>
      <c r="E17" s="11">
        <v>43549</v>
      </c>
      <c r="F17" s="11">
        <v>43813</v>
      </c>
      <c r="H17" s="12">
        <f>E17-DATEVALUE("2019/1/1")</f>
        <v>83</v>
      </c>
      <c r="I17" s="12">
        <f>F17-E17+1</f>
        <v>265</v>
      </c>
      <c r="J17" s="12">
        <f>DATEVALUE("2019/12/31")-F17</f>
        <v>17</v>
      </c>
    </row>
    <row r="18" spans="1:10" x14ac:dyDescent="0.7">
      <c r="A18" s="10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B73A-2DE6-4207-97D2-EB0803870210}">
  <sheetPr codeName="Sheet3"/>
  <dimension ref="A1:E366"/>
  <sheetViews>
    <sheetView topLeftCell="A352" workbookViewId="0">
      <selection activeCell="B2" sqref="B2:B366"/>
    </sheetView>
  </sheetViews>
  <sheetFormatPr defaultRowHeight="17.649999999999999" x14ac:dyDescent="0.7"/>
  <sheetData>
    <row r="1" spans="1:5" x14ac:dyDescent="0.7">
      <c r="A1" t="s">
        <v>8</v>
      </c>
      <c r="B1" t="s">
        <v>9</v>
      </c>
      <c r="D1" t="s">
        <v>10</v>
      </c>
      <c r="E1" t="s">
        <v>11</v>
      </c>
    </row>
    <row r="2" spans="1:5" x14ac:dyDescent="0.7">
      <c r="A2" s="1">
        <v>43466</v>
      </c>
      <c r="B2" t="s">
        <v>2</v>
      </c>
      <c r="D2">
        <f>COUNTIF(B2:B366,"平日")</f>
        <v>251</v>
      </c>
      <c r="E2">
        <f>COUNTIF(B2:B366,"休日")</f>
        <v>114</v>
      </c>
    </row>
    <row r="3" spans="1:5" x14ac:dyDescent="0.7">
      <c r="A3" s="1">
        <v>43467</v>
      </c>
      <c r="B3" t="s">
        <v>0</v>
      </c>
    </row>
    <row r="4" spans="1:5" x14ac:dyDescent="0.7">
      <c r="A4" s="1">
        <v>43468</v>
      </c>
      <c r="B4" t="s">
        <v>0</v>
      </c>
    </row>
    <row r="5" spans="1:5" x14ac:dyDescent="0.7">
      <c r="A5" s="1">
        <v>43469</v>
      </c>
      <c r="B5" t="s">
        <v>0</v>
      </c>
    </row>
    <row r="6" spans="1:5" x14ac:dyDescent="0.7">
      <c r="A6" s="1">
        <v>43470</v>
      </c>
      <c r="B6" t="s">
        <v>0</v>
      </c>
    </row>
    <row r="7" spans="1:5" x14ac:dyDescent="0.7">
      <c r="A7" s="1">
        <v>43471</v>
      </c>
      <c r="B7" t="s">
        <v>0</v>
      </c>
    </row>
    <row r="8" spans="1:5" x14ac:dyDescent="0.7">
      <c r="A8" s="1">
        <v>43472</v>
      </c>
      <c r="B8" t="s">
        <v>2</v>
      </c>
    </row>
    <row r="9" spans="1:5" x14ac:dyDescent="0.7">
      <c r="A9" s="1">
        <v>43473</v>
      </c>
      <c r="B9" t="s">
        <v>2</v>
      </c>
    </row>
    <row r="10" spans="1:5" x14ac:dyDescent="0.7">
      <c r="A10" s="1">
        <v>43474</v>
      </c>
      <c r="B10" t="s">
        <v>0</v>
      </c>
    </row>
    <row r="11" spans="1:5" x14ac:dyDescent="0.7">
      <c r="A11" s="1">
        <v>43475</v>
      </c>
      <c r="B11" t="s">
        <v>0</v>
      </c>
    </row>
    <row r="12" spans="1:5" x14ac:dyDescent="0.7">
      <c r="A12" s="1">
        <v>43476</v>
      </c>
      <c r="B12" t="s">
        <v>0</v>
      </c>
    </row>
    <row r="13" spans="1:5" x14ac:dyDescent="0.7">
      <c r="A13" s="1">
        <v>43477</v>
      </c>
      <c r="B13" t="s">
        <v>0</v>
      </c>
    </row>
    <row r="14" spans="1:5" x14ac:dyDescent="0.7">
      <c r="A14" s="1">
        <v>43478</v>
      </c>
      <c r="B14" t="s">
        <v>0</v>
      </c>
    </row>
    <row r="15" spans="1:5" x14ac:dyDescent="0.7">
      <c r="A15" s="1">
        <v>43479</v>
      </c>
      <c r="B15" t="s">
        <v>2</v>
      </c>
    </row>
    <row r="16" spans="1:5" x14ac:dyDescent="0.7">
      <c r="A16" s="1">
        <v>43480</v>
      </c>
      <c r="B16" t="s">
        <v>2</v>
      </c>
    </row>
    <row r="17" spans="1:2" x14ac:dyDescent="0.7">
      <c r="A17" s="1">
        <v>43481</v>
      </c>
      <c r="B17" t="s">
        <v>0</v>
      </c>
    </row>
    <row r="18" spans="1:2" x14ac:dyDescent="0.7">
      <c r="A18" s="1">
        <v>43482</v>
      </c>
      <c r="B18" t="s">
        <v>0</v>
      </c>
    </row>
    <row r="19" spans="1:2" x14ac:dyDescent="0.7">
      <c r="A19" s="1">
        <v>43483</v>
      </c>
      <c r="B19" t="s">
        <v>0</v>
      </c>
    </row>
    <row r="20" spans="1:2" x14ac:dyDescent="0.7">
      <c r="A20" s="1">
        <v>43484</v>
      </c>
      <c r="B20" t="s">
        <v>0</v>
      </c>
    </row>
    <row r="21" spans="1:2" x14ac:dyDescent="0.7">
      <c r="A21" s="1">
        <v>43485</v>
      </c>
      <c r="B21" t="s">
        <v>0</v>
      </c>
    </row>
    <row r="22" spans="1:2" x14ac:dyDescent="0.7">
      <c r="A22" s="1">
        <v>43486</v>
      </c>
      <c r="B22" t="s">
        <v>2</v>
      </c>
    </row>
    <row r="23" spans="1:2" x14ac:dyDescent="0.7">
      <c r="A23" s="1">
        <v>43487</v>
      </c>
      <c r="B23" t="s">
        <v>2</v>
      </c>
    </row>
    <row r="24" spans="1:2" x14ac:dyDescent="0.7">
      <c r="A24" s="1">
        <v>43488</v>
      </c>
      <c r="B24" t="s">
        <v>0</v>
      </c>
    </row>
    <row r="25" spans="1:2" x14ac:dyDescent="0.7">
      <c r="A25" s="1">
        <v>43489</v>
      </c>
      <c r="B25" t="s">
        <v>0</v>
      </c>
    </row>
    <row r="26" spans="1:2" x14ac:dyDescent="0.7">
      <c r="A26" s="1">
        <v>43490</v>
      </c>
      <c r="B26" t="s">
        <v>0</v>
      </c>
    </row>
    <row r="27" spans="1:2" x14ac:dyDescent="0.7">
      <c r="A27" s="1">
        <v>43491</v>
      </c>
      <c r="B27" t="s">
        <v>0</v>
      </c>
    </row>
    <row r="28" spans="1:2" x14ac:dyDescent="0.7">
      <c r="A28" s="1">
        <v>43492</v>
      </c>
      <c r="B28" t="s">
        <v>0</v>
      </c>
    </row>
    <row r="29" spans="1:2" x14ac:dyDescent="0.7">
      <c r="A29" s="1">
        <v>43493</v>
      </c>
      <c r="B29" t="s">
        <v>2</v>
      </c>
    </row>
    <row r="30" spans="1:2" x14ac:dyDescent="0.7">
      <c r="A30" s="1">
        <v>43494</v>
      </c>
      <c r="B30" t="s">
        <v>2</v>
      </c>
    </row>
    <row r="31" spans="1:2" x14ac:dyDescent="0.7">
      <c r="A31" s="1">
        <v>43495</v>
      </c>
      <c r="B31" t="s">
        <v>0</v>
      </c>
    </row>
    <row r="32" spans="1:2" x14ac:dyDescent="0.7">
      <c r="A32" s="1">
        <v>43496</v>
      </c>
      <c r="B32" t="s">
        <v>0</v>
      </c>
    </row>
    <row r="33" spans="1:2" x14ac:dyDescent="0.7">
      <c r="A33" s="1">
        <v>43497</v>
      </c>
      <c r="B33" t="s">
        <v>0</v>
      </c>
    </row>
    <row r="34" spans="1:2" x14ac:dyDescent="0.7">
      <c r="A34" s="1">
        <v>43498</v>
      </c>
      <c r="B34" t="s">
        <v>0</v>
      </c>
    </row>
    <row r="35" spans="1:2" x14ac:dyDescent="0.7">
      <c r="A35" s="1">
        <v>43499</v>
      </c>
      <c r="B35" t="s">
        <v>0</v>
      </c>
    </row>
    <row r="36" spans="1:2" x14ac:dyDescent="0.7">
      <c r="A36" s="1">
        <v>43500</v>
      </c>
      <c r="B36" t="s">
        <v>2</v>
      </c>
    </row>
    <row r="37" spans="1:2" x14ac:dyDescent="0.7">
      <c r="A37" s="1">
        <v>43501</v>
      </c>
      <c r="B37" t="s">
        <v>2</v>
      </c>
    </row>
    <row r="38" spans="1:2" x14ac:dyDescent="0.7">
      <c r="A38" s="1">
        <v>43502</v>
      </c>
      <c r="B38" t="s">
        <v>0</v>
      </c>
    </row>
    <row r="39" spans="1:2" x14ac:dyDescent="0.7">
      <c r="A39" s="1">
        <v>43503</v>
      </c>
      <c r="B39" t="s">
        <v>0</v>
      </c>
    </row>
    <row r="40" spans="1:2" x14ac:dyDescent="0.7">
      <c r="A40" s="1">
        <v>43504</v>
      </c>
      <c r="B40" t="s">
        <v>0</v>
      </c>
    </row>
    <row r="41" spans="1:2" x14ac:dyDescent="0.7">
      <c r="A41" s="1">
        <v>43505</v>
      </c>
      <c r="B41" t="s">
        <v>0</v>
      </c>
    </row>
    <row r="42" spans="1:2" x14ac:dyDescent="0.7">
      <c r="A42" s="1">
        <v>43506</v>
      </c>
      <c r="B42" t="s">
        <v>0</v>
      </c>
    </row>
    <row r="43" spans="1:2" x14ac:dyDescent="0.7">
      <c r="A43" s="1">
        <v>43507</v>
      </c>
      <c r="B43" t="s">
        <v>2</v>
      </c>
    </row>
    <row r="44" spans="1:2" x14ac:dyDescent="0.7">
      <c r="A44" s="1">
        <v>43508</v>
      </c>
      <c r="B44" t="s">
        <v>2</v>
      </c>
    </row>
    <row r="45" spans="1:2" x14ac:dyDescent="0.7">
      <c r="A45" s="1">
        <v>43509</v>
      </c>
      <c r="B45" t="s">
        <v>0</v>
      </c>
    </row>
    <row r="46" spans="1:2" x14ac:dyDescent="0.7">
      <c r="A46" s="1">
        <v>43510</v>
      </c>
      <c r="B46" t="s">
        <v>0</v>
      </c>
    </row>
    <row r="47" spans="1:2" x14ac:dyDescent="0.7">
      <c r="A47" s="1">
        <v>43511</v>
      </c>
      <c r="B47" t="s">
        <v>0</v>
      </c>
    </row>
    <row r="48" spans="1:2" x14ac:dyDescent="0.7">
      <c r="A48" s="1">
        <v>43512</v>
      </c>
      <c r="B48" t="s">
        <v>0</v>
      </c>
    </row>
    <row r="49" spans="1:2" x14ac:dyDescent="0.7">
      <c r="A49" s="1">
        <v>43513</v>
      </c>
      <c r="B49" t="s">
        <v>0</v>
      </c>
    </row>
    <row r="50" spans="1:2" x14ac:dyDescent="0.7">
      <c r="A50" s="1">
        <v>43514</v>
      </c>
      <c r="B50" t="s">
        <v>2</v>
      </c>
    </row>
    <row r="51" spans="1:2" x14ac:dyDescent="0.7">
      <c r="A51" s="1">
        <v>43515</v>
      </c>
      <c r="B51" t="s">
        <v>2</v>
      </c>
    </row>
    <row r="52" spans="1:2" x14ac:dyDescent="0.7">
      <c r="A52" s="1">
        <v>43516</v>
      </c>
      <c r="B52" t="s">
        <v>0</v>
      </c>
    </row>
    <row r="53" spans="1:2" x14ac:dyDescent="0.7">
      <c r="A53" s="1">
        <v>43517</v>
      </c>
      <c r="B53" t="s">
        <v>0</v>
      </c>
    </row>
    <row r="54" spans="1:2" x14ac:dyDescent="0.7">
      <c r="A54" s="1">
        <v>43518</v>
      </c>
      <c r="B54" t="s">
        <v>0</v>
      </c>
    </row>
    <row r="55" spans="1:2" x14ac:dyDescent="0.7">
      <c r="A55" s="1">
        <v>43519</v>
      </c>
      <c r="B55" t="s">
        <v>0</v>
      </c>
    </row>
    <row r="56" spans="1:2" x14ac:dyDescent="0.7">
      <c r="A56" s="1">
        <v>43520</v>
      </c>
      <c r="B56" t="s">
        <v>0</v>
      </c>
    </row>
    <row r="57" spans="1:2" x14ac:dyDescent="0.7">
      <c r="A57" s="1">
        <v>43521</v>
      </c>
      <c r="B57" t="s">
        <v>2</v>
      </c>
    </row>
    <row r="58" spans="1:2" x14ac:dyDescent="0.7">
      <c r="A58" s="1">
        <v>43522</v>
      </c>
      <c r="B58" t="s">
        <v>2</v>
      </c>
    </row>
    <row r="59" spans="1:2" x14ac:dyDescent="0.7">
      <c r="A59" s="1">
        <v>43523</v>
      </c>
      <c r="B59" t="s">
        <v>0</v>
      </c>
    </row>
    <row r="60" spans="1:2" x14ac:dyDescent="0.7">
      <c r="A60" s="1">
        <v>43524</v>
      </c>
      <c r="B60" t="s">
        <v>0</v>
      </c>
    </row>
    <row r="61" spans="1:2" x14ac:dyDescent="0.7">
      <c r="A61" s="1">
        <v>43525</v>
      </c>
      <c r="B61" t="s">
        <v>0</v>
      </c>
    </row>
    <row r="62" spans="1:2" x14ac:dyDescent="0.7">
      <c r="A62" s="1">
        <v>43526</v>
      </c>
      <c r="B62" t="s">
        <v>0</v>
      </c>
    </row>
    <row r="63" spans="1:2" x14ac:dyDescent="0.7">
      <c r="A63" s="1">
        <v>43527</v>
      </c>
      <c r="B63" t="s">
        <v>0</v>
      </c>
    </row>
    <row r="64" spans="1:2" x14ac:dyDescent="0.7">
      <c r="A64" s="1">
        <v>43528</v>
      </c>
      <c r="B64" t="s">
        <v>2</v>
      </c>
    </row>
    <row r="65" spans="1:2" x14ac:dyDescent="0.7">
      <c r="A65" s="1">
        <v>43529</v>
      </c>
      <c r="B65" t="s">
        <v>2</v>
      </c>
    </row>
    <row r="66" spans="1:2" x14ac:dyDescent="0.7">
      <c r="A66" s="1">
        <v>43530</v>
      </c>
      <c r="B66" t="s">
        <v>0</v>
      </c>
    </row>
    <row r="67" spans="1:2" x14ac:dyDescent="0.7">
      <c r="A67" s="1">
        <v>43531</v>
      </c>
      <c r="B67" t="s">
        <v>0</v>
      </c>
    </row>
    <row r="68" spans="1:2" x14ac:dyDescent="0.7">
      <c r="A68" s="1">
        <v>43532</v>
      </c>
      <c r="B68" t="s">
        <v>0</v>
      </c>
    </row>
    <row r="69" spans="1:2" x14ac:dyDescent="0.7">
      <c r="A69" s="1">
        <v>43533</v>
      </c>
      <c r="B69" t="s">
        <v>0</v>
      </c>
    </row>
    <row r="70" spans="1:2" x14ac:dyDescent="0.7">
      <c r="A70" s="1">
        <v>43534</v>
      </c>
      <c r="B70" t="s">
        <v>0</v>
      </c>
    </row>
    <row r="71" spans="1:2" x14ac:dyDescent="0.7">
      <c r="A71" s="1">
        <v>43535</v>
      </c>
      <c r="B71" t="s">
        <v>2</v>
      </c>
    </row>
    <row r="72" spans="1:2" x14ac:dyDescent="0.7">
      <c r="A72" s="1">
        <v>43536</v>
      </c>
      <c r="B72" t="s">
        <v>2</v>
      </c>
    </row>
    <row r="73" spans="1:2" x14ac:dyDescent="0.7">
      <c r="A73" s="1">
        <v>43537</v>
      </c>
      <c r="B73" t="s">
        <v>0</v>
      </c>
    </row>
    <row r="74" spans="1:2" x14ac:dyDescent="0.7">
      <c r="A74" s="1">
        <v>43538</v>
      </c>
      <c r="B74" t="s">
        <v>0</v>
      </c>
    </row>
    <row r="75" spans="1:2" x14ac:dyDescent="0.7">
      <c r="A75" s="1">
        <v>43539</v>
      </c>
      <c r="B75" t="s">
        <v>0</v>
      </c>
    </row>
    <row r="76" spans="1:2" x14ac:dyDescent="0.7">
      <c r="A76" s="1">
        <v>43540</v>
      </c>
      <c r="B76" t="s">
        <v>0</v>
      </c>
    </row>
    <row r="77" spans="1:2" x14ac:dyDescent="0.7">
      <c r="A77" s="1">
        <v>43541</v>
      </c>
      <c r="B77" t="s">
        <v>0</v>
      </c>
    </row>
    <row r="78" spans="1:2" x14ac:dyDescent="0.7">
      <c r="A78" s="1">
        <v>43542</v>
      </c>
      <c r="B78" t="s">
        <v>2</v>
      </c>
    </row>
    <row r="79" spans="1:2" x14ac:dyDescent="0.7">
      <c r="A79" s="1">
        <v>43543</v>
      </c>
      <c r="B79" t="s">
        <v>2</v>
      </c>
    </row>
    <row r="80" spans="1:2" x14ac:dyDescent="0.7">
      <c r="A80" s="1">
        <v>43544</v>
      </c>
      <c r="B80" t="s">
        <v>0</v>
      </c>
    </row>
    <row r="81" spans="1:2" x14ac:dyDescent="0.7">
      <c r="A81" s="1">
        <v>43545</v>
      </c>
      <c r="B81" t="s">
        <v>2</v>
      </c>
    </row>
    <row r="82" spans="1:2" x14ac:dyDescent="0.7">
      <c r="A82" s="1">
        <v>43546</v>
      </c>
      <c r="B82" t="s">
        <v>0</v>
      </c>
    </row>
    <row r="83" spans="1:2" x14ac:dyDescent="0.7">
      <c r="A83" s="1">
        <v>43547</v>
      </c>
      <c r="B83" t="s">
        <v>0</v>
      </c>
    </row>
    <row r="84" spans="1:2" x14ac:dyDescent="0.7">
      <c r="A84" s="1">
        <v>43548</v>
      </c>
      <c r="B84" t="s">
        <v>0</v>
      </c>
    </row>
    <row r="85" spans="1:2" x14ac:dyDescent="0.7">
      <c r="A85" s="1">
        <v>43549</v>
      </c>
      <c r="B85" t="s">
        <v>2</v>
      </c>
    </row>
    <row r="86" spans="1:2" x14ac:dyDescent="0.7">
      <c r="A86" s="1">
        <v>43550</v>
      </c>
      <c r="B86" t="s">
        <v>2</v>
      </c>
    </row>
    <row r="87" spans="1:2" x14ac:dyDescent="0.7">
      <c r="A87" s="1">
        <v>43551</v>
      </c>
      <c r="B87" t="s">
        <v>0</v>
      </c>
    </row>
    <row r="88" spans="1:2" x14ac:dyDescent="0.7">
      <c r="A88" s="1">
        <v>43552</v>
      </c>
      <c r="B88" t="s">
        <v>0</v>
      </c>
    </row>
    <row r="89" spans="1:2" x14ac:dyDescent="0.7">
      <c r="A89" s="1">
        <v>43553</v>
      </c>
      <c r="B89" t="s">
        <v>0</v>
      </c>
    </row>
    <row r="90" spans="1:2" x14ac:dyDescent="0.7">
      <c r="A90" s="1">
        <v>43554</v>
      </c>
      <c r="B90" t="s">
        <v>0</v>
      </c>
    </row>
    <row r="91" spans="1:2" x14ac:dyDescent="0.7">
      <c r="A91" s="1">
        <v>43555</v>
      </c>
      <c r="B91" t="s">
        <v>0</v>
      </c>
    </row>
    <row r="92" spans="1:2" x14ac:dyDescent="0.7">
      <c r="A92" s="1">
        <v>43556</v>
      </c>
      <c r="B92" t="s">
        <v>2</v>
      </c>
    </row>
    <row r="93" spans="1:2" x14ac:dyDescent="0.7">
      <c r="A93" s="1">
        <v>43557</v>
      </c>
      <c r="B93" t="s">
        <v>2</v>
      </c>
    </row>
    <row r="94" spans="1:2" x14ac:dyDescent="0.7">
      <c r="A94" s="1">
        <v>43558</v>
      </c>
      <c r="B94" t="s">
        <v>0</v>
      </c>
    </row>
    <row r="95" spans="1:2" x14ac:dyDescent="0.7">
      <c r="A95" s="1">
        <v>43559</v>
      </c>
      <c r="B95" t="s">
        <v>0</v>
      </c>
    </row>
    <row r="96" spans="1:2" x14ac:dyDescent="0.7">
      <c r="A96" s="1">
        <v>43560</v>
      </c>
      <c r="B96" t="s">
        <v>0</v>
      </c>
    </row>
    <row r="97" spans="1:2" x14ac:dyDescent="0.7">
      <c r="A97" s="1">
        <v>43561</v>
      </c>
      <c r="B97" t="s">
        <v>0</v>
      </c>
    </row>
    <row r="98" spans="1:2" x14ac:dyDescent="0.7">
      <c r="A98" s="1">
        <v>43562</v>
      </c>
      <c r="B98" t="s">
        <v>0</v>
      </c>
    </row>
    <row r="99" spans="1:2" x14ac:dyDescent="0.7">
      <c r="A99" s="1">
        <v>43563</v>
      </c>
      <c r="B99" t="s">
        <v>2</v>
      </c>
    </row>
    <row r="100" spans="1:2" x14ac:dyDescent="0.7">
      <c r="A100" s="1">
        <v>43564</v>
      </c>
      <c r="B100" t="s">
        <v>2</v>
      </c>
    </row>
    <row r="101" spans="1:2" x14ac:dyDescent="0.7">
      <c r="A101" s="1">
        <v>43565</v>
      </c>
      <c r="B101" t="s">
        <v>0</v>
      </c>
    </row>
    <row r="102" spans="1:2" x14ac:dyDescent="0.7">
      <c r="A102" s="1">
        <v>43566</v>
      </c>
      <c r="B102" t="s">
        <v>0</v>
      </c>
    </row>
    <row r="103" spans="1:2" x14ac:dyDescent="0.7">
      <c r="A103" s="1">
        <v>43567</v>
      </c>
      <c r="B103" t="s">
        <v>0</v>
      </c>
    </row>
    <row r="104" spans="1:2" x14ac:dyDescent="0.7">
      <c r="A104" s="1">
        <v>43568</v>
      </c>
      <c r="B104" t="s">
        <v>0</v>
      </c>
    </row>
    <row r="105" spans="1:2" x14ac:dyDescent="0.7">
      <c r="A105" s="1">
        <v>43569</v>
      </c>
      <c r="B105" t="s">
        <v>0</v>
      </c>
    </row>
    <row r="106" spans="1:2" x14ac:dyDescent="0.7">
      <c r="A106" s="1">
        <v>43570</v>
      </c>
      <c r="B106" t="s">
        <v>2</v>
      </c>
    </row>
    <row r="107" spans="1:2" x14ac:dyDescent="0.7">
      <c r="A107" s="1">
        <v>43571</v>
      </c>
      <c r="B107" t="s">
        <v>2</v>
      </c>
    </row>
    <row r="108" spans="1:2" x14ac:dyDescent="0.7">
      <c r="A108" s="1">
        <v>43572</v>
      </c>
      <c r="B108" t="s">
        <v>0</v>
      </c>
    </row>
    <row r="109" spans="1:2" x14ac:dyDescent="0.7">
      <c r="A109" s="1">
        <v>43573</v>
      </c>
      <c r="B109" t="s">
        <v>0</v>
      </c>
    </row>
    <row r="110" spans="1:2" x14ac:dyDescent="0.7">
      <c r="A110" s="1">
        <v>43574</v>
      </c>
      <c r="B110" t="s">
        <v>0</v>
      </c>
    </row>
    <row r="111" spans="1:2" x14ac:dyDescent="0.7">
      <c r="A111" s="1">
        <v>43575</v>
      </c>
      <c r="B111" t="s">
        <v>0</v>
      </c>
    </row>
    <row r="112" spans="1:2" x14ac:dyDescent="0.7">
      <c r="A112" s="1">
        <v>43576</v>
      </c>
      <c r="B112" t="s">
        <v>0</v>
      </c>
    </row>
    <row r="113" spans="1:2" x14ac:dyDescent="0.7">
      <c r="A113" s="1">
        <v>43577</v>
      </c>
      <c r="B113" t="s">
        <v>2</v>
      </c>
    </row>
    <row r="114" spans="1:2" x14ac:dyDescent="0.7">
      <c r="A114" s="1">
        <v>43578</v>
      </c>
      <c r="B114" t="s">
        <v>2</v>
      </c>
    </row>
    <row r="115" spans="1:2" x14ac:dyDescent="0.7">
      <c r="A115" s="1">
        <v>43579</v>
      </c>
      <c r="B115" t="s">
        <v>0</v>
      </c>
    </row>
    <row r="116" spans="1:2" x14ac:dyDescent="0.7">
      <c r="A116" s="1">
        <v>43580</v>
      </c>
      <c r="B116" t="s">
        <v>0</v>
      </c>
    </row>
    <row r="117" spans="1:2" x14ac:dyDescent="0.7">
      <c r="A117" s="1">
        <v>43581</v>
      </c>
      <c r="B117" t="s">
        <v>0</v>
      </c>
    </row>
    <row r="118" spans="1:2" x14ac:dyDescent="0.7">
      <c r="A118" s="1">
        <v>43582</v>
      </c>
      <c r="B118" t="s">
        <v>0</v>
      </c>
    </row>
    <row r="119" spans="1:2" x14ac:dyDescent="0.7">
      <c r="A119" s="1">
        <v>43583</v>
      </c>
      <c r="B119" t="s">
        <v>0</v>
      </c>
    </row>
    <row r="120" spans="1:2" x14ac:dyDescent="0.7">
      <c r="A120" s="1">
        <v>43584</v>
      </c>
      <c r="B120" t="s">
        <v>2</v>
      </c>
    </row>
    <row r="121" spans="1:2" x14ac:dyDescent="0.7">
      <c r="A121" s="1">
        <v>43585</v>
      </c>
      <c r="B121" t="s">
        <v>2</v>
      </c>
    </row>
    <row r="122" spans="1:2" x14ac:dyDescent="0.7">
      <c r="A122" s="1">
        <v>43586</v>
      </c>
      <c r="B122" t="s">
        <v>0</v>
      </c>
    </row>
    <row r="123" spans="1:2" x14ac:dyDescent="0.7">
      <c r="A123" s="1">
        <v>43587</v>
      </c>
      <c r="B123" t="s">
        <v>0</v>
      </c>
    </row>
    <row r="124" spans="1:2" x14ac:dyDescent="0.7">
      <c r="A124" s="1">
        <v>43588</v>
      </c>
      <c r="B124" t="s">
        <v>2</v>
      </c>
    </row>
    <row r="125" spans="1:2" x14ac:dyDescent="0.7">
      <c r="A125" s="1">
        <v>43589</v>
      </c>
      <c r="B125" t="s">
        <v>2</v>
      </c>
    </row>
    <row r="126" spans="1:2" x14ac:dyDescent="0.7">
      <c r="A126" s="1">
        <v>43590</v>
      </c>
      <c r="B126" t="s">
        <v>2</v>
      </c>
    </row>
    <row r="127" spans="1:2" x14ac:dyDescent="0.7">
      <c r="A127" s="1">
        <v>43591</v>
      </c>
      <c r="B127" t="s">
        <v>2</v>
      </c>
    </row>
    <row r="128" spans="1:2" x14ac:dyDescent="0.7">
      <c r="A128" s="1">
        <v>43592</v>
      </c>
      <c r="B128" t="s">
        <v>2</v>
      </c>
    </row>
    <row r="129" spans="1:2" x14ac:dyDescent="0.7">
      <c r="A129" s="1">
        <v>43593</v>
      </c>
      <c r="B129" t="s">
        <v>0</v>
      </c>
    </row>
    <row r="130" spans="1:2" x14ac:dyDescent="0.7">
      <c r="A130" s="1">
        <v>43594</v>
      </c>
      <c r="B130" t="s">
        <v>0</v>
      </c>
    </row>
    <row r="131" spans="1:2" x14ac:dyDescent="0.7">
      <c r="A131" s="1">
        <v>43595</v>
      </c>
      <c r="B131" t="s">
        <v>0</v>
      </c>
    </row>
    <row r="132" spans="1:2" x14ac:dyDescent="0.7">
      <c r="A132" s="1">
        <v>43596</v>
      </c>
      <c r="B132" t="s">
        <v>0</v>
      </c>
    </row>
    <row r="133" spans="1:2" x14ac:dyDescent="0.7">
      <c r="A133" s="1">
        <v>43597</v>
      </c>
      <c r="B133" t="s">
        <v>0</v>
      </c>
    </row>
    <row r="134" spans="1:2" x14ac:dyDescent="0.7">
      <c r="A134" s="1">
        <v>43598</v>
      </c>
      <c r="B134" t="s">
        <v>2</v>
      </c>
    </row>
    <row r="135" spans="1:2" x14ac:dyDescent="0.7">
      <c r="A135" s="1">
        <v>43599</v>
      </c>
      <c r="B135" t="s">
        <v>2</v>
      </c>
    </row>
    <row r="136" spans="1:2" x14ac:dyDescent="0.7">
      <c r="A136" s="1">
        <v>43600</v>
      </c>
      <c r="B136" t="s">
        <v>0</v>
      </c>
    </row>
    <row r="137" spans="1:2" x14ac:dyDescent="0.7">
      <c r="A137" s="1">
        <v>43601</v>
      </c>
      <c r="B137" t="s">
        <v>0</v>
      </c>
    </row>
    <row r="138" spans="1:2" x14ac:dyDescent="0.7">
      <c r="A138" s="1">
        <v>43602</v>
      </c>
      <c r="B138" t="s">
        <v>0</v>
      </c>
    </row>
    <row r="139" spans="1:2" x14ac:dyDescent="0.7">
      <c r="A139" s="1">
        <v>43603</v>
      </c>
      <c r="B139" t="s">
        <v>0</v>
      </c>
    </row>
    <row r="140" spans="1:2" x14ac:dyDescent="0.7">
      <c r="A140" s="1">
        <v>43604</v>
      </c>
      <c r="B140" t="s">
        <v>0</v>
      </c>
    </row>
    <row r="141" spans="1:2" x14ac:dyDescent="0.7">
      <c r="A141" s="1">
        <v>43605</v>
      </c>
      <c r="B141" t="s">
        <v>2</v>
      </c>
    </row>
    <row r="142" spans="1:2" x14ac:dyDescent="0.7">
      <c r="A142" s="1">
        <v>43606</v>
      </c>
      <c r="B142" t="s">
        <v>2</v>
      </c>
    </row>
    <row r="143" spans="1:2" x14ac:dyDescent="0.7">
      <c r="A143" s="1">
        <v>43607</v>
      </c>
      <c r="B143" t="s">
        <v>0</v>
      </c>
    </row>
    <row r="144" spans="1:2" x14ac:dyDescent="0.7">
      <c r="A144" s="1">
        <v>43608</v>
      </c>
      <c r="B144" t="s">
        <v>0</v>
      </c>
    </row>
    <row r="145" spans="1:2" x14ac:dyDescent="0.7">
      <c r="A145" s="1">
        <v>43609</v>
      </c>
      <c r="B145" t="s">
        <v>0</v>
      </c>
    </row>
    <row r="146" spans="1:2" x14ac:dyDescent="0.7">
      <c r="A146" s="1">
        <v>43610</v>
      </c>
      <c r="B146" t="s">
        <v>0</v>
      </c>
    </row>
    <row r="147" spans="1:2" x14ac:dyDescent="0.7">
      <c r="A147" s="1">
        <v>43611</v>
      </c>
      <c r="B147" t="s">
        <v>0</v>
      </c>
    </row>
    <row r="148" spans="1:2" x14ac:dyDescent="0.7">
      <c r="A148" s="1">
        <v>43612</v>
      </c>
      <c r="B148" t="s">
        <v>2</v>
      </c>
    </row>
    <row r="149" spans="1:2" x14ac:dyDescent="0.7">
      <c r="A149" s="1">
        <v>43613</v>
      </c>
      <c r="B149" t="s">
        <v>2</v>
      </c>
    </row>
    <row r="150" spans="1:2" x14ac:dyDescent="0.7">
      <c r="A150" s="1">
        <v>43614</v>
      </c>
      <c r="B150" t="s">
        <v>0</v>
      </c>
    </row>
    <row r="151" spans="1:2" x14ac:dyDescent="0.7">
      <c r="A151" s="1">
        <v>43615</v>
      </c>
      <c r="B151" t="s">
        <v>0</v>
      </c>
    </row>
    <row r="152" spans="1:2" x14ac:dyDescent="0.7">
      <c r="A152" s="1">
        <v>43616</v>
      </c>
      <c r="B152" t="s">
        <v>0</v>
      </c>
    </row>
    <row r="153" spans="1:2" x14ac:dyDescent="0.7">
      <c r="A153" s="1">
        <v>43617</v>
      </c>
      <c r="B153" t="s">
        <v>0</v>
      </c>
    </row>
    <row r="154" spans="1:2" x14ac:dyDescent="0.7">
      <c r="A154" s="1">
        <v>43618</v>
      </c>
      <c r="B154" t="s">
        <v>0</v>
      </c>
    </row>
    <row r="155" spans="1:2" x14ac:dyDescent="0.7">
      <c r="A155" s="1">
        <v>43619</v>
      </c>
      <c r="B155" t="s">
        <v>2</v>
      </c>
    </row>
    <row r="156" spans="1:2" x14ac:dyDescent="0.7">
      <c r="A156" s="1">
        <v>43620</v>
      </c>
      <c r="B156" t="s">
        <v>2</v>
      </c>
    </row>
    <row r="157" spans="1:2" x14ac:dyDescent="0.7">
      <c r="A157" s="1">
        <v>43621</v>
      </c>
      <c r="B157" t="s">
        <v>0</v>
      </c>
    </row>
    <row r="158" spans="1:2" x14ac:dyDescent="0.7">
      <c r="A158" s="1">
        <v>43622</v>
      </c>
      <c r="B158" t="s">
        <v>0</v>
      </c>
    </row>
    <row r="159" spans="1:2" x14ac:dyDescent="0.7">
      <c r="A159" s="1">
        <v>43623</v>
      </c>
      <c r="B159" t="s">
        <v>0</v>
      </c>
    </row>
    <row r="160" spans="1:2" x14ac:dyDescent="0.7">
      <c r="A160" s="1">
        <v>43624</v>
      </c>
      <c r="B160" t="s">
        <v>0</v>
      </c>
    </row>
    <row r="161" spans="1:2" x14ac:dyDescent="0.7">
      <c r="A161" s="1">
        <v>43625</v>
      </c>
      <c r="B161" t="s">
        <v>0</v>
      </c>
    </row>
    <row r="162" spans="1:2" x14ac:dyDescent="0.7">
      <c r="A162" s="1">
        <v>43626</v>
      </c>
      <c r="B162" t="s">
        <v>2</v>
      </c>
    </row>
    <row r="163" spans="1:2" x14ac:dyDescent="0.7">
      <c r="A163" s="1">
        <v>43627</v>
      </c>
      <c r="B163" t="s">
        <v>2</v>
      </c>
    </row>
    <row r="164" spans="1:2" x14ac:dyDescent="0.7">
      <c r="A164" s="1">
        <v>43628</v>
      </c>
      <c r="B164" t="s">
        <v>0</v>
      </c>
    </row>
    <row r="165" spans="1:2" x14ac:dyDescent="0.7">
      <c r="A165" s="1">
        <v>43629</v>
      </c>
      <c r="B165" t="s">
        <v>0</v>
      </c>
    </row>
    <row r="166" spans="1:2" x14ac:dyDescent="0.7">
      <c r="A166" s="1">
        <v>43630</v>
      </c>
      <c r="B166" t="s">
        <v>0</v>
      </c>
    </row>
    <row r="167" spans="1:2" x14ac:dyDescent="0.7">
      <c r="A167" s="1">
        <v>43631</v>
      </c>
      <c r="B167" t="s">
        <v>0</v>
      </c>
    </row>
    <row r="168" spans="1:2" x14ac:dyDescent="0.7">
      <c r="A168" s="1">
        <v>43632</v>
      </c>
      <c r="B168" t="s">
        <v>0</v>
      </c>
    </row>
    <row r="169" spans="1:2" x14ac:dyDescent="0.7">
      <c r="A169" s="1">
        <v>43633</v>
      </c>
      <c r="B169" t="s">
        <v>2</v>
      </c>
    </row>
    <row r="170" spans="1:2" x14ac:dyDescent="0.7">
      <c r="A170" s="1">
        <v>43634</v>
      </c>
      <c r="B170" t="s">
        <v>2</v>
      </c>
    </row>
    <row r="171" spans="1:2" x14ac:dyDescent="0.7">
      <c r="A171" s="1">
        <v>43635</v>
      </c>
      <c r="B171" t="s">
        <v>0</v>
      </c>
    </row>
    <row r="172" spans="1:2" x14ac:dyDescent="0.7">
      <c r="A172" s="1">
        <v>43636</v>
      </c>
      <c r="B172" t="s">
        <v>0</v>
      </c>
    </row>
    <row r="173" spans="1:2" x14ac:dyDescent="0.7">
      <c r="A173" s="1">
        <v>43637</v>
      </c>
      <c r="B173" t="s">
        <v>0</v>
      </c>
    </row>
    <row r="174" spans="1:2" x14ac:dyDescent="0.7">
      <c r="A174" s="1">
        <v>43638</v>
      </c>
      <c r="B174" t="s">
        <v>0</v>
      </c>
    </row>
    <row r="175" spans="1:2" x14ac:dyDescent="0.7">
      <c r="A175" s="1">
        <v>43639</v>
      </c>
      <c r="B175" t="s">
        <v>0</v>
      </c>
    </row>
    <row r="176" spans="1:2" x14ac:dyDescent="0.7">
      <c r="A176" s="1">
        <v>43640</v>
      </c>
      <c r="B176" t="s">
        <v>2</v>
      </c>
    </row>
    <row r="177" spans="1:2" x14ac:dyDescent="0.7">
      <c r="A177" s="1">
        <v>43641</v>
      </c>
      <c r="B177" t="s">
        <v>2</v>
      </c>
    </row>
    <row r="178" spans="1:2" x14ac:dyDescent="0.7">
      <c r="A178" s="1">
        <v>43642</v>
      </c>
      <c r="B178" t="s">
        <v>0</v>
      </c>
    </row>
    <row r="179" spans="1:2" x14ac:dyDescent="0.7">
      <c r="A179" s="1">
        <v>43643</v>
      </c>
      <c r="B179" t="s">
        <v>0</v>
      </c>
    </row>
    <row r="180" spans="1:2" x14ac:dyDescent="0.7">
      <c r="A180" s="1">
        <v>43644</v>
      </c>
      <c r="B180" t="s">
        <v>0</v>
      </c>
    </row>
    <row r="181" spans="1:2" x14ac:dyDescent="0.7">
      <c r="A181" s="1">
        <v>43645</v>
      </c>
      <c r="B181" t="s">
        <v>0</v>
      </c>
    </row>
    <row r="182" spans="1:2" x14ac:dyDescent="0.7">
      <c r="A182" s="1">
        <v>43646</v>
      </c>
      <c r="B182" t="s">
        <v>0</v>
      </c>
    </row>
    <row r="183" spans="1:2" x14ac:dyDescent="0.7">
      <c r="A183" s="1">
        <v>43647</v>
      </c>
      <c r="B183" t="s">
        <v>2</v>
      </c>
    </row>
    <row r="184" spans="1:2" x14ac:dyDescent="0.7">
      <c r="A184" s="1">
        <v>43648</v>
      </c>
      <c r="B184" t="s">
        <v>2</v>
      </c>
    </row>
    <row r="185" spans="1:2" x14ac:dyDescent="0.7">
      <c r="A185" s="1">
        <v>43649</v>
      </c>
      <c r="B185" t="s">
        <v>0</v>
      </c>
    </row>
    <row r="186" spans="1:2" x14ac:dyDescent="0.7">
      <c r="A186" s="1">
        <v>43650</v>
      </c>
      <c r="B186" t="s">
        <v>0</v>
      </c>
    </row>
    <row r="187" spans="1:2" x14ac:dyDescent="0.7">
      <c r="A187" s="1">
        <v>43651</v>
      </c>
      <c r="B187" t="s">
        <v>0</v>
      </c>
    </row>
    <row r="188" spans="1:2" x14ac:dyDescent="0.7">
      <c r="A188" s="1">
        <v>43652</v>
      </c>
      <c r="B188" t="s">
        <v>0</v>
      </c>
    </row>
    <row r="189" spans="1:2" x14ac:dyDescent="0.7">
      <c r="A189" s="1">
        <v>43653</v>
      </c>
      <c r="B189" t="s">
        <v>0</v>
      </c>
    </row>
    <row r="190" spans="1:2" x14ac:dyDescent="0.7">
      <c r="A190" s="1">
        <v>43654</v>
      </c>
      <c r="B190" t="s">
        <v>2</v>
      </c>
    </row>
    <row r="191" spans="1:2" x14ac:dyDescent="0.7">
      <c r="A191" s="1">
        <v>43655</v>
      </c>
      <c r="B191" t="s">
        <v>2</v>
      </c>
    </row>
    <row r="192" spans="1:2" x14ac:dyDescent="0.7">
      <c r="A192" s="1">
        <v>43656</v>
      </c>
      <c r="B192" t="s">
        <v>0</v>
      </c>
    </row>
    <row r="193" spans="1:2" x14ac:dyDescent="0.7">
      <c r="A193" s="1">
        <v>43657</v>
      </c>
      <c r="B193" t="s">
        <v>0</v>
      </c>
    </row>
    <row r="194" spans="1:2" x14ac:dyDescent="0.7">
      <c r="A194" s="1">
        <v>43658</v>
      </c>
      <c r="B194" t="s">
        <v>0</v>
      </c>
    </row>
    <row r="195" spans="1:2" x14ac:dyDescent="0.7">
      <c r="A195" s="1">
        <v>43659</v>
      </c>
      <c r="B195" t="s">
        <v>0</v>
      </c>
    </row>
    <row r="196" spans="1:2" x14ac:dyDescent="0.7">
      <c r="A196" s="1">
        <v>43660</v>
      </c>
      <c r="B196" t="s">
        <v>0</v>
      </c>
    </row>
    <row r="197" spans="1:2" x14ac:dyDescent="0.7">
      <c r="A197" s="1">
        <v>43661</v>
      </c>
      <c r="B197" t="s">
        <v>2</v>
      </c>
    </row>
    <row r="198" spans="1:2" x14ac:dyDescent="0.7">
      <c r="A198" s="1">
        <v>43662</v>
      </c>
      <c r="B198" t="s">
        <v>2</v>
      </c>
    </row>
    <row r="199" spans="1:2" x14ac:dyDescent="0.7">
      <c r="A199" s="1">
        <v>43663</v>
      </c>
      <c r="B199" t="s">
        <v>0</v>
      </c>
    </row>
    <row r="200" spans="1:2" x14ac:dyDescent="0.7">
      <c r="A200" s="1">
        <v>43664</v>
      </c>
      <c r="B200" t="s">
        <v>0</v>
      </c>
    </row>
    <row r="201" spans="1:2" x14ac:dyDescent="0.7">
      <c r="A201" s="1">
        <v>43665</v>
      </c>
      <c r="B201" t="s">
        <v>0</v>
      </c>
    </row>
    <row r="202" spans="1:2" x14ac:dyDescent="0.7">
      <c r="A202" s="1">
        <v>43666</v>
      </c>
      <c r="B202" t="s">
        <v>2</v>
      </c>
    </row>
    <row r="203" spans="1:2" x14ac:dyDescent="0.7">
      <c r="A203" s="1">
        <v>43667</v>
      </c>
      <c r="B203" t="s">
        <v>0</v>
      </c>
    </row>
    <row r="204" spans="1:2" x14ac:dyDescent="0.7">
      <c r="A204" s="1">
        <v>43668</v>
      </c>
      <c r="B204" t="s">
        <v>2</v>
      </c>
    </row>
    <row r="205" spans="1:2" x14ac:dyDescent="0.7">
      <c r="A205" s="1">
        <v>43669</v>
      </c>
      <c r="B205" t="s">
        <v>2</v>
      </c>
    </row>
    <row r="206" spans="1:2" x14ac:dyDescent="0.7">
      <c r="A206" s="1">
        <v>43670</v>
      </c>
      <c r="B206" t="s">
        <v>0</v>
      </c>
    </row>
    <row r="207" spans="1:2" x14ac:dyDescent="0.7">
      <c r="A207" s="1">
        <v>43671</v>
      </c>
      <c r="B207" t="s">
        <v>0</v>
      </c>
    </row>
    <row r="208" spans="1:2" x14ac:dyDescent="0.7">
      <c r="A208" s="1">
        <v>43672</v>
      </c>
      <c r="B208" t="s">
        <v>0</v>
      </c>
    </row>
    <row r="209" spans="1:2" x14ac:dyDescent="0.7">
      <c r="A209" s="1">
        <v>43673</v>
      </c>
      <c r="B209" t="s">
        <v>0</v>
      </c>
    </row>
    <row r="210" spans="1:2" x14ac:dyDescent="0.7">
      <c r="A210" s="1">
        <v>43674</v>
      </c>
      <c r="B210" t="s">
        <v>0</v>
      </c>
    </row>
    <row r="211" spans="1:2" x14ac:dyDescent="0.7">
      <c r="A211" s="1">
        <v>43675</v>
      </c>
      <c r="B211" t="s">
        <v>2</v>
      </c>
    </row>
    <row r="212" spans="1:2" x14ac:dyDescent="0.7">
      <c r="A212" s="1">
        <v>43676</v>
      </c>
      <c r="B212" t="s">
        <v>2</v>
      </c>
    </row>
    <row r="213" spans="1:2" x14ac:dyDescent="0.7">
      <c r="A213" s="1">
        <v>43677</v>
      </c>
      <c r="B213" t="s">
        <v>0</v>
      </c>
    </row>
    <row r="214" spans="1:2" x14ac:dyDescent="0.7">
      <c r="A214" s="1">
        <v>43678</v>
      </c>
      <c r="B214" t="s">
        <v>0</v>
      </c>
    </row>
    <row r="215" spans="1:2" x14ac:dyDescent="0.7">
      <c r="A215" s="1">
        <v>43679</v>
      </c>
      <c r="B215" t="s">
        <v>0</v>
      </c>
    </row>
    <row r="216" spans="1:2" x14ac:dyDescent="0.7">
      <c r="A216" s="1">
        <v>43680</v>
      </c>
      <c r="B216" t="s">
        <v>0</v>
      </c>
    </row>
    <row r="217" spans="1:2" x14ac:dyDescent="0.7">
      <c r="A217" s="1">
        <v>43681</v>
      </c>
      <c r="B217" t="s">
        <v>0</v>
      </c>
    </row>
    <row r="218" spans="1:2" x14ac:dyDescent="0.7">
      <c r="A218" s="1">
        <v>43682</v>
      </c>
      <c r="B218" t="s">
        <v>2</v>
      </c>
    </row>
    <row r="219" spans="1:2" x14ac:dyDescent="0.7">
      <c r="A219" s="1">
        <v>43683</v>
      </c>
      <c r="B219" t="s">
        <v>2</v>
      </c>
    </row>
    <row r="220" spans="1:2" x14ac:dyDescent="0.7">
      <c r="A220" s="1">
        <v>43684</v>
      </c>
      <c r="B220" t="s">
        <v>0</v>
      </c>
    </row>
    <row r="221" spans="1:2" x14ac:dyDescent="0.7">
      <c r="A221" s="1">
        <v>43685</v>
      </c>
      <c r="B221" t="s">
        <v>0</v>
      </c>
    </row>
    <row r="222" spans="1:2" x14ac:dyDescent="0.7">
      <c r="A222" s="1">
        <v>43686</v>
      </c>
      <c r="B222" t="s">
        <v>0</v>
      </c>
    </row>
    <row r="223" spans="1:2" x14ac:dyDescent="0.7">
      <c r="A223" s="1">
        <v>43687</v>
      </c>
      <c r="B223" t="s">
        <v>0</v>
      </c>
    </row>
    <row r="224" spans="1:2" x14ac:dyDescent="0.7">
      <c r="A224" s="1">
        <v>43688</v>
      </c>
      <c r="B224" t="s">
        <v>0</v>
      </c>
    </row>
    <row r="225" spans="1:2" x14ac:dyDescent="0.7">
      <c r="A225" s="1">
        <v>43689</v>
      </c>
      <c r="B225" t="s">
        <v>2</v>
      </c>
    </row>
    <row r="226" spans="1:2" x14ac:dyDescent="0.7">
      <c r="A226" s="1">
        <v>43690</v>
      </c>
      <c r="B226" t="s">
        <v>2</v>
      </c>
    </row>
    <row r="227" spans="1:2" x14ac:dyDescent="0.7">
      <c r="A227" s="1">
        <v>43691</v>
      </c>
      <c r="B227" t="s">
        <v>0</v>
      </c>
    </row>
    <row r="228" spans="1:2" x14ac:dyDescent="0.7">
      <c r="A228" s="1">
        <v>43692</v>
      </c>
      <c r="B228" t="s">
        <v>0</v>
      </c>
    </row>
    <row r="229" spans="1:2" x14ac:dyDescent="0.7">
      <c r="A229" s="1">
        <v>43693</v>
      </c>
      <c r="B229" t="s">
        <v>0</v>
      </c>
    </row>
    <row r="230" spans="1:2" x14ac:dyDescent="0.7">
      <c r="A230" s="1">
        <v>43694</v>
      </c>
      <c r="B230" t="s">
        <v>0</v>
      </c>
    </row>
    <row r="231" spans="1:2" x14ac:dyDescent="0.7">
      <c r="A231" s="1">
        <v>43695</v>
      </c>
      <c r="B231" t="s">
        <v>0</v>
      </c>
    </row>
    <row r="232" spans="1:2" x14ac:dyDescent="0.7">
      <c r="A232" s="1">
        <v>43696</v>
      </c>
      <c r="B232" t="s">
        <v>2</v>
      </c>
    </row>
    <row r="233" spans="1:2" x14ac:dyDescent="0.7">
      <c r="A233" s="1">
        <v>43697</v>
      </c>
      <c r="B233" t="s">
        <v>2</v>
      </c>
    </row>
    <row r="234" spans="1:2" x14ac:dyDescent="0.7">
      <c r="A234" s="1">
        <v>43698</v>
      </c>
      <c r="B234" t="s">
        <v>0</v>
      </c>
    </row>
    <row r="235" spans="1:2" x14ac:dyDescent="0.7">
      <c r="A235" s="1">
        <v>43699</v>
      </c>
      <c r="B235" t="s">
        <v>0</v>
      </c>
    </row>
    <row r="236" spans="1:2" x14ac:dyDescent="0.7">
      <c r="A236" s="1">
        <v>43700</v>
      </c>
      <c r="B236" t="s">
        <v>0</v>
      </c>
    </row>
    <row r="237" spans="1:2" x14ac:dyDescent="0.7">
      <c r="A237" s="1">
        <v>43701</v>
      </c>
      <c r="B237" t="s">
        <v>0</v>
      </c>
    </row>
    <row r="238" spans="1:2" x14ac:dyDescent="0.7">
      <c r="A238" s="1">
        <v>43702</v>
      </c>
      <c r="B238" t="s">
        <v>0</v>
      </c>
    </row>
    <row r="239" spans="1:2" x14ac:dyDescent="0.7">
      <c r="A239" s="1">
        <v>43703</v>
      </c>
      <c r="B239" t="s">
        <v>2</v>
      </c>
    </row>
    <row r="240" spans="1:2" x14ac:dyDescent="0.7">
      <c r="A240" s="1">
        <v>43704</v>
      </c>
      <c r="B240" t="s">
        <v>2</v>
      </c>
    </row>
    <row r="241" spans="1:2" x14ac:dyDescent="0.7">
      <c r="A241" s="1">
        <v>43705</v>
      </c>
      <c r="B241" t="s">
        <v>0</v>
      </c>
    </row>
    <row r="242" spans="1:2" x14ac:dyDescent="0.7">
      <c r="A242" s="1">
        <v>43706</v>
      </c>
      <c r="B242" t="s">
        <v>0</v>
      </c>
    </row>
    <row r="243" spans="1:2" x14ac:dyDescent="0.7">
      <c r="A243" s="1">
        <v>43707</v>
      </c>
      <c r="B243" t="s">
        <v>0</v>
      </c>
    </row>
    <row r="244" spans="1:2" x14ac:dyDescent="0.7">
      <c r="A244" s="1">
        <v>43708</v>
      </c>
      <c r="B244" t="s">
        <v>0</v>
      </c>
    </row>
    <row r="245" spans="1:2" x14ac:dyDescent="0.7">
      <c r="A245" s="1">
        <v>43709</v>
      </c>
      <c r="B245" t="s">
        <v>0</v>
      </c>
    </row>
    <row r="246" spans="1:2" x14ac:dyDescent="0.7">
      <c r="A246" s="1">
        <v>43710</v>
      </c>
      <c r="B246" t="s">
        <v>2</v>
      </c>
    </row>
    <row r="247" spans="1:2" x14ac:dyDescent="0.7">
      <c r="A247" s="1">
        <v>43711</v>
      </c>
      <c r="B247" t="s">
        <v>2</v>
      </c>
    </row>
    <row r="248" spans="1:2" x14ac:dyDescent="0.7">
      <c r="A248" s="1">
        <v>43712</v>
      </c>
      <c r="B248" t="s">
        <v>0</v>
      </c>
    </row>
    <row r="249" spans="1:2" x14ac:dyDescent="0.7">
      <c r="A249" s="1">
        <v>43713</v>
      </c>
      <c r="B249" t="s">
        <v>0</v>
      </c>
    </row>
    <row r="250" spans="1:2" x14ac:dyDescent="0.7">
      <c r="A250" s="1">
        <v>43714</v>
      </c>
      <c r="B250" t="s">
        <v>0</v>
      </c>
    </row>
    <row r="251" spans="1:2" x14ac:dyDescent="0.7">
      <c r="A251" s="1">
        <v>43715</v>
      </c>
      <c r="B251" t="s">
        <v>0</v>
      </c>
    </row>
    <row r="252" spans="1:2" x14ac:dyDescent="0.7">
      <c r="A252" s="1">
        <v>43716</v>
      </c>
      <c r="B252" t="s">
        <v>0</v>
      </c>
    </row>
    <row r="253" spans="1:2" x14ac:dyDescent="0.7">
      <c r="A253" s="1">
        <v>43717</v>
      </c>
      <c r="B253" t="s">
        <v>2</v>
      </c>
    </row>
    <row r="254" spans="1:2" x14ac:dyDescent="0.7">
      <c r="A254" s="1">
        <v>43718</v>
      </c>
      <c r="B254" t="s">
        <v>2</v>
      </c>
    </row>
    <row r="255" spans="1:2" x14ac:dyDescent="0.7">
      <c r="A255" s="1">
        <v>43719</v>
      </c>
      <c r="B255" t="s">
        <v>0</v>
      </c>
    </row>
    <row r="256" spans="1:2" x14ac:dyDescent="0.7">
      <c r="A256" s="1">
        <v>43720</v>
      </c>
      <c r="B256" t="s">
        <v>0</v>
      </c>
    </row>
    <row r="257" spans="1:2" x14ac:dyDescent="0.7">
      <c r="A257" s="1">
        <v>43721</v>
      </c>
      <c r="B257" t="s">
        <v>0</v>
      </c>
    </row>
    <row r="258" spans="1:2" x14ac:dyDescent="0.7">
      <c r="A258" s="1">
        <v>43722</v>
      </c>
      <c r="B258" t="s">
        <v>0</v>
      </c>
    </row>
    <row r="259" spans="1:2" x14ac:dyDescent="0.7">
      <c r="A259" s="1">
        <v>43723</v>
      </c>
      <c r="B259" t="s">
        <v>2</v>
      </c>
    </row>
    <row r="260" spans="1:2" x14ac:dyDescent="0.7">
      <c r="A260" s="1">
        <v>43724</v>
      </c>
      <c r="B260" t="s">
        <v>2</v>
      </c>
    </row>
    <row r="261" spans="1:2" x14ac:dyDescent="0.7">
      <c r="A261" s="1">
        <v>43725</v>
      </c>
      <c r="B261" t="s">
        <v>2</v>
      </c>
    </row>
    <row r="262" spans="1:2" x14ac:dyDescent="0.7">
      <c r="A262" s="1">
        <v>43726</v>
      </c>
      <c r="B262" t="s">
        <v>0</v>
      </c>
    </row>
    <row r="263" spans="1:2" x14ac:dyDescent="0.7">
      <c r="A263" s="1">
        <v>43727</v>
      </c>
      <c r="B263" t="s">
        <v>0</v>
      </c>
    </row>
    <row r="264" spans="1:2" x14ac:dyDescent="0.7">
      <c r="A264" s="1">
        <v>43728</v>
      </c>
      <c r="B264" t="s">
        <v>0</v>
      </c>
    </row>
    <row r="265" spans="1:2" x14ac:dyDescent="0.7">
      <c r="A265" s="1">
        <v>43729</v>
      </c>
      <c r="B265" t="s">
        <v>0</v>
      </c>
    </row>
    <row r="266" spans="1:2" x14ac:dyDescent="0.7">
      <c r="A266" s="1">
        <v>43730</v>
      </c>
      <c r="B266" t="s">
        <v>0</v>
      </c>
    </row>
    <row r="267" spans="1:2" x14ac:dyDescent="0.7">
      <c r="A267" s="1">
        <v>43731</v>
      </c>
      <c r="B267" t="s">
        <v>2</v>
      </c>
    </row>
    <row r="268" spans="1:2" x14ac:dyDescent="0.7">
      <c r="A268" s="1">
        <v>43732</v>
      </c>
      <c r="B268" t="s">
        <v>2</v>
      </c>
    </row>
    <row r="269" spans="1:2" x14ac:dyDescent="0.7">
      <c r="A269" s="1">
        <v>43733</v>
      </c>
      <c r="B269" t="s">
        <v>0</v>
      </c>
    </row>
    <row r="270" spans="1:2" x14ac:dyDescent="0.7">
      <c r="A270" s="1">
        <v>43734</v>
      </c>
      <c r="B270" t="s">
        <v>0</v>
      </c>
    </row>
    <row r="271" spans="1:2" x14ac:dyDescent="0.7">
      <c r="A271" s="1">
        <v>43735</v>
      </c>
      <c r="B271" t="s">
        <v>0</v>
      </c>
    </row>
    <row r="272" spans="1:2" x14ac:dyDescent="0.7">
      <c r="A272" s="1">
        <v>43736</v>
      </c>
      <c r="B272" t="s">
        <v>0</v>
      </c>
    </row>
    <row r="273" spans="1:2" x14ac:dyDescent="0.7">
      <c r="A273" s="1">
        <v>43737</v>
      </c>
      <c r="B273" t="s">
        <v>0</v>
      </c>
    </row>
    <row r="274" spans="1:2" x14ac:dyDescent="0.7">
      <c r="A274" s="1">
        <v>43738</v>
      </c>
      <c r="B274" t="s">
        <v>2</v>
      </c>
    </row>
    <row r="275" spans="1:2" x14ac:dyDescent="0.7">
      <c r="A275" s="1">
        <v>43739</v>
      </c>
      <c r="B275" t="s">
        <v>2</v>
      </c>
    </row>
    <row r="276" spans="1:2" x14ac:dyDescent="0.7">
      <c r="A276" s="1">
        <v>43740</v>
      </c>
      <c r="B276" t="s">
        <v>0</v>
      </c>
    </row>
    <row r="277" spans="1:2" x14ac:dyDescent="0.7">
      <c r="A277" s="1">
        <v>43741</v>
      </c>
      <c r="B277" t="s">
        <v>0</v>
      </c>
    </row>
    <row r="278" spans="1:2" x14ac:dyDescent="0.7">
      <c r="A278" s="1">
        <v>43742</v>
      </c>
      <c r="B278" t="s">
        <v>0</v>
      </c>
    </row>
    <row r="279" spans="1:2" x14ac:dyDescent="0.7">
      <c r="A279" s="1">
        <v>43743</v>
      </c>
      <c r="B279" t="s">
        <v>0</v>
      </c>
    </row>
    <row r="280" spans="1:2" x14ac:dyDescent="0.7">
      <c r="A280" s="1">
        <v>43744</v>
      </c>
      <c r="B280" t="s">
        <v>0</v>
      </c>
    </row>
    <row r="281" spans="1:2" x14ac:dyDescent="0.7">
      <c r="A281" s="1">
        <v>43745</v>
      </c>
      <c r="B281" t="s">
        <v>2</v>
      </c>
    </row>
    <row r="282" spans="1:2" x14ac:dyDescent="0.7">
      <c r="A282" s="1">
        <v>43746</v>
      </c>
      <c r="B282" t="s">
        <v>2</v>
      </c>
    </row>
    <row r="283" spans="1:2" x14ac:dyDescent="0.7">
      <c r="A283" s="1">
        <v>43747</v>
      </c>
      <c r="B283" t="s">
        <v>0</v>
      </c>
    </row>
    <row r="284" spans="1:2" x14ac:dyDescent="0.7">
      <c r="A284" s="1">
        <v>43748</v>
      </c>
      <c r="B284" t="s">
        <v>2</v>
      </c>
    </row>
    <row r="285" spans="1:2" x14ac:dyDescent="0.7">
      <c r="A285" s="1">
        <v>43749</v>
      </c>
      <c r="B285" t="s">
        <v>0</v>
      </c>
    </row>
    <row r="286" spans="1:2" x14ac:dyDescent="0.7">
      <c r="A286" s="1">
        <v>43750</v>
      </c>
      <c r="B286" t="s">
        <v>0</v>
      </c>
    </row>
    <row r="287" spans="1:2" x14ac:dyDescent="0.7">
      <c r="A287" s="1">
        <v>43751</v>
      </c>
      <c r="B287" t="s">
        <v>0</v>
      </c>
    </row>
    <row r="288" spans="1:2" x14ac:dyDescent="0.7">
      <c r="A288" s="1">
        <v>43752</v>
      </c>
      <c r="B288" t="s">
        <v>2</v>
      </c>
    </row>
    <row r="289" spans="1:2" x14ac:dyDescent="0.7">
      <c r="A289" s="1">
        <v>43753</v>
      </c>
      <c r="B289" t="s">
        <v>2</v>
      </c>
    </row>
    <row r="290" spans="1:2" x14ac:dyDescent="0.7">
      <c r="A290" s="1">
        <v>43754</v>
      </c>
      <c r="B290" t="s">
        <v>0</v>
      </c>
    </row>
    <row r="291" spans="1:2" x14ac:dyDescent="0.7">
      <c r="A291" s="1">
        <v>43755</v>
      </c>
      <c r="B291" t="s">
        <v>0</v>
      </c>
    </row>
    <row r="292" spans="1:2" x14ac:dyDescent="0.7">
      <c r="A292" s="1">
        <v>43756</v>
      </c>
      <c r="B292" t="s">
        <v>0</v>
      </c>
    </row>
    <row r="293" spans="1:2" x14ac:dyDescent="0.7">
      <c r="A293" s="1">
        <v>43757</v>
      </c>
      <c r="B293" t="s">
        <v>0</v>
      </c>
    </row>
    <row r="294" spans="1:2" x14ac:dyDescent="0.7">
      <c r="A294" s="1">
        <v>43758</v>
      </c>
      <c r="B294" t="s">
        <v>0</v>
      </c>
    </row>
    <row r="295" spans="1:2" x14ac:dyDescent="0.7">
      <c r="A295" s="1">
        <v>43759</v>
      </c>
      <c r="B295" t="s">
        <v>2</v>
      </c>
    </row>
    <row r="296" spans="1:2" x14ac:dyDescent="0.7">
      <c r="A296" s="1">
        <v>43760</v>
      </c>
      <c r="B296" t="s">
        <v>2</v>
      </c>
    </row>
    <row r="297" spans="1:2" x14ac:dyDescent="0.7">
      <c r="A297" s="1">
        <v>43761</v>
      </c>
      <c r="B297" t="s">
        <v>0</v>
      </c>
    </row>
    <row r="298" spans="1:2" x14ac:dyDescent="0.7">
      <c r="A298" s="1">
        <v>43762</v>
      </c>
      <c r="B298" t="s">
        <v>0</v>
      </c>
    </row>
    <row r="299" spans="1:2" x14ac:dyDescent="0.7">
      <c r="A299" s="1">
        <v>43763</v>
      </c>
      <c r="B299" t="s">
        <v>0</v>
      </c>
    </row>
    <row r="300" spans="1:2" x14ac:dyDescent="0.7">
      <c r="A300" s="1">
        <v>43764</v>
      </c>
      <c r="B300" t="s">
        <v>0</v>
      </c>
    </row>
    <row r="301" spans="1:2" x14ac:dyDescent="0.7">
      <c r="A301" s="1">
        <v>43765</v>
      </c>
      <c r="B301" t="s">
        <v>0</v>
      </c>
    </row>
    <row r="302" spans="1:2" x14ac:dyDescent="0.7">
      <c r="A302" s="1">
        <v>43766</v>
      </c>
      <c r="B302" t="s">
        <v>2</v>
      </c>
    </row>
    <row r="303" spans="1:2" x14ac:dyDescent="0.7">
      <c r="A303" s="1">
        <v>43767</v>
      </c>
      <c r="B303" t="s">
        <v>2</v>
      </c>
    </row>
    <row r="304" spans="1:2" x14ac:dyDescent="0.7">
      <c r="A304" s="1">
        <v>43768</v>
      </c>
      <c r="B304" t="s">
        <v>0</v>
      </c>
    </row>
    <row r="305" spans="1:2" x14ac:dyDescent="0.7">
      <c r="A305" s="1">
        <v>43769</v>
      </c>
      <c r="B305" t="s">
        <v>0</v>
      </c>
    </row>
    <row r="306" spans="1:2" x14ac:dyDescent="0.7">
      <c r="A306" s="1">
        <v>43770</v>
      </c>
      <c r="B306" t="s">
        <v>0</v>
      </c>
    </row>
    <row r="307" spans="1:2" x14ac:dyDescent="0.7">
      <c r="A307" s="1">
        <v>43771</v>
      </c>
      <c r="B307" t="s">
        <v>0</v>
      </c>
    </row>
    <row r="308" spans="1:2" x14ac:dyDescent="0.7">
      <c r="A308" s="1">
        <v>43772</v>
      </c>
      <c r="B308" t="s">
        <v>2</v>
      </c>
    </row>
    <row r="309" spans="1:2" x14ac:dyDescent="0.7">
      <c r="A309" s="1">
        <v>43773</v>
      </c>
      <c r="B309" t="s">
        <v>2</v>
      </c>
    </row>
    <row r="310" spans="1:2" x14ac:dyDescent="0.7">
      <c r="A310" s="1">
        <v>43774</v>
      </c>
      <c r="B310" t="s">
        <v>2</v>
      </c>
    </row>
    <row r="311" spans="1:2" x14ac:dyDescent="0.7">
      <c r="A311" s="1">
        <v>43775</v>
      </c>
      <c r="B311" t="s">
        <v>0</v>
      </c>
    </row>
    <row r="312" spans="1:2" x14ac:dyDescent="0.7">
      <c r="A312" s="1">
        <v>43776</v>
      </c>
      <c r="B312" t="s">
        <v>0</v>
      </c>
    </row>
    <row r="313" spans="1:2" x14ac:dyDescent="0.7">
      <c r="A313" s="1">
        <v>43777</v>
      </c>
      <c r="B313" t="s">
        <v>0</v>
      </c>
    </row>
    <row r="314" spans="1:2" x14ac:dyDescent="0.7">
      <c r="A314" s="1">
        <v>43778</v>
      </c>
      <c r="B314" t="s">
        <v>0</v>
      </c>
    </row>
    <row r="315" spans="1:2" x14ac:dyDescent="0.7">
      <c r="A315" s="1">
        <v>43779</v>
      </c>
      <c r="B315" t="s">
        <v>0</v>
      </c>
    </row>
    <row r="316" spans="1:2" x14ac:dyDescent="0.7">
      <c r="A316" s="1">
        <v>43780</v>
      </c>
      <c r="B316" t="s">
        <v>2</v>
      </c>
    </row>
    <row r="317" spans="1:2" x14ac:dyDescent="0.7">
      <c r="A317" s="1">
        <v>43781</v>
      </c>
      <c r="B317" t="s">
        <v>2</v>
      </c>
    </row>
    <row r="318" spans="1:2" x14ac:dyDescent="0.7">
      <c r="A318" s="1">
        <v>43782</v>
      </c>
      <c r="B318" t="s">
        <v>0</v>
      </c>
    </row>
    <row r="319" spans="1:2" x14ac:dyDescent="0.7">
      <c r="A319" s="1">
        <v>43783</v>
      </c>
      <c r="B319" t="s">
        <v>0</v>
      </c>
    </row>
    <row r="320" spans="1:2" x14ac:dyDescent="0.7">
      <c r="A320" s="1">
        <v>43784</v>
      </c>
      <c r="B320" t="s">
        <v>0</v>
      </c>
    </row>
    <row r="321" spans="1:2" x14ac:dyDescent="0.7">
      <c r="A321" s="1">
        <v>43785</v>
      </c>
      <c r="B321" t="s">
        <v>0</v>
      </c>
    </row>
    <row r="322" spans="1:2" x14ac:dyDescent="0.7">
      <c r="A322" s="1">
        <v>43786</v>
      </c>
      <c r="B322" t="s">
        <v>0</v>
      </c>
    </row>
    <row r="323" spans="1:2" x14ac:dyDescent="0.7">
      <c r="A323" s="1">
        <v>43787</v>
      </c>
      <c r="B323" t="s">
        <v>2</v>
      </c>
    </row>
    <row r="324" spans="1:2" x14ac:dyDescent="0.7">
      <c r="A324" s="1">
        <v>43788</v>
      </c>
      <c r="B324" t="s">
        <v>2</v>
      </c>
    </row>
    <row r="325" spans="1:2" x14ac:dyDescent="0.7">
      <c r="A325" s="1">
        <v>43789</v>
      </c>
      <c r="B325" t="s">
        <v>0</v>
      </c>
    </row>
    <row r="326" spans="1:2" x14ac:dyDescent="0.7">
      <c r="A326" s="1">
        <v>43790</v>
      </c>
      <c r="B326" t="s">
        <v>0</v>
      </c>
    </row>
    <row r="327" spans="1:2" x14ac:dyDescent="0.7">
      <c r="A327" s="1">
        <v>43791</v>
      </c>
      <c r="B327" t="s">
        <v>0</v>
      </c>
    </row>
    <row r="328" spans="1:2" x14ac:dyDescent="0.7">
      <c r="A328" s="1">
        <v>43792</v>
      </c>
      <c r="B328" t="s">
        <v>2</v>
      </c>
    </row>
    <row r="329" spans="1:2" x14ac:dyDescent="0.7">
      <c r="A329" s="1">
        <v>43793</v>
      </c>
      <c r="B329" t="s">
        <v>0</v>
      </c>
    </row>
    <row r="330" spans="1:2" x14ac:dyDescent="0.7">
      <c r="A330" s="1">
        <v>43794</v>
      </c>
      <c r="B330" t="s">
        <v>2</v>
      </c>
    </row>
    <row r="331" spans="1:2" x14ac:dyDescent="0.7">
      <c r="A331" s="1">
        <v>43795</v>
      </c>
      <c r="B331" t="s">
        <v>2</v>
      </c>
    </row>
    <row r="332" spans="1:2" x14ac:dyDescent="0.7">
      <c r="A332" s="1">
        <v>43796</v>
      </c>
      <c r="B332" t="s">
        <v>0</v>
      </c>
    </row>
    <row r="333" spans="1:2" x14ac:dyDescent="0.7">
      <c r="A333" s="1">
        <v>43797</v>
      </c>
      <c r="B333" t="s">
        <v>0</v>
      </c>
    </row>
    <row r="334" spans="1:2" x14ac:dyDescent="0.7">
      <c r="A334" s="1">
        <v>43798</v>
      </c>
      <c r="B334" t="s">
        <v>0</v>
      </c>
    </row>
    <row r="335" spans="1:2" x14ac:dyDescent="0.7">
      <c r="A335" s="1">
        <v>43799</v>
      </c>
      <c r="B335" t="s">
        <v>0</v>
      </c>
    </row>
    <row r="336" spans="1:2" x14ac:dyDescent="0.7">
      <c r="A336" s="1">
        <v>43800</v>
      </c>
      <c r="B336" t="s">
        <v>0</v>
      </c>
    </row>
    <row r="337" spans="1:2" x14ac:dyDescent="0.7">
      <c r="A337" s="1">
        <v>43801</v>
      </c>
      <c r="B337" t="s">
        <v>2</v>
      </c>
    </row>
    <row r="338" spans="1:2" x14ac:dyDescent="0.7">
      <c r="A338" s="1">
        <v>43802</v>
      </c>
      <c r="B338" t="s">
        <v>2</v>
      </c>
    </row>
    <row r="339" spans="1:2" x14ac:dyDescent="0.7">
      <c r="A339" s="1">
        <v>43803</v>
      </c>
      <c r="B339" t="s">
        <v>0</v>
      </c>
    </row>
    <row r="340" spans="1:2" x14ac:dyDescent="0.7">
      <c r="A340" s="1">
        <v>43804</v>
      </c>
      <c r="B340" t="s">
        <v>0</v>
      </c>
    </row>
    <row r="341" spans="1:2" x14ac:dyDescent="0.7">
      <c r="A341" s="1">
        <v>43805</v>
      </c>
      <c r="B341" t="s">
        <v>0</v>
      </c>
    </row>
    <row r="342" spans="1:2" x14ac:dyDescent="0.7">
      <c r="A342" s="1">
        <v>43806</v>
      </c>
      <c r="B342" t="s">
        <v>0</v>
      </c>
    </row>
    <row r="343" spans="1:2" x14ac:dyDescent="0.7">
      <c r="A343" s="1">
        <v>43807</v>
      </c>
      <c r="B343" t="s">
        <v>0</v>
      </c>
    </row>
    <row r="344" spans="1:2" x14ac:dyDescent="0.7">
      <c r="A344" s="1">
        <v>43808</v>
      </c>
      <c r="B344" t="s">
        <v>2</v>
      </c>
    </row>
    <row r="345" spans="1:2" x14ac:dyDescent="0.7">
      <c r="A345" s="1">
        <v>43809</v>
      </c>
      <c r="B345" t="s">
        <v>2</v>
      </c>
    </row>
    <row r="346" spans="1:2" x14ac:dyDescent="0.7">
      <c r="A346" s="1">
        <v>43810</v>
      </c>
      <c r="B346" t="s">
        <v>0</v>
      </c>
    </row>
    <row r="347" spans="1:2" x14ac:dyDescent="0.7">
      <c r="A347" s="1">
        <v>43811</v>
      </c>
      <c r="B347" t="s">
        <v>0</v>
      </c>
    </row>
    <row r="348" spans="1:2" x14ac:dyDescent="0.7">
      <c r="A348" s="1">
        <v>43812</v>
      </c>
      <c r="B348" t="s">
        <v>0</v>
      </c>
    </row>
    <row r="349" spans="1:2" x14ac:dyDescent="0.7">
      <c r="A349" s="1">
        <v>43813</v>
      </c>
      <c r="B349" t="s">
        <v>0</v>
      </c>
    </row>
    <row r="350" spans="1:2" x14ac:dyDescent="0.7">
      <c r="A350" s="1">
        <v>43814</v>
      </c>
      <c r="B350" t="s">
        <v>0</v>
      </c>
    </row>
    <row r="351" spans="1:2" x14ac:dyDescent="0.7">
      <c r="A351" s="1">
        <v>43815</v>
      </c>
      <c r="B351" t="s">
        <v>2</v>
      </c>
    </row>
    <row r="352" spans="1:2" x14ac:dyDescent="0.7">
      <c r="A352" s="1">
        <v>43816</v>
      </c>
      <c r="B352" t="s">
        <v>2</v>
      </c>
    </row>
    <row r="353" spans="1:2" x14ac:dyDescent="0.7">
      <c r="A353" s="1">
        <v>43817</v>
      </c>
      <c r="B353" t="s">
        <v>0</v>
      </c>
    </row>
    <row r="354" spans="1:2" x14ac:dyDescent="0.7">
      <c r="A354" s="1">
        <v>43818</v>
      </c>
      <c r="B354" t="s">
        <v>0</v>
      </c>
    </row>
    <row r="355" spans="1:2" x14ac:dyDescent="0.7">
      <c r="A355" s="1">
        <v>43819</v>
      </c>
      <c r="B355" t="s">
        <v>0</v>
      </c>
    </row>
    <row r="356" spans="1:2" x14ac:dyDescent="0.7">
      <c r="A356" s="1">
        <v>43820</v>
      </c>
      <c r="B356" t="s">
        <v>0</v>
      </c>
    </row>
    <row r="357" spans="1:2" x14ac:dyDescent="0.7">
      <c r="A357" s="1">
        <v>43821</v>
      </c>
      <c r="B357" t="s">
        <v>0</v>
      </c>
    </row>
    <row r="358" spans="1:2" x14ac:dyDescent="0.7">
      <c r="A358" s="1">
        <v>43822</v>
      </c>
      <c r="B358" t="s">
        <v>2</v>
      </c>
    </row>
    <row r="359" spans="1:2" x14ac:dyDescent="0.7">
      <c r="A359" s="1">
        <v>43823</v>
      </c>
      <c r="B359" t="s">
        <v>2</v>
      </c>
    </row>
    <row r="360" spans="1:2" x14ac:dyDescent="0.7">
      <c r="A360" s="1">
        <v>43824</v>
      </c>
      <c r="B360" t="s">
        <v>0</v>
      </c>
    </row>
    <row r="361" spans="1:2" x14ac:dyDescent="0.7">
      <c r="A361" s="1">
        <v>43825</v>
      </c>
      <c r="B361" t="s">
        <v>0</v>
      </c>
    </row>
    <row r="362" spans="1:2" x14ac:dyDescent="0.7">
      <c r="A362" s="1">
        <v>43826</v>
      </c>
      <c r="B362" t="s">
        <v>0</v>
      </c>
    </row>
    <row r="363" spans="1:2" x14ac:dyDescent="0.7">
      <c r="A363" s="1">
        <v>43827</v>
      </c>
      <c r="B363" t="s">
        <v>0</v>
      </c>
    </row>
    <row r="364" spans="1:2" x14ac:dyDescent="0.7">
      <c r="A364" s="1">
        <v>43828</v>
      </c>
      <c r="B364" t="s">
        <v>0</v>
      </c>
    </row>
    <row r="365" spans="1:2" x14ac:dyDescent="0.7">
      <c r="A365" s="1">
        <v>43829</v>
      </c>
      <c r="B365" t="s">
        <v>2</v>
      </c>
    </row>
    <row r="366" spans="1:2" x14ac:dyDescent="0.7">
      <c r="A366" s="1">
        <v>43830</v>
      </c>
      <c r="B366" t="s">
        <v>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4DB-9B06-42EE-A8CC-E601C3037426}">
  <sheetPr codeName="Sheet4"/>
  <dimension ref="A3:AB30"/>
  <sheetViews>
    <sheetView topLeftCell="M19" workbookViewId="0">
      <selection activeCell="AA25" sqref="AA25"/>
    </sheetView>
  </sheetViews>
  <sheetFormatPr defaultRowHeight="17.649999999999999" x14ac:dyDescent="0.7"/>
  <sheetData>
    <row r="3" spans="1:28" x14ac:dyDescent="0.7">
      <c r="A3" t="s">
        <v>1</v>
      </c>
      <c r="B3" t="s">
        <v>40</v>
      </c>
      <c r="C3" t="s">
        <v>39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1</v>
      </c>
      <c r="V3">
        <v>2</v>
      </c>
      <c r="W3">
        <v>2</v>
      </c>
      <c r="X3">
        <v>3</v>
      </c>
      <c r="Y3">
        <v>3</v>
      </c>
      <c r="Z3">
        <v>2</v>
      </c>
      <c r="AA3">
        <v>1</v>
      </c>
      <c r="AB3">
        <v>1</v>
      </c>
    </row>
    <row r="4" spans="1:28" x14ac:dyDescent="0.7">
      <c r="B4" t="s">
        <v>41</v>
      </c>
      <c r="C4" t="s">
        <v>39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1</v>
      </c>
      <c r="AA4">
        <v>2</v>
      </c>
      <c r="AB4">
        <v>3</v>
      </c>
    </row>
    <row r="5" spans="1:28" x14ac:dyDescent="0.7">
      <c r="B5" t="s">
        <v>32</v>
      </c>
      <c r="C5" t="s">
        <v>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7">
      <c r="A6" t="s">
        <v>3</v>
      </c>
      <c r="B6" t="s">
        <v>40</v>
      </c>
      <c r="C6" t="s">
        <v>39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2</v>
      </c>
      <c r="O6">
        <v>2</v>
      </c>
      <c r="P6">
        <v>2</v>
      </c>
      <c r="Q6">
        <v>2</v>
      </c>
      <c r="R6">
        <v>1</v>
      </c>
      <c r="S6">
        <v>0</v>
      </c>
      <c r="T6">
        <v>0</v>
      </c>
      <c r="U6">
        <v>2</v>
      </c>
      <c r="V6">
        <v>3</v>
      </c>
      <c r="W6">
        <v>3</v>
      </c>
      <c r="X6">
        <v>4</v>
      </c>
      <c r="Y6">
        <v>2</v>
      </c>
      <c r="Z6">
        <v>2</v>
      </c>
      <c r="AA6">
        <v>1</v>
      </c>
      <c r="AB6">
        <v>0</v>
      </c>
    </row>
    <row r="7" spans="1:28" x14ac:dyDescent="0.7">
      <c r="B7" t="s">
        <v>41</v>
      </c>
      <c r="C7" t="s">
        <v>39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3</v>
      </c>
      <c r="M7">
        <v>1</v>
      </c>
      <c r="N7">
        <v>2</v>
      </c>
      <c r="O7">
        <v>2</v>
      </c>
      <c r="P7">
        <v>2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0</v>
      </c>
      <c r="Y7">
        <v>2</v>
      </c>
      <c r="Z7">
        <v>2</v>
      </c>
      <c r="AA7">
        <v>2</v>
      </c>
      <c r="AB7">
        <v>3</v>
      </c>
    </row>
    <row r="8" spans="1:28" x14ac:dyDescent="0.7">
      <c r="B8" t="s">
        <v>32</v>
      </c>
      <c r="C8" t="s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10" spans="1:28" x14ac:dyDescent="0.7">
      <c r="A10" t="s">
        <v>1</v>
      </c>
      <c r="B10" t="s">
        <v>40</v>
      </c>
      <c r="C10" t="s">
        <v>5</v>
      </c>
      <c r="E10">
        <v>66.900000000000006</v>
      </c>
      <c r="F10">
        <v>66.900000000000006</v>
      </c>
      <c r="G10">
        <v>66.900000000000006</v>
      </c>
      <c r="H10">
        <v>66.900000000000006</v>
      </c>
      <c r="I10">
        <v>66.900000000000006</v>
      </c>
      <c r="J10">
        <v>66.900000000000006</v>
      </c>
      <c r="K10">
        <v>123.9</v>
      </c>
      <c r="L10">
        <v>383.6</v>
      </c>
      <c r="M10">
        <v>323.2</v>
      </c>
      <c r="N10">
        <v>307.3</v>
      </c>
      <c r="O10">
        <v>134.80000000000001</v>
      </c>
      <c r="P10">
        <v>66.900000000000006</v>
      </c>
      <c r="Q10">
        <v>286.7</v>
      </c>
      <c r="R10">
        <v>271.2</v>
      </c>
      <c r="S10">
        <v>66.900000000000006</v>
      </c>
      <c r="T10">
        <v>66.900000000000006</v>
      </c>
      <c r="U10">
        <v>236.9</v>
      </c>
      <c r="V10">
        <v>288.60000000000002</v>
      </c>
      <c r="W10">
        <v>407.8</v>
      </c>
      <c r="X10">
        <v>383.1</v>
      </c>
      <c r="Y10">
        <v>423.1</v>
      </c>
      <c r="Z10">
        <v>339.1</v>
      </c>
      <c r="AA10">
        <v>312.89999999999998</v>
      </c>
      <c r="AB10">
        <v>278</v>
      </c>
    </row>
    <row r="11" spans="1:28" x14ac:dyDescent="0.7">
      <c r="B11" t="s">
        <v>41</v>
      </c>
      <c r="C11" t="s">
        <v>5</v>
      </c>
      <c r="E11">
        <v>18</v>
      </c>
      <c r="F11">
        <v>18</v>
      </c>
      <c r="G11">
        <v>18</v>
      </c>
      <c r="H11">
        <v>18</v>
      </c>
      <c r="I11">
        <v>18</v>
      </c>
      <c r="J11">
        <v>18</v>
      </c>
      <c r="K11">
        <v>18</v>
      </c>
      <c r="L11">
        <v>18</v>
      </c>
      <c r="M11">
        <v>18</v>
      </c>
      <c r="N11">
        <v>398.2</v>
      </c>
      <c r="O11">
        <v>18</v>
      </c>
      <c r="P11">
        <v>18</v>
      </c>
      <c r="Q11">
        <v>18</v>
      </c>
      <c r="R11">
        <v>18</v>
      </c>
      <c r="S11">
        <v>18</v>
      </c>
      <c r="T11">
        <v>18</v>
      </c>
      <c r="U11">
        <v>18</v>
      </c>
      <c r="V11">
        <v>18</v>
      </c>
      <c r="W11">
        <v>53</v>
      </c>
      <c r="X11">
        <v>53</v>
      </c>
      <c r="Y11">
        <v>115.5</v>
      </c>
      <c r="Z11">
        <v>103</v>
      </c>
      <c r="AA11">
        <v>258.3</v>
      </c>
      <c r="AB11">
        <v>137.30000000000001</v>
      </c>
    </row>
    <row r="12" spans="1:28" x14ac:dyDescent="0.7">
      <c r="B12" t="s">
        <v>32</v>
      </c>
      <c r="C12" t="s">
        <v>5</v>
      </c>
      <c r="E12">
        <v>41.5</v>
      </c>
      <c r="F12">
        <v>41.5</v>
      </c>
      <c r="G12">
        <v>41.5</v>
      </c>
      <c r="H12">
        <v>41.5</v>
      </c>
      <c r="I12">
        <v>41.5</v>
      </c>
      <c r="J12">
        <v>41.5</v>
      </c>
      <c r="K12">
        <v>126.1</v>
      </c>
      <c r="L12">
        <v>249.9</v>
      </c>
      <c r="M12">
        <v>158.30000000000001</v>
      </c>
      <c r="N12">
        <v>191.3</v>
      </c>
      <c r="O12">
        <v>117.5</v>
      </c>
      <c r="P12">
        <v>41.5</v>
      </c>
      <c r="Q12">
        <v>42.5</v>
      </c>
      <c r="R12">
        <v>89</v>
      </c>
      <c r="S12">
        <v>41.5</v>
      </c>
      <c r="T12">
        <v>41.5</v>
      </c>
      <c r="U12">
        <v>105.8</v>
      </c>
      <c r="V12">
        <v>105.8</v>
      </c>
      <c r="W12">
        <v>112.1</v>
      </c>
      <c r="X12">
        <v>118.5</v>
      </c>
      <c r="Y12">
        <v>155.69999999999999</v>
      </c>
      <c r="Z12">
        <v>416.1</v>
      </c>
      <c r="AA12">
        <v>314.8</v>
      </c>
      <c r="AB12">
        <v>174.9</v>
      </c>
    </row>
    <row r="13" spans="1:28" x14ac:dyDescent="0.7">
      <c r="A13" t="s">
        <v>3</v>
      </c>
      <c r="B13" t="s">
        <v>40</v>
      </c>
      <c r="C13" t="s">
        <v>5</v>
      </c>
      <c r="E13">
        <v>66.900000000000006</v>
      </c>
      <c r="F13">
        <v>66.900000000000006</v>
      </c>
      <c r="G13">
        <v>66.900000000000006</v>
      </c>
      <c r="H13">
        <v>66.900000000000006</v>
      </c>
      <c r="I13">
        <v>66.900000000000006</v>
      </c>
      <c r="J13">
        <v>66.900000000000006</v>
      </c>
      <c r="K13">
        <v>66.900000000000006</v>
      </c>
      <c r="L13">
        <v>66.900000000000006</v>
      </c>
      <c r="M13">
        <v>440.5</v>
      </c>
      <c r="N13">
        <v>443.3</v>
      </c>
      <c r="O13">
        <v>515.1</v>
      </c>
      <c r="P13">
        <v>488.9</v>
      </c>
      <c r="Q13">
        <v>422.9</v>
      </c>
      <c r="R13">
        <v>174.4</v>
      </c>
      <c r="S13">
        <v>66.900000000000006</v>
      </c>
      <c r="T13">
        <v>66.900000000000006</v>
      </c>
      <c r="U13">
        <v>237.8</v>
      </c>
      <c r="V13">
        <v>407.8</v>
      </c>
      <c r="W13">
        <v>383.1</v>
      </c>
      <c r="X13">
        <v>326.8</v>
      </c>
      <c r="Y13">
        <v>339.1</v>
      </c>
      <c r="Z13">
        <v>339.1</v>
      </c>
      <c r="AA13">
        <v>312.89999999999998</v>
      </c>
      <c r="AB13">
        <v>66.900000000000006</v>
      </c>
    </row>
    <row r="14" spans="1:28" x14ac:dyDescent="0.7">
      <c r="B14" t="s">
        <v>41</v>
      </c>
      <c r="C14" t="s">
        <v>5</v>
      </c>
      <c r="E14">
        <v>18</v>
      </c>
      <c r="F14">
        <v>18</v>
      </c>
      <c r="G14">
        <v>18</v>
      </c>
      <c r="H14">
        <v>18</v>
      </c>
      <c r="I14">
        <v>18</v>
      </c>
      <c r="J14">
        <v>18</v>
      </c>
      <c r="K14">
        <v>18</v>
      </c>
      <c r="L14">
        <v>18</v>
      </c>
      <c r="M14">
        <v>35.5</v>
      </c>
      <c r="N14">
        <v>654.29999999999995</v>
      </c>
      <c r="O14">
        <v>223</v>
      </c>
      <c r="P14">
        <v>223</v>
      </c>
      <c r="Q14">
        <v>53</v>
      </c>
      <c r="R14">
        <v>18</v>
      </c>
      <c r="S14">
        <v>18</v>
      </c>
      <c r="T14">
        <v>18</v>
      </c>
      <c r="U14">
        <v>93</v>
      </c>
      <c r="V14">
        <v>93</v>
      </c>
      <c r="W14">
        <v>55.5</v>
      </c>
      <c r="X14">
        <v>18</v>
      </c>
      <c r="Y14">
        <v>270</v>
      </c>
      <c r="Z14">
        <v>168.8</v>
      </c>
      <c r="AA14">
        <v>270</v>
      </c>
      <c r="AB14">
        <v>18</v>
      </c>
    </row>
    <row r="15" spans="1:28" x14ac:dyDescent="0.7">
      <c r="B15" t="s">
        <v>32</v>
      </c>
      <c r="C15" t="s">
        <v>5</v>
      </c>
      <c r="E15">
        <v>41.5</v>
      </c>
      <c r="F15">
        <v>41.5</v>
      </c>
      <c r="G15">
        <v>41.5</v>
      </c>
      <c r="H15">
        <v>41.5</v>
      </c>
      <c r="I15">
        <v>41.5</v>
      </c>
      <c r="J15">
        <v>41.5</v>
      </c>
      <c r="K15">
        <v>41.5</v>
      </c>
      <c r="L15">
        <v>281.3</v>
      </c>
      <c r="M15">
        <v>311</v>
      </c>
      <c r="N15">
        <v>269.5</v>
      </c>
      <c r="O15">
        <v>100.4</v>
      </c>
      <c r="P15">
        <v>106.7</v>
      </c>
      <c r="Q15">
        <v>98.5</v>
      </c>
      <c r="R15">
        <v>55.8</v>
      </c>
      <c r="S15">
        <v>41.5</v>
      </c>
      <c r="T15">
        <v>41.5</v>
      </c>
      <c r="U15">
        <v>158.4</v>
      </c>
      <c r="V15">
        <v>171.3</v>
      </c>
      <c r="W15">
        <v>82.7</v>
      </c>
      <c r="X15">
        <v>101.4</v>
      </c>
      <c r="Y15">
        <v>99.5</v>
      </c>
      <c r="Z15">
        <v>255.1</v>
      </c>
      <c r="AA15">
        <v>232.1</v>
      </c>
      <c r="AB15">
        <v>157.80000000000001</v>
      </c>
    </row>
    <row r="17" spans="5:28" x14ac:dyDescent="0.7"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75</v>
      </c>
      <c r="L17">
        <v>0</v>
      </c>
      <c r="M17">
        <v>0</v>
      </c>
      <c r="N17">
        <v>0</v>
      </c>
      <c r="O17">
        <v>0</v>
      </c>
      <c r="P17">
        <v>0</v>
      </c>
      <c r="Q17">
        <v>75</v>
      </c>
      <c r="R17">
        <v>0</v>
      </c>
      <c r="S17">
        <v>0</v>
      </c>
      <c r="T17">
        <v>0</v>
      </c>
      <c r="U17">
        <v>0</v>
      </c>
      <c r="V17">
        <v>0</v>
      </c>
      <c r="W17">
        <v>150</v>
      </c>
      <c r="X17">
        <v>150</v>
      </c>
      <c r="Y17">
        <v>0</v>
      </c>
      <c r="Z17">
        <v>0</v>
      </c>
      <c r="AA17">
        <v>0</v>
      </c>
      <c r="AB17">
        <v>0</v>
      </c>
    </row>
    <row r="18" spans="5:28" x14ac:dyDescent="0.7"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5:28" x14ac:dyDescent="0.7"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2</v>
      </c>
      <c r="M19">
        <v>0</v>
      </c>
      <c r="N19">
        <v>0.8</v>
      </c>
      <c r="O19">
        <v>0</v>
      </c>
      <c r="P19">
        <v>0</v>
      </c>
      <c r="Q19">
        <v>0.8</v>
      </c>
      <c r="R19">
        <v>0</v>
      </c>
      <c r="S19">
        <v>0</v>
      </c>
      <c r="T19">
        <v>0</v>
      </c>
      <c r="U19">
        <v>0.8</v>
      </c>
      <c r="V19">
        <v>0.8</v>
      </c>
      <c r="W19">
        <v>0.8</v>
      </c>
      <c r="X19">
        <v>0.8</v>
      </c>
      <c r="Y19">
        <v>0.8</v>
      </c>
      <c r="Z19">
        <v>52</v>
      </c>
      <c r="AA19">
        <v>25</v>
      </c>
      <c r="AB19">
        <v>102.8</v>
      </c>
    </row>
    <row r="20" spans="5:28" x14ac:dyDescent="0.7"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75</v>
      </c>
      <c r="N20">
        <v>0</v>
      </c>
      <c r="O20">
        <v>0</v>
      </c>
      <c r="P20">
        <v>0</v>
      </c>
      <c r="Q20">
        <v>75</v>
      </c>
      <c r="R20">
        <v>0</v>
      </c>
      <c r="S20">
        <v>0</v>
      </c>
      <c r="T20">
        <v>0</v>
      </c>
      <c r="U20">
        <v>0</v>
      </c>
      <c r="V20">
        <v>150</v>
      </c>
      <c r="W20">
        <v>150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5:28" x14ac:dyDescent="0.7"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5:28" x14ac:dyDescent="0.7"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</v>
      </c>
      <c r="M22">
        <v>4</v>
      </c>
      <c r="N22">
        <v>0</v>
      </c>
      <c r="O22">
        <v>1.2</v>
      </c>
      <c r="P22">
        <v>1.2</v>
      </c>
      <c r="Q22">
        <v>0</v>
      </c>
      <c r="R22">
        <v>0</v>
      </c>
      <c r="S22">
        <v>0</v>
      </c>
      <c r="T22">
        <v>0</v>
      </c>
      <c r="U22">
        <v>2</v>
      </c>
      <c r="V22">
        <v>75.8</v>
      </c>
      <c r="W22">
        <v>25</v>
      </c>
      <c r="X22">
        <v>2</v>
      </c>
      <c r="Y22">
        <v>0.8</v>
      </c>
      <c r="Z22">
        <v>25</v>
      </c>
      <c r="AA22">
        <v>27</v>
      </c>
      <c r="AB22">
        <v>100.8</v>
      </c>
    </row>
    <row r="25" spans="5:28" x14ac:dyDescent="0.7"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5:28" x14ac:dyDescent="0.7"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5:28" x14ac:dyDescent="0.7"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5:28" x14ac:dyDescent="0.7"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5:28" x14ac:dyDescent="0.7"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5:28" x14ac:dyDescent="0.7"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集計表</vt:lpstr>
      <vt:lpstr>Sheet6</vt:lpstr>
      <vt:lpstr>人体負荷</vt:lpstr>
      <vt:lpstr>Sheet7</vt:lpstr>
      <vt:lpstr>年間スケジュール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Hisashi MIURA</dc:creator>
  <cp:lastModifiedBy>Hisashi MIURA</cp:lastModifiedBy>
  <dcterms:created xsi:type="dcterms:W3CDTF">2019-07-06T05:24:24Z</dcterms:created>
  <dcterms:modified xsi:type="dcterms:W3CDTF">2019-07-09T13:39:06Z</dcterms:modified>
</cp:coreProperties>
</file>