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DELL\Box\D S A P 2017 Crayfish Chimney Function\Crayfish Chimney 2nd Revisions\"/>
    </mc:Choice>
  </mc:AlternateContent>
  <xr:revisionPtr revIDLastSave="0" documentId="13_ncr:1_{57443136-B965-4FC0-91A9-44B24199B5C5}" xr6:coauthVersionLast="47" xr6:coauthVersionMax="47" xr10:uidLastSave="{00000000-0000-0000-0000-000000000000}"/>
  <workbookProtection workbookAlgorithmName="SHA-512" workbookHashValue="/0WbZQh24KXVQAbs0hpKeRofuPYdk6YpF6MzNVdUTDOt0uEZP0oXps07/3AkP2dlQxYxnaWsQZFp4ICk1FXdBA==" workbookSaltValue="5hFkKS1PxgpapewSbG9VBA==" workbookSpinCount="100000" lockStructure="1"/>
  <bookViews>
    <workbookView xWindow="-120" yWindow="-120" windowWidth="19440" windowHeight="14385" tabRatio="786" xr2:uid="{14FFA9F7-24F6-484E-9ECF-3D0DD1EDE1F4}"/>
  </bookViews>
  <sheets>
    <sheet name="Instructions--Read Me First!" sheetId="2" r:id="rId1"/>
    <sheet name="Metric Calculator" sheetId="4" r:id="rId2"/>
    <sheet name="English Calculator" sheetId="6" r:id="rId3"/>
    <sheet name="Metric table at 27 C" sheetId="3" r:id="rId4"/>
    <sheet name="Metric table at 28 C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7" l="1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B4" i="7"/>
  <c r="T4" i="3"/>
  <c r="U4" i="3"/>
  <c r="T5" i="3"/>
  <c r="U5" i="3"/>
  <c r="T6" i="3"/>
  <c r="U6" i="3"/>
  <c r="T7" i="3"/>
  <c r="U7" i="3"/>
  <c r="T8" i="3"/>
  <c r="U8" i="3"/>
  <c r="T9" i="3"/>
  <c r="U9" i="3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7" i="3"/>
  <c r="U47" i="3"/>
  <c r="T48" i="3"/>
  <c r="U48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" i="3"/>
  <c r="C12" i="6"/>
  <c r="L18" i="6" s="1"/>
  <c r="N9" i="6"/>
  <c r="N7" i="6"/>
  <c r="N5" i="6"/>
  <c r="C12" i="4"/>
  <c r="L12" i="6" l="1"/>
  <c r="C18" i="6"/>
  <c r="C18" i="4"/>
  <c r="L12" i="4" l="1"/>
  <c r="L18" i="4"/>
</calcChain>
</file>

<file path=xl/sharedStrings.xml><?xml version="1.0" encoding="utf-8"?>
<sst xmlns="http://schemas.openxmlformats.org/spreadsheetml/2006/main" count="51" uniqueCount="34">
  <si>
    <t>m/s</t>
  </si>
  <si>
    <t>Chimney Height</t>
  </si>
  <si>
    <t>cm</t>
  </si>
  <si>
    <t>Wind Speed</t>
  </si>
  <si>
    <t>ft/s</t>
  </si>
  <si>
    <t>mph</t>
  </si>
  <si>
    <t>Kilometer per hour</t>
  </si>
  <si>
    <t>Meter per second</t>
  </si>
  <si>
    <t>km/h</t>
  </si>
  <si>
    <r>
      <rPr>
        <sz val="12"/>
        <color rgb="FFFFFF00"/>
        <rFont val="Times New Roman"/>
        <family val="1"/>
      </rPr>
      <t>Miles per hour</t>
    </r>
    <r>
      <rPr>
        <b/>
        <sz val="12"/>
        <color rgb="FFFFFF00"/>
        <rFont val="Times New Roman"/>
        <family val="1"/>
      </rPr>
      <t xml:space="preserve"> </t>
    </r>
  </si>
  <si>
    <t>Foot per second</t>
  </si>
  <si>
    <t>Wind speed (m/s)</t>
  </si>
  <si>
    <t>Chimney Height
(cm)</t>
  </si>
  <si>
    <t>Enter any value from 0.00 to 43.18</t>
  </si>
  <si>
    <t>Enter any value from 0.25 to 4.99</t>
  </si>
  <si>
    <t>Air velocity exiting burrow</t>
  </si>
  <si>
    <r>
      <rPr>
        <b/>
        <sz val="36"/>
        <color theme="1"/>
        <rFont val="Times New Roman"/>
        <family val="1"/>
      </rPr>
      <t xml:space="preserve">Prediction of air velocity exiting burrow </t>
    </r>
    <r>
      <rPr>
        <b/>
        <sz val="28"/>
        <color theme="1"/>
        <rFont val="Times New Roman"/>
        <family val="1"/>
      </rPr>
      <t xml:space="preserve">
</t>
    </r>
    <r>
      <rPr>
        <b/>
        <sz val="26"/>
        <color theme="1"/>
        <rFont val="Times New Roman"/>
        <family val="1"/>
      </rPr>
      <t>as a function of wind speed, chimney height, and air temperature</t>
    </r>
  </si>
  <si>
    <t>Air Temperature</t>
  </si>
  <si>
    <r>
      <rPr>
        <b/>
        <sz val="24"/>
        <color rgb="FFFFFF00"/>
        <rFont val="Calibri"/>
        <family val="2"/>
      </rPr>
      <t>°</t>
    </r>
    <r>
      <rPr>
        <b/>
        <sz val="24"/>
        <color rgb="FFFFFF00"/>
        <rFont val="Times New Roman"/>
        <family val="1"/>
      </rPr>
      <t>C</t>
    </r>
  </si>
  <si>
    <t>Enter any value from 26.8 to 28.2</t>
  </si>
  <si>
    <t>inch</t>
  </si>
  <si>
    <t>F</t>
  </si>
  <si>
    <t>Enter any value from 0.00 to 17.00</t>
  </si>
  <si>
    <t>Enter any value from 0.82 to 16.37</t>
  </si>
  <si>
    <t>Enter any value from 80.24 to 82.76</t>
  </si>
  <si>
    <t>Prediction of air velocity exiting burrow (m/s)
at different wind speeds, chimney heights, and air temperature of 27 °C</t>
  </si>
  <si>
    <t>Prediction of air velocity exiting burrow (m/s)
at different wind speeds, chimney heights, and air temperature of 28 °C</t>
  </si>
  <si>
    <t>https://academic.oup.com/jcb/article-abstract/41/3/ruab045/6366052?redirectedFrom=fulltext</t>
  </si>
  <si>
    <t>Article URL</t>
  </si>
  <si>
    <t>https://github.com/
Hisham-Abdelrahman/Chimney</t>
  </si>
  <si>
    <t>This is a supplementary file providing two interactive, self-explanatory
Microsoft Excel spreadsheet-based calculator files. Calculators were developed
to perform the chimney air velocity predictive model. The interactive
calculator files are publicly available at:</t>
  </si>
  <si>
    <r>
      <rPr>
        <b/>
        <sz val="11"/>
        <color theme="1"/>
        <rFont val="Calibri"/>
        <family val="2"/>
        <scheme val="minor"/>
      </rPr>
      <t>Correspondence:</t>
    </r>
    <r>
      <rPr>
        <sz val="11"/>
        <color theme="1"/>
        <rFont val="Calibri"/>
        <family val="2"/>
        <scheme val="minor"/>
      </rPr>
      <t xml:space="preserve"> J.A. Stoeckel; e-mail: jimstoeckel@auburn.edu</t>
    </r>
  </si>
  <si>
    <r>
      <rPr>
        <b/>
        <sz val="11"/>
        <color theme="1"/>
        <rFont val="Calibri"/>
        <family val="2"/>
        <scheme val="minor"/>
      </rPr>
      <t>Cite</t>
    </r>
    <r>
      <rPr>
        <sz val="11"/>
        <color theme="1"/>
        <rFont val="Calibri"/>
        <family val="2"/>
        <scheme val="minor"/>
      </rPr>
      <t xml:space="preserve">
James A Stoeckel, Mary Szoka, Hisham A Abdelrahman, Jeremiah D Davis, David M Blersch, Brian S Helms, </t>
    </r>
    <r>
      <rPr>
        <b/>
        <sz val="11"/>
        <color theme="1"/>
        <rFont val="Calibri"/>
        <family val="2"/>
        <scheme val="minor"/>
      </rPr>
      <t>Crayfish chimneys function as burrow-ventilation structures</t>
    </r>
    <r>
      <rPr>
        <sz val="11"/>
        <color theme="1"/>
        <rFont val="Calibri"/>
        <family val="2"/>
        <scheme val="minor"/>
      </rPr>
      <t xml:space="preserve">, Journal of Crustacean Biology, Volume 41, Issue 3, September 2021, ruab045, </t>
    </r>
  </si>
  <si>
    <t>https://doi.org/10.1093/jcbiol/ruab045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</si>
</sst>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28"/>
      <color theme="1"/>
      <name val="Times New Roman"/>
      <family val="1"/>
    </font>
    <font>
      <b/>
      <sz val="36"/>
      <color theme="1"/>
      <name val="Times New Roman"/>
      <family val="1"/>
    </font>
    <font>
      <b/>
      <sz val="28"/>
      <color rgb="FFFFFF00"/>
      <name val="Times New Roman"/>
      <family val="1"/>
    </font>
    <font>
      <b/>
      <sz val="24"/>
      <color rgb="FFFFFF00"/>
      <name val="Times New Roman"/>
      <family val="1"/>
    </font>
    <font>
      <b/>
      <sz val="12"/>
      <color rgb="FFFFFF00"/>
      <name val="Times New Roman"/>
      <family val="1"/>
    </font>
    <font>
      <b/>
      <sz val="24"/>
      <color theme="0"/>
      <name val="Times New Roman"/>
      <family val="1"/>
    </font>
    <font>
      <b/>
      <sz val="28"/>
      <color rgb="FFFF0000"/>
      <name val="Times New Roman"/>
      <family val="1"/>
    </font>
    <font>
      <sz val="12"/>
      <color rgb="FFFFFF00"/>
      <name val="Times New Roman"/>
      <family val="1"/>
    </font>
    <font>
      <b/>
      <sz val="48"/>
      <color rgb="FF7030A0"/>
      <name val="Times New Roman"/>
      <family val="1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26"/>
      <color theme="1"/>
      <name val="Times New Roman"/>
      <family val="1"/>
    </font>
    <font>
      <b/>
      <sz val="24"/>
      <color rgb="FFFFFF00"/>
      <name val="Calibri"/>
      <family val="2"/>
    </font>
    <font>
      <b/>
      <sz val="24"/>
      <color rgb="FFFFFF00"/>
      <name val="Times New Roman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92">
    <xf numFmtId="0" fontId="0" fillId="0" borderId="0" xfId="0"/>
    <xf numFmtId="0" fontId="5" fillId="2" borderId="0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8" xfId="0" applyFill="1" applyBorder="1"/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0" borderId="11" xfId="0" applyBorder="1" applyAlignment="1">
      <alignment horizontal="center"/>
    </xf>
    <xf numFmtId="0" fontId="16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/>
    </xf>
    <xf numFmtId="0" fontId="18" fillId="4" borderId="0" xfId="0" applyFont="1" applyFill="1" applyBorder="1" applyAlignment="1">
      <alignment horizontal="left"/>
    </xf>
    <xf numFmtId="164" fontId="0" fillId="0" borderId="11" xfId="0" applyNumberFormat="1" applyBorder="1" applyAlignment="1">
      <alignment horizontal="center"/>
    </xf>
    <xf numFmtId="164" fontId="17" fillId="0" borderId="11" xfId="0" applyNumberFormat="1" applyFont="1" applyBorder="1" applyAlignment="1">
      <alignment horizontal="center"/>
    </xf>
    <xf numFmtId="0" fontId="17" fillId="7" borderId="11" xfId="0" applyFont="1" applyFill="1" applyBorder="1" applyAlignment="1">
      <alignment horizontal="center" wrapText="1"/>
    </xf>
    <xf numFmtId="0" fontId="17" fillId="0" borderId="0" xfId="0" applyFont="1"/>
    <xf numFmtId="2" fontId="11" fillId="5" borderId="11" xfId="0" applyNumberFormat="1" applyFont="1" applyFill="1" applyBorder="1" applyAlignment="1" applyProtection="1">
      <alignment horizontal="center" vertical="center"/>
      <protection locked="0"/>
    </xf>
    <xf numFmtId="1" fontId="12" fillId="5" borderId="11" xfId="0" applyNumberFormat="1" applyFont="1" applyFill="1" applyBorder="1" applyAlignment="1" applyProtection="1">
      <alignment horizontal="center" vertical="center"/>
      <protection locked="0"/>
    </xf>
    <xf numFmtId="2" fontId="12" fillId="5" borderId="11" xfId="0" applyNumberFormat="1" applyFont="1" applyFill="1" applyBorder="1" applyAlignment="1" applyProtection="1">
      <alignment horizontal="center" vertical="center"/>
      <protection locked="0"/>
    </xf>
    <xf numFmtId="0" fontId="21" fillId="3" borderId="1" xfId="1" applyFill="1" applyBorder="1" applyAlignment="1" applyProtection="1">
      <alignment horizontal="left" wrapText="1"/>
      <protection locked="0"/>
    </xf>
    <xf numFmtId="0" fontId="0" fillId="3" borderId="2" xfId="0" applyFill="1" applyBorder="1" applyAlignment="1" applyProtection="1">
      <alignment horizontal="left" wrapText="1"/>
      <protection locked="0"/>
    </xf>
    <xf numFmtId="0" fontId="0" fillId="3" borderId="3" xfId="0" applyFill="1" applyBorder="1" applyAlignment="1" applyProtection="1">
      <alignment horizontal="left" wrapText="1"/>
      <protection locked="0"/>
    </xf>
    <xf numFmtId="0" fontId="0" fillId="3" borderId="6" xfId="0" applyFill="1" applyBorder="1" applyAlignment="1" applyProtection="1">
      <alignment horizontal="left" wrapText="1"/>
      <protection locked="0"/>
    </xf>
    <xf numFmtId="0" fontId="0" fillId="3" borderId="7" xfId="0" applyFill="1" applyBorder="1" applyAlignment="1" applyProtection="1">
      <alignment horizontal="left" wrapText="1"/>
      <protection locked="0"/>
    </xf>
    <xf numFmtId="0" fontId="0" fillId="3" borderId="8" xfId="0" applyFill="1" applyBorder="1" applyAlignment="1" applyProtection="1">
      <alignment horizontal="left" wrapText="1"/>
      <protection locked="0"/>
    </xf>
    <xf numFmtId="0" fontId="0" fillId="3" borderId="1" xfId="0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left" vertical="top"/>
    </xf>
    <xf numFmtId="0" fontId="0" fillId="3" borderId="5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1" fillId="3" borderId="6" xfId="1" applyFill="1" applyBorder="1" applyAlignment="1" applyProtection="1">
      <alignment horizontal="left"/>
      <protection locked="0"/>
    </xf>
    <xf numFmtId="0" fontId="21" fillId="3" borderId="7" xfId="1" applyFill="1" applyBorder="1" applyAlignment="1" applyProtection="1">
      <alignment horizontal="left"/>
      <protection locked="0"/>
    </xf>
    <xf numFmtId="0" fontId="21" fillId="3" borderId="8" xfId="1" applyFill="1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8" fillId="0" borderId="9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164" fontId="10" fillId="3" borderId="2" xfId="0" applyNumberFormat="1" applyFont="1" applyFill="1" applyBorder="1" applyAlignment="1">
      <alignment horizontal="center" vertical="center"/>
    </xf>
    <xf numFmtId="164" fontId="10" fillId="3" borderId="3" xfId="0" applyNumberFormat="1" applyFont="1" applyFill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0" xfId="0" applyNumberFormat="1" applyFont="1" applyFill="1" applyBorder="1" applyAlignment="1">
      <alignment horizontal="center" vertical="center"/>
    </xf>
    <xf numFmtId="164" fontId="10" fillId="3" borderId="5" xfId="0" applyNumberFormat="1" applyFont="1" applyFill="1" applyBorder="1" applyAlignment="1">
      <alignment horizontal="center" vertical="center"/>
    </xf>
    <xf numFmtId="164" fontId="10" fillId="3" borderId="6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/>
    </xf>
    <xf numFmtId="2" fontId="8" fillId="0" borderId="9" xfId="0" applyNumberFormat="1" applyFont="1" applyBorder="1" applyAlignment="1" applyProtection="1">
      <alignment horizontal="center" vertical="center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0" fontId="19" fillId="6" borderId="12" xfId="0" applyFont="1" applyFill="1" applyBorder="1" applyAlignment="1">
      <alignment horizontal="center" vertical="center"/>
    </xf>
    <xf numFmtId="0" fontId="19" fillId="6" borderId="1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1</xdr:row>
      <xdr:rowOff>12431</xdr:rowOff>
    </xdr:from>
    <xdr:to>
      <xdr:col>16</xdr:col>
      <xdr:colOff>342899</xdr:colOff>
      <xdr:row>31</xdr:row>
      <xdr:rowOff>44901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56167F-B453-4D69-A69B-50106FE4B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202931"/>
          <a:ext cx="4772024" cy="58522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10</xdr:row>
      <xdr:rowOff>142875</xdr:rowOff>
    </xdr:from>
    <xdr:to>
      <xdr:col>9</xdr:col>
      <xdr:colOff>85725</xdr:colOff>
      <xdr:row>15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594A343-0C33-4786-AC42-ABB9636FE8B4}"/>
            </a:ext>
          </a:extLst>
        </xdr:cNvPr>
        <xdr:cNvSpPr/>
      </xdr:nvSpPr>
      <xdr:spPr>
        <a:xfrm>
          <a:off x="390525" y="4695825"/>
          <a:ext cx="4438650" cy="885825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16</xdr:row>
      <xdr:rowOff>142875</xdr:rowOff>
    </xdr:from>
    <xdr:to>
      <xdr:col>9</xdr:col>
      <xdr:colOff>104775</xdr:colOff>
      <xdr:row>21</xdr:row>
      <xdr:rowOff>66675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210965D-A7CF-4E7C-8AE9-458A1A3B9C54}"/>
            </a:ext>
          </a:extLst>
        </xdr:cNvPr>
        <xdr:cNvSpPr/>
      </xdr:nvSpPr>
      <xdr:spPr>
        <a:xfrm>
          <a:off x="409575" y="4457700"/>
          <a:ext cx="4438650" cy="895350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533400</xdr:colOff>
      <xdr:row>10</xdr:row>
      <xdr:rowOff>123825</xdr:rowOff>
    </xdr:from>
    <xdr:to>
      <xdr:col>18</xdr:col>
      <xdr:colOff>95250</xdr:colOff>
      <xdr:row>15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92B975D-0DD5-4B20-B709-9ABAF409B32A}"/>
            </a:ext>
          </a:extLst>
        </xdr:cNvPr>
        <xdr:cNvSpPr/>
      </xdr:nvSpPr>
      <xdr:spPr>
        <a:xfrm>
          <a:off x="5753100" y="4676775"/>
          <a:ext cx="4438650" cy="885825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552450</xdr:colOff>
      <xdr:row>16</xdr:row>
      <xdr:rowOff>114300</xdr:rowOff>
    </xdr:from>
    <xdr:to>
      <xdr:col>18</xdr:col>
      <xdr:colOff>114300</xdr:colOff>
      <xdr:row>21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D118183-B04E-4BD6-984D-030795334856}"/>
            </a:ext>
          </a:extLst>
        </xdr:cNvPr>
        <xdr:cNvSpPr/>
      </xdr:nvSpPr>
      <xdr:spPr>
        <a:xfrm>
          <a:off x="5905500" y="4429125"/>
          <a:ext cx="4438650" cy="895350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10</xdr:row>
      <xdr:rowOff>142875</xdr:rowOff>
    </xdr:from>
    <xdr:to>
      <xdr:col>9</xdr:col>
      <xdr:colOff>85725</xdr:colOff>
      <xdr:row>15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8E7A834-6698-43B3-98DD-B1E7D7EFF8A0}"/>
            </a:ext>
          </a:extLst>
        </xdr:cNvPr>
        <xdr:cNvSpPr/>
      </xdr:nvSpPr>
      <xdr:spPr>
        <a:xfrm>
          <a:off x="390525" y="4695825"/>
          <a:ext cx="4438650" cy="885825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16</xdr:row>
      <xdr:rowOff>142875</xdr:rowOff>
    </xdr:from>
    <xdr:to>
      <xdr:col>9</xdr:col>
      <xdr:colOff>104775</xdr:colOff>
      <xdr:row>21</xdr:row>
      <xdr:rowOff>66675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20302E9-411B-4A3C-BDA7-5018924F0D3F}"/>
            </a:ext>
          </a:extLst>
        </xdr:cNvPr>
        <xdr:cNvSpPr/>
      </xdr:nvSpPr>
      <xdr:spPr>
        <a:xfrm>
          <a:off x="409575" y="5857875"/>
          <a:ext cx="4438650" cy="895350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533400</xdr:colOff>
      <xdr:row>10</xdr:row>
      <xdr:rowOff>123825</xdr:rowOff>
    </xdr:from>
    <xdr:to>
      <xdr:col>18</xdr:col>
      <xdr:colOff>95250</xdr:colOff>
      <xdr:row>15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A7FB14F-6907-4BD8-A158-7D9C1593FAEB}"/>
            </a:ext>
          </a:extLst>
        </xdr:cNvPr>
        <xdr:cNvSpPr/>
      </xdr:nvSpPr>
      <xdr:spPr>
        <a:xfrm>
          <a:off x="5753100" y="4676775"/>
          <a:ext cx="4438650" cy="885825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552450</xdr:colOff>
      <xdr:row>16</xdr:row>
      <xdr:rowOff>114300</xdr:rowOff>
    </xdr:from>
    <xdr:to>
      <xdr:col>18</xdr:col>
      <xdr:colOff>114300</xdr:colOff>
      <xdr:row>21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2266D4A-4787-4174-9644-D569B4411D12}"/>
            </a:ext>
          </a:extLst>
        </xdr:cNvPr>
        <xdr:cNvSpPr/>
      </xdr:nvSpPr>
      <xdr:spPr>
        <a:xfrm>
          <a:off x="5772150" y="5829300"/>
          <a:ext cx="4438650" cy="895350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9525</xdr:colOff>
      <xdr:row>3</xdr:row>
      <xdr:rowOff>542925</xdr:rowOff>
    </xdr:from>
    <xdr:to>
      <xdr:col>14</xdr:col>
      <xdr:colOff>57150</xdr:colOff>
      <xdr:row>5</xdr:row>
      <xdr:rowOff>47626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4741FBE-F9E8-4D1C-9D40-1744C25D0B77}"/>
            </a:ext>
          </a:extLst>
        </xdr:cNvPr>
        <xdr:cNvSpPr/>
      </xdr:nvSpPr>
      <xdr:spPr>
        <a:xfrm>
          <a:off x="7058025" y="1962150"/>
          <a:ext cx="657225" cy="523876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5</xdr:row>
      <xdr:rowOff>323850</xdr:rowOff>
    </xdr:from>
    <xdr:to>
      <xdr:col>14</xdr:col>
      <xdr:colOff>47625</xdr:colOff>
      <xdr:row>7</xdr:row>
      <xdr:rowOff>9526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497C480-54F7-4AFC-B4CA-63C28BB4D80D}"/>
            </a:ext>
          </a:extLst>
        </xdr:cNvPr>
        <xdr:cNvSpPr/>
      </xdr:nvSpPr>
      <xdr:spPr>
        <a:xfrm>
          <a:off x="7048500" y="2762250"/>
          <a:ext cx="657225" cy="523876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9525</xdr:colOff>
      <xdr:row>7</xdr:row>
      <xdr:rowOff>361950</xdr:rowOff>
    </xdr:from>
    <xdr:to>
      <xdr:col>14</xdr:col>
      <xdr:colOff>57150</xdr:colOff>
      <xdr:row>9</xdr:row>
      <xdr:rowOff>19050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B27000A-8167-4A8B-BF58-EDFC5867BA9C}"/>
            </a:ext>
          </a:extLst>
        </xdr:cNvPr>
        <xdr:cNvSpPr/>
      </xdr:nvSpPr>
      <xdr:spPr>
        <a:xfrm>
          <a:off x="7058025" y="3638550"/>
          <a:ext cx="657225" cy="48577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2</xdr:row>
      <xdr:rowOff>370416</xdr:rowOff>
    </xdr:from>
    <xdr:to>
      <xdr:col>20</xdr:col>
      <xdr:colOff>603250</xdr:colOff>
      <xdr:row>48</xdr:row>
      <xdr:rowOff>52916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610F0F5-ECE8-4F66-98AE-67D301C6F492}"/>
            </a:ext>
          </a:extLst>
        </xdr:cNvPr>
        <xdr:cNvSpPr/>
      </xdr:nvSpPr>
      <xdr:spPr>
        <a:xfrm>
          <a:off x="1026583" y="1269999"/>
          <a:ext cx="12393084" cy="8625417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21167</xdr:colOff>
      <xdr:row>2</xdr:row>
      <xdr:rowOff>370416</xdr:rowOff>
    </xdr:from>
    <xdr:to>
      <xdr:col>20</xdr:col>
      <xdr:colOff>603251</xdr:colOff>
      <xdr:row>48</xdr:row>
      <xdr:rowOff>52916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3BED3C7-EBA2-49E7-BA0A-55F4883A3E1B}"/>
            </a:ext>
          </a:extLst>
        </xdr:cNvPr>
        <xdr:cNvSpPr/>
      </xdr:nvSpPr>
      <xdr:spPr>
        <a:xfrm>
          <a:off x="1026584" y="1269999"/>
          <a:ext cx="12393084" cy="8625417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93/jcbiol/ruab045" TargetMode="External"/><Relationship Id="rId2" Type="http://schemas.openxmlformats.org/officeDocument/2006/relationships/hyperlink" Target="https://github.com/Hisham-Abdelrahman/Chimney" TargetMode="External"/><Relationship Id="rId1" Type="http://schemas.openxmlformats.org/officeDocument/2006/relationships/hyperlink" Target="https://academic.oup.com/jcb/article-abstract/41/3/ruab045/6366052?redirectedFrom=fulltext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8E62-929C-41E4-A9EC-A802C12F0573}">
  <sheetPr>
    <tabColor theme="1"/>
  </sheetPr>
  <dimension ref="B1:H22"/>
  <sheetViews>
    <sheetView showGridLines="0" showRowColHeaders="0" tabSelected="1" workbookViewId="0">
      <selection activeCell="B6" sqref="B6:H6"/>
    </sheetView>
  </sheetViews>
  <sheetFormatPr defaultRowHeight="15" x14ac:dyDescent="0.25"/>
  <cols>
    <col min="1" max="1" width="3.28515625" customWidth="1"/>
    <col min="8" max="8" width="20.140625" customWidth="1"/>
  </cols>
  <sheetData>
    <row r="1" spans="2:8" ht="15.75" thickBot="1" x14ac:dyDescent="0.3"/>
    <row r="2" spans="2:8" x14ac:dyDescent="0.25">
      <c r="B2" s="34" t="s">
        <v>30</v>
      </c>
      <c r="C2" s="35"/>
      <c r="D2" s="35"/>
      <c r="E2" s="35"/>
      <c r="F2" s="35"/>
      <c r="G2" s="35"/>
      <c r="H2" s="36"/>
    </row>
    <row r="3" spans="2:8" x14ac:dyDescent="0.25">
      <c r="B3" s="37"/>
      <c r="C3" s="38"/>
      <c r="D3" s="38"/>
      <c r="E3" s="38"/>
      <c r="F3" s="38"/>
      <c r="G3" s="38"/>
      <c r="H3" s="39"/>
    </row>
    <row r="4" spans="2:8" x14ac:dyDescent="0.25">
      <c r="B4" s="37"/>
      <c r="C4" s="38"/>
      <c r="D4" s="38"/>
      <c r="E4" s="38"/>
      <c r="F4" s="38"/>
      <c r="G4" s="38"/>
      <c r="H4" s="39"/>
    </row>
    <row r="5" spans="2:8" x14ac:dyDescent="0.25">
      <c r="B5" s="37"/>
      <c r="C5" s="38"/>
      <c r="D5" s="38"/>
      <c r="E5" s="38"/>
      <c r="F5" s="38"/>
      <c r="G5" s="38"/>
      <c r="H5" s="39"/>
    </row>
    <row r="6" spans="2:8" ht="15.75" thickBot="1" x14ac:dyDescent="0.3">
      <c r="B6" s="49" t="s">
        <v>29</v>
      </c>
      <c r="C6" s="50"/>
      <c r="D6" s="50"/>
      <c r="E6" s="50"/>
      <c r="F6" s="50"/>
      <c r="G6" s="50"/>
      <c r="H6" s="51"/>
    </row>
    <row r="8" spans="2:8" ht="15.75" thickBot="1" x14ac:dyDescent="0.3"/>
    <row r="9" spans="2:8" ht="15" customHeight="1" x14ac:dyDescent="0.25">
      <c r="B9" s="52" t="s">
        <v>32</v>
      </c>
      <c r="C9" s="53"/>
      <c r="D9" s="53"/>
      <c r="E9" s="53"/>
      <c r="F9" s="53"/>
      <c r="G9" s="53"/>
      <c r="H9" s="54"/>
    </row>
    <row r="10" spans="2:8" x14ac:dyDescent="0.25">
      <c r="B10" s="55"/>
      <c r="C10" s="56"/>
      <c r="D10" s="56"/>
      <c r="E10" s="56"/>
      <c r="F10" s="56"/>
      <c r="G10" s="56"/>
      <c r="H10" s="57"/>
    </row>
    <row r="11" spans="2:8" x14ac:dyDescent="0.25">
      <c r="B11" s="55"/>
      <c r="C11" s="56"/>
      <c r="D11" s="56"/>
      <c r="E11" s="56"/>
      <c r="F11" s="56"/>
      <c r="G11" s="56"/>
      <c r="H11" s="57"/>
    </row>
    <row r="12" spans="2:8" ht="18" customHeight="1" x14ac:dyDescent="0.25">
      <c r="B12" s="55"/>
      <c r="C12" s="56"/>
      <c r="D12" s="56"/>
      <c r="E12" s="56"/>
      <c r="F12" s="56"/>
      <c r="G12" s="56"/>
      <c r="H12" s="57"/>
    </row>
    <row r="13" spans="2:8" ht="15.75" thickBot="1" x14ac:dyDescent="0.3">
      <c r="B13" s="49" t="s">
        <v>33</v>
      </c>
      <c r="C13" s="50"/>
      <c r="D13" s="50"/>
      <c r="E13" s="50"/>
      <c r="F13" s="50"/>
      <c r="G13" s="50"/>
      <c r="H13" s="51"/>
    </row>
    <row r="15" spans="2:8" ht="15.75" thickBot="1" x14ac:dyDescent="0.3">
      <c r="B15" s="24" t="s">
        <v>28</v>
      </c>
    </row>
    <row r="16" spans="2:8" x14ac:dyDescent="0.25">
      <c r="B16" s="28" t="s">
        <v>27</v>
      </c>
      <c r="C16" s="29"/>
      <c r="D16" s="29"/>
      <c r="E16" s="29"/>
      <c r="F16" s="29"/>
      <c r="G16" s="29"/>
      <c r="H16" s="30"/>
    </row>
    <row r="17" spans="2:8" ht="15.75" thickBot="1" x14ac:dyDescent="0.3">
      <c r="B17" s="31"/>
      <c r="C17" s="32"/>
      <c r="D17" s="32"/>
      <c r="E17" s="32"/>
      <c r="F17" s="32"/>
      <c r="G17" s="32"/>
      <c r="H17" s="33"/>
    </row>
    <row r="19" spans="2:8" ht="15.75" thickBot="1" x14ac:dyDescent="0.3"/>
    <row r="20" spans="2:8" x14ac:dyDescent="0.25">
      <c r="B20" s="40" t="s">
        <v>31</v>
      </c>
      <c r="C20" s="41"/>
      <c r="D20" s="41"/>
      <c r="E20" s="41"/>
      <c r="F20" s="41"/>
      <c r="G20" s="41"/>
      <c r="H20" s="42"/>
    </row>
    <row r="21" spans="2:8" x14ac:dyDescent="0.25">
      <c r="B21" s="43"/>
      <c r="C21" s="44"/>
      <c r="D21" s="44"/>
      <c r="E21" s="44"/>
      <c r="F21" s="44"/>
      <c r="G21" s="44"/>
      <c r="H21" s="45"/>
    </row>
    <row r="22" spans="2:8" ht="15.75" thickBot="1" x14ac:dyDescent="0.3">
      <c r="B22" s="46"/>
      <c r="C22" s="47"/>
      <c r="D22" s="47"/>
      <c r="E22" s="47"/>
      <c r="F22" s="47"/>
      <c r="G22" s="47"/>
      <c r="H22" s="48"/>
    </row>
  </sheetData>
  <sheetProtection sheet="1" objects="1" scenarios="1" selectLockedCells="1"/>
  <mergeCells count="6">
    <mergeCell ref="B16:H17"/>
    <mergeCell ref="B2:H5"/>
    <mergeCell ref="B20:H22"/>
    <mergeCell ref="B6:H6"/>
    <mergeCell ref="B9:H12"/>
    <mergeCell ref="B13:H13"/>
  </mergeCells>
  <hyperlinks>
    <hyperlink ref="B16" r:id="rId1" xr:uid="{6EBBC535-ABE6-4B93-A132-2DFCDD3691BC}"/>
    <hyperlink ref="B6" r:id="rId2" xr:uid="{4B79DE84-CC78-42E9-9B30-DC111ADA8D72}"/>
    <hyperlink ref="B13" r:id="rId3" xr:uid="{48B0C9BE-2588-46C5-82C5-F95474C60609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82B3-6513-4E8D-8458-173C5919C6FB}">
  <sheetPr>
    <tabColor rgb="FFFFFF00"/>
  </sheetPr>
  <dimension ref="A1:T23"/>
  <sheetViews>
    <sheetView showGridLines="0" showRowColHeaders="0" workbookViewId="0">
      <selection activeCell="K9" sqref="K9:L9"/>
    </sheetView>
  </sheetViews>
  <sheetFormatPr defaultColWidth="0" defaultRowHeight="15" zeroHeight="1" x14ac:dyDescent="0.25"/>
  <cols>
    <col min="1" max="1" width="3.5703125" style="12" customWidth="1"/>
    <col min="2" max="2" width="3.5703125" customWidth="1"/>
    <col min="3" max="9" width="9.140625" customWidth="1"/>
    <col min="10" max="10" width="7.140625" customWidth="1"/>
    <col min="11" max="18" width="9.140625" customWidth="1"/>
    <col min="19" max="19" width="3.85546875" customWidth="1"/>
    <col min="20" max="20" width="3.42578125" style="12" customWidth="1"/>
    <col min="21" max="16384" width="9.140625" hidden="1"/>
  </cols>
  <sheetData>
    <row r="1" spans="1:19" ht="15.75" thickBot="1" x14ac:dyDescent="0.3">
      <c r="A1" s="13"/>
      <c r="B1" s="14"/>
      <c r="C1" s="14"/>
      <c r="D1" s="14"/>
      <c r="E1" s="14"/>
      <c r="F1" s="14"/>
      <c r="G1" s="14"/>
      <c r="H1" s="14"/>
      <c r="I1" s="14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25">
      <c r="A2" s="15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1:19" ht="81" customHeight="1" x14ac:dyDescent="0.25">
      <c r="A3" s="15"/>
      <c r="B3" s="5"/>
      <c r="C3" s="68" t="s">
        <v>16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"/>
    </row>
    <row r="4" spans="1:19" ht="44.25" customHeight="1" thickBot="1" x14ac:dyDescent="0.3">
      <c r="A4" s="15"/>
      <c r="B4" s="5"/>
      <c r="C4" s="7"/>
      <c r="D4" s="7"/>
      <c r="E4" s="7"/>
      <c r="F4" s="7"/>
      <c r="G4" s="7"/>
      <c r="H4" s="7"/>
      <c r="I4" s="7"/>
      <c r="J4" s="85" t="s">
        <v>13</v>
      </c>
      <c r="K4" s="85"/>
      <c r="L4" s="85"/>
      <c r="M4" s="85"/>
      <c r="N4" s="7"/>
      <c r="O4" s="7"/>
      <c r="P4" s="7"/>
      <c r="Q4" s="7"/>
      <c r="R4" s="7"/>
      <c r="S4" s="6"/>
    </row>
    <row r="5" spans="1:19" ht="36" thickTop="1" thickBot="1" x14ac:dyDescent="0.3">
      <c r="A5" s="15"/>
      <c r="B5" s="5"/>
      <c r="C5" s="8"/>
      <c r="D5" s="8"/>
      <c r="E5" s="8"/>
      <c r="F5" s="8"/>
      <c r="G5" s="84" t="s">
        <v>1</v>
      </c>
      <c r="H5" s="84"/>
      <c r="I5" s="84"/>
      <c r="J5" s="84"/>
      <c r="K5" s="66">
        <v>4</v>
      </c>
      <c r="L5" s="67"/>
      <c r="M5" s="1" t="s">
        <v>2</v>
      </c>
      <c r="N5" s="8"/>
      <c r="O5" s="8"/>
      <c r="P5" s="8"/>
      <c r="Q5" s="8"/>
      <c r="R5" s="8"/>
      <c r="S5" s="6"/>
    </row>
    <row r="6" spans="1:19" ht="30" customHeight="1" thickTop="1" thickBot="1" x14ac:dyDescent="0.3">
      <c r="A6" s="15"/>
      <c r="B6" s="5"/>
      <c r="C6" s="8"/>
      <c r="D6" s="8"/>
      <c r="E6" s="8"/>
      <c r="F6" s="8"/>
      <c r="G6" s="8"/>
      <c r="H6" s="8"/>
      <c r="I6" s="8"/>
      <c r="J6" s="85" t="s">
        <v>14</v>
      </c>
      <c r="K6" s="85"/>
      <c r="L6" s="85"/>
      <c r="M6" s="85"/>
      <c r="N6" s="8"/>
      <c r="O6" s="8"/>
      <c r="P6" s="8"/>
      <c r="Q6" s="8"/>
      <c r="R6" s="8"/>
      <c r="S6" s="6"/>
    </row>
    <row r="7" spans="1:19" ht="36" thickTop="1" thickBot="1" x14ac:dyDescent="0.3">
      <c r="A7" s="15"/>
      <c r="B7" s="5"/>
      <c r="C7" s="8"/>
      <c r="D7" s="8"/>
      <c r="E7" s="8"/>
      <c r="F7" s="8"/>
      <c r="G7" s="84" t="s">
        <v>3</v>
      </c>
      <c r="H7" s="84"/>
      <c r="I7" s="84"/>
      <c r="J7" s="84"/>
      <c r="K7" s="66">
        <v>4</v>
      </c>
      <c r="L7" s="67"/>
      <c r="M7" s="1" t="s">
        <v>0</v>
      </c>
      <c r="N7" s="8"/>
      <c r="O7" s="8"/>
      <c r="P7" s="8"/>
      <c r="Q7" s="8"/>
      <c r="R7" s="8"/>
      <c r="S7" s="6"/>
    </row>
    <row r="8" spans="1:19" ht="29.25" customHeight="1" thickTop="1" thickBot="1" x14ac:dyDescent="0.3">
      <c r="A8" s="15"/>
      <c r="B8" s="5"/>
      <c r="C8" s="8"/>
      <c r="D8" s="8"/>
      <c r="E8" s="8"/>
      <c r="F8" s="8"/>
      <c r="G8" s="8"/>
      <c r="H8" s="8"/>
      <c r="I8" s="8"/>
      <c r="J8" s="85" t="s">
        <v>19</v>
      </c>
      <c r="K8" s="85"/>
      <c r="L8" s="85"/>
      <c r="M8" s="85"/>
      <c r="N8" s="8"/>
      <c r="O8" s="8"/>
      <c r="P8" s="8"/>
      <c r="Q8" s="8"/>
      <c r="R8" s="8"/>
      <c r="S8" s="6"/>
    </row>
    <row r="9" spans="1:19" ht="36" thickTop="1" thickBot="1" x14ac:dyDescent="0.3">
      <c r="A9" s="15"/>
      <c r="B9" s="5"/>
      <c r="C9" s="8"/>
      <c r="D9" s="8"/>
      <c r="E9" s="8"/>
      <c r="F9" s="8"/>
      <c r="G9" s="84" t="s">
        <v>17</v>
      </c>
      <c r="H9" s="84"/>
      <c r="I9" s="84"/>
      <c r="J9" s="84"/>
      <c r="K9" s="66">
        <v>27</v>
      </c>
      <c r="L9" s="67"/>
      <c r="M9" s="17" t="s">
        <v>18</v>
      </c>
      <c r="N9" s="8"/>
      <c r="O9" s="8"/>
      <c r="P9" s="8"/>
      <c r="Q9" s="8"/>
      <c r="R9" s="8"/>
      <c r="S9" s="6"/>
    </row>
    <row r="10" spans="1:19" ht="35.25" customHeight="1" thickTop="1" x14ac:dyDescent="0.25">
      <c r="A10" s="15"/>
      <c r="B10" s="5"/>
      <c r="C10" s="74" t="s">
        <v>15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8"/>
      <c r="S10" s="6"/>
    </row>
    <row r="11" spans="1:19" ht="15.75" thickBot="1" x14ac:dyDescent="0.3">
      <c r="A11" s="15"/>
      <c r="B11" s="5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8"/>
      <c r="S11" s="6"/>
    </row>
    <row r="12" spans="1:19" ht="15" customHeight="1" x14ac:dyDescent="0.25">
      <c r="A12" s="15"/>
      <c r="B12" s="5"/>
      <c r="C12" s="75">
        <f>1.40611 + (0.11595 *K7) + (0.01825*K7*K7) + (0.00603*K5) + (0.00011396 *K5*K5) - (0.05623*K9)</f>
        <v>0.66964335999999958</v>
      </c>
      <c r="D12" s="76"/>
      <c r="E12" s="76"/>
      <c r="F12" s="76"/>
      <c r="G12" s="77"/>
      <c r="H12" s="69" t="s">
        <v>7</v>
      </c>
      <c r="I12" s="59"/>
      <c r="J12" s="8"/>
      <c r="K12" s="8"/>
      <c r="L12" s="75">
        <f>C12*3.28084</f>
        <v>2.1969927212223985</v>
      </c>
      <c r="M12" s="76"/>
      <c r="N12" s="76"/>
      <c r="O12" s="76"/>
      <c r="P12" s="77"/>
      <c r="Q12" s="69" t="s">
        <v>10</v>
      </c>
      <c r="R12" s="59"/>
      <c r="S12" s="6"/>
    </row>
    <row r="13" spans="1:19" ht="15" customHeight="1" x14ac:dyDescent="0.25">
      <c r="A13" s="15"/>
      <c r="B13" s="5"/>
      <c r="C13" s="78"/>
      <c r="D13" s="79"/>
      <c r="E13" s="79"/>
      <c r="F13" s="79"/>
      <c r="G13" s="80"/>
      <c r="H13" s="60"/>
      <c r="I13" s="61"/>
      <c r="J13" s="8"/>
      <c r="K13" s="8"/>
      <c r="L13" s="78"/>
      <c r="M13" s="79"/>
      <c r="N13" s="79"/>
      <c r="O13" s="79"/>
      <c r="P13" s="80"/>
      <c r="Q13" s="60"/>
      <c r="R13" s="61"/>
      <c r="S13" s="6"/>
    </row>
    <row r="14" spans="1:19" ht="15" customHeight="1" x14ac:dyDescent="0.25">
      <c r="A14" s="15"/>
      <c r="B14" s="5"/>
      <c r="C14" s="78"/>
      <c r="D14" s="79"/>
      <c r="E14" s="79"/>
      <c r="F14" s="79"/>
      <c r="G14" s="80"/>
      <c r="H14" s="70" t="s">
        <v>0</v>
      </c>
      <c r="I14" s="71"/>
      <c r="J14" s="8"/>
      <c r="K14" s="8"/>
      <c r="L14" s="78"/>
      <c r="M14" s="79"/>
      <c r="N14" s="79"/>
      <c r="O14" s="79"/>
      <c r="P14" s="80"/>
      <c r="Q14" s="70" t="s">
        <v>4</v>
      </c>
      <c r="R14" s="71"/>
      <c r="S14" s="6"/>
    </row>
    <row r="15" spans="1:19" ht="15.75" customHeight="1" thickBot="1" x14ac:dyDescent="0.3">
      <c r="A15" s="15"/>
      <c r="B15" s="5"/>
      <c r="C15" s="81"/>
      <c r="D15" s="82"/>
      <c r="E15" s="82"/>
      <c r="F15" s="82"/>
      <c r="G15" s="83"/>
      <c r="H15" s="72"/>
      <c r="I15" s="73"/>
      <c r="J15" s="8"/>
      <c r="K15" s="8"/>
      <c r="L15" s="81"/>
      <c r="M15" s="82"/>
      <c r="N15" s="82"/>
      <c r="O15" s="82"/>
      <c r="P15" s="83"/>
      <c r="Q15" s="72"/>
      <c r="R15" s="73"/>
      <c r="S15" s="6"/>
    </row>
    <row r="16" spans="1:19" x14ac:dyDescent="0.25">
      <c r="A16" s="15"/>
      <c r="B16" s="5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6"/>
    </row>
    <row r="17" spans="2:19" ht="15.75" thickBot="1" x14ac:dyDescent="0.3">
      <c r="B17" s="5"/>
      <c r="C17" s="9"/>
      <c r="D17" s="9"/>
      <c r="E17" s="9"/>
      <c r="F17" s="9"/>
      <c r="G17" s="9"/>
      <c r="H17" s="9"/>
      <c r="I17" s="9"/>
      <c r="J17" s="8"/>
      <c r="K17" s="8"/>
      <c r="L17" s="8"/>
      <c r="M17" s="8"/>
      <c r="N17" s="8"/>
      <c r="O17" s="8"/>
      <c r="P17" s="8"/>
      <c r="Q17" s="8"/>
      <c r="R17" s="8"/>
      <c r="S17" s="6"/>
    </row>
    <row r="18" spans="2:19" ht="15" customHeight="1" x14ac:dyDescent="0.25">
      <c r="B18" s="5"/>
      <c r="C18" s="75">
        <f>C12*3.6</f>
        <v>2.4107160959999985</v>
      </c>
      <c r="D18" s="76"/>
      <c r="E18" s="76"/>
      <c r="F18" s="76"/>
      <c r="G18" s="77"/>
      <c r="H18" s="69" t="s">
        <v>6</v>
      </c>
      <c r="I18" s="59"/>
      <c r="J18" s="8"/>
      <c r="K18" s="8"/>
      <c r="L18" s="75">
        <f>C12*2.23694</f>
        <v>1.4979520177183991</v>
      </c>
      <c r="M18" s="76"/>
      <c r="N18" s="76"/>
      <c r="O18" s="76"/>
      <c r="P18" s="77"/>
      <c r="Q18" s="58" t="s">
        <v>9</v>
      </c>
      <c r="R18" s="59"/>
      <c r="S18" s="6"/>
    </row>
    <row r="19" spans="2:19" ht="15" customHeight="1" x14ac:dyDescent="0.25">
      <c r="B19" s="5"/>
      <c r="C19" s="78"/>
      <c r="D19" s="79"/>
      <c r="E19" s="79"/>
      <c r="F19" s="79"/>
      <c r="G19" s="80"/>
      <c r="H19" s="60"/>
      <c r="I19" s="61"/>
      <c r="J19" s="8"/>
      <c r="K19" s="8"/>
      <c r="L19" s="78"/>
      <c r="M19" s="79"/>
      <c r="N19" s="79"/>
      <c r="O19" s="79"/>
      <c r="P19" s="80"/>
      <c r="Q19" s="60"/>
      <c r="R19" s="61"/>
      <c r="S19" s="6"/>
    </row>
    <row r="20" spans="2:19" ht="15" customHeight="1" x14ac:dyDescent="0.25">
      <c r="B20" s="5"/>
      <c r="C20" s="78"/>
      <c r="D20" s="79"/>
      <c r="E20" s="79"/>
      <c r="F20" s="79"/>
      <c r="G20" s="80"/>
      <c r="H20" s="62" t="s">
        <v>8</v>
      </c>
      <c r="I20" s="63"/>
      <c r="J20" s="8"/>
      <c r="K20" s="8"/>
      <c r="L20" s="78"/>
      <c r="M20" s="79"/>
      <c r="N20" s="79"/>
      <c r="O20" s="79"/>
      <c r="P20" s="80"/>
      <c r="Q20" s="62" t="s">
        <v>5</v>
      </c>
      <c r="R20" s="63"/>
      <c r="S20" s="6"/>
    </row>
    <row r="21" spans="2:19" ht="15.75" customHeight="1" thickBot="1" x14ac:dyDescent="0.3">
      <c r="B21" s="5"/>
      <c r="C21" s="81"/>
      <c r="D21" s="82"/>
      <c r="E21" s="82"/>
      <c r="F21" s="82"/>
      <c r="G21" s="83"/>
      <c r="H21" s="64"/>
      <c r="I21" s="65"/>
      <c r="J21" s="8"/>
      <c r="K21" s="8"/>
      <c r="L21" s="81"/>
      <c r="M21" s="82"/>
      <c r="N21" s="82"/>
      <c r="O21" s="82"/>
      <c r="P21" s="83"/>
      <c r="Q21" s="64"/>
      <c r="R21" s="65"/>
      <c r="S21" s="6"/>
    </row>
    <row r="22" spans="2:19" ht="15.75" thickBot="1" x14ac:dyDescent="0.3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</row>
    <row r="23" spans="2:19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</sheetData>
  <sheetProtection sheet="1" objects="1" scenarios="1" selectLockedCells="1"/>
  <mergeCells count="23">
    <mergeCell ref="H14:I15"/>
    <mergeCell ref="H18:I19"/>
    <mergeCell ref="C12:G15"/>
    <mergeCell ref="H20:I21"/>
    <mergeCell ref="J6:M6"/>
    <mergeCell ref="G7:J7"/>
    <mergeCell ref="K7:L7"/>
    <mergeCell ref="Q18:R19"/>
    <mergeCell ref="Q20:R21"/>
    <mergeCell ref="K5:L5"/>
    <mergeCell ref="K9:L9"/>
    <mergeCell ref="C3:R3"/>
    <mergeCell ref="Q12:R13"/>
    <mergeCell ref="Q14:R15"/>
    <mergeCell ref="C10:Q11"/>
    <mergeCell ref="L12:P15"/>
    <mergeCell ref="G5:J5"/>
    <mergeCell ref="G9:J9"/>
    <mergeCell ref="J4:M4"/>
    <mergeCell ref="J8:M8"/>
    <mergeCell ref="C18:G21"/>
    <mergeCell ref="L18:P21"/>
    <mergeCell ref="H12:I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64B35-8225-4E04-A996-98B1B8896C0D}">
  <sheetPr>
    <tabColor rgb="FFFF0000"/>
  </sheetPr>
  <dimension ref="A1:T47"/>
  <sheetViews>
    <sheetView showGridLines="0" showRowColHeaders="0" workbookViewId="0">
      <selection activeCell="K5" sqref="K5:L5"/>
    </sheetView>
  </sheetViews>
  <sheetFormatPr defaultColWidth="0" defaultRowHeight="15" customHeight="1" zeroHeight="1" x14ac:dyDescent="0.25"/>
  <cols>
    <col min="1" max="1" width="3.5703125" style="12" customWidth="1"/>
    <col min="2" max="2" width="3.5703125" customWidth="1"/>
    <col min="3" max="9" width="9.140625" customWidth="1"/>
    <col min="10" max="10" width="7.140625" customWidth="1"/>
    <col min="11" max="18" width="9.140625" customWidth="1"/>
    <col min="19" max="19" width="3.85546875" customWidth="1"/>
    <col min="20" max="20" width="3.42578125" style="12" customWidth="1"/>
    <col min="21" max="16384" width="9.140625" hidden="1"/>
  </cols>
  <sheetData>
    <row r="1" spans="1:19" s="12" customFormat="1" ht="15.75" thickBot="1" x14ac:dyDescent="0.3">
      <c r="A1" s="13"/>
      <c r="B1" s="14"/>
      <c r="C1" s="14"/>
      <c r="D1" s="14"/>
      <c r="E1" s="14"/>
      <c r="F1" s="14"/>
      <c r="G1" s="14"/>
      <c r="H1" s="14"/>
      <c r="I1" s="14"/>
    </row>
    <row r="2" spans="1:19" s="12" customFormat="1" x14ac:dyDescent="0.25">
      <c r="A2" s="15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1:19" s="12" customFormat="1" ht="81" customHeight="1" x14ac:dyDescent="0.25">
      <c r="A3" s="15"/>
      <c r="B3" s="5"/>
      <c r="C3" s="68" t="s">
        <v>16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"/>
    </row>
    <row r="4" spans="1:19" s="12" customFormat="1" ht="44.25" customHeight="1" thickBot="1" x14ac:dyDescent="0.3">
      <c r="A4" s="15"/>
      <c r="B4" s="5"/>
      <c r="C4" s="7"/>
      <c r="D4" s="7"/>
      <c r="E4" s="7"/>
      <c r="F4" s="7"/>
      <c r="G4" s="7"/>
      <c r="H4" s="7"/>
      <c r="I4" s="7"/>
      <c r="J4" s="85" t="s">
        <v>22</v>
      </c>
      <c r="K4" s="85"/>
      <c r="L4" s="85"/>
      <c r="M4" s="85"/>
      <c r="N4" s="7"/>
      <c r="O4" s="7"/>
      <c r="P4" s="7"/>
      <c r="Q4" s="7"/>
      <c r="R4" s="7"/>
      <c r="S4" s="6"/>
    </row>
    <row r="5" spans="1:19" s="12" customFormat="1" ht="36" thickTop="1" thickBot="1" x14ac:dyDescent="0.3">
      <c r="A5" s="15"/>
      <c r="B5" s="5"/>
      <c r="C5" s="8"/>
      <c r="D5" s="8"/>
      <c r="E5" s="8"/>
      <c r="F5" s="8"/>
      <c r="G5" s="84" t="s">
        <v>1</v>
      </c>
      <c r="H5" s="84"/>
      <c r="I5" s="84"/>
      <c r="J5" s="84"/>
      <c r="K5" s="66">
        <v>5</v>
      </c>
      <c r="L5" s="67"/>
      <c r="M5" s="1" t="s">
        <v>20</v>
      </c>
      <c r="N5" s="19">
        <f>K5*2.54</f>
        <v>12.7</v>
      </c>
      <c r="O5" s="8"/>
      <c r="P5" s="8"/>
      <c r="Q5" s="8"/>
      <c r="R5" s="8"/>
      <c r="S5" s="6"/>
    </row>
    <row r="6" spans="1:19" s="12" customFormat="1" ht="30" customHeight="1" thickTop="1" thickBot="1" x14ac:dyDescent="0.3">
      <c r="A6" s="15"/>
      <c r="B6" s="5"/>
      <c r="C6" s="8"/>
      <c r="D6" s="8"/>
      <c r="E6" s="8"/>
      <c r="F6" s="8"/>
      <c r="G6" s="8"/>
      <c r="H6" s="8"/>
      <c r="I6" s="8"/>
      <c r="J6" s="85" t="s">
        <v>23</v>
      </c>
      <c r="K6" s="85"/>
      <c r="L6" s="85"/>
      <c r="M6" s="85"/>
      <c r="N6" s="8"/>
      <c r="O6" s="8"/>
      <c r="P6" s="8"/>
      <c r="Q6" s="8"/>
      <c r="R6" s="8"/>
      <c r="S6" s="6"/>
    </row>
    <row r="7" spans="1:19" s="12" customFormat="1" ht="36" thickTop="1" thickBot="1" x14ac:dyDescent="0.3">
      <c r="A7" s="15"/>
      <c r="B7" s="5"/>
      <c r="C7" s="8"/>
      <c r="D7" s="8"/>
      <c r="E7" s="8"/>
      <c r="F7" s="8"/>
      <c r="G7" s="84" t="s">
        <v>3</v>
      </c>
      <c r="H7" s="84"/>
      <c r="I7" s="84"/>
      <c r="J7" s="84"/>
      <c r="K7" s="86">
        <v>9.9154</v>
      </c>
      <c r="L7" s="87"/>
      <c r="M7" s="1" t="s">
        <v>4</v>
      </c>
      <c r="N7" s="20">
        <f>K7/3.281</f>
        <v>3.0220664431575739</v>
      </c>
      <c r="O7" s="8"/>
      <c r="P7" s="8"/>
      <c r="Q7" s="8"/>
      <c r="R7" s="8"/>
      <c r="S7" s="6"/>
    </row>
    <row r="8" spans="1:19" s="12" customFormat="1" ht="29.25" customHeight="1" thickTop="1" thickBot="1" x14ac:dyDescent="0.3">
      <c r="A8" s="15"/>
      <c r="B8" s="5"/>
      <c r="C8" s="8"/>
      <c r="D8" s="8"/>
      <c r="E8" s="8"/>
      <c r="F8" s="8"/>
      <c r="G8" s="8"/>
      <c r="H8" s="8"/>
      <c r="I8" s="8"/>
      <c r="J8" s="85" t="s">
        <v>24</v>
      </c>
      <c r="K8" s="85"/>
      <c r="L8" s="85"/>
      <c r="M8" s="85"/>
      <c r="N8" s="8"/>
      <c r="O8" s="8"/>
      <c r="P8" s="8"/>
      <c r="Q8" s="8"/>
      <c r="R8" s="8"/>
      <c r="S8" s="6"/>
    </row>
    <row r="9" spans="1:19" s="12" customFormat="1" ht="36" thickTop="1" thickBot="1" x14ac:dyDescent="0.3">
      <c r="A9" s="15"/>
      <c r="B9" s="5"/>
      <c r="C9" s="8"/>
      <c r="D9" s="8"/>
      <c r="E9" s="8"/>
      <c r="F9" s="8"/>
      <c r="G9" s="84" t="s">
        <v>17</v>
      </c>
      <c r="H9" s="84"/>
      <c r="I9" s="84"/>
      <c r="J9" s="84"/>
      <c r="K9" s="66">
        <v>82.76</v>
      </c>
      <c r="L9" s="67"/>
      <c r="M9" s="18" t="s">
        <v>21</v>
      </c>
      <c r="N9" s="19">
        <f>(K9-32)*5/9</f>
        <v>28.200000000000003</v>
      </c>
      <c r="O9" s="8"/>
      <c r="P9" s="8"/>
      <c r="Q9" s="8"/>
      <c r="R9" s="8"/>
      <c r="S9" s="6"/>
    </row>
    <row r="10" spans="1:19" s="12" customFormat="1" ht="35.25" customHeight="1" thickTop="1" x14ac:dyDescent="0.25">
      <c r="A10" s="15"/>
      <c r="B10" s="5"/>
      <c r="C10" s="74" t="s">
        <v>15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8"/>
      <c r="S10" s="6"/>
    </row>
    <row r="11" spans="1:19" s="12" customFormat="1" ht="15.75" thickBot="1" x14ac:dyDescent="0.3">
      <c r="A11" s="15"/>
      <c r="B11" s="5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8"/>
      <c r="S11" s="6"/>
    </row>
    <row r="12" spans="1:19" s="12" customFormat="1" ht="15" customHeight="1" x14ac:dyDescent="0.25">
      <c r="A12" s="15"/>
      <c r="B12" s="5"/>
      <c r="C12" s="75">
        <f>1.40611 + (0.11595 *N7) + (0.01825*N7*N7) + (0.00603*N5) + (0.00011396 *N5*N5) - (0.05623*N9)</f>
        <v>0.43246937444429867</v>
      </c>
      <c r="D12" s="76"/>
      <c r="E12" s="76"/>
      <c r="F12" s="76"/>
      <c r="G12" s="77"/>
      <c r="H12" s="69" t="s">
        <v>7</v>
      </c>
      <c r="I12" s="59"/>
      <c r="J12" s="8"/>
      <c r="K12" s="8"/>
      <c r="L12" s="75">
        <f>C12*3.28084</f>
        <v>1.4188628224518329</v>
      </c>
      <c r="M12" s="76"/>
      <c r="N12" s="76"/>
      <c r="O12" s="76"/>
      <c r="P12" s="77"/>
      <c r="Q12" s="69" t="s">
        <v>10</v>
      </c>
      <c r="R12" s="59"/>
      <c r="S12" s="6"/>
    </row>
    <row r="13" spans="1:19" s="12" customFormat="1" ht="15" customHeight="1" x14ac:dyDescent="0.25">
      <c r="A13" s="15"/>
      <c r="B13" s="5"/>
      <c r="C13" s="78"/>
      <c r="D13" s="79"/>
      <c r="E13" s="79"/>
      <c r="F13" s="79"/>
      <c r="G13" s="80"/>
      <c r="H13" s="60"/>
      <c r="I13" s="61"/>
      <c r="J13" s="8"/>
      <c r="K13" s="8"/>
      <c r="L13" s="78"/>
      <c r="M13" s="79"/>
      <c r="N13" s="79"/>
      <c r="O13" s="79"/>
      <c r="P13" s="80"/>
      <c r="Q13" s="60"/>
      <c r="R13" s="61"/>
      <c r="S13" s="6"/>
    </row>
    <row r="14" spans="1:19" s="12" customFormat="1" ht="15" customHeight="1" x14ac:dyDescent="0.25">
      <c r="A14" s="15"/>
      <c r="B14" s="5"/>
      <c r="C14" s="78"/>
      <c r="D14" s="79"/>
      <c r="E14" s="79"/>
      <c r="F14" s="79"/>
      <c r="G14" s="80"/>
      <c r="H14" s="70" t="s">
        <v>0</v>
      </c>
      <c r="I14" s="71"/>
      <c r="J14" s="8"/>
      <c r="K14" s="8"/>
      <c r="L14" s="78"/>
      <c r="M14" s="79"/>
      <c r="N14" s="79"/>
      <c r="O14" s="79"/>
      <c r="P14" s="80"/>
      <c r="Q14" s="70" t="s">
        <v>4</v>
      </c>
      <c r="R14" s="71"/>
      <c r="S14" s="6"/>
    </row>
    <row r="15" spans="1:19" s="12" customFormat="1" ht="15.75" customHeight="1" thickBot="1" x14ac:dyDescent="0.3">
      <c r="A15" s="15"/>
      <c r="B15" s="5"/>
      <c r="C15" s="81"/>
      <c r="D15" s="82"/>
      <c r="E15" s="82"/>
      <c r="F15" s="82"/>
      <c r="G15" s="83"/>
      <c r="H15" s="72"/>
      <c r="I15" s="73"/>
      <c r="J15" s="8"/>
      <c r="K15" s="8"/>
      <c r="L15" s="81"/>
      <c r="M15" s="82"/>
      <c r="N15" s="82"/>
      <c r="O15" s="82"/>
      <c r="P15" s="83"/>
      <c r="Q15" s="72"/>
      <c r="R15" s="73"/>
      <c r="S15" s="6"/>
    </row>
    <row r="16" spans="1:19" s="12" customFormat="1" x14ac:dyDescent="0.25">
      <c r="A16" s="15"/>
      <c r="B16" s="5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6"/>
    </row>
    <row r="17" spans="2:19" s="12" customFormat="1" ht="15.75" thickBot="1" x14ac:dyDescent="0.3">
      <c r="B17" s="5"/>
      <c r="C17" s="9"/>
      <c r="D17" s="9"/>
      <c r="E17" s="9"/>
      <c r="F17" s="9"/>
      <c r="G17" s="9"/>
      <c r="H17" s="9"/>
      <c r="I17" s="9"/>
      <c r="J17" s="8"/>
      <c r="K17" s="8"/>
      <c r="L17" s="8"/>
      <c r="M17" s="8"/>
      <c r="N17" s="8"/>
      <c r="O17" s="8"/>
      <c r="P17" s="8"/>
      <c r="Q17" s="8"/>
      <c r="R17" s="8"/>
      <c r="S17" s="6"/>
    </row>
    <row r="18" spans="2:19" s="12" customFormat="1" ht="15" customHeight="1" x14ac:dyDescent="0.25">
      <c r="B18" s="5"/>
      <c r="C18" s="75">
        <f>C12*3.6</f>
        <v>1.5568897479994752</v>
      </c>
      <c r="D18" s="76"/>
      <c r="E18" s="76"/>
      <c r="F18" s="76"/>
      <c r="G18" s="77"/>
      <c r="H18" s="69" t="s">
        <v>6</v>
      </c>
      <c r="I18" s="59"/>
      <c r="J18" s="8"/>
      <c r="K18" s="8"/>
      <c r="L18" s="75">
        <f>C12*2.23694</f>
        <v>0.96740804246942957</v>
      </c>
      <c r="M18" s="76"/>
      <c r="N18" s="76"/>
      <c r="O18" s="76"/>
      <c r="P18" s="77"/>
      <c r="Q18" s="58" t="s">
        <v>9</v>
      </c>
      <c r="R18" s="59"/>
      <c r="S18" s="6"/>
    </row>
    <row r="19" spans="2:19" s="12" customFormat="1" ht="15" customHeight="1" x14ac:dyDescent="0.25">
      <c r="B19" s="5"/>
      <c r="C19" s="78"/>
      <c r="D19" s="79"/>
      <c r="E19" s="79"/>
      <c r="F19" s="79"/>
      <c r="G19" s="80"/>
      <c r="H19" s="60"/>
      <c r="I19" s="61"/>
      <c r="J19" s="8"/>
      <c r="K19" s="8"/>
      <c r="L19" s="78"/>
      <c r="M19" s="79"/>
      <c r="N19" s="79"/>
      <c r="O19" s="79"/>
      <c r="P19" s="80"/>
      <c r="Q19" s="60"/>
      <c r="R19" s="61"/>
      <c r="S19" s="6"/>
    </row>
    <row r="20" spans="2:19" s="12" customFormat="1" ht="15" customHeight="1" x14ac:dyDescent="0.25">
      <c r="B20" s="5"/>
      <c r="C20" s="78"/>
      <c r="D20" s="79"/>
      <c r="E20" s="79"/>
      <c r="F20" s="79"/>
      <c r="G20" s="80"/>
      <c r="H20" s="62" t="s">
        <v>8</v>
      </c>
      <c r="I20" s="63"/>
      <c r="J20" s="8"/>
      <c r="K20" s="8"/>
      <c r="L20" s="78"/>
      <c r="M20" s="79"/>
      <c r="N20" s="79"/>
      <c r="O20" s="79"/>
      <c r="P20" s="80"/>
      <c r="Q20" s="62" t="s">
        <v>5</v>
      </c>
      <c r="R20" s="63"/>
      <c r="S20" s="6"/>
    </row>
    <row r="21" spans="2:19" s="12" customFormat="1" ht="15.75" customHeight="1" thickBot="1" x14ac:dyDescent="0.3">
      <c r="B21" s="5"/>
      <c r="C21" s="81"/>
      <c r="D21" s="82"/>
      <c r="E21" s="82"/>
      <c r="F21" s="82"/>
      <c r="G21" s="83"/>
      <c r="H21" s="64"/>
      <c r="I21" s="65"/>
      <c r="J21" s="8"/>
      <c r="K21" s="8"/>
      <c r="L21" s="81"/>
      <c r="M21" s="82"/>
      <c r="N21" s="82"/>
      <c r="O21" s="82"/>
      <c r="P21" s="83"/>
      <c r="Q21" s="64"/>
      <c r="R21" s="65"/>
      <c r="S21" s="6"/>
    </row>
    <row r="22" spans="2:19" s="12" customFormat="1" ht="15.75" thickBot="1" x14ac:dyDescent="0.3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</row>
    <row r="23" spans="2:19" s="12" customFormat="1" x14ac:dyDescent="0.25"/>
    <row r="24" spans="2:19" s="12" customFormat="1" hidden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2:19" s="12" customFormat="1" hidden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2:19" s="12" customFormat="1" hidden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2:19" s="12" customFormat="1" hidden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 s="12" customFormat="1" hidden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 s="12" customFormat="1" hidden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 s="12" customFormat="1" hidden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 s="12" customFormat="1" hidden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 s="12" customFormat="1" hidden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 s="12" customFormat="1" hidden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 s="12" customFormat="1" hidden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 s="12" customFormat="1" hidden="1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 s="12" customFormat="1" hidden="1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2:19" s="12" customFormat="1" hidden="1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2:19" s="12" customFormat="1" hidden="1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2:19" s="12" customFormat="1" hidden="1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2:19" s="12" customFormat="1" hidden="1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2:19" s="12" customFormat="1" hidden="1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2:19" s="12" customFormat="1" hidden="1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2:19" s="12" customFormat="1" hidden="1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2:19" s="12" customFormat="1" hidden="1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2:19" s="12" customFormat="1" hidden="1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2:19" s="12" customFormat="1" hidden="1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2:19" s="12" customFormat="1" hidden="1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</sheetData>
  <sheetProtection sheet="1" objects="1" scenarios="1" selectLockedCells="1"/>
  <mergeCells count="23">
    <mergeCell ref="G7:J7"/>
    <mergeCell ref="K7:L7"/>
    <mergeCell ref="C3:R3"/>
    <mergeCell ref="J4:M4"/>
    <mergeCell ref="G5:J5"/>
    <mergeCell ref="K5:L5"/>
    <mergeCell ref="J6:M6"/>
    <mergeCell ref="J8:M8"/>
    <mergeCell ref="G9:J9"/>
    <mergeCell ref="K9:L9"/>
    <mergeCell ref="C10:Q11"/>
    <mergeCell ref="C12:G15"/>
    <mergeCell ref="H12:I13"/>
    <mergeCell ref="L12:P15"/>
    <mergeCell ref="Q12:R13"/>
    <mergeCell ref="H14:I15"/>
    <mergeCell ref="Q14:R15"/>
    <mergeCell ref="C18:G21"/>
    <mergeCell ref="H18:I19"/>
    <mergeCell ref="L18:P21"/>
    <mergeCell ref="Q18:R19"/>
    <mergeCell ref="H20:I21"/>
    <mergeCell ref="Q20:R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44BE-1D29-4862-9144-FB985D2C567B}">
  <sheetPr>
    <tabColor rgb="FFFFFF00"/>
  </sheetPr>
  <dimension ref="A1:U48"/>
  <sheetViews>
    <sheetView showGridLines="0" showRowColHeaders="0" workbookViewId="0">
      <selection activeCell="A7" sqref="A7"/>
    </sheetView>
  </sheetViews>
  <sheetFormatPr defaultRowHeight="15" x14ac:dyDescent="0.25"/>
  <cols>
    <col min="1" max="1" width="15.140625" customWidth="1"/>
    <col min="2" max="2" width="11.42578125" customWidth="1"/>
  </cols>
  <sheetData>
    <row r="1" spans="1:21" ht="42" customHeight="1" x14ac:dyDescent="0.3">
      <c r="B1" s="90" t="s">
        <v>25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</row>
    <row r="2" spans="1:21" ht="29.25" customHeight="1" x14ac:dyDescent="0.25">
      <c r="A2" s="16"/>
      <c r="B2" s="88" t="s">
        <v>11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</row>
    <row r="3" spans="1:21" ht="29.25" customHeight="1" x14ac:dyDescent="0.25">
      <c r="A3" s="23" t="s">
        <v>12</v>
      </c>
      <c r="B3" s="25">
        <v>0.25</v>
      </c>
      <c r="C3" s="25">
        <v>0.5</v>
      </c>
      <c r="D3" s="25">
        <v>0.75</v>
      </c>
      <c r="E3" s="25">
        <v>1</v>
      </c>
      <c r="F3" s="25">
        <v>1.25</v>
      </c>
      <c r="G3" s="25">
        <v>1.5</v>
      </c>
      <c r="H3" s="25">
        <v>1.75</v>
      </c>
      <c r="I3" s="25">
        <v>2</v>
      </c>
      <c r="J3" s="25">
        <v>2.25</v>
      </c>
      <c r="K3" s="25">
        <v>2.5</v>
      </c>
      <c r="L3" s="25">
        <v>2.75</v>
      </c>
      <c r="M3" s="25">
        <v>3</v>
      </c>
      <c r="N3" s="25">
        <v>3.25</v>
      </c>
      <c r="O3" s="25">
        <v>3.5</v>
      </c>
      <c r="P3" s="25">
        <v>3.75</v>
      </c>
      <c r="Q3" s="25">
        <v>4</v>
      </c>
      <c r="R3" s="25">
        <v>4.25</v>
      </c>
      <c r="S3" s="25">
        <v>4.5</v>
      </c>
      <c r="T3" s="25">
        <v>4.75</v>
      </c>
      <c r="U3" s="25">
        <v>4.99</v>
      </c>
    </row>
    <row r="4" spans="1:21" x14ac:dyDescent="0.25">
      <c r="A4" s="26">
        <v>0</v>
      </c>
      <c r="B4" s="21">
        <f>1.40611 + (0.11595 *B$3) + (0.01825*B$3*B$3) + (0.00603*$A4) + (0.00011396 *$A4*$A4) - (0.05623*27)</f>
        <v>-8.1971875000000249E-2</v>
      </c>
      <c r="C4" s="21">
        <f t="shared" ref="C4:S19" si="0">1.40611 + (0.11595 *C$3) + (0.01825*C$3*C$3) + (0.00603*$A4) + (0.00011396 *$A4*$A4) - (0.05623*27)</f>
        <v>-4.9562500000000176E-2</v>
      </c>
      <c r="D4" s="21">
        <f t="shared" si="0"/>
        <v>-1.487187500000009E-2</v>
      </c>
      <c r="E4" s="21">
        <f t="shared" si="0"/>
        <v>2.2100000000000009E-2</v>
      </c>
      <c r="F4" s="21">
        <f t="shared" si="0"/>
        <v>6.1353124999999897E-2</v>
      </c>
      <c r="G4" s="21">
        <f t="shared" si="0"/>
        <v>0.10288750000000002</v>
      </c>
      <c r="H4" s="21">
        <f t="shared" si="0"/>
        <v>0.14670312499999993</v>
      </c>
      <c r="I4" s="21">
        <f t="shared" si="0"/>
        <v>0.19279999999999986</v>
      </c>
      <c r="J4" s="21">
        <f t="shared" si="0"/>
        <v>0.2411781249999998</v>
      </c>
      <c r="K4" s="21">
        <f t="shared" si="0"/>
        <v>0.29183749999999975</v>
      </c>
      <c r="L4" s="21">
        <f t="shared" si="0"/>
        <v>0.34477812499999994</v>
      </c>
      <c r="M4" s="21">
        <f t="shared" si="0"/>
        <v>0.39999999999999991</v>
      </c>
      <c r="N4" s="21">
        <f t="shared" si="0"/>
        <v>0.4575031249999999</v>
      </c>
      <c r="O4" s="21">
        <f t="shared" si="0"/>
        <v>0.5172874999999999</v>
      </c>
      <c r="P4" s="21">
        <f t="shared" si="0"/>
        <v>0.57935312500000014</v>
      </c>
      <c r="Q4" s="21">
        <f t="shared" si="0"/>
        <v>0.64369999999999972</v>
      </c>
      <c r="R4" s="21">
        <f t="shared" si="0"/>
        <v>0.71032812499999998</v>
      </c>
      <c r="S4" s="21">
        <f t="shared" si="0"/>
        <v>0.77923749999999958</v>
      </c>
      <c r="T4" s="21">
        <f>1.40611 + (0.11595 *T$3) + (0.01825*T$3*T$3) + (0.00603*$A4) + (0.00011396 *$A4*$A4) - (0.05623*27)</f>
        <v>0.85042812499999987</v>
      </c>
      <c r="U4" s="21">
        <f t="shared" ref="U4:U34" si="1">1.40611 + (0.11595 *U$3) + (0.01825*U$3*U$3) + (0.00603*$A4) + (0.00011396 *$A4*$A4) - (0.05623*27)</f>
        <v>0.92091732499999979</v>
      </c>
    </row>
    <row r="5" spans="1:21" x14ac:dyDescent="0.25">
      <c r="A5" s="26">
        <v>1</v>
      </c>
      <c r="B5" s="21">
        <f t="shared" ref="B5:Q48" si="2">1.40611 + (0.11595 *B$3) + (0.01825*B$3*B$3) + (0.00603*$A5) + (0.00011396 *$A5*$A5) - (0.05623*27)</f>
        <v>-7.5827915000000301E-2</v>
      </c>
      <c r="C5" s="21">
        <f t="shared" si="2"/>
        <v>-4.3418540000000228E-2</v>
      </c>
      <c r="D5" s="21">
        <f t="shared" si="2"/>
        <v>-8.7279150000001415E-3</v>
      </c>
      <c r="E5" s="21">
        <f t="shared" si="2"/>
        <v>2.8243959999999957E-2</v>
      </c>
      <c r="F5" s="21">
        <f t="shared" si="2"/>
        <v>6.7497084999999846E-2</v>
      </c>
      <c r="G5" s="21">
        <f t="shared" si="2"/>
        <v>0.10903145999999997</v>
      </c>
      <c r="H5" s="21">
        <f t="shared" si="2"/>
        <v>0.15284708499999988</v>
      </c>
      <c r="I5" s="21">
        <f t="shared" si="2"/>
        <v>0.19894395999999981</v>
      </c>
      <c r="J5" s="21">
        <f t="shared" si="2"/>
        <v>0.24732208499999975</v>
      </c>
      <c r="K5" s="21">
        <f t="shared" si="2"/>
        <v>0.2979814599999997</v>
      </c>
      <c r="L5" s="21">
        <f t="shared" si="2"/>
        <v>0.35092208499999988</v>
      </c>
      <c r="M5" s="21">
        <f t="shared" si="2"/>
        <v>0.40614395999999986</v>
      </c>
      <c r="N5" s="21">
        <f t="shared" si="2"/>
        <v>0.46364708499999985</v>
      </c>
      <c r="O5" s="21">
        <f t="shared" si="2"/>
        <v>0.52343146000000007</v>
      </c>
      <c r="P5" s="21">
        <f t="shared" si="2"/>
        <v>0.58549708500000031</v>
      </c>
      <c r="Q5" s="21">
        <f t="shared" si="2"/>
        <v>0.64984395999999989</v>
      </c>
      <c r="R5" s="21">
        <f t="shared" si="0"/>
        <v>0.71647208500000015</v>
      </c>
      <c r="S5" s="21">
        <f t="shared" si="0"/>
        <v>0.78538145999999975</v>
      </c>
      <c r="T5" s="21">
        <f t="shared" ref="T5:U48" si="3">1.40611 + (0.11595 *T$3) + (0.01825*T$3*T$3) + (0.00603*$A5) + (0.00011396 *$A5*$A5) - (0.05623*27)</f>
        <v>0.85657208500000004</v>
      </c>
      <c r="U5" s="21">
        <f t="shared" si="3"/>
        <v>0.92706128499999996</v>
      </c>
    </row>
    <row r="6" spans="1:21" x14ac:dyDescent="0.25">
      <c r="A6" s="26">
        <v>2</v>
      </c>
      <c r="B6" s="21">
        <f t="shared" si="2"/>
        <v>-6.9456035000000194E-2</v>
      </c>
      <c r="C6" s="21">
        <f t="shared" si="0"/>
        <v>-3.704666000000012E-2</v>
      </c>
      <c r="D6" s="21">
        <f t="shared" si="0"/>
        <v>-2.3560350000000341E-3</v>
      </c>
      <c r="E6" s="21">
        <f t="shared" si="0"/>
        <v>3.4615840000000064E-2</v>
      </c>
      <c r="F6" s="21">
        <f t="shared" si="0"/>
        <v>7.3868964999999953E-2</v>
      </c>
      <c r="G6" s="21">
        <f t="shared" si="0"/>
        <v>0.11540334000000008</v>
      </c>
      <c r="H6" s="21">
        <f t="shared" si="0"/>
        <v>0.15921896499999999</v>
      </c>
      <c r="I6" s="21">
        <f t="shared" si="0"/>
        <v>0.20531583999999992</v>
      </c>
      <c r="J6" s="21">
        <f t="shared" si="0"/>
        <v>0.25369396499999985</v>
      </c>
      <c r="K6" s="21">
        <f t="shared" si="0"/>
        <v>0.30435333999999981</v>
      </c>
      <c r="L6" s="21">
        <f t="shared" si="0"/>
        <v>0.35729396499999999</v>
      </c>
      <c r="M6" s="21">
        <f t="shared" si="0"/>
        <v>0.41251583999999997</v>
      </c>
      <c r="N6" s="21">
        <f t="shared" si="0"/>
        <v>0.47001896499999996</v>
      </c>
      <c r="O6" s="21">
        <f t="shared" si="0"/>
        <v>0.52980333999999973</v>
      </c>
      <c r="P6" s="21">
        <f t="shared" si="0"/>
        <v>0.59186896499999997</v>
      </c>
      <c r="Q6" s="21">
        <f t="shared" si="0"/>
        <v>0.65621583999999955</v>
      </c>
      <c r="R6" s="21">
        <f t="shared" si="0"/>
        <v>0.72284396499999981</v>
      </c>
      <c r="S6" s="21">
        <f t="shared" si="0"/>
        <v>0.79175333999999942</v>
      </c>
      <c r="T6" s="21">
        <f t="shared" si="3"/>
        <v>0.8629439649999997</v>
      </c>
      <c r="U6" s="21">
        <f t="shared" si="1"/>
        <v>0.93343316499999962</v>
      </c>
    </row>
    <row r="7" spans="1:21" x14ac:dyDescent="0.25">
      <c r="A7" s="26">
        <v>3</v>
      </c>
      <c r="B7" s="21">
        <f t="shared" si="2"/>
        <v>-6.2856235000000371E-2</v>
      </c>
      <c r="C7" s="21">
        <f t="shared" si="0"/>
        <v>-3.0446860000000298E-2</v>
      </c>
      <c r="D7" s="21">
        <f t="shared" si="0"/>
        <v>4.2437649999997884E-3</v>
      </c>
      <c r="E7" s="21">
        <f t="shared" si="0"/>
        <v>4.1215639999999887E-2</v>
      </c>
      <c r="F7" s="21">
        <f t="shared" si="0"/>
        <v>8.0468764999999776E-2</v>
      </c>
      <c r="G7" s="21">
        <f t="shared" si="0"/>
        <v>0.1220031399999999</v>
      </c>
      <c r="H7" s="21">
        <f t="shared" si="0"/>
        <v>0.16581876499999981</v>
      </c>
      <c r="I7" s="21">
        <f t="shared" si="0"/>
        <v>0.21191563999999974</v>
      </c>
      <c r="J7" s="21">
        <f t="shared" si="0"/>
        <v>0.26029376499999968</v>
      </c>
      <c r="K7" s="21">
        <f t="shared" si="0"/>
        <v>0.31095313999999963</v>
      </c>
      <c r="L7" s="21">
        <f t="shared" si="0"/>
        <v>0.36389376499999981</v>
      </c>
      <c r="M7" s="21">
        <f t="shared" si="0"/>
        <v>0.41911563999999979</v>
      </c>
      <c r="N7" s="21">
        <f t="shared" si="0"/>
        <v>0.47661876499999978</v>
      </c>
      <c r="O7" s="21">
        <f t="shared" si="0"/>
        <v>0.53640313999999978</v>
      </c>
      <c r="P7" s="21">
        <f t="shared" si="0"/>
        <v>0.59846876500000001</v>
      </c>
      <c r="Q7" s="21">
        <f t="shared" si="0"/>
        <v>0.6628156399999996</v>
      </c>
      <c r="R7" s="21">
        <f t="shared" si="0"/>
        <v>0.72944376499999986</v>
      </c>
      <c r="S7" s="21">
        <f t="shared" si="0"/>
        <v>0.79835313999999946</v>
      </c>
      <c r="T7" s="21">
        <f t="shared" si="3"/>
        <v>0.86954376499999975</v>
      </c>
      <c r="U7" s="21">
        <f t="shared" si="1"/>
        <v>0.94003296499999967</v>
      </c>
    </row>
    <row r="8" spans="1:21" x14ac:dyDescent="0.25">
      <c r="A8" s="26">
        <v>4</v>
      </c>
      <c r="B8" s="21">
        <f t="shared" si="2"/>
        <v>-5.602851500000039E-2</v>
      </c>
      <c r="C8" s="21">
        <f t="shared" si="0"/>
        <v>-2.3619140000000316E-2</v>
      </c>
      <c r="D8" s="21">
        <f t="shared" si="0"/>
        <v>1.107148499999977E-2</v>
      </c>
      <c r="E8" s="21">
        <f t="shared" si="0"/>
        <v>4.8043359999999868E-2</v>
      </c>
      <c r="F8" s="21">
        <f t="shared" si="0"/>
        <v>8.7296484999999757E-2</v>
      </c>
      <c r="G8" s="21">
        <f t="shared" si="0"/>
        <v>0.12883085999999988</v>
      </c>
      <c r="H8" s="21">
        <f t="shared" si="0"/>
        <v>0.17264648499999979</v>
      </c>
      <c r="I8" s="21">
        <f t="shared" si="0"/>
        <v>0.21874335999999972</v>
      </c>
      <c r="J8" s="21">
        <f t="shared" si="0"/>
        <v>0.26712148499999966</v>
      </c>
      <c r="K8" s="21">
        <f t="shared" si="0"/>
        <v>0.31778085999999961</v>
      </c>
      <c r="L8" s="21">
        <f t="shared" si="0"/>
        <v>0.3707214849999998</v>
      </c>
      <c r="M8" s="21">
        <f t="shared" si="0"/>
        <v>0.42594335999999977</v>
      </c>
      <c r="N8" s="21">
        <f t="shared" si="0"/>
        <v>0.48344648499999976</v>
      </c>
      <c r="O8" s="21">
        <f t="shared" si="0"/>
        <v>0.54323085999999976</v>
      </c>
      <c r="P8" s="21">
        <f t="shared" si="0"/>
        <v>0.605296485</v>
      </c>
      <c r="Q8" s="21">
        <f t="shared" si="0"/>
        <v>0.66964335999999958</v>
      </c>
      <c r="R8" s="21">
        <f t="shared" si="0"/>
        <v>0.73627148499999984</v>
      </c>
      <c r="S8" s="21">
        <f t="shared" si="0"/>
        <v>0.80518085999999944</v>
      </c>
      <c r="T8" s="21">
        <f t="shared" si="3"/>
        <v>0.87637148499999973</v>
      </c>
      <c r="U8" s="21">
        <f t="shared" si="1"/>
        <v>0.94686068499999965</v>
      </c>
    </row>
    <row r="9" spans="1:21" x14ac:dyDescent="0.25">
      <c r="A9" s="26">
        <v>5</v>
      </c>
      <c r="B9" s="21">
        <f t="shared" si="2"/>
        <v>-4.8972875000000249E-2</v>
      </c>
      <c r="C9" s="21">
        <f t="shared" si="0"/>
        <v>-1.6563500000000175E-2</v>
      </c>
      <c r="D9" s="21">
        <f t="shared" si="0"/>
        <v>1.8127124999999911E-2</v>
      </c>
      <c r="E9" s="21">
        <f t="shared" si="0"/>
        <v>5.5099000000000009E-2</v>
      </c>
      <c r="F9" s="21">
        <f t="shared" si="0"/>
        <v>9.4352124999999898E-2</v>
      </c>
      <c r="G9" s="21">
        <f t="shared" si="0"/>
        <v>0.13588650000000002</v>
      </c>
      <c r="H9" s="21">
        <f t="shared" si="0"/>
        <v>0.17970212499999993</v>
      </c>
      <c r="I9" s="21">
        <f t="shared" si="0"/>
        <v>0.22579899999999986</v>
      </c>
      <c r="J9" s="21">
        <f t="shared" si="0"/>
        <v>0.2741771249999998</v>
      </c>
      <c r="K9" s="21">
        <f t="shared" si="0"/>
        <v>0.32483649999999975</v>
      </c>
      <c r="L9" s="21">
        <f t="shared" si="0"/>
        <v>0.37777712499999994</v>
      </c>
      <c r="M9" s="21">
        <f t="shared" si="0"/>
        <v>0.43299899999999991</v>
      </c>
      <c r="N9" s="21">
        <f t="shared" si="0"/>
        <v>0.49050212499999968</v>
      </c>
      <c r="O9" s="21">
        <f t="shared" si="0"/>
        <v>0.55028649999999968</v>
      </c>
      <c r="P9" s="21">
        <f t="shared" si="0"/>
        <v>0.61235212499999991</v>
      </c>
      <c r="Q9" s="21">
        <f t="shared" si="0"/>
        <v>0.6766989999999995</v>
      </c>
      <c r="R9" s="21">
        <f t="shared" si="0"/>
        <v>0.74332712499999976</v>
      </c>
      <c r="S9" s="21">
        <f t="shared" si="0"/>
        <v>0.81223649999999936</v>
      </c>
      <c r="T9" s="21">
        <f t="shared" si="3"/>
        <v>0.88342712499999965</v>
      </c>
      <c r="U9" s="21">
        <f t="shared" si="1"/>
        <v>0.95391632499999957</v>
      </c>
    </row>
    <row r="10" spans="1:21" x14ac:dyDescent="0.25">
      <c r="A10" s="26">
        <v>6</v>
      </c>
      <c r="B10" s="21">
        <f t="shared" si="2"/>
        <v>-4.1689315000000171E-2</v>
      </c>
      <c r="C10" s="21">
        <f t="shared" si="0"/>
        <v>-9.2799400000000976E-3</v>
      </c>
      <c r="D10" s="21">
        <f t="shared" si="0"/>
        <v>2.5410684999999988E-2</v>
      </c>
      <c r="E10" s="21">
        <f t="shared" si="0"/>
        <v>6.2382560000000087E-2</v>
      </c>
      <c r="F10" s="21">
        <f t="shared" si="0"/>
        <v>0.10163568499999998</v>
      </c>
      <c r="G10" s="21">
        <f t="shared" si="0"/>
        <v>0.1431700600000001</v>
      </c>
      <c r="H10" s="21">
        <f t="shared" si="0"/>
        <v>0.18698568500000001</v>
      </c>
      <c r="I10" s="21">
        <f t="shared" si="0"/>
        <v>0.23308255999999994</v>
      </c>
      <c r="J10" s="21">
        <f t="shared" si="0"/>
        <v>0.28146068499999988</v>
      </c>
      <c r="K10" s="21">
        <f t="shared" si="0"/>
        <v>0.33212005999999983</v>
      </c>
      <c r="L10" s="21">
        <f t="shared" si="0"/>
        <v>0.38506068500000001</v>
      </c>
      <c r="M10" s="21">
        <f t="shared" si="0"/>
        <v>0.44028255999999999</v>
      </c>
      <c r="N10" s="21">
        <f t="shared" si="0"/>
        <v>0.49778568499999998</v>
      </c>
      <c r="O10" s="21">
        <f t="shared" si="0"/>
        <v>0.55757005999999998</v>
      </c>
      <c r="P10" s="21">
        <f t="shared" si="0"/>
        <v>0.61963568500000021</v>
      </c>
      <c r="Q10" s="21">
        <f t="shared" si="0"/>
        <v>0.6839825599999998</v>
      </c>
      <c r="R10" s="21">
        <f t="shared" si="0"/>
        <v>0.75061068500000006</v>
      </c>
      <c r="S10" s="21">
        <f t="shared" si="0"/>
        <v>0.81952005999999966</v>
      </c>
      <c r="T10" s="21">
        <f t="shared" si="3"/>
        <v>0.89071068499999995</v>
      </c>
      <c r="U10" s="21">
        <f t="shared" si="1"/>
        <v>0.96119988499999987</v>
      </c>
    </row>
    <row r="11" spans="1:21" x14ac:dyDescent="0.25">
      <c r="A11" s="26">
        <v>7</v>
      </c>
      <c r="B11" s="21">
        <f t="shared" si="2"/>
        <v>-3.4177835000000156E-2</v>
      </c>
      <c r="C11" s="21">
        <f t="shared" si="0"/>
        <v>-1.7684600000000827E-3</v>
      </c>
      <c r="D11" s="21">
        <f t="shared" si="0"/>
        <v>3.2922165000000003E-2</v>
      </c>
      <c r="E11" s="21">
        <f t="shared" si="0"/>
        <v>6.9894040000000102E-2</v>
      </c>
      <c r="F11" s="21">
        <f t="shared" si="0"/>
        <v>0.10914716499999999</v>
      </c>
      <c r="G11" s="21">
        <f t="shared" si="0"/>
        <v>0.15068154000000011</v>
      </c>
      <c r="H11" s="21">
        <f t="shared" si="0"/>
        <v>0.19449716500000003</v>
      </c>
      <c r="I11" s="21">
        <f t="shared" si="0"/>
        <v>0.24059403999999995</v>
      </c>
      <c r="J11" s="21">
        <f t="shared" si="0"/>
        <v>0.28897216499999989</v>
      </c>
      <c r="K11" s="21">
        <f t="shared" si="0"/>
        <v>0.33963153999999984</v>
      </c>
      <c r="L11" s="21">
        <f t="shared" si="0"/>
        <v>0.39257216500000003</v>
      </c>
      <c r="M11" s="21">
        <f t="shared" si="0"/>
        <v>0.44779404</v>
      </c>
      <c r="N11" s="21">
        <f t="shared" si="0"/>
        <v>0.50529716499999977</v>
      </c>
      <c r="O11" s="21">
        <f t="shared" si="0"/>
        <v>0.56508153999999977</v>
      </c>
      <c r="P11" s="21">
        <f t="shared" si="0"/>
        <v>0.62714716500000001</v>
      </c>
      <c r="Q11" s="21">
        <f t="shared" si="0"/>
        <v>0.69149403999999959</v>
      </c>
      <c r="R11" s="21">
        <f t="shared" si="0"/>
        <v>0.75812216499999985</v>
      </c>
      <c r="S11" s="21">
        <f t="shared" si="0"/>
        <v>0.82703153999999945</v>
      </c>
      <c r="T11" s="21">
        <f t="shared" si="3"/>
        <v>0.89822216499999974</v>
      </c>
      <c r="U11" s="21">
        <f t="shared" si="1"/>
        <v>0.96871136499999966</v>
      </c>
    </row>
    <row r="12" spans="1:21" x14ac:dyDescent="0.25">
      <c r="A12" s="26">
        <v>8</v>
      </c>
      <c r="B12" s="21">
        <f t="shared" si="2"/>
        <v>-2.6438435000000204E-2</v>
      </c>
      <c r="C12" s="21">
        <f t="shared" si="0"/>
        <v>5.9709399999998691E-3</v>
      </c>
      <c r="D12" s="21">
        <f t="shared" si="0"/>
        <v>4.0661564999999955E-2</v>
      </c>
      <c r="E12" s="21">
        <f t="shared" si="0"/>
        <v>7.7633440000000054E-2</v>
      </c>
      <c r="F12" s="21">
        <f t="shared" si="0"/>
        <v>0.11688656499999994</v>
      </c>
      <c r="G12" s="21">
        <f t="shared" si="0"/>
        <v>0.15842094000000007</v>
      </c>
      <c r="H12" s="22">
        <f t="shared" si="0"/>
        <v>0.20223656499999998</v>
      </c>
      <c r="I12" s="21">
        <f t="shared" si="0"/>
        <v>0.24833343999999991</v>
      </c>
      <c r="J12" s="21">
        <f t="shared" si="0"/>
        <v>0.29671156499999984</v>
      </c>
      <c r="K12" s="21">
        <f t="shared" si="0"/>
        <v>0.34737093999999979</v>
      </c>
      <c r="L12" s="21">
        <f t="shared" si="0"/>
        <v>0.40031156499999998</v>
      </c>
      <c r="M12" s="21">
        <f t="shared" si="0"/>
        <v>0.45553343999999996</v>
      </c>
      <c r="N12" s="21">
        <f t="shared" si="0"/>
        <v>0.51303656499999994</v>
      </c>
      <c r="O12" s="21">
        <f t="shared" si="0"/>
        <v>0.57282093999999995</v>
      </c>
      <c r="P12" s="21">
        <f t="shared" si="0"/>
        <v>0.63488656500000018</v>
      </c>
      <c r="Q12" s="21">
        <f t="shared" si="0"/>
        <v>0.69923343999999976</v>
      </c>
      <c r="R12" s="21">
        <f t="shared" si="0"/>
        <v>0.76586156500000002</v>
      </c>
      <c r="S12" s="21">
        <f t="shared" si="0"/>
        <v>0.83477093999999963</v>
      </c>
      <c r="T12" s="21">
        <f t="shared" si="3"/>
        <v>0.90596156499999991</v>
      </c>
      <c r="U12" s="21">
        <f t="shared" si="1"/>
        <v>0.97645076499999983</v>
      </c>
    </row>
    <row r="13" spans="1:21" x14ac:dyDescent="0.25">
      <c r="A13" s="26">
        <v>9</v>
      </c>
      <c r="B13" s="21">
        <f t="shared" si="2"/>
        <v>-1.8471115000000315E-2</v>
      </c>
      <c r="C13" s="21">
        <f t="shared" si="0"/>
        <v>1.3938259999999758E-2</v>
      </c>
      <c r="D13" s="21">
        <f t="shared" si="0"/>
        <v>4.8628884999999844E-2</v>
      </c>
      <c r="E13" s="21">
        <f t="shared" si="0"/>
        <v>8.5600759999999942E-2</v>
      </c>
      <c r="F13" s="21">
        <f t="shared" si="0"/>
        <v>0.12485388499999983</v>
      </c>
      <c r="G13" s="21">
        <f t="shared" si="0"/>
        <v>0.16638825999999995</v>
      </c>
      <c r="H13" s="21">
        <f t="shared" si="0"/>
        <v>0.21020388499999987</v>
      </c>
      <c r="I13" s="21">
        <f t="shared" si="0"/>
        <v>0.25630075999999979</v>
      </c>
      <c r="J13" s="21">
        <f t="shared" si="0"/>
        <v>0.30467888499999973</v>
      </c>
      <c r="K13" s="21">
        <f t="shared" si="0"/>
        <v>0.35533825999999968</v>
      </c>
      <c r="L13" s="21">
        <f t="shared" si="0"/>
        <v>0.40827888499999987</v>
      </c>
      <c r="M13" s="21">
        <f t="shared" si="0"/>
        <v>0.46350075999999985</v>
      </c>
      <c r="N13" s="21">
        <f t="shared" si="0"/>
        <v>0.52100388499999961</v>
      </c>
      <c r="O13" s="21">
        <f t="shared" si="0"/>
        <v>0.58078825999999961</v>
      </c>
      <c r="P13" s="21">
        <f t="shared" si="0"/>
        <v>0.64285388499999985</v>
      </c>
      <c r="Q13" s="21">
        <f t="shared" si="0"/>
        <v>0.70720075999999943</v>
      </c>
      <c r="R13" s="21">
        <f t="shared" si="0"/>
        <v>0.77382888499999969</v>
      </c>
      <c r="S13" s="21">
        <f t="shared" si="0"/>
        <v>0.8427382599999993</v>
      </c>
      <c r="T13" s="21">
        <f t="shared" si="3"/>
        <v>0.91392888499999958</v>
      </c>
      <c r="U13" s="21">
        <f t="shared" si="1"/>
        <v>0.9844180849999995</v>
      </c>
    </row>
    <row r="14" spans="1:21" x14ac:dyDescent="0.25">
      <c r="A14" s="26">
        <v>10</v>
      </c>
      <c r="B14" s="21">
        <f t="shared" si="2"/>
        <v>-1.0275875000000267E-2</v>
      </c>
      <c r="C14" s="21">
        <f t="shared" si="0"/>
        <v>2.2133499999999806E-2</v>
      </c>
      <c r="D14" s="21">
        <f t="shared" si="0"/>
        <v>5.6824124999999892E-2</v>
      </c>
      <c r="E14" s="21">
        <f t="shared" si="0"/>
        <v>9.379599999999999E-2</v>
      </c>
      <c r="F14" s="21">
        <f t="shared" si="0"/>
        <v>0.13304912499999988</v>
      </c>
      <c r="G14" s="21">
        <f t="shared" si="0"/>
        <v>0.1745835</v>
      </c>
      <c r="H14" s="21">
        <f t="shared" si="0"/>
        <v>0.21839912499999992</v>
      </c>
      <c r="I14" s="21">
        <f t="shared" si="0"/>
        <v>0.26449599999999984</v>
      </c>
      <c r="J14" s="21">
        <f t="shared" si="0"/>
        <v>0.31287412499999978</v>
      </c>
      <c r="K14" s="21">
        <f t="shared" si="0"/>
        <v>0.36353349999999973</v>
      </c>
      <c r="L14" s="21">
        <f t="shared" si="0"/>
        <v>0.41647412499999992</v>
      </c>
      <c r="M14" s="21">
        <f t="shared" si="0"/>
        <v>0.47169599999999989</v>
      </c>
      <c r="N14" s="21">
        <f t="shared" si="0"/>
        <v>0.52919912499999966</v>
      </c>
      <c r="O14" s="21">
        <f t="shared" si="0"/>
        <v>0.58898349999999966</v>
      </c>
      <c r="P14" s="21">
        <f t="shared" si="0"/>
        <v>0.6510491249999999</v>
      </c>
      <c r="Q14" s="21">
        <f t="shared" si="0"/>
        <v>0.71539599999999948</v>
      </c>
      <c r="R14" s="21">
        <f t="shared" si="0"/>
        <v>0.78202412499999974</v>
      </c>
      <c r="S14" s="21">
        <f t="shared" si="0"/>
        <v>0.85093349999999934</v>
      </c>
      <c r="T14" s="21">
        <f t="shared" si="3"/>
        <v>0.92212412499999963</v>
      </c>
      <c r="U14" s="21">
        <f t="shared" si="1"/>
        <v>0.99261332499999955</v>
      </c>
    </row>
    <row r="15" spans="1:21" x14ac:dyDescent="0.25">
      <c r="A15" s="26">
        <v>11</v>
      </c>
      <c r="B15" s="21">
        <f t="shared" si="2"/>
        <v>-1.8527150000002823E-3</v>
      </c>
      <c r="C15" s="21">
        <f t="shared" si="0"/>
        <v>3.0556659999999791E-2</v>
      </c>
      <c r="D15" s="21">
        <f t="shared" si="0"/>
        <v>6.5247284999999877E-2</v>
      </c>
      <c r="E15" s="21">
        <f t="shared" si="0"/>
        <v>0.10221915999999998</v>
      </c>
      <c r="F15" s="21">
        <f t="shared" si="0"/>
        <v>0.14147228499999986</v>
      </c>
      <c r="G15" s="21">
        <f t="shared" si="0"/>
        <v>0.18300665999999999</v>
      </c>
      <c r="H15" s="21">
        <f t="shared" si="0"/>
        <v>0.2268222849999999</v>
      </c>
      <c r="I15" s="21">
        <f t="shared" si="0"/>
        <v>0.27291915999999983</v>
      </c>
      <c r="J15" s="21">
        <f t="shared" si="0"/>
        <v>0.32129728499999977</v>
      </c>
      <c r="K15" s="21">
        <f t="shared" si="0"/>
        <v>0.37195665999999972</v>
      </c>
      <c r="L15" s="21">
        <f t="shared" si="0"/>
        <v>0.4248972849999999</v>
      </c>
      <c r="M15" s="21">
        <f t="shared" si="0"/>
        <v>0.48011915999999988</v>
      </c>
      <c r="N15" s="21">
        <f t="shared" si="0"/>
        <v>0.53762228500000009</v>
      </c>
      <c r="O15" s="21">
        <f t="shared" si="0"/>
        <v>0.59740665999999965</v>
      </c>
      <c r="P15" s="21">
        <f t="shared" si="0"/>
        <v>0.65947228500000032</v>
      </c>
      <c r="Q15" s="21">
        <f t="shared" si="0"/>
        <v>0.72381915999999946</v>
      </c>
      <c r="R15" s="21">
        <f t="shared" si="0"/>
        <v>0.79044728499999972</v>
      </c>
      <c r="S15" s="21">
        <f t="shared" si="0"/>
        <v>0.85935665999999933</v>
      </c>
      <c r="T15" s="21">
        <f t="shared" si="3"/>
        <v>0.93054728500000006</v>
      </c>
      <c r="U15" s="21">
        <f t="shared" si="1"/>
        <v>1.001036485</v>
      </c>
    </row>
    <row r="16" spans="1:21" x14ac:dyDescent="0.25">
      <c r="A16" s="26">
        <v>12</v>
      </c>
      <c r="B16" s="21">
        <f t="shared" si="2"/>
        <v>6.7983649999996398E-3</v>
      </c>
      <c r="C16" s="21">
        <f t="shared" si="0"/>
        <v>3.9207739999999713E-2</v>
      </c>
      <c r="D16" s="21">
        <f t="shared" si="0"/>
        <v>7.3898364999999799E-2</v>
      </c>
      <c r="E16" s="21">
        <f t="shared" si="0"/>
        <v>0.1108702399999999</v>
      </c>
      <c r="F16" s="21">
        <f t="shared" si="0"/>
        <v>0.15012336499999979</v>
      </c>
      <c r="G16" s="21">
        <f t="shared" si="0"/>
        <v>0.19165773999999991</v>
      </c>
      <c r="H16" s="21">
        <f t="shared" si="0"/>
        <v>0.23547336499999982</v>
      </c>
      <c r="I16" s="21">
        <f t="shared" si="0"/>
        <v>0.28157023999999975</v>
      </c>
      <c r="J16" s="21">
        <f t="shared" si="0"/>
        <v>0.32994836499999969</v>
      </c>
      <c r="K16" s="21">
        <f t="shared" si="0"/>
        <v>0.38060773999999964</v>
      </c>
      <c r="L16" s="21">
        <f t="shared" si="0"/>
        <v>0.43354836499999982</v>
      </c>
      <c r="M16" s="21">
        <f t="shared" si="0"/>
        <v>0.4887702399999998</v>
      </c>
      <c r="N16" s="21">
        <f t="shared" si="0"/>
        <v>0.54627336500000001</v>
      </c>
      <c r="O16" s="21">
        <f t="shared" si="0"/>
        <v>0.60605774000000001</v>
      </c>
      <c r="P16" s="21">
        <f t="shared" si="0"/>
        <v>0.66812336500000025</v>
      </c>
      <c r="Q16" s="21">
        <f t="shared" si="0"/>
        <v>0.73247023999999983</v>
      </c>
      <c r="R16" s="21">
        <f t="shared" si="0"/>
        <v>0.79909836500000009</v>
      </c>
      <c r="S16" s="21">
        <f t="shared" si="0"/>
        <v>0.86800773999999969</v>
      </c>
      <c r="T16" s="21">
        <f t="shared" si="3"/>
        <v>0.93919836499999998</v>
      </c>
      <c r="U16" s="21">
        <f t="shared" si="1"/>
        <v>1.0096875649999999</v>
      </c>
    </row>
    <row r="17" spans="1:21" x14ac:dyDescent="0.25">
      <c r="A17" s="26">
        <v>13</v>
      </c>
      <c r="B17" s="21">
        <f t="shared" si="2"/>
        <v>1.5677364999999721E-2</v>
      </c>
      <c r="C17" s="21">
        <f t="shared" si="0"/>
        <v>4.8086739999999795E-2</v>
      </c>
      <c r="D17" s="21">
        <f t="shared" si="0"/>
        <v>8.2777364999999881E-2</v>
      </c>
      <c r="E17" s="21">
        <f t="shared" si="0"/>
        <v>0.11974923999999998</v>
      </c>
      <c r="F17" s="21">
        <f t="shared" si="0"/>
        <v>0.15900236499999987</v>
      </c>
      <c r="G17" s="21">
        <f t="shared" si="0"/>
        <v>0.20053673999999999</v>
      </c>
      <c r="H17" s="21">
        <f t="shared" si="0"/>
        <v>0.2443523649999999</v>
      </c>
      <c r="I17" s="21">
        <f t="shared" si="0"/>
        <v>0.29044923999999983</v>
      </c>
      <c r="J17" s="21">
        <f t="shared" si="0"/>
        <v>0.33882736499999977</v>
      </c>
      <c r="K17" s="21">
        <f t="shared" si="0"/>
        <v>0.38948673999999972</v>
      </c>
      <c r="L17" s="21">
        <f t="shared" si="0"/>
        <v>0.44242736499999991</v>
      </c>
      <c r="M17" s="21">
        <f t="shared" si="0"/>
        <v>0.49764923999999966</v>
      </c>
      <c r="N17" s="21">
        <f t="shared" si="0"/>
        <v>0.55515236499999987</v>
      </c>
      <c r="O17" s="21">
        <f t="shared" si="0"/>
        <v>0.61493673999999987</v>
      </c>
      <c r="P17" s="21">
        <f t="shared" si="0"/>
        <v>0.67700236500000011</v>
      </c>
      <c r="Q17" s="21">
        <f t="shared" si="0"/>
        <v>0.74134923999999969</v>
      </c>
      <c r="R17" s="21">
        <f t="shared" si="0"/>
        <v>0.80797736499999995</v>
      </c>
      <c r="S17" s="21">
        <f t="shared" si="0"/>
        <v>0.87688673999999955</v>
      </c>
      <c r="T17" s="21">
        <f t="shared" si="3"/>
        <v>0.94807736499999984</v>
      </c>
      <c r="U17" s="21">
        <f t="shared" si="1"/>
        <v>1.0185665649999998</v>
      </c>
    </row>
    <row r="18" spans="1:21" x14ac:dyDescent="0.25">
      <c r="A18" s="26">
        <v>14</v>
      </c>
      <c r="B18" s="21">
        <f t="shared" si="2"/>
        <v>2.4784284999999739E-2</v>
      </c>
      <c r="C18" s="21">
        <f t="shared" si="0"/>
        <v>5.7193659999999813E-2</v>
      </c>
      <c r="D18" s="21">
        <f t="shared" si="0"/>
        <v>9.1884284999999899E-2</v>
      </c>
      <c r="E18" s="21">
        <f t="shared" si="0"/>
        <v>0.12885616</v>
      </c>
      <c r="F18" s="21">
        <f t="shared" si="0"/>
        <v>0.16810928499999989</v>
      </c>
      <c r="G18" s="21">
        <f t="shared" si="0"/>
        <v>0.20964366000000001</v>
      </c>
      <c r="H18" s="21">
        <f t="shared" si="0"/>
        <v>0.25345928499999992</v>
      </c>
      <c r="I18" s="21">
        <f t="shared" si="0"/>
        <v>0.29955615999999985</v>
      </c>
      <c r="J18" s="21">
        <f t="shared" si="0"/>
        <v>0.34793428499999979</v>
      </c>
      <c r="K18" s="21">
        <f t="shared" si="0"/>
        <v>0.39859365999999974</v>
      </c>
      <c r="L18" s="21">
        <f t="shared" si="0"/>
        <v>0.45153428499999992</v>
      </c>
      <c r="M18" s="21">
        <f t="shared" si="0"/>
        <v>0.5067561599999999</v>
      </c>
      <c r="N18" s="21">
        <f t="shared" si="0"/>
        <v>0.56425928500000011</v>
      </c>
      <c r="O18" s="21">
        <f t="shared" si="0"/>
        <v>0.62404366000000011</v>
      </c>
      <c r="P18" s="21">
        <f t="shared" si="0"/>
        <v>0.68610928500000035</v>
      </c>
      <c r="Q18" s="21">
        <f t="shared" si="0"/>
        <v>0.75045615999999993</v>
      </c>
      <c r="R18" s="21">
        <f t="shared" si="0"/>
        <v>0.81708428500000019</v>
      </c>
      <c r="S18" s="21">
        <f t="shared" si="0"/>
        <v>0.88599365999999979</v>
      </c>
      <c r="T18" s="21">
        <f t="shared" si="3"/>
        <v>0.95718428500000008</v>
      </c>
      <c r="U18" s="21">
        <f t="shared" si="1"/>
        <v>1.027673485</v>
      </c>
    </row>
    <row r="19" spans="1:21" x14ac:dyDescent="0.25">
      <c r="A19" s="26">
        <v>15</v>
      </c>
      <c r="B19" s="21">
        <f t="shared" si="2"/>
        <v>3.4119124999999695E-2</v>
      </c>
      <c r="C19" s="21">
        <f t="shared" si="0"/>
        <v>6.6528499999999768E-2</v>
      </c>
      <c r="D19" s="21">
        <f t="shared" si="0"/>
        <v>0.10121912499999985</v>
      </c>
      <c r="E19" s="21">
        <f t="shared" si="0"/>
        <v>0.13819099999999995</v>
      </c>
      <c r="F19" s="21">
        <f t="shared" si="0"/>
        <v>0.17744412499999984</v>
      </c>
      <c r="G19" s="21">
        <f t="shared" si="0"/>
        <v>0.21897849999999996</v>
      </c>
      <c r="H19" s="21">
        <f t="shared" si="0"/>
        <v>0.26279412499999988</v>
      </c>
      <c r="I19" s="21">
        <f t="shared" si="0"/>
        <v>0.3088909999999998</v>
      </c>
      <c r="J19" s="21">
        <f t="shared" si="0"/>
        <v>0.35726912499999974</v>
      </c>
      <c r="K19" s="21">
        <f t="shared" si="0"/>
        <v>0.40792849999999969</v>
      </c>
      <c r="L19" s="21">
        <f t="shared" si="0"/>
        <v>0.46086912499999988</v>
      </c>
      <c r="M19" s="21">
        <f t="shared" si="0"/>
        <v>0.51609099999999963</v>
      </c>
      <c r="N19" s="21">
        <f t="shared" si="0"/>
        <v>0.57359412499999984</v>
      </c>
      <c r="O19" s="21">
        <f t="shared" si="0"/>
        <v>0.63337849999999984</v>
      </c>
      <c r="P19" s="21">
        <f t="shared" si="0"/>
        <v>0.69544412500000008</v>
      </c>
      <c r="Q19" s="21">
        <f t="shared" si="0"/>
        <v>0.75979099999999966</v>
      </c>
      <c r="R19" s="21">
        <f t="shared" ref="C19:S34" si="4">1.40611 + (0.11595 *R$3) + (0.01825*R$3*R$3) + (0.00603*$A19) + (0.00011396 *$A19*$A19) - (0.05623*27)</f>
        <v>0.82641912499999992</v>
      </c>
      <c r="S19" s="21">
        <f t="shared" si="4"/>
        <v>0.89532849999999953</v>
      </c>
      <c r="T19" s="21">
        <f t="shared" si="3"/>
        <v>0.96651912499999981</v>
      </c>
      <c r="U19" s="21">
        <f t="shared" si="1"/>
        <v>1.0370083249999997</v>
      </c>
    </row>
    <row r="20" spans="1:21" x14ac:dyDescent="0.25">
      <c r="A20" s="26">
        <v>16</v>
      </c>
      <c r="B20" s="21">
        <f t="shared" si="2"/>
        <v>4.3681884999999587E-2</v>
      </c>
      <c r="C20" s="21">
        <f t="shared" si="4"/>
        <v>7.6091259999999661E-2</v>
      </c>
      <c r="D20" s="21">
        <f t="shared" si="4"/>
        <v>0.11078188499999975</v>
      </c>
      <c r="E20" s="21">
        <f t="shared" si="4"/>
        <v>0.14775375999999985</v>
      </c>
      <c r="F20" s="21">
        <f t="shared" si="4"/>
        <v>0.18700688499999973</v>
      </c>
      <c r="G20" s="21">
        <f t="shared" si="4"/>
        <v>0.22854125999999986</v>
      </c>
      <c r="H20" s="21">
        <f t="shared" si="4"/>
        <v>0.27235688499999977</v>
      </c>
      <c r="I20" s="21">
        <f t="shared" si="4"/>
        <v>0.3184537599999997</v>
      </c>
      <c r="J20" s="21">
        <f t="shared" si="4"/>
        <v>0.36683188499999964</v>
      </c>
      <c r="K20" s="21">
        <f t="shared" si="4"/>
        <v>0.41749125999999959</v>
      </c>
      <c r="L20" s="21">
        <f t="shared" si="4"/>
        <v>0.47043188499999977</v>
      </c>
      <c r="M20" s="21">
        <f t="shared" si="4"/>
        <v>0.52565375999999975</v>
      </c>
      <c r="N20" s="21">
        <f t="shared" si="4"/>
        <v>0.58315688499999996</v>
      </c>
      <c r="O20" s="21">
        <f t="shared" si="4"/>
        <v>0.64294125999999996</v>
      </c>
      <c r="P20" s="21">
        <f t="shared" si="4"/>
        <v>0.70500688500000019</v>
      </c>
      <c r="Q20" s="21">
        <f t="shared" si="4"/>
        <v>0.76935375999999978</v>
      </c>
      <c r="R20" s="21">
        <f t="shared" si="4"/>
        <v>0.83598188500000004</v>
      </c>
      <c r="S20" s="21">
        <f t="shared" si="4"/>
        <v>0.90489125999999964</v>
      </c>
      <c r="T20" s="21">
        <f t="shared" si="3"/>
        <v>0.97608188499999993</v>
      </c>
      <c r="U20" s="21">
        <f t="shared" si="1"/>
        <v>1.0465710849999998</v>
      </c>
    </row>
    <row r="21" spans="1:21" x14ac:dyDescent="0.25">
      <c r="A21" s="26">
        <v>17</v>
      </c>
      <c r="B21" s="21">
        <f t="shared" si="2"/>
        <v>5.3472564999999639E-2</v>
      </c>
      <c r="C21" s="21">
        <f t="shared" si="4"/>
        <v>8.5881939999999934E-2</v>
      </c>
      <c r="D21" s="21">
        <f t="shared" si="4"/>
        <v>0.12057256500000002</v>
      </c>
      <c r="E21" s="21">
        <f t="shared" si="4"/>
        <v>0.1575444399999999</v>
      </c>
      <c r="F21" s="21">
        <f t="shared" si="4"/>
        <v>0.19679756500000001</v>
      </c>
      <c r="G21" s="21">
        <f t="shared" si="4"/>
        <v>0.23833193999999991</v>
      </c>
      <c r="H21" s="21">
        <f t="shared" si="4"/>
        <v>0.28214756500000004</v>
      </c>
      <c r="I21" s="21">
        <f t="shared" si="4"/>
        <v>0.32824443999999997</v>
      </c>
      <c r="J21" s="21">
        <f t="shared" si="4"/>
        <v>0.37662256499999969</v>
      </c>
      <c r="K21" s="21">
        <f t="shared" si="4"/>
        <v>0.42728193999999964</v>
      </c>
      <c r="L21" s="21">
        <f t="shared" si="4"/>
        <v>0.48022256499999982</v>
      </c>
      <c r="M21" s="21">
        <f t="shared" si="4"/>
        <v>0.5354444399999998</v>
      </c>
      <c r="N21" s="21">
        <f t="shared" si="4"/>
        <v>0.59294756500000001</v>
      </c>
      <c r="O21" s="21">
        <f t="shared" si="4"/>
        <v>0.65273194000000001</v>
      </c>
      <c r="P21" s="21">
        <f t="shared" si="4"/>
        <v>0.71479756500000025</v>
      </c>
      <c r="Q21" s="21">
        <f t="shared" si="4"/>
        <v>0.77914443999999983</v>
      </c>
      <c r="R21" s="21">
        <f t="shared" si="4"/>
        <v>0.84577256500000009</v>
      </c>
      <c r="S21" s="21">
        <f t="shared" si="4"/>
        <v>0.91468193999999969</v>
      </c>
      <c r="T21" s="21">
        <f t="shared" si="3"/>
        <v>0.98587256499999998</v>
      </c>
      <c r="U21" s="21">
        <f t="shared" si="1"/>
        <v>1.0563617649999999</v>
      </c>
    </row>
    <row r="22" spans="1:21" x14ac:dyDescent="0.25">
      <c r="A22" s="26">
        <v>18</v>
      </c>
      <c r="B22" s="21">
        <f t="shared" si="2"/>
        <v>6.349116499999985E-2</v>
      </c>
      <c r="C22" s="21">
        <f t="shared" si="4"/>
        <v>9.5900539999999923E-2</v>
      </c>
      <c r="D22" s="21">
        <f t="shared" si="4"/>
        <v>0.13059116500000001</v>
      </c>
      <c r="E22" s="21">
        <f t="shared" si="4"/>
        <v>0.16756304000000011</v>
      </c>
      <c r="F22" s="21">
        <f t="shared" si="4"/>
        <v>0.206816165</v>
      </c>
      <c r="G22" s="21">
        <f t="shared" si="4"/>
        <v>0.24835054000000012</v>
      </c>
      <c r="H22" s="21">
        <f t="shared" si="4"/>
        <v>0.29216616500000003</v>
      </c>
      <c r="I22" s="21">
        <f t="shared" si="4"/>
        <v>0.33826303999999996</v>
      </c>
      <c r="J22" s="21">
        <f t="shared" si="4"/>
        <v>0.3866411649999999</v>
      </c>
      <c r="K22" s="21">
        <f t="shared" si="4"/>
        <v>0.43730053999999985</v>
      </c>
      <c r="L22" s="21">
        <f t="shared" si="4"/>
        <v>0.49024116499999981</v>
      </c>
      <c r="M22" s="21">
        <f t="shared" si="4"/>
        <v>0.54546303999999979</v>
      </c>
      <c r="N22" s="21">
        <f t="shared" si="4"/>
        <v>0.602966165</v>
      </c>
      <c r="O22" s="21">
        <f t="shared" si="4"/>
        <v>0.66275054</v>
      </c>
      <c r="P22" s="21">
        <f t="shared" si="4"/>
        <v>0.72481616500000023</v>
      </c>
      <c r="Q22" s="21">
        <f t="shared" si="4"/>
        <v>0.78916303999999982</v>
      </c>
      <c r="R22" s="21">
        <f t="shared" si="4"/>
        <v>0.85579116500000008</v>
      </c>
      <c r="S22" s="21">
        <f t="shared" si="4"/>
        <v>0.92470053999999968</v>
      </c>
      <c r="T22" s="21">
        <f t="shared" si="3"/>
        <v>0.99589116499999997</v>
      </c>
      <c r="U22" s="21">
        <f t="shared" si="1"/>
        <v>1.0663803649999999</v>
      </c>
    </row>
    <row r="23" spans="1:21" x14ac:dyDescent="0.25">
      <c r="A23" s="26">
        <v>19</v>
      </c>
      <c r="B23" s="21">
        <f t="shared" si="2"/>
        <v>7.3737684999999775E-2</v>
      </c>
      <c r="C23" s="21">
        <f t="shared" si="4"/>
        <v>0.10614705999999985</v>
      </c>
      <c r="D23" s="21">
        <f t="shared" si="4"/>
        <v>0.14083768499999993</v>
      </c>
      <c r="E23" s="21">
        <f t="shared" si="4"/>
        <v>0.17780956000000003</v>
      </c>
      <c r="F23" s="21">
        <f t="shared" si="4"/>
        <v>0.21706268499999992</v>
      </c>
      <c r="G23" s="21">
        <f t="shared" si="4"/>
        <v>0.25859706000000005</v>
      </c>
      <c r="H23" s="21">
        <f t="shared" si="4"/>
        <v>0.30241268499999996</v>
      </c>
      <c r="I23" s="21">
        <f t="shared" si="4"/>
        <v>0.34850955999999988</v>
      </c>
      <c r="J23" s="21">
        <f t="shared" si="4"/>
        <v>0.39688768499999982</v>
      </c>
      <c r="K23" s="21">
        <f t="shared" si="4"/>
        <v>0.44754705999999977</v>
      </c>
      <c r="L23" s="21">
        <f t="shared" si="4"/>
        <v>0.50048768500000018</v>
      </c>
      <c r="M23" s="21">
        <f t="shared" si="4"/>
        <v>0.55570955999999971</v>
      </c>
      <c r="N23" s="21">
        <f t="shared" si="4"/>
        <v>0.61321268499999992</v>
      </c>
      <c r="O23" s="21">
        <f t="shared" si="4"/>
        <v>0.67299705999999992</v>
      </c>
      <c r="P23" s="21">
        <f t="shared" si="4"/>
        <v>0.73506268500000016</v>
      </c>
      <c r="Q23" s="21">
        <f t="shared" si="4"/>
        <v>0.79940955999999974</v>
      </c>
      <c r="R23" s="21">
        <f t="shared" si="4"/>
        <v>0.866037685</v>
      </c>
      <c r="S23" s="21">
        <f t="shared" si="4"/>
        <v>0.93494705999999961</v>
      </c>
      <c r="T23" s="21">
        <f t="shared" si="3"/>
        <v>1.0061376849999999</v>
      </c>
      <c r="U23" s="21">
        <f t="shared" si="1"/>
        <v>1.0766268849999998</v>
      </c>
    </row>
    <row r="24" spans="1:21" x14ac:dyDescent="0.25">
      <c r="A24" s="26">
        <v>20</v>
      </c>
      <c r="B24" s="21">
        <f t="shared" si="2"/>
        <v>8.421212499999986E-2</v>
      </c>
      <c r="C24" s="21">
        <f t="shared" si="4"/>
        <v>0.11662149999999993</v>
      </c>
      <c r="D24" s="21">
        <f t="shared" si="4"/>
        <v>0.15131212500000002</v>
      </c>
      <c r="E24" s="21">
        <f t="shared" si="4"/>
        <v>0.18828400000000012</v>
      </c>
      <c r="F24" s="21">
        <f t="shared" si="4"/>
        <v>0.22753712500000001</v>
      </c>
      <c r="G24" s="21">
        <f t="shared" si="4"/>
        <v>0.26907150000000013</v>
      </c>
      <c r="H24" s="21">
        <f t="shared" si="4"/>
        <v>0.31288712500000004</v>
      </c>
      <c r="I24" s="21">
        <f t="shared" si="4"/>
        <v>0.35898399999999997</v>
      </c>
      <c r="J24" s="21">
        <f t="shared" si="4"/>
        <v>0.40736212499999991</v>
      </c>
      <c r="K24" s="21">
        <f t="shared" si="4"/>
        <v>0.45802149999999986</v>
      </c>
      <c r="L24" s="21">
        <f t="shared" si="4"/>
        <v>0.51096212500000004</v>
      </c>
      <c r="M24" s="21">
        <f t="shared" si="4"/>
        <v>0.56618399999999958</v>
      </c>
      <c r="N24" s="21">
        <f t="shared" si="4"/>
        <v>0.62368712499999979</v>
      </c>
      <c r="O24" s="21">
        <f t="shared" si="4"/>
        <v>0.68347149999999979</v>
      </c>
      <c r="P24" s="21">
        <f t="shared" si="4"/>
        <v>0.74553712500000002</v>
      </c>
      <c r="Q24" s="21">
        <f t="shared" si="4"/>
        <v>0.8098839999999996</v>
      </c>
      <c r="R24" s="21">
        <f t="shared" si="4"/>
        <v>0.87651212499999986</v>
      </c>
      <c r="S24" s="21">
        <f t="shared" si="4"/>
        <v>0.94542149999999947</v>
      </c>
      <c r="T24" s="21">
        <f t="shared" si="3"/>
        <v>1.0166121249999998</v>
      </c>
      <c r="U24" s="21">
        <f t="shared" si="1"/>
        <v>1.0871013249999997</v>
      </c>
    </row>
    <row r="25" spans="1:21" x14ac:dyDescent="0.25">
      <c r="A25" s="26">
        <v>21</v>
      </c>
      <c r="B25" s="21">
        <f t="shared" si="2"/>
        <v>9.491448499999966E-2</v>
      </c>
      <c r="C25" s="21">
        <f t="shared" si="4"/>
        <v>0.12732385999999996</v>
      </c>
      <c r="D25" s="21">
        <f t="shared" si="4"/>
        <v>0.16201448500000004</v>
      </c>
      <c r="E25" s="21">
        <f t="shared" si="4"/>
        <v>0.19898635999999992</v>
      </c>
      <c r="F25" s="21">
        <f t="shared" si="4"/>
        <v>0.23823948500000003</v>
      </c>
      <c r="G25" s="21">
        <f t="shared" si="4"/>
        <v>0.27977385999999993</v>
      </c>
      <c r="H25" s="21">
        <f t="shared" si="4"/>
        <v>0.32358948500000007</v>
      </c>
      <c r="I25" s="21">
        <f t="shared" si="4"/>
        <v>0.36968635999999999</v>
      </c>
      <c r="J25" s="21">
        <f t="shared" si="4"/>
        <v>0.41806448499999971</v>
      </c>
      <c r="K25" s="21">
        <f t="shared" si="4"/>
        <v>0.46872385999999966</v>
      </c>
      <c r="L25" s="21">
        <f t="shared" si="4"/>
        <v>0.52166448499999984</v>
      </c>
      <c r="M25" s="21">
        <f t="shared" si="4"/>
        <v>0.57688635999999982</v>
      </c>
      <c r="N25" s="21">
        <f t="shared" si="4"/>
        <v>0.63438948500000003</v>
      </c>
      <c r="O25" s="21">
        <f t="shared" si="4"/>
        <v>0.69417386000000003</v>
      </c>
      <c r="P25" s="21">
        <f t="shared" si="4"/>
        <v>0.75623948500000027</v>
      </c>
      <c r="Q25" s="21">
        <f t="shared" si="4"/>
        <v>0.82058635999999985</v>
      </c>
      <c r="R25" s="21">
        <f t="shared" si="4"/>
        <v>0.88721448500000011</v>
      </c>
      <c r="S25" s="21">
        <f t="shared" si="4"/>
        <v>0.95612385999999971</v>
      </c>
      <c r="T25" s="21">
        <f t="shared" si="3"/>
        <v>1.027314485</v>
      </c>
      <c r="U25" s="21">
        <f t="shared" si="1"/>
        <v>1.0978036849999999</v>
      </c>
    </row>
    <row r="26" spans="1:21" x14ac:dyDescent="0.25">
      <c r="A26" s="26">
        <v>22</v>
      </c>
      <c r="B26" s="21">
        <f t="shared" si="2"/>
        <v>0.10584476499999984</v>
      </c>
      <c r="C26" s="21">
        <f t="shared" si="4"/>
        <v>0.13825413999999991</v>
      </c>
      <c r="D26" s="21">
        <f t="shared" si="4"/>
        <v>0.172944765</v>
      </c>
      <c r="E26" s="21">
        <f t="shared" si="4"/>
        <v>0.2099166400000001</v>
      </c>
      <c r="F26" s="21">
        <f t="shared" si="4"/>
        <v>0.24916976499999999</v>
      </c>
      <c r="G26" s="21">
        <f t="shared" si="4"/>
        <v>0.29070414000000011</v>
      </c>
      <c r="H26" s="21">
        <f t="shared" si="4"/>
        <v>0.33451976500000002</v>
      </c>
      <c r="I26" s="21">
        <f t="shared" si="4"/>
        <v>0.38061663999999995</v>
      </c>
      <c r="J26" s="21">
        <f t="shared" si="4"/>
        <v>0.42899476499999989</v>
      </c>
      <c r="K26" s="21">
        <f t="shared" si="4"/>
        <v>0.47965413999999984</v>
      </c>
      <c r="L26" s="21">
        <f t="shared" si="4"/>
        <v>0.53259476500000003</v>
      </c>
      <c r="M26" s="21">
        <f t="shared" si="4"/>
        <v>0.58781663999999956</v>
      </c>
      <c r="N26" s="21">
        <f t="shared" si="4"/>
        <v>0.64531976499999977</v>
      </c>
      <c r="O26" s="21">
        <f t="shared" si="4"/>
        <v>0.70510413999999977</v>
      </c>
      <c r="P26" s="21">
        <f t="shared" si="4"/>
        <v>0.767169765</v>
      </c>
      <c r="Q26" s="21">
        <f t="shared" si="4"/>
        <v>0.83151663999999958</v>
      </c>
      <c r="R26" s="21">
        <f t="shared" si="4"/>
        <v>0.89814476499999985</v>
      </c>
      <c r="S26" s="21">
        <f t="shared" si="4"/>
        <v>0.96705413999999945</v>
      </c>
      <c r="T26" s="21">
        <f t="shared" si="3"/>
        <v>1.0382447649999997</v>
      </c>
      <c r="U26" s="21">
        <f t="shared" si="1"/>
        <v>1.1087339649999997</v>
      </c>
    </row>
    <row r="27" spans="1:21" x14ac:dyDescent="0.25">
      <c r="A27" s="26">
        <v>23</v>
      </c>
      <c r="B27" s="21">
        <f t="shared" si="2"/>
        <v>0.11700296499999974</v>
      </c>
      <c r="C27" s="21">
        <f t="shared" si="4"/>
        <v>0.14941233999999981</v>
      </c>
      <c r="D27" s="21">
        <f t="shared" si="4"/>
        <v>0.1841029649999999</v>
      </c>
      <c r="E27" s="21">
        <f t="shared" si="4"/>
        <v>0.22107483999999999</v>
      </c>
      <c r="F27" s="21">
        <f t="shared" si="4"/>
        <v>0.26032796499999988</v>
      </c>
      <c r="G27" s="21">
        <f t="shared" si="4"/>
        <v>0.30186234000000001</v>
      </c>
      <c r="H27" s="21">
        <f t="shared" si="4"/>
        <v>0.34567796499999992</v>
      </c>
      <c r="I27" s="21">
        <f t="shared" si="4"/>
        <v>0.39177483999999985</v>
      </c>
      <c r="J27" s="21">
        <f t="shared" si="4"/>
        <v>0.44015296499999979</v>
      </c>
      <c r="K27" s="21">
        <f t="shared" si="4"/>
        <v>0.49081233999999951</v>
      </c>
      <c r="L27" s="21">
        <f t="shared" si="4"/>
        <v>0.54375296500000014</v>
      </c>
      <c r="M27" s="21">
        <f t="shared" si="4"/>
        <v>0.59897484000000012</v>
      </c>
      <c r="N27" s="21">
        <f t="shared" si="4"/>
        <v>0.65647796499999989</v>
      </c>
      <c r="O27" s="21">
        <f t="shared" si="4"/>
        <v>0.71626233999999989</v>
      </c>
      <c r="P27" s="21">
        <f t="shared" si="4"/>
        <v>0.77832796500000012</v>
      </c>
      <c r="Q27" s="21">
        <f t="shared" si="4"/>
        <v>0.8426748399999997</v>
      </c>
      <c r="R27" s="21">
        <f t="shared" si="4"/>
        <v>0.90930296499999996</v>
      </c>
      <c r="S27" s="21">
        <f t="shared" si="4"/>
        <v>0.97821233999999957</v>
      </c>
      <c r="T27" s="21">
        <f t="shared" si="3"/>
        <v>1.0494029649999999</v>
      </c>
      <c r="U27" s="21">
        <f t="shared" si="1"/>
        <v>1.1198921649999998</v>
      </c>
    </row>
    <row r="28" spans="1:21" x14ac:dyDescent="0.25">
      <c r="A28" s="26">
        <v>24</v>
      </c>
      <c r="B28" s="21">
        <f t="shared" si="2"/>
        <v>0.12838908499999979</v>
      </c>
      <c r="C28" s="21">
        <f t="shared" si="4"/>
        <v>0.16079845999999987</v>
      </c>
      <c r="D28" s="21">
        <f t="shared" si="4"/>
        <v>0.19548908499999995</v>
      </c>
      <c r="E28" s="21">
        <f t="shared" si="4"/>
        <v>0.23246096000000005</v>
      </c>
      <c r="F28" s="21">
        <f t="shared" si="4"/>
        <v>0.27171408499999994</v>
      </c>
      <c r="G28" s="21">
        <f t="shared" si="4"/>
        <v>0.31324846000000006</v>
      </c>
      <c r="H28" s="21">
        <f t="shared" si="4"/>
        <v>0.35706408499999998</v>
      </c>
      <c r="I28" s="21">
        <f t="shared" si="4"/>
        <v>0.4031609599999999</v>
      </c>
      <c r="J28" s="21">
        <f t="shared" si="4"/>
        <v>0.45153908499999984</v>
      </c>
      <c r="K28" s="21">
        <f t="shared" si="4"/>
        <v>0.50219845999999957</v>
      </c>
      <c r="L28" s="21">
        <f t="shared" si="4"/>
        <v>0.5551390850000002</v>
      </c>
      <c r="M28" s="21">
        <f t="shared" si="4"/>
        <v>0.61036096000000017</v>
      </c>
      <c r="N28" s="21">
        <f t="shared" si="4"/>
        <v>0.66786408499999994</v>
      </c>
      <c r="O28" s="21">
        <f t="shared" si="4"/>
        <v>0.72764845999999994</v>
      </c>
      <c r="P28" s="21">
        <f t="shared" si="4"/>
        <v>0.78971408500000018</v>
      </c>
      <c r="Q28" s="21">
        <f t="shared" si="4"/>
        <v>0.85406095999999976</v>
      </c>
      <c r="R28" s="21">
        <f t="shared" si="4"/>
        <v>0.92068908500000002</v>
      </c>
      <c r="S28" s="21">
        <f t="shared" si="4"/>
        <v>0.98959845999999962</v>
      </c>
      <c r="T28" s="21">
        <f t="shared" si="3"/>
        <v>1.0607890849999999</v>
      </c>
      <c r="U28" s="21">
        <f t="shared" si="1"/>
        <v>1.1312782849999998</v>
      </c>
    </row>
    <row r="29" spans="1:21" x14ac:dyDescent="0.25">
      <c r="A29" s="26">
        <v>25</v>
      </c>
      <c r="B29" s="21">
        <f t="shared" si="2"/>
        <v>0.14000312499999978</v>
      </c>
      <c r="C29" s="21">
        <f t="shared" si="4"/>
        <v>0.17241249999999986</v>
      </c>
      <c r="D29" s="21">
        <f t="shared" si="4"/>
        <v>0.20710312499999994</v>
      </c>
      <c r="E29" s="21">
        <f t="shared" si="4"/>
        <v>0.24407500000000004</v>
      </c>
      <c r="F29" s="21">
        <f t="shared" si="4"/>
        <v>0.28332812499999993</v>
      </c>
      <c r="G29" s="21">
        <f t="shared" si="4"/>
        <v>0.32486250000000005</v>
      </c>
      <c r="H29" s="21">
        <f t="shared" si="4"/>
        <v>0.36867812499999997</v>
      </c>
      <c r="I29" s="21">
        <f t="shared" si="4"/>
        <v>0.41477499999999989</v>
      </c>
      <c r="J29" s="21">
        <f t="shared" si="4"/>
        <v>0.46315312499999983</v>
      </c>
      <c r="K29" s="21">
        <f t="shared" si="4"/>
        <v>0.51381249999999956</v>
      </c>
      <c r="L29" s="21">
        <f t="shared" si="4"/>
        <v>0.56675312500000019</v>
      </c>
      <c r="M29" s="21">
        <f t="shared" si="4"/>
        <v>0.62197500000000017</v>
      </c>
      <c r="N29" s="21">
        <f t="shared" si="4"/>
        <v>0.67947812499999993</v>
      </c>
      <c r="O29" s="21">
        <f t="shared" si="4"/>
        <v>0.73926249999999993</v>
      </c>
      <c r="P29" s="21">
        <f t="shared" si="4"/>
        <v>0.80132812500000017</v>
      </c>
      <c r="Q29" s="21">
        <f t="shared" si="4"/>
        <v>0.86567499999999975</v>
      </c>
      <c r="R29" s="21">
        <f t="shared" si="4"/>
        <v>0.93230312500000001</v>
      </c>
      <c r="S29" s="21">
        <f t="shared" si="4"/>
        <v>1.0012124999999996</v>
      </c>
      <c r="T29" s="21">
        <f t="shared" si="3"/>
        <v>1.0724031249999999</v>
      </c>
      <c r="U29" s="21">
        <f t="shared" si="1"/>
        <v>1.1428923249999998</v>
      </c>
    </row>
    <row r="30" spans="1:21" x14ac:dyDescent="0.25">
      <c r="A30" s="26">
        <v>26</v>
      </c>
      <c r="B30" s="21">
        <f t="shared" si="2"/>
        <v>0.15184508499999971</v>
      </c>
      <c r="C30" s="21">
        <f t="shared" si="4"/>
        <v>0.18425445999999979</v>
      </c>
      <c r="D30" s="21">
        <f t="shared" si="4"/>
        <v>0.21894508499999987</v>
      </c>
      <c r="E30" s="21">
        <f t="shared" si="4"/>
        <v>0.25591695999999997</v>
      </c>
      <c r="F30" s="21">
        <f t="shared" si="4"/>
        <v>0.29517008499999986</v>
      </c>
      <c r="G30" s="21">
        <f t="shared" si="4"/>
        <v>0.33670445999999998</v>
      </c>
      <c r="H30" s="21">
        <f t="shared" si="4"/>
        <v>0.3805200849999999</v>
      </c>
      <c r="I30" s="21">
        <f t="shared" si="4"/>
        <v>0.42661695999999982</v>
      </c>
      <c r="J30" s="21">
        <f t="shared" si="4"/>
        <v>0.47499508499999976</v>
      </c>
      <c r="K30" s="21">
        <f t="shared" si="4"/>
        <v>0.52565445999999949</v>
      </c>
      <c r="L30" s="21">
        <f t="shared" si="4"/>
        <v>0.57859508500000012</v>
      </c>
      <c r="M30" s="21">
        <f t="shared" si="4"/>
        <v>0.6338169600000001</v>
      </c>
      <c r="N30" s="21">
        <f t="shared" si="4"/>
        <v>0.69132008499999986</v>
      </c>
      <c r="O30" s="21">
        <f t="shared" si="4"/>
        <v>0.75110445999999986</v>
      </c>
      <c r="P30" s="21">
        <f t="shared" si="4"/>
        <v>0.8131700850000001</v>
      </c>
      <c r="Q30" s="21">
        <f t="shared" si="4"/>
        <v>0.87751695999999968</v>
      </c>
      <c r="R30" s="21">
        <f t="shared" si="4"/>
        <v>0.94414508499999994</v>
      </c>
      <c r="S30" s="21">
        <f t="shared" si="4"/>
        <v>1.0130544599999995</v>
      </c>
      <c r="T30" s="21">
        <f t="shared" si="3"/>
        <v>1.0842450849999998</v>
      </c>
      <c r="U30" s="21">
        <f t="shared" si="1"/>
        <v>1.1547342849999997</v>
      </c>
    </row>
    <row r="31" spans="1:21" x14ac:dyDescent="0.25">
      <c r="A31" s="26">
        <v>27</v>
      </c>
      <c r="B31" s="21">
        <f t="shared" si="2"/>
        <v>0.16391496499999958</v>
      </c>
      <c r="C31" s="21">
        <f t="shared" si="4"/>
        <v>0.19632433999999965</v>
      </c>
      <c r="D31" s="21">
        <f t="shared" si="4"/>
        <v>0.23101496499999974</v>
      </c>
      <c r="E31" s="21">
        <f t="shared" si="4"/>
        <v>0.26798683999999984</v>
      </c>
      <c r="F31" s="21">
        <f t="shared" si="4"/>
        <v>0.30723996499999973</v>
      </c>
      <c r="G31" s="21">
        <f t="shared" si="4"/>
        <v>0.34877433999999985</v>
      </c>
      <c r="H31" s="21">
        <f t="shared" si="4"/>
        <v>0.39258996499999976</v>
      </c>
      <c r="I31" s="21">
        <f t="shared" si="4"/>
        <v>0.43868683999999969</v>
      </c>
      <c r="J31" s="21">
        <f t="shared" si="4"/>
        <v>0.48706496499999985</v>
      </c>
      <c r="K31" s="21">
        <f t="shared" si="4"/>
        <v>0.5377243399999998</v>
      </c>
      <c r="L31" s="21">
        <f t="shared" si="4"/>
        <v>0.59066496499999999</v>
      </c>
      <c r="M31" s="21">
        <f t="shared" si="4"/>
        <v>0.64588683999999996</v>
      </c>
      <c r="N31" s="21">
        <f t="shared" si="4"/>
        <v>0.70338996499999973</v>
      </c>
      <c r="O31" s="21">
        <f t="shared" si="4"/>
        <v>0.76317433999999973</v>
      </c>
      <c r="P31" s="21">
        <f t="shared" si="4"/>
        <v>0.82523996499999996</v>
      </c>
      <c r="Q31" s="21">
        <f t="shared" si="4"/>
        <v>0.88958683999999955</v>
      </c>
      <c r="R31" s="21">
        <f t="shared" si="4"/>
        <v>0.95621496499999981</v>
      </c>
      <c r="S31" s="21">
        <f t="shared" si="4"/>
        <v>1.0251243399999994</v>
      </c>
      <c r="T31" s="21">
        <f t="shared" si="3"/>
        <v>1.0963149649999997</v>
      </c>
      <c r="U31" s="21">
        <f t="shared" si="1"/>
        <v>1.1668041649999996</v>
      </c>
    </row>
    <row r="32" spans="1:21" x14ac:dyDescent="0.25">
      <c r="A32" s="26">
        <v>28</v>
      </c>
      <c r="B32" s="21">
        <f t="shared" si="2"/>
        <v>0.17621276499999983</v>
      </c>
      <c r="C32" s="21">
        <f t="shared" si="4"/>
        <v>0.20862213999999968</v>
      </c>
      <c r="D32" s="21">
        <f t="shared" si="4"/>
        <v>0.24331276499999976</v>
      </c>
      <c r="E32" s="21">
        <f t="shared" si="4"/>
        <v>0.28028464000000008</v>
      </c>
      <c r="F32" s="21">
        <f t="shared" si="4"/>
        <v>0.31953776499999975</v>
      </c>
      <c r="G32" s="21">
        <f t="shared" si="4"/>
        <v>0.3610721400000001</v>
      </c>
      <c r="H32" s="21">
        <f t="shared" si="4"/>
        <v>0.40488776499999979</v>
      </c>
      <c r="I32" s="21">
        <f t="shared" si="4"/>
        <v>0.45098463999999971</v>
      </c>
      <c r="J32" s="21">
        <f t="shared" si="4"/>
        <v>0.4993627650000001</v>
      </c>
      <c r="K32" s="21">
        <f t="shared" si="4"/>
        <v>0.55002214000000005</v>
      </c>
      <c r="L32" s="21">
        <f t="shared" si="4"/>
        <v>0.60296276500000023</v>
      </c>
      <c r="M32" s="21">
        <f t="shared" si="4"/>
        <v>0.65818464000000021</v>
      </c>
      <c r="N32" s="21">
        <f t="shared" si="4"/>
        <v>0.71568776499999998</v>
      </c>
      <c r="O32" s="21">
        <f t="shared" si="4"/>
        <v>0.77547213999999998</v>
      </c>
      <c r="P32" s="21">
        <f t="shared" si="4"/>
        <v>0.83753776500000021</v>
      </c>
      <c r="Q32" s="21">
        <f t="shared" si="4"/>
        <v>0.90188463999999979</v>
      </c>
      <c r="R32" s="21">
        <f t="shared" si="4"/>
        <v>0.96851276500000005</v>
      </c>
      <c r="S32" s="21">
        <f t="shared" si="4"/>
        <v>1.0374221399999997</v>
      </c>
      <c r="T32" s="21">
        <f t="shared" si="3"/>
        <v>1.1086127649999999</v>
      </c>
      <c r="U32" s="21">
        <f t="shared" si="1"/>
        <v>1.1791019649999999</v>
      </c>
    </row>
    <row r="33" spans="1:21" x14ac:dyDescent="0.25">
      <c r="A33" s="26">
        <v>29</v>
      </c>
      <c r="B33" s="21">
        <f t="shared" si="2"/>
        <v>0.18873848499999979</v>
      </c>
      <c r="C33" s="21">
        <f t="shared" si="4"/>
        <v>0.22114785999999986</v>
      </c>
      <c r="D33" s="21">
        <f t="shared" si="4"/>
        <v>0.25583848499999995</v>
      </c>
      <c r="E33" s="21">
        <f t="shared" si="4"/>
        <v>0.29281036000000005</v>
      </c>
      <c r="F33" s="21">
        <f t="shared" si="4"/>
        <v>0.33206348499999994</v>
      </c>
      <c r="G33" s="21">
        <f t="shared" si="4"/>
        <v>0.37359786000000006</v>
      </c>
      <c r="H33" s="21">
        <f t="shared" si="4"/>
        <v>0.41741348499999997</v>
      </c>
      <c r="I33" s="21">
        <f t="shared" si="4"/>
        <v>0.4635103599999999</v>
      </c>
      <c r="J33" s="21">
        <f t="shared" si="4"/>
        <v>0.51188848499999984</v>
      </c>
      <c r="K33" s="21">
        <f t="shared" si="4"/>
        <v>0.56254785999999979</v>
      </c>
      <c r="L33" s="21">
        <f t="shared" si="4"/>
        <v>0.61548848499999997</v>
      </c>
      <c r="M33" s="21">
        <f t="shared" si="4"/>
        <v>0.67071035999999995</v>
      </c>
      <c r="N33" s="21">
        <f t="shared" si="4"/>
        <v>0.72821348499999972</v>
      </c>
      <c r="O33" s="21">
        <f t="shared" si="4"/>
        <v>0.78799785999999972</v>
      </c>
      <c r="P33" s="21">
        <f t="shared" si="4"/>
        <v>0.85006348499999995</v>
      </c>
      <c r="Q33" s="21">
        <f t="shared" si="4"/>
        <v>0.91441035999999953</v>
      </c>
      <c r="R33" s="21">
        <f t="shared" si="4"/>
        <v>0.98103848499999979</v>
      </c>
      <c r="S33" s="21">
        <f t="shared" si="4"/>
        <v>1.0499478599999994</v>
      </c>
      <c r="T33" s="21">
        <f t="shared" si="3"/>
        <v>1.1211384849999997</v>
      </c>
      <c r="U33" s="21">
        <f t="shared" si="1"/>
        <v>1.1916276849999996</v>
      </c>
    </row>
    <row r="34" spans="1:21" x14ac:dyDescent="0.25">
      <c r="A34" s="26">
        <v>30</v>
      </c>
      <c r="B34" s="21">
        <f t="shared" si="2"/>
        <v>0.20149212499999991</v>
      </c>
      <c r="C34" s="21">
        <f t="shared" si="4"/>
        <v>0.23390149999999998</v>
      </c>
      <c r="D34" s="21">
        <f t="shared" si="4"/>
        <v>0.26859212500000007</v>
      </c>
      <c r="E34" s="21">
        <f t="shared" si="4"/>
        <v>0.30556400000000017</v>
      </c>
      <c r="F34" s="21">
        <f t="shared" si="4"/>
        <v>0.34481712500000006</v>
      </c>
      <c r="G34" s="21">
        <f t="shared" si="4"/>
        <v>0.38635150000000018</v>
      </c>
      <c r="H34" s="21">
        <f t="shared" si="4"/>
        <v>0.43016712500000009</v>
      </c>
      <c r="I34" s="21">
        <f t="shared" si="4"/>
        <v>0.47626400000000002</v>
      </c>
      <c r="J34" s="21">
        <f t="shared" si="4"/>
        <v>0.52464212499999996</v>
      </c>
      <c r="K34" s="21">
        <f t="shared" si="4"/>
        <v>0.57530149999999991</v>
      </c>
      <c r="L34" s="21">
        <f t="shared" si="4"/>
        <v>0.6282421250000001</v>
      </c>
      <c r="M34" s="21">
        <f t="shared" si="4"/>
        <v>0.68346400000000007</v>
      </c>
      <c r="N34" s="21">
        <f t="shared" si="4"/>
        <v>0.74096712499999984</v>
      </c>
      <c r="O34" s="21">
        <f t="shared" si="4"/>
        <v>0.80075149999999984</v>
      </c>
      <c r="P34" s="21">
        <f t="shared" si="4"/>
        <v>0.86281712500000007</v>
      </c>
      <c r="Q34" s="21">
        <f t="shared" si="4"/>
        <v>0.92716399999999966</v>
      </c>
      <c r="R34" s="21">
        <f t="shared" ref="C34:U48" si="5">1.40611 + (0.11595 *R$3) + (0.01825*R$3*R$3) + (0.00603*$A34) + (0.00011396 *$A34*$A34) - (0.05623*27)</f>
        <v>0.99379212499999992</v>
      </c>
      <c r="S34" s="21">
        <f t="shared" si="5"/>
        <v>1.0627014999999995</v>
      </c>
      <c r="T34" s="21">
        <f t="shared" si="3"/>
        <v>1.1338921249999998</v>
      </c>
      <c r="U34" s="21">
        <f t="shared" si="1"/>
        <v>1.2043813249999997</v>
      </c>
    </row>
    <row r="35" spans="1:21" x14ac:dyDescent="0.25">
      <c r="A35" s="26">
        <v>31</v>
      </c>
      <c r="B35" s="21">
        <f t="shared" si="2"/>
        <v>0.21447368499999975</v>
      </c>
      <c r="C35" s="21">
        <f t="shared" si="5"/>
        <v>0.24688305999999982</v>
      </c>
      <c r="D35" s="21">
        <f t="shared" si="5"/>
        <v>0.28157368499999991</v>
      </c>
      <c r="E35" s="21">
        <f t="shared" si="5"/>
        <v>0.31854556000000001</v>
      </c>
      <c r="F35" s="21">
        <f t="shared" si="5"/>
        <v>0.35779868499999989</v>
      </c>
      <c r="G35" s="21">
        <f t="shared" si="5"/>
        <v>0.39933306000000002</v>
      </c>
      <c r="H35" s="21">
        <f t="shared" si="5"/>
        <v>0.44314868499999993</v>
      </c>
      <c r="I35" s="21">
        <f t="shared" si="5"/>
        <v>0.48924555999999986</v>
      </c>
      <c r="J35" s="21">
        <f t="shared" si="5"/>
        <v>0.53762368500000002</v>
      </c>
      <c r="K35" s="21">
        <f t="shared" si="5"/>
        <v>0.58828305999999997</v>
      </c>
      <c r="L35" s="21">
        <f t="shared" si="5"/>
        <v>0.64122368500000015</v>
      </c>
      <c r="M35" s="21">
        <f t="shared" si="5"/>
        <v>0.69644556000000013</v>
      </c>
      <c r="N35" s="21">
        <f t="shared" si="5"/>
        <v>0.7539486849999999</v>
      </c>
      <c r="O35" s="21">
        <f t="shared" si="5"/>
        <v>0.8137330599999999</v>
      </c>
      <c r="P35" s="21">
        <f t="shared" si="5"/>
        <v>0.87579868500000013</v>
      </c>
      <c r="Q35" s="21">
        <f t="shared" si="5"/>
        <v>0.94014555999999971</v>
      </c>
      <c r="R35" s="21">
        <f t="shared" si="5"/>
        <v>1.006773685</v>
      </c>
      <c r="S35" s="21">
        <f t="shared" si="5"/>
        <v>1.0756830599999996</v>
      </c>
      <c r="T35" s="21">
        <f t="shared" si="3"/>
        <v>1.1468736849999999</v>
      </c>
      <c r="U35" s="21">
        <f t="shared" si="5"/>
        <v>1.2173628849999998</v>
      </c>
    </row>
    <row r="36" spans="1:21" x14ac:dyDescent="0.25">
      <c r="A36" s="26">
        <v>32</v>
      </c>
      <c r="B36" s="21">
        <f t="shared" si="2"/>
        <v>0.22768316499999974</v>
      </c>
      <c r="C36" s="21">
        <f t="shared" si="5"/>
        <v>0.26009253999999982</v>
      </c>
      <c r="D36" s="21">
        <f t="shared" si="5"/>
        <v>0.2947831649999999</v>
      </c>
      <c r="E36" s="21">
        <f t="shared" si="5"/>
        <v>0.33175504</v>
      </c>
      <c r="F36" s="21">
        <f t="shared" si="5"/>
        <v>0.37100816499999989</v>
      </c>
      <c r="G36" s="21">
        <f t="shared" si="5"/>
        <v>0.41254254000000001</v>
      </c>
      <c r="H36" s="21">
        <f t="shared" si="5"/>
        <v>0.45635816499999993</v>
      </c>
      <c r="I36" s="21">
        <f t="shared" si="5"/>
        <v>0.50245503999999985</v>
      </c>
      <c r="J36" s="21">
        <f t="shared" si="5"/>
        <v>0.55083316500000001</v>
      </c>
      <c r="K36" s="21">
        <f t="shared" si="5"/>
        <v>0.60149253999999996</v>
      </c>
      <c r="L36" s="21">
        <f t="shared" si="5"/>
        <v>0.65443316500000015</v>
      </c>
      <c r="M36" s="21">
        <f t="shared" si="5"/>
        <v>0.70965504000000013</v>
      </c>
      <c r="N36" s="21">
        <f t="shared" si="5"/>
        <v>0.76715816499999989</v>
      </c>
      <c r="O36" s="21">
        <f t="shared" si="5"/>
        <v>0.82694253999999989</v>
      </c>
      <c r="P36" s="21">
        <f t="shared" si="5"/>
        <v>0.88900816500000013</v>
      </c>
      <c r="Q36" s="21">
        <f t="shared" si="5"/>
        <v>0.95335503999999971</v>
      </c>
      <c r="R36" s="21">
        <f t="shared" si="5"/>
        <v>1.019983165</v>
      </c>
      <c r="S36" s="21">
        <f t="shared" si="5"/>
        <v>1.0888925399999996</v>
      </c>
      <c r="T36" s="21">
        <f t="shared" si="3"/>
        <v>1.1600831649999999</v>
      </c>
      <c r="U36" s="21">
        <f t="shared" si="5"/>
        <v>1.2305723649999998</v>
      </c>
    </row>
    <row r="37" spans="1:21" x14ac:dyDescent="0.25">
      <c r="A37" s="26">
        <v>33</v>
      </c>
      <c r="B37" s="21">
        <f t="shared" si="2"/>
        <v>0.24112056499999968</v>
      </c>
      <c r="C37" s="21">
        <f t="shared" si="5"/>
        <v>0.27352993999999975</v>
      </c>
      <c r="D37" s="21">
        <f t="shared" si="5"/>
        <v>0.30822056499999984</v>
      </c>
      <c r="E37" s="21">
        <f t="shared" si="5"/>
        <v>0.34519243999999993</v>
      </c>
      <c r="F37" s="21">
        <f t="shared" si="5"/>
        <v>0.38444556499999982</v>
      </c>
      <c r="G37" s="21">
        <f t="shared" si="5"/>
        <v>0.42597993999999995</v>
      </c>
      <c r="H37" s="21">
        <f t="shared" si="5"/>
        <v>0.46979556499999986</v>
      </c>
      <c r="I37" s="21">
        <f t="shared" si="5"/>
        <v>0.51589243999999979</v>
      </c>
      <c r="J37" s="21">
        <f t="shared" si="5"/>
        <v>0.56427056499999995</v>
      </c>
      <c r="K37" s="21">
        <f t="shared" si="5"/>
        <v>0.6149299399999999</v>
      </c>
      <c r="L37" s="21">
        <f t="shared" si="5"/>
        <v>0.66787056500000008</v>
      </c>
      <c r="M37" s="21">
        <f t="shared" si="5"/>
        <v>0.72309244000000006</v>
      </c>
      <c r="N37" s="21">
        <f t="shared" si="5"/>
        <v>0.78059556499999982</v>
      </c>
      <c r="O37" s="21">
        <f t="shared" si="5"/>
        <v>0.84037994000000027</v>
      </c>
      <c r="P37" s="21">
        <f t="shared" si="5"/>
        <v>0.90244556500000006</v>
      </c>
      <c r="Q37" s="21">
        <f t="shared" si="5"/>
        <v>0.96679244000000009</v>
      </c>
      <c r="R37" s="21">
        <f t="shared" si="5"/>
        <v>1.0334205650000003</v>
      </c>
      <c r="S37" s="21">
        <f t="shared" si="5"/>
        <v>1.10232994</v>
      </c>
      <c r="T37" s="21">
        <f t="shared" si="3"/>
        <v>1.1735205649999998</v>
      </c>
      <c r="U37" s="21">
        <f t="shared" si="5"/>
        <v>1.2440097649999997</v>
      </c>
    </row>
    <row r="38" spans="1:21" x14ac:dyDescent="0.25">
      <c r="A38" s="26">
        <v>34</v>
      </c>
      <c r="B38" s="21">
        <f t="shared" si="2"/>
        <v>0.25478588499999977</v>
      </c>
      <c r="C38" s="21">
        <f t="shared" si="5"/>
        <v>0.28719525999999984</v>
      </c>
      <c r="D38" s="21">
        <f t="shared" si="5"/>
        <v>0.32188588499999993</v>
      </c>
      <c r="E38" s="21">
        <f t="shared" si="5"/>
        <v>0.35885776000000003</v>
      </c>
      <c r="F38" s="21">
        <f t="shared" si="5"/>
        <v>0.39811088499999991</v>
      </c>
      <c r="G38" s="21">
        <f t="shared" si="5"/>
        <v>0.43964526000000004</v>
      </c>
      <c r="H38" s="21">
        <f t="shared" si="5"/>
        <v>0.48346088499999973</v>
      </c>
      <c r="I38" s="21">
        <f t="shared" si="5"/>
        <v>0.52955775999999966</v>
      </c>
      <c r="J38" s="21">
        <f t="shared" si="5"/>
        <v>0.57793588499999982</v>
      </c>
      <c r="K38" s="21">
        <f t="shared" si="5"/>
        <v>0.62859525999999977</v>
      </c>
      <c r="L38" s="21">
        <f t="shared" si="5"/>
        <v>0.68153588499999995</v>
      </c>
      <c r="M38" s="21">
        <f t="shared" si="5"/>
        <v>0.73675775999999993</v>
      </c>
      <c r="N38" s="21">
        <f t="shared" si="5"/>
        <v>0.79426088499999969</v>
      </c>
      <c r="O38" s="21">
        <f t="shared" si="5"/>
        <v>0.85404526000000014</v>
      </c>
      <c r="P38" s="21">
        <f t="shared" si="5"/>
        <v>0.91611088499999993</v>
      </c>
      <c r="Q38" s="21">
        <f t="shared" si="5"/>
        <v>0.98045775999999996</v>
      </c>
      <c r="R38" s="21">
        <f t="shared" si="5"/>
        <v>1.0470858850000002</v>
      </c>
      <c r="S38" s="21">
        <f t="shared" si="5"/>
        <v>1.1159952599999998</v>
      </c>
      <c r="T38" s="21">
        <f t="shared" si="3"/>
        <v>1.1871858849999997</v>
      </c>
      <c r="U38" s="21">
        <f t="shared" si="5"/>
        <v>1.2576750849999996</v>
      </c>
    </row>
    <row r="39" spans="1:21" x14ac:dyDescent="0.25">
      <c r="A39" s="26">
        <v>35</v>
      </c>
      <c r="B39" s="21">
        <f t="shared" si="2"/>
        <v>0.2686791249999998</v>
      </c>
      <c r="C39" s="21">
        <f t="shared" si="5"/>
        <v>0.30108849999999987</v>
      </c>
      <c r="D39" s="21">
        <f t="shared" si="5"/>
        <v>0.33577912499999996</v>
      </c>
      <c r="E39" s="21">
        <f t="shared" si="5"/>
        <v>0.37275100000000005</v>
      </c>
      <c r="F39" s="21">
        <f t="shared" si="5"/>
        <v>0.41200412499999994</v>
      </c>
      <c r="G39" s="21">
        <f t="shared" si="5"/>
        <v>0.45353850000000007</v>
      </c>
      <c r="H39" s="21">
        <f t="shared" si="5"/>
        <v>0.49735412499999998</v>
      </c>
      <c r="I39" s="21">
        <f t="shared" si="5"/>
        <v>0.54345099999999991</v>
      </c>
      <c r="J39" s="21">
        <f t="shared" si="5"/>
        <v>0.59182912499999962</v>
      </c>
      <c r="K39" s="21">
        <f t="shared" si="5"/>
        <v>0.64248849999999957</v>
      </c>
      <c r="L39" s="21">
        <f t="shared" si="5"/>
        <v>0.69542912499999976</v>
      </c>
      <c r="M39" s="21">
        <f t="shared" si="5"/>
        <v>0.75065099999999974</v>
      </c>
      <c r="N39" s="21">
        <f t="shared" si="5"/>
        <v>0.80815412499999995</v>
      </c>
      <c r="O39" s="21">
        <f t="shared" si="5"/>
        <v>0.86793849999999995</v>
      </c>
      <c r="P39" s="21">
        <f t="shared" si="5"/>
        <v>0.93000412500000018</v>
      </c>
      <c r="Q39" s="21">
        <f t="shared" si="5"/>
        <v>0.99435099999999976</v>
      </c>
      <c r="R39" s="21">
        <f t="shared" si="5"/>
        <v>1.060979125</v>
      </c>
      <c r="S39" s="21">
        <f t="shared" si="5"/>
        <v>1.1298884999999996</v>
      </c>
      <c r="T39" s="21">
        <f t="shared" si="3"/>
        <v>1.2010791249999999</v>
      </c>
      <c r="U39" s="21">
        <f t="shared" si="5"/>
        <v>1.2715683249999998</v>
      </c>
    </row>
    <row r="40" spans="1:21" x14ac:dyDescent="0.25">
      <c r="A40" s="26">
        <v>36</v>
      </c>
      <c r="B40" s="21">
        <f t="shared" si="2"/>
        <v>0.28280028499999976</v>
      </c>
      <c r="C40" s="21">
        <f t="shared" si="5"/>
        <v>0.31520965999999984</v>
      </c>
      <c r="D40" s="21">
        <f t="shared" si="5"/>
        <v>0.34990028499999992</v>
      </c>
      <c r="E40" s="21">
        <f t="shared" si="5"/>
        <v>0.38687216000000002</v>
      </c>
      <c r="F40" s="21">
        <f t="shared" si="5"/>
        <v>0.42612528499999991</v>
      </c>
      <c r="G40" s="21">
        <f t="shared" si="5"/>
        <v>0.46765966000000003</v>
      </c>
      <c r="H40" s="21">
        <f t="shared" si="5"/>
        <v>0.51147528499999972</v>
      </c>
      <c r="I40" s="21">
        <f t="shared" si="5"/>
        <v>0.55757215999999965</v>
      </c>
      <c r="J40" s="21">
        <f t="shared" si="5"/>
        <v>0.60595028499999981</v>
      </c>
      <c r="K40" s="21">
        <f t="shared" si="5"/>
        <v>0.65660965999999976</v>
      </c>
      <c r="L40" s="21">
        <f t="shared" si="5"/>
        <v>0.70955028499999995</v>
      </c>
      <c r="M40" s="21">
        <f t="shared" si="5"/>
        <v>0.76477215999999992</v>
      </c>
      <c r="N40" s="21">
        <f t="shared" si="5"/>
        <v>0.82227528500000013</v>
      </c>
      <c r="O40" s="21">
        <f t="shared" si="5"/>
        <v>0.88205966000000013</v>
      </c>
      <c r="P40" s="21">
        <f t="shared" si="5"/>
        <v>0.94412528500000037</v>
      </c>
      <c r="Q40" s="21">
        <f t="shared" si="5"/>
        <v>1.00847216</v>
      </c>
      <c r="R40" s="21">
        <f t="shared" si="5"/>
        <v>1.0751002850000002</v>
      </c>
      <c r="S40" s="21">
        <f t="shared" si="5"/>
        <v>1.1440096599999998</v>
      </c>
      <c r="T40" s="21">
        <f t="shared" si="3"/>
        <v>1.2152002850000001</v>
      </c>
      <c r="U40" s="21">
        <f t="shared" si="5"/>
        <v>1.285689485</v>
      </c>
    </row>
    <row r="41" spans="1:21" x14ac:dyDescent="0.25">
      <c r="A41" s="26">
        <v>37</v>
      </c>
      <c r="B41" s="21">
        <f t="shared" si="2"/>
        <v>0.29714936499999967</v>
      </c>
      <c r="C41" s="21">
        <f t="shared" si="5"/>
        <v>0.32955873999999974</v>
      </c>
      <c r="D41" s="21">
        <f t="shared" si="5"/>
        <v>0.36424936499999983</v>
      </c>
      <c r="E41" s="21">
        <f t="shared" si="5"/>
        <v>0.40122123999999992</v>
      </c>
      <c r="F41" s="21">
        <f t="shared" si="5"/>
        <v>0.44047436499999981</v>
      </c>
      <c r="G41" s="21">
        <f t="shared" si="5"/>
        <v>0.48200874000000016</v>
      </c>
      <c r="H41" s="21">
        <f t="shared" si="5"/>
        <v>0.52582436499999985</v>
      </c>
      <c r="I41" s="21">
        <f t="shared" si="5"/>
        <v>0.57192123999999978</v>
      </c>
      <c r="J41" s="21">
        <f t="shared" si="5"/>
        <v>0.62029936499999994</v>
      </c>
      <c r="K41" s="21">
        <f t="shared" si="5"/>
        <v>0.67095873999999944</v>
      </c>
      <c r="L41" s="21">
        <f t="shared" si="5"/>
        <v>0.72389936500000007</v>
      </c>
      <c r="M41" s="21">
        <f t="shared" si="5"/>
        <v>0.77912124000000005</v>
      </c>
      <c r="N41" s="21">
        <f t="shared" si="5"/>
        <v>0.83662436500000026</v>
      </c>
      <c r="O41" s="21">
        <f t="shared" si="5"/>
        <v>0.89640873999999982</v>
      </c>
      <c r="P41" s="21">
        <f t="shared" si="5"/>
        <v>0.95847436500000049</v>
      </c>
      <c r="Q41" s="21">
        <f t="shared" si="5"/>
        <v>1.0228212399999996</v>
      </c>
      <c r="R41" s="21">
        <f t="shared" si="5"/>
        <v>1.0894493649999999</v>
      </c>
      <c r="S41" s="21">
        <f t="shared" si="5"/>
        <v>1.1583587399999995</v>
      </c>
      <c r="T41" s="21">
        <f t="shared" si="3"/>
        <v>1.2295493650000002</v>
      </c>
      <c r="U41" s="21">
        <f t="shared" si="5"/>
        <v>1.3000385650000001</v>
      </c>
    </row>
    <row r="42" spans="1:21" x14ac:dyDescent="0.25">
      <c r="A42" s="26">
        <v>38</v>
      </c>
      <c r="B42" s="21">
        <f t="shared" si="2"/>
        <v>0.31172636499999973</v>
      </c>
      <c r="C42" s="21">
        <f t="shared" si="5"/>
        <v>0.3441357399999998</v>
      </c>
      <c r="D42" s="21">
        <f t="shared" si="5"/>
        <v>0.37882636499999989</v>
      </c>
      <c r="E42" s="21">
        <f t="shared" si="5"/>
        <v>0.41579823999999999</v>
      </c>
      <c r="F42" s="21">
        <f t="shared" si="5"/>
        <v>0.45505136499999987</v>
      </c>
      <c r="G42" s="21">
        <f t="shared" si="5"/>
        <v>0.49658573999999978</v>
      </c>
      <c r="H42" s="21">
        <f t="shared" si="5"/>
        <v>0.54040136499999991</v>
      </c>
      <c r="I42" s="21">
        <f t="shared" si="5"/>
        <v>0.58649823999999984</v>
      </c>
      <c r="J42" s="21">
        <f t="shared" si="5"/>
        <v>0.63487636499999955</v>
      </c>
      <c r="K42" s="21">
        <f t="shared" si="5"/>
        <v>0.6855357399999995</v>
      </c>
      <c r="L42" s="21">
        <f t="shared" si="5"/>
        <v>0.73847636499999969</v>
      </c>
      <c r="M42" s="21">
        <f t="shared" si="5"/>
        <v>0.79369823999999967</v>
      </c>
      <c r="N42" s="21">
        <f t="shared" si="5"/>
        <v>0.85120136499999988</v>
      </c>
      <c r="O42" s="21">
        <f t="shared" si="5"/>
        <v>0.91098573999999988</v>
      </c>
      <c r="P42" s="21">
        <f t="shared" si="5"/>
        <v>0.97305136500000011</v>
      </c>
      <c r="Q42" s="21">
        <f t="shared" si="5"/>
        <v>1.0373982399999997</v>
      </c>
      <c r="R42" s="21">
        <f t="shared" si="5"/>
        <v>1.104026365</v>
      </c>
      <c r="S42" s="21">
        <f t="shared" si="5"/>
        <v>1.1729357399999996</v>
      </c>
      <c r="T42" s="21">
        <f t="shared" si="3"/>
        <v>1.2441263649999998</v>
      </c>
      <c r="U42" s="21">
        <f t="shared" si="5"/>
        <v>1.3146155649999998</v>
      </c>
    </row>
    <row r="43" spans="1:21" x14ac:dyDescent="0.25">
      <c r="A43" s="26">
        <v>39</v>
      </c>
      <c r="B43" s="21">
        <f t="shared" si="2"/>
        <v>0.32653128499999973</v>
      </c>
      <c r="C43" s="21">
        <f t="shared" si="5"/>
        <v>0.35894066000000002</v>
      </c>
      <c r="D43" s="21">
        <f t="shared" si="5"/>
        <v>0.39363128500000011</v>
      </c>
      <c r="E43" s="21">
        <f t="shared" si="5"/>
        <v>0.43060315999999998</v>
      </c>
      <c r="F43" s="21">
        <f t="shared" si="5"/>
        <v>0.4698562850000001</v>
      </c>
      <c r="G43" s="21">
        <f t="shared" si="5"/>
        <v>0.51139065999999977</v>
      </c>
      <c r="H43" s="21">
        <f t="shared" si="5"/>
        <v>0.55520628499999991</v>
      </c>
      <c r="I43" s="21">
        <f t="shared" si="5"/>
        <v>0.60130315999999984</v>
      </c>
      <c r="J43" s="21">
        <f t="shared" si="5"/>
        <v>0.64968128499999955</v>
      </c>
      <c r="K43" s="21">
        <f t="shared" si="5"/>
        <v>0.7003406599999995</v>
      </c>
      <c r="L43" s="21">
        <f t="shared" si="5"/>
        <v>0.75328128499999969</v>
      </c>
      <c r="M43" s="21">
        <f t="shared" si="5"/>
        <v>0.80850315999999967</v>
      </c>
      <c r="N43" s="21">
        <f t="shared" si="5"/>
        <v>0.86600628499999988</v>
      </c>
      <c r="O43" s="21">
        <f t="shared" si="5"/>
        <v>0.92579065999999988</v>
      </c>
      <c r="P43" s="21">
        <f t="shared" si="5"/>
        <v>0.98785628500000011</v>
      </c>
      <c r="Q43" s="21">
        <f t="shared" si="5"/>
        <v>1.0522031599999997</v>
      </c>
      <c r="R43" s="21">
        <f t="shared" si="5"/>
        <v>1.118831285</v>
      </c>
      <c r="S43" s="21">
        <f t="shared" si="5"/>
        <v>1.1877406599999996</v>
      </c>
      <c r="T43" s="21">
        <f t="shared" si="3"/>
        <v>1.2589312849999998</v>
      </c>
      <c r="U43" s="21">
        <f t="shared" si="5"/>
        <v>1.3294204849999998</v>
      </c>
    </row>
    <row r="44" spans="1:21" x14ac:dyDescent="0.25">
      <c r="A44" s="26">
        <v>40</v>
      </c>
      <c r="B44" s="21">
        <f t="shared" si="2"/>
        <v>0.34156412499999989</v>
      </c>
      <c r="C44" s="21">
        <f t="shared" si="5"/>
        <v>0.37397349999999996</v>
      </c>
      <c r="D44" s="21">
        <f t="shared" si="5"/>
        <v>0.40866412500000004</v>
      </c>
      <c r="E44" s="21">
        <f t="shared" si="5"/>
        <v>0.44563600000000014</v>
      </c>
      <c r="F44" s="21">
        <f t="shared" si="5"/>
        <v>0.48488912499999981</v>
      </c>
      <c r="G44" s="21">
        <f t="shared" si="5"/>
        <v>0.52642350000000016</v>
      </c>
      <c r="H44" s="21">
        <f t="shared" si="5"/>
        <v>0.57023912499999985</v>
      </c>
      <c r="I44" s="21">
        <f t="shared" si="5"/>
        <v>0.61633599999999977</v>
      </c>
      <c r="J44" s="21">
        <f t="shared" si="5"/>
        <v>0.66471412499999949</v>
      </c>
      <c r="K44" s="21">
        <f t="shared" si="5"/>
        <v>0.71537349999999944</v>
      </c>
      <c r="L44" s="21">
        <f t="shared" si="5"/>
        <v>0.76831412499999963</v>
      </c>
      <c r="M44" s="21">
        <f t="shared" si="5"/>
        <v>0.8235359999999996</v>
      </c>
      <c r="N44" s="21">
        <f t="shared" si="5"/>
        <v>0.88103912499999981</v>
      </c>
      <c r="O44" s="21">
        <f t="shared" si="5"/>
        <v>0.94082349999999981</v>
      </c>
      <c r="P44" s="21">
        <f t="shared" si="5"/>
        <v>1.002889125</v>
      </c>
      <c r="Q44" s="21">
        <f t="shared" si="5"/>
        <v>1.0672359999999996</v>
      </c>
      <c r="R44" s="21">
        <f t="shared" si="5"/>
        <v>1.1338641249999999</v>
      </c>
      <c r="S44" s="21">
        <f t="shared" si="5"/>
        <v>1.2027734999999995</v>
      </c>
      <c r="T44" s="21">
        <f t="shared" si="3"/>
        <v>1.2739641249999998</v>
      </c>
      <c r="U44" s="21">
        <f t="shared" si="5"/>
        <v>1.3444533249999997</v>
      </c>
    </row>
    <row r="45" spans="1:21" x14ac:dyDescent="0.25">
      <c r="A45" s="26">
        <v>41</v>
      </c>
      <c r="B45" s="21">
        <f t="shared" si="2"/>
        <v>0.35682488499999976</v>
      </c>
      <c r="C45" s="21">
        <f t="shared" si="5"/>
        <v>0.38923425999999983</v>
      </c>
      <c r="D45" s="21">
        <f t="shared" si="5"/>
        <v>0.42392488499999992</v>
      </c>
      <c r="E45" s="21">
        <f t="shared" si="5"/>
        <v>0.46089676000000002</v>
      </c>
      <c r="F45" s="21">
        <f t="shared" si="5"/>
        <v>0.50014988500000013</v>
      </c>
      <c r="G45" s="21">
        <f t="shared" si="5"/>
        <v>0.54168426000000003</v>
      </c>
      <c r="H45" s="21">
        <f t="shared" si="5"/>
        <v>0.58549988500000016</v>
      </c>
      <c r="I45" s="21">
        <f t="shared" si="5"/>
        <v>0.63159676000000009</v>
      </c>
      <c r="J45" s="21">
        <f t="shared" si="5"/>
        <v>0.67997488499999981</v>
      </c>
      <c r="K45" s="21">
        <f t="shared" si="5"/>
        <v>0.73063425999999976</v>
      </c>
      <c r="L45" s="21">
        <f t="shared" si="5"/>
        <v>0.78357488499999994</v>
      </c>
      <c r="M45" s="21">
        <f t="shared" si="5"/>
        <v>0.83879675999999992</v>
      </c>
      <c r="N45" s="21">
        <f t="shared" si="5"/>
        <v>0.89629988500000013</v>
      </c>
      <c r="O45" s="21">
        <f t="shared" si="5"/>
        <v>0.95608426000000013</v>
      </c>
      <c r="P45" s="21">
        <f t="shared" si="5"/>
        <v>1.0181498850000004</v>
      </c>
      <c r="Q45" s="21">
        <f t="shared" si="5"/>
        <v>1.0824967599999999</v>
      </c>
      <c r="R45" s="21">
        <f t="shared" si="5"/>
        <v>1.1491248850000002</v>
      </c>
      <c r="S45" s="21">
        <f t="shared" si="5"/>
        <v>1.2180342599999998</v>
      </c>
      <c r="T45" s="21">
        <f t="shared" si="3"/>
        <v>1.2892248850000001</v>
      </c>
      <c r="U45" s="21">
        <f t="shared" si="5"/>
        <v>1.359714085</v>
      </c>
    </row>
    <row r="46" spans="1:21" x14ac:dyDescent="0.25">
      <c r="A46" s="26">
        <v>42</v>
      </c>
      <c r="B46" s="21">
        <f t="shared" si="2"/>
        <v>0.37231356499999979</v>
      </c>
      <c r="C46" s="21">
        <f t="shared" si="5"/>
        <v>0.40472293999999986</v>
      </c>
      <c r="D46" s="21">
        <f t="shared" si="5"/>
        <v>0.43941356499999995</v>
      </c>
      <c r="E46" s="21">
        <f t="shared" si="5"/>
        <v>0.47638544000000005</v>
      </c>
      <c r="F46" s="21">
        <f t="shared" si="5"/>
        <v>0.51563856499999994</v>
      </c>
      <c r="G46" s="21">
        <f t="shared" si="5"/>
        <v>0.55717293999999984</v>
      </c>
      <c r="H46" s="21">
        <f t="shared" si="5"/>
        <v>0.60098856499999997</v>
      </c>
      <c r="I46" s="21">
        <f t="shared" si="5"/>
        <v>0.6470854399999999</v>
      </c>
      <c r="J46" s="21">
        <f t="shared" si="5"/>
        <v>0.69546356499999962</v>
      </c>
      <c r="K46" s="21">
        <f t="shared" si="5"/>
        <v>0.74612293999999957</v>
      </c>
      <c r="L46" s="21">
        <f t="shared" si="5"/>
        <v>0.79906356499999975</v>
      </c>
      <c r="M46" s="21">
        <f t="shared" si="5"/>
        <v>0.85428543999999973</v>
      </c>
      <c r="N46" s="21">
        <f t="shared" si="5"/>
        <v>0.91178856499999994</v>
      </c>
      <c r="O46" s="21">
        <f t="shared" si="5"/>
        <v>0.97157293999999994</v>
      </c>
      <c r="P46" s="21">
        <f t="shared" si="5"/>
        <v>1.0336385650000002</v>
      </c>
      <c r="Q46" s="21">
        <f t="shared" si="5"/>
        <v>1.0979854399999998</v>
      </c>
      <c r="R46" s="21">
        <f t="shared" si="5"/>
        <v>1.164613565</v>
      </c>
      <c r="S46" s="21">
        <f t="shared" si="5"/>
        <v>1.2335229399999996</v>
      </c>
      <c r="T46" s="21">
        <f t="shared" si="3"/>
        <v>1.3047135649999999</v>
      </c>
      <c r="U46" s="21">
        <f t="shared" si="5"/>
        <v>1.3752027649999998</v>
      </c>
    </row>
    <row r="47" spans="1:21" x14ac:dyDescent="0.25">
      <c r="A47" s="26">
        <v>43</v>
      </c>
      <c r="B47" s="21">
        <f t="shared" si="2"/>
        <v>0.38803016499999976</v>
      </c>
      <c r="C47" s="21">
        <f t="shared" si="5"/>
        <v>0.42043953999999983</v>
      </c>
      <c r="D47" s="21">
        <f t="shared" si="5"/>
        <v>0.45513016499999992</v>
      </c>
      <c r="E47" s="21">
        <f t="shared" si="5"/>
        <v>0.49210204000000002</v>
      </c>
      <c r="F47" s="21">
        <f t="shared" si="5"/>
        <v>0.53135516499999969</v>
      </c>
      <c r="G47" s="21">
        <f t="shared" si="5"/>
        <v>0.57288954000000003</v>
      </c>
      <c r="H47" s="21">
        <f t="shared" si="5"/>
        <v>0.61670516499999972</v>
      </c>
      <c r="I47" s="21">
        <f t="shared" si="5"/>
        <v>0.66280203999999965</v>
      </c>
      <c r="J47" s="21">
        <f t="shared" si="5"/>
        <v>0.71118016499999981</v>
      </c>
      <c r="K47" s="21">
        <f t="shared" si="5"/>
        <v>0.76183953999999932</v>
      </c>
      <c r="L47" s="21">
        <f t="shared" si="5"/>
        <v>0.81478016499999995</v>
      </c>
      <c r="M47" s="21">
        <f t="shared" si="5"/>
        <v>0.87000203999999992</v>
      </c>
      <c r="N47" s="21">
        <f t="shared" si="5"/>
        <v>0.92750516500000013</v>
      </c>
      <c r="O47" s="21">
        <f t="shared" si="5"/>
        <v>0.98728953999999969</v>
      </c>
      <c r="P47" s="21">
        <f t="shared" si="5"/>
        <v>1.0493551650000004</v>
      </c>
      <c r="Q47" s="21">
        <f t="shared" si="5"/>
        <v>1.1137020399999995</v>
      </c>
      <c r="R47" s="21">
        <f t="shared" si="5"/>
        <v>1.1803301649999998</v>
      </c>
      <c r="S47" s="21">
        <f t="shared" si="5"/>
        <v>1.2492395399999994</v>
      </c>
      <c r="T47" s="21">
        <f t="shared" si="3"/>
        <v>1.3204301650000001</v>
      </c>
      <c r="U47" s="21">
        <f t="shared" si="5"/>
        <v>1.390919365</v>
      </c>
    </row>
    <row r="48" spans="1:21" x14ac:dyDescent="0.25">
      <c r="A48" s="27">
        <v>43.18</v>
      </c>
      <c r="B48" s="21">
        <f t="shared" si="2"/>
        <v>0.39088335810399966</v>
      </c>
      <c r="C48" s="21">
        <f t="shared" si="5"/>
        <v>0.42329273310399995</v>
      </c>
      <c r="D48" s="21">
        <f t="shared" si="5"/>
        <v>0.45798335810400004</v>
      </c>
      <c r="E48" s="21">
        <f t="shared" si="5"/>
        <v>0.49495523310399991</v>
      </c>
      <c r="F48" s="21">
        <f t="shared" si="5"/>
        <v>0.53420835810400003</v>
      </c>
      <c r="G48" s="21">
        <f t="shared" si="5"/>
        <v>0.57574273310399993</v>
      </c>
      <c r="H48" s="21">
        <f t="shared" si="5"/>
        <v>0.61955835810400006</v>
      </c>
      <c r="I48" s="21">
        <f t="shared" si="5"/>
        <v>0.66565523310399999</v>
      </c>
      <c r="J48" s="21">
        <f t="shared" si="5"/>
        <v>0.7140333581039997</v>
      </c>
      <c r="K48" s="21">
        <f t="shared" si="5"/>
        <v>0.76469273310399966</v>
      </c>
      <c r="L48" s="21">
        <f t="shared" si="5"/>
        <v>0.81763335810399984</v>
      </c>
      <c r="M48" s="21">
        <f t="shared" si="5"/>
        <v>0.87285523310399982</v>
      </c>
      <c r="N48" s="21">
        <f t="shared" si="5"/>
        <v>0.93035835810400003</v>
      </c>
      <c r="O48" s="21">
        <f t="shared" si="5"/>
        <v>0.99014273310400003</v>
      </c>
      <c r="P48" s="21">
        <f t="shared" si="5"/>
        <v>1.0522083581040003</v>
      </c>
      <c r="Q48" s="21">
        <f t="shared" si="5"/>
        <v>1.1165552331039998</v>
      </c>
      <c r="R48" s="21">
        <f t="shared" si="5"/>
        <v>1.1831833581040001</v>
      </c>
      <c r="S48" s="21">
        <f t="shared" si="5"/>
        <v>1.2520927331039997</v>
      </c>
      <c r="T48" s="21">
        <f t="shared" si="3"/>
        <v>1.323283358104</v>
      </c>
      <c r="U48" s="21">
        <f t="shared" si="5"/>
        <v>1.3937725581039999</v>
      </c>
    </row>
  </sheetData>
  <sheetProtection sheet="1" objects="1" scenarios="1" selectLockedCells="1"/>
  <mergeCells count="2">
    <mergeCell ref="B2:U2"/>
    <mergeCell ref="B1:U1"/>
  </mergeCells>
  <conditionalFormatting sqref="B4:U4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1E3F-7CE3-4990-954C-3C403E35AF50}">
  <sheetPr>
    <tabColor rgb="FFFFFF00"/>
  </sheetPr>
  <dimension ref="A1:U48"/>
  <sheetViews>
    <sheetView showGridLines="0" showRowColHeaders="0" workbookViewId="0">
      <selection activeCell="D3" sqref="D3"/>
    </sheetView>
  </sheetViews>
  <sheetFormatPr defaultRowHeight="15" x14ac:dyDescent="0.25"/>
  <cols>
    <col min="1" max="1" width="15.140625" customWidth="1"/>
    <col min="2" max="2" width="11.42578125" customWidth="1"/>
  </cols>
  <sheetData>
    <row r="1" spans="1:21" ht="42" customHeight="1" x14ac:dyDescent="0.3">
      <c r="B1" s="90" t="s">
        <v>26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</row>
    <row r="2" spans="1:21" ht="29.25" customHeight="1" x14ac:dyDescent="0.25">
      <c r="A2" s="16"/>
      <c r="B2" s="88" t="s">
        <v>11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</row>
    <row r="3" spans="1:21" ht="29.25" customHeight="1" x14ac:dyDescent="0.25">
      <c r="A3" s="23" t="s">
        <v>12</v>
      </c>
      <c r="B3" s="25">
        <v>0.25</v>
      </c>
      <c r="C3" s="25">
        <v>0.5</v>
      </c>
      <c r="D3" s="25">
        <v>0.75</v>
      </c>
      <c r="E3" s="25">
        <v>1</v>
      </c>
      <c r="F3" s="25">
        <v>1.25</v>
      </c>
      <c r="G3" s="25">
        <v>1.5</v>
      </c>
      <c r="H3" s="25">
        <v>1.75</v>
      </c>
      <c r="I3" s="25">
        <v>2</v>
      </c>
      <c r="J3" s="25">
        <v>2.25</v>
      </c>
      <c r="K3" s="25">
        <v>2.5</v>
      </c>
      <c r="L3" s="25">
        <v>2.75</v>
      </c>
      <c r="M3" s="25">
        <v>3</v>
      </c>
      <c r="N3" s="25">
        <v>3.25</v>
      </c>
      <c r="O3" s="25">
        <v>3.5</v>
      </c>
      <c r="P3" s="25">
        <v>3.75</v>
      </c>
      <c r="Q3" s="25">
        <v>4</v>
      </c>
      <c r="R3" s="25">
        <v>4.25</v>
      </c>
      <c r="S3" s="25">
        <v>4.5</v>
      </c>
      <c r="T3" s="25">
        <v>4.75</v>
      </c>
      <c r="U3" s="25">
        <v>4.99</v>
      </c>
    </row>
    <row r="4" spans="1:21" x14ac:dyDescent="0.25">
      <c r="A4" s="26">
        <v>0</v>
      </c>
      <c r="B4" s="21">
        <f>1.40611 + (0.11595 *B$3) + (0.01825*B$3*B$3) + (0.00603*$A4) + (0.00011396 *$A4*$A4) - (0.05623*28)</f>
        <v>-0.13820187500000025</v>
      </c>
      <c r="C4" s="21">
        <f t="shared" ref="C4:U17" si="0">1.40611 + (0.11595 *C$3) + (0.01825*C$3*C$3) + (0.00603*$A4) + (0.00011396 *$A4*$A4) - (0.05623*28)</f>
        <v>-0.10579250000000018</v>
      </c>
      <c r="D4" s="21">
        <f t="shared" si="0"/>
        <v>-7.1101875000000092E-2</v>
      </c>
      <c r="E4" s="21">
        <f t="shared" si="0"/>
        <v>-3.4129999999999994E-2</v>
      </c>
      <c r="F4" s="21">
        <f t="shared" si="0"/>
        <v>5.1231249999998951E-3</v>
      </c>
      <c r="G4" s="21">
        <f t="shared" si="0"/>
        <v>4.6657500000000018E-2</v>
      </c>
      <c r="H4" s="21">
        <f t="shared" si="0"/>
        <v>9.0473124999999932E-2</v>
      </c>
      <c r="I4" s="21">
        <f t="shared" si="0"/>
        <v>0.13656999999999986</v>
      </c>
      <c r="J4" s="21">
        <f t="shared" si="0"/>
        <v>0.1849481249999998</v>
      </c>
      <c r="K4" s="21">
        <f t="shared" si="0"/>
        <v>0.23560749999999975</v>
      </c>
      <c r="L4" s="21">
        <f t="shared" si="0"/>
        <v>0.28854812499999993</v>
      </c>
      <c r="M4" s="21">
        <f t="shared" si="0"/>
        <v>0.34376999999999991</v>
      </c>
      <c r="N4" s="21">
        <f t="shared" si="0"/>
        <v>0.4012731249999999</v>
      </c>
      <c r="O4" s="21">
        <f t="shared" si="0"/>
        <v>0.4610574999999999</v>
      </c>
      <c r="P4" s="21">
        <f t="shared" si="0"/>
        <v>0.52312312500000013</v>
      </c>
      <c r="Q4" s="21">
        <f t="shared" si="0"/>
        <v>0.58746999999999971</v>
      </c>
      <c r="R4" s="21">
        <f t="shared" si="0"/>
        <v>0.65409812499999997</v>
      </c>
      <c r="S4" s="21">
        <f t="shared" si="0"/>
        <v>0.72300749999999958</v>
      </c>
      <c r="T4" s="21">
        <f t="shared" si="0"/>
        <v>0.79419812499999987</v>
      </c>
      <c r="U4" s="21">
        <f t="shared" si="0"/>
        <v>0.86468732499999978</v>
      </c>
    </row>
    <row r="5" spans="1:21" x14ac:dyDescent="0.25">
      <c r="A5" s="26">
        <v>1</v>
      </c>
      <c r="B5" s="21">
        <f t="shared" ref="B5:Q33" si="1">1.40611 + (0.11595 *B$3) + (0.01825*B$3*B$3) + (0.00603*$A5) + (0.00011396 *$A5*$A5) - (0.05623*28)</f>
        <v>-0.1320579150000003</v>
      </c>
      <c r="C5" s="21">
        <f t="shared" si="0"/>
        <v>-9.964854000000023E-2</v>
      </c>
      <c r="D5" s="21">
        <f t="shared" si="0"/>
        <v>-6.4957915000000144E-2</v>
      </c>
      <c r="E5" s="21">
        <f t="shared" si="0"/>
        <v>-2.7986040000000045E-2</v>
      </c>
      <c r="F5" s="21">
        <f t="shared" si="0"/>
        <v>1.1267084999999843E-2</v>
      </c>
      <c r="G5" s="21">
        <f t="shared" si="0"/>
        <v>5.2801459999999967E-2</v>
      </c>
      <c r="H5" s="21">
        <f t="shared" si="0"/>
        <v>9.661708499999988E-2</v>
      </c>
      <c r="I5" s="21">
        <f t="shared" si="0"/>
        <v>0.14271395999999981</v>
      </c>
      <c r="J5" s="21">
        <f t="shared" si="0"/>
        <v>0.19109208499999975</v>
      </c>
      <c r="K5" s="21">
        <f t="shared" si="0"/>
        <v>0.2417514599999997</v>
      </c>
      <c r="L5" s="21">
        <f t="shared" si="0"/>
        <v>0.29469208499999988</v>
      </c>
      <c r="M5" s="21">
        <f t="shared" si="0"/>
        <v>0.34991395999999986</v>
      </c>
      <c r="N5" s="21">
        <f t="shared" si="0"/>
        <v>0.40741708499999985</v>
      </c>
      <c r="O5" s="21">
        <f t="shared" si="0"/>
        <v>0.46720146000000007</v>
      </c>
      <c r="P5" s="21">
        <f t="shared" si="0"/>
        <v>0.5292670850000003</v>
      </c>
      <c r="Q5" s="21">
        <f t="shared" si="0"/>
        <v>0.59361395999999989</v>
      </c>
      <c r="R5" s="21">
        <f t="shared" si="0"/>
        <v>0.66024208500000015</v>
      </c>
      <c r="S5" s="21">
        <f t="shared" si="0"/>
        <v>0.72915145999999975</v>
      </c>
      <c r="T5" s="21">
        <f t="shared" si="0"/>
        <v>0.80034208500000004</v>
      </c>
      <c r="U5" s="21">
        <f t="shared" si="0"/>
        <v>0.87083128499999995</v>
      </c>
    </row>
    <row r="6" spans="1:21" x14ac:dyDescent="0.25">
      <c r="A6" s="26">
        <v>2</v>
      </c>
      <c r="B6" s="21">
        <f t="shared" si="1"/>
        <v>-0.1256860350000002</v>
      </c>
      <c r="C6" s="21">
        <f t="shared" si="0"/>
        <v>-9.3276660000000122E-2</v>
      </c>
      <c r="D6" s="21">
        <f t="shared" si="0"/>
        <v>-5.8586035000000036E-2</v>
      </c>
      <c r="E6" s="21">
        <f t="shared" si="0"/>
        <v>-2.1614159999999938E-2</v>
      </c>
      <c r="F6" s="21">
        <f t="shared" si="0"/>
        <v>1.7638964999999951E-2</v>
      </c>
      <c r="G6" s="21">
        <f t="shared" si="0"/>
        <v>5.9173340000000074E-2</v>
      </c>
      <c r="H6" s="21">
        <f t="shared" si="0"/>
        <v>0.10298896499999999</v>
      </c>
      <c r="I6" s="21">
        <f t="shared" si="0"/>
        <v>0.14908583999999991</v>
      </c>
      <c r="J6" s="21">
        <f t="shared" si="0"/>
        <v>0.19746396499999985</v>
      </c>
      <c r="K6" s="21">
        <f t="shared" si="0"/>
        <v>0.2481233399999998</v>
      </c>
      <c r="L6" s="21">
        <f t="shared" si="0"/>
        <v>0.30106396499999999</v>
      </c>
      <c r="M6" s="21">
        <f t="shared" si="0"/>
        <v>0.35628583999999996</v>
      </c>
      <c r="N6" s="21">
        <f t="shared" si="0"/>
        <v>0.41378896499999995</v>
      </c>
      <c r="O6" s="21">
        <f t="shared" si="0"/>
        <v>0.47357333999999973</v>
      </c>
      <c r="P6" s="21">
        <f t="shared" si="0"/>
        <v>0.53563896499999997</v>
      </c>
      <c r="Q6" s="21">
        <f t="shared" si="0"/>
        <v>0.59998583999999955</v>
      </c>
      <c r="R6" s="21">
        <f t="shared" si="0"/>
        <v>0.66661396499999981</v>
      </c>
      <c r="S6" s="21">
        <f t="shared" si="0"/>
        <v>0.73552333999999941</v>
      </c>
      <c r="T6" s="21">
        <f t="shared" si="0"/>
        <v>0.8067139649999997</v>
      </c>
      <c r="U6" s="21">
        <f t="shared" si="0"/>
        <v>0.87720316499999962</v>
      </c>
    </row>
    <row r="7" spans="1:21" x14ac:dyDescent="0.25">
      <c r="A7" s="26">
        <v>3</v>
      </c>
      <c r="B7" s="21">
        <f t="shared" si="1"/>
        <v>-0.11908623500000037</v>
      </c>
      <c r="C7" s="21">
        <f t="shared" si="0"/>
        <v>-8.66768600000003E-2</v>
      </c>
      <c r="D7" s="21">
        <f t="shared" si="0"/>
        <v>-5.1986235000000214E-2</v>
      </c>
      <c r="E7" s="21">
        <f t="shared" si="0"/>
        <v>-1.5014360000000115E-2</v>
      </c>
      <c r="F7" s="21">
        <f t="shared" si="0"/>
        <v>2.4238764999999773E-2</v>
      </c>
      <c r="G7" s="21">
        <f t="shared" si="0"/>
        <v>6.5773139999999897E-2</v>
      </c>
      <c r="H7" s="21">
        <f t="shared" si="0"/>
        <v>0.10958876499999981</v>
      </c>
      <c r="I7" s="21">
        <f t="shared" si="0"/>
        <v>0.15568563999999974</v>
      </c>
      <c r="J7" s="21">
        <f t="shared" si="0"/>
        <v>0.20406376499999967</v>
      </c>
      <c r="K7" s="21">
        <f t="shared" si="0"/>
        <v>0.25472313999999963</v>
      </c>
      <c r="L7" s="21">
        <f t="shared" si="0"/>
        <v>0.30766376499999981</v>
      </c>
      <c r="M7" s="21">
        <f t="shared" si="0"/>
        <v>0.36288563999999979</v>
      </c>
      <c r="N7" s="21">
        <f t="shared" si="0"/>
        <v>0.42038876499999978</v>
      </c>
      <c r="O7" s="21">
        <f t="shared" si="0"/>
        <v>0.48017313999999978</v>
      </c>
      <c r="P7" s="21">
        <f t="shared" si="0"/>
        <v>0.54223876500000001</v>
      </c>
      <c r="Q7" s="21">
        <f t="shared" si="0"/>
        <v>0.60658563999999959</v>
      </c>
      <c r="R7" s="21">
        <f t="shared" si="0"/>
        <v>0.67321376499999985</v>
      </c>
      <c r="S7" s="21">
        <f t="shared" si="0"/>
        <v>0.74212313999999946</v>
      </c>
      <c r="T7" s="21">
        <f t="shared" si="0"/>
        <v>0.81331376499999974</v>
      </c>
      <c r="U7" s="21">
        <f t="shared" si="0"/>
        <v>0.88380296499999966</v>
      </c>
    </row>
    <row r="8" spans="1:21" x14ac:dyDescent="0.25">
      <c r="A8" s="26">
        <v>4</v>
      </c>
      <c r="B8" s="21">
        <f t="shared" si="1"/>
        <v>-0.11225851500000039</v>
      </c>
      <c r="C8" s="21">
        <f t="shared" si="0"/>
        <v>-7.9849140000000318E-2</v>
      </c>
      <c r="D8" s="21">
        <f t="shared" si="0"/>
        <v>-4.5158515000000232E-2</v>
      </c>
      <c r="E8" s="21">
        <f t="shared" si="0"/>
        <v>-8.1866400000001338E-3</v>
      </c>
      <c r="F8" s="21">
        <f t="shared" si="0"/>
        <v>3.1066484999999755E-2</v>
      </c>
      <c r="G8" s="21">
        <f t="shared" si="0"/>
        <v>7.2600859999999878E-2</v>
      </c>
      <c r="H8" s="21">
        <f t="shared" si="0"/>
        <v>0.11641648499999979</v>
      </c>
      <c r="I8" s="21">
        <f t="shared" si="0"/>
        <v>0.16251335999999972</v>
      </c>
      <c r="J8" s="21">
        <f t="shared" si="0"/>
        <v>0.21089148499999966</v>
      </c>
      <c r="K8" s="21">
        <f t="shared" si="0"/>
        <v>0.26155085999999961</v>
      </c>
      <c r="L8" s="21">
        <f t="shared" si="0"/>
        <v>0.31449148499999979</v>
      </c>
      <c r="M8" s="21">
        <f t="shared" si="0"/>
        <v>0.36971335999999977</v>
      </c>
      <c r="N8" s="21">
        <f t="shared" si="0"/>
        <v>0.42721648499999976</v>
      </c>
      <c r="O8" s="21">
        <f t="shared" si="0"/>
        <v>0.48700085999999976</v>
      </c>
      <c r="P8" s="21">
        <f t="shared" si="0"/>
        <v>0.54906648499999999</v>
      </c>
      <c r="Q8" s="21">
        <f t="shared" si="0"/>
        <v>0.61341335999999957</v>
      </c>
      <c r="R8" s="21">
        <f t="shared" si="0"/>
        <v>0.68004148499999983</v>
      </c>
      <c r="S8" s="21">
        <f t="shared" si="0"/>
        <v>0.74895085999999944</v>
      </c>
      <c r="T8" s="21">
        <f t="shared" si="0"/>
        <v>0.82014148499999973</v>
      </c>
      <c r="U8" s="21">
        <f t="shared" si="0"/>
        <v>0.89063068499999964</v>
      </c>
    </row>
    <row r="9" spans="1:21" x14ac:dyDescent="0.25">
      <c r="A9" s="26">
        <v>5</v>
      </c>
      <c r="B9" s="21">
        <f t="shared" si="1"/>
        <v>-0.10520287500000025</v>
      </c>
      <c r="C9" s="21">
        <f t="shared" si="0"/>
        <v>-7.2793500000000178E-2</v>
      </c>
      <c r="D9" s="21">
        <f t="shared" si="0"/>
        <v>-3.8102875000000092E-2</v>
      </c>
      <c r="E9" s="21">
        <f t="shared" si="0"/>
        <v>-1.1309999999999931E-3</v>
      </c>
      <c r="F9" s="21">
        <f t="shared" si="0"/>
        <v>3.8122124999999896E-2</v>
      </c>
      <c r="G9" s="21">
        <f t="shared" si="0"/>
        <v>7.9656500000000019E-2</v>
      </c>
      <c r="H9" s="21">
        <f t="shared" si="0"/>
        <v>0.12347212499999993</v>
      </c>
      <c r="I9" s="21">
        <f t="shared" si="0"/>
        <v>0.16956899999999986</v>
      </c>
      <c r="J9" s="21">
        <f t="shared" si="0"/>
        <v>0.2179471249999998</v>
      </c>
      <c r="K9" s="21">
        <f t="shared" si="0"/>
        <v>0.26860649999999975</v>
      </c>
      <c r="L9" s="21">
        <f t="shared" si="0"/>
        <v>0.32154712499999993</v>
      </c>
      <c r="M9" s="21">
        <f t="shared" si="0"/>
        <v>0.37676899999999991</v>
      </c>
      <c r="N9" s="21">
        <f t="shared" si="0"/>
        <v>0.43427212499999968</v>
      </c>
      <c r="O9" s="21">
        <f t="shared" si="0"/>
        <v>0.49405649999999968</v>
      </c>
      <c r="P9" s="21">
        <f t="shared" si="0"/>
        <v>0.55612212499999991</v>
      </c>
      <c r="Q9" s="21">
        <f t="shared" si="0"/>
        <v>0.62046899999999949</v>
      </c>
      <c r="R9" s="21">
        <f t="shared" si="0"/>
        <v>0.68709712499999975</v>
      </c>
      <c r="S9" s="21">
        <f t="shared" si="0"/>
        <v>0.75600649999999936</v>
      </c>
      <c r="T9" s="21">
        <f t="shared" si="0"/>
        <v>0.82719712499999964</v>
      </c>
      <c r="U9" s="21">
        <f t="shared" si="0"/>
        <v>0.89768632499999956</v>
      </c>
    </row>
    <row r="10" spans="1:21" x14ac:dyDescent="0.25">
      <c r="A10" s="26">
        <v>6</v>
      </c>
      <c r="B10" s="21">
        <f t="shared" si="1"/>
        <v>-9.7919315000000173E-2</v>
      </c>
      <c r="C10" s="21">
        <f t="shared" si="0"/>
        <v>-6.55099400000001E-2</v>
      </c>
      <c r="D10" s="21">
        <f t="shared" si="0"/>
        <v>-3.0819315000000014E-2</v>
      </c>
      <c r="E10" s="21">
        <f t="shared" si="0"/>
        <v>6.1525600000000846E-3</v>
      </c>
      <c r="F10" s="21">
        <f t="shared" si="0"/>
        <v>4.5405684999999973E-2</v>
      </c>
      <c r="G10" s="21">
        <f t="shared" si="0"/>
        <v>8.6940060000000097E-2</v>
      </c>
      <c r="H10" s="21">
        <f t="shared" si="0"/>
        <v>0.13075568500000001</v>
      </c>
      <c r="I10" s="21">
        <f t="shared" si="0"/>
        <v>0.17685255999999994</v>
      </c>
      <c r="J10" s="21">
        <f t="shared" si="0"/>
        <v>0.22523068499999988</v>
      </c>
      <c r="K10" s="21">
        <f t="shared" si="0"/>
        <v>0.27589005999999983</v>
      </c>
      <c r="L10" s="21">
        <f t="shared" si="0"/>
        <v>0.32883068500000001</v>
      </c>
      <c r="M10" s="21">
        <f t="shared" si="0"/>
        <v>0.38405255999999999</v>
      </c>
      <c r="N10" s="21">
        <f t="shared" si="0"/>
        <v>0.44155568499999998</v>
      </c>
      <c r="O10" s="21">
        <f t="shared" si="0"/>
        <v>0.50134005999999998</v>
      </c>
      <c r="P10" s="21">
        <f t="shared" si="0"/>
        <v>0.56340568500000021</v>
      </c>
      <c r="Q10" s="21">
        <f t="shared" si="0"/>
        <v>0.62775255999999979</v>
      </c>
      <c r="R10" s="21">
        <f t="shared" si="0"/>
        <v>0.69438068500000005</v>
      </c>
      <c r="S10" s="21">
        <f t="shared" si="0"/>
        <v>0.76329005999999966</v>
      </c>
      <c r="T10" s="21">
        <f t="shared" si="0"/>
        <v>0.83448068499999994</v>
      </c>
      <c r="U10" s="21">
        <f t="shared" si="0"/>
        <v>0.90496988499999986</v>
      </c>
    </row>
    <row r="11" spans="1:21" x14ac:dyDescent="0.25">
      <c r="A11" s="26">
        <v>7</v>
      </c>
      <c r="B11" s="21">
        <f t="shared" si="1"/>
        <v>-9.0407835000000158E-2</v>
      </c>
      <c r="C11" s="21">
        <f t="shared" si="0"/>
        <v>-5.7998460000000085E-2</v>
      </c>
      <c r="D11" s="21">
        <f t="shared" si="0"/>
        <v>-2.3307834999999999E-2</v>
      </c>
      <c r="E11" s="21">
        <f t="shared" si="0"/>
        <v>1.3664040000000099E-2</v>
      </c>
      <c r="F11" s="21">
        <f t="shared" si="0"/>
        <v>5.2917164999999988E-2</v>
      </c>
      <c r="G11" s="21">
        <f t="shared" si="0"/>
        <v>9.4451540000000112E-2</v>
      </c>
      <c r="H11" s="21">
        <f t="shared" si="0"/>
        <v>0.13826716500000003</v>
      </c>
      <c r="I11" s="21">
        <f t="shared" si="0"/>
        <v>0.18436403999999995</v>
      </c>
      <c r="J11" s="21">
        <f t="shared" si="0"/>
        <v>0.23274216499999989</v>
      </c>
      <c r="K11" s="21">
        <f t="shared" si="0"/>
        <v>0.28340153999999984</v>
      </c>
      <c r="L11" s="21">
        <f t="shared" si="0"/>
        <v>0.33634216500000003</v>
      </c>
      <c r="M11" s="21">
        <f t="shared" si="0"/>
        <v>0.39156404</v>
      </c>
      <c r="N11" s="21">
        <f t="shared" si="0"/>
        <v>0.44906716499999977</v>
      </c>
      <c r="O11" s="21">
        <f t="shared" si="0"/>
        <v>0.50885153999999977</v>
      </c>
      <c r="P11" s="21">
        <f t="shared" si="0"/>
        <v>0.570917165</v>
      </c>
      <c r="Q11" s="21">
        <f t="shared" si="0"/>
        <v>0.63526403999999959</v>
      </c>
      <c r="R11" s="21">
        <f t="shared" si="0"/>
        <v>0.70189216499999985</v>
      </c>
      <c r="S11" s="21">
        <f t="shared" si="0"/>
        <v>0.77080153999999945</v>
      </c>
      <c r="T11" s="21">
        <f t="shared" si="0"/>
        <v>0.84199216499999974</v>
      </c>
      <c r="U11" s="21">
        <f t="shared" si="0"/>
        <v>0.91248136499999966</v>
      </c>
    </row>
    <row r="12" spans="1:21" x14ac:dyDescent="0.25">
      <c r="A12" s="26">
        <v>8</v>
      </c>
      <c r="B12" s="21">
        <f t="shared" si="1"/>
        <v>-8.2668435000000207E-2</v>
      </c>
      <c r="C12" s="21">
        <f t="shared" si="0"/>
        <v>-5.0259060000000133E-2</v>
      </c>
      <c r="D12" s="21">
        <f t="shared" si="0"/>
        <v>-1.5568435000000047E-2</v>
      </c>
      <c r="E12" s="21">
        <f t="shared" si="0"/>
        <v>2.1403440000000051E-2</v>
      </c>
      <c r="F12" s="21">
        <f t="shared" si="0"/>
        <v>6.065656499999994E-2</v>
      </c>
      <c r="G12" s="21">
        <f t="shared" si="0"/>
        <v>0.10219094000000006</v>
      </c>
      <c r="H12" s="21">
        <f t="shared" si="0"/>
        <v>0.14600656499999998</v>
      </c>
      <c r="I12" s="21">
        <f t="shared" si="0"/>
        <v>0.1921034399999999</v>
      </c>
      <c r="J12" s="21">
        <f t="shared" si="0"/>
        <v>0.24048156499999984</v>
      </c>
      <c r="K12" s="21">
        <f t="shared" si="0"/>
        <v>0.29114093999999979</v>
      </c>
      <c r="L12" s="21">
        <f t="shared" si="0"/>
        <v>0.34408156499999998</v>
      </c>
      <c r="M12" s="21">
        <f t="shared" si="0"/>
        <v>0.39930343999999995</v>
      </c>
      <c r="N12" s="21">
        <f t="shared" si="0"/>
        <v>0.45680656499999994</v>
      </c>
      <c r="O12" s="21">
        <f t="shared" si="0"/>
        <v>0.51659093999999994</v>
      </c>
      <c r="P12" s="21">
        <f t="shared" si="0"/>
        <v>0.57865656500000018</v>
      </c>
      <c r="Q12" s="21">
        <f t="shared" si="0"/>
        <v>0.64300343999999976</v>
      </c>
      <c r="R12" s="21">
        <f t="shared" si="0"/>
        <v>0.70963156500000002</v>
      </c>
      <c r="S12" s="21">
        <f t="shared" si="0"/>
        <v>0.77854093999999963</v>
      </c>
      <c r="T12" s="21">
        <f t="shared" si="0"/>
        <v>0.84973156499999991</v>
      </c>
      <c r="U12" s="21">
        <f t="shared" si="0"/>
        <v>0.92022076499999983</v>
      </c>
    </row>
    <row r="13" spans="1:21" x14ac:dyDescent="0.25">
      <c r="A13" s="26">
        <v>9</v>
      </c>
      <c r="B13" s="21">
        <f t="shared" si="1"/>
        <v>-7.4701115000000318E-2</v>
      </c>
      <c r="C13" s="21">
        <f t="shared" si="0"/>
        <v>-4.2291740000000244E-2</v>
      </c>
      <c r="D13" s="21">
        <f t="shared" si="0"/>
        <v>-7.6011150000001582E-3</v>
      </c>
      <c r="E13" s="21">
        <f t="shared" si="0"/>
        <v>2.937075999999994E-2</v>
      </c>
      <c r="F13" s="21">
        <f t="shared" si="0"/>
        <v>6.8623884999999829E-2</v>
      </c>
      <c r="G13" s="21">
        <f t="shared" si="0"/>
        <v>0.11015825999999995</v>
      </c>
      <c r="H13" s="21">
        <f t="shared" si="0"/>
        <v>0.15397388499999987</v>
      </c>
      <c r="I13" s="21">
        <f t="shared" si="0"/>
        <v>0.20007075999999979</v>
      </c>
      <c r="J13" s="21">
        <f t="shared" si="0"/>
        <v>0.24844888499999973</v>
      </c>
      <c r="K13" s="21">
        <f t="shared" si="0"/>
        <v>0.29910825999999968</v>
      </c>
      <c r="L13" s="21">
        <f t="shared" si="0"/>
        <v>0.35204888499999987</v>
      </c>
      <c r="M13" s="21">
        <f t="shared" si="0"/>
        <v>0.40727075999999984</v>
      </c>
      <c r="N13" s="21">
        <f t="shared" si="0"/>
        <v>0.46477388499999961</v>
      </c>
      <c r="O13" s="21">
        <f t="shared" si="0"/>
        <v>0.52455825999999961</v>
      </c>
      <c r="P13" s="21">
        <f t="shared" si="0"/>
        <v>0.58662388499999985</v>
      </c>
      <c r="Q13" s="21">
        <f t="shared" si="0"/>
        <v>0.65097075999999943</v>
      </c>
      <c r="R13" s="21">
        <f t="shared" si="0"/>
        <v>0.71759888499999969</v>
      </c>
      <c r="S13" s="21">
        <f t="shared" si="0"/>
        <v>0.78650825999999929</v>
      </c>
      <c r="T13" s="21">
        <f t="shared" si="0"/>
        <v>0.85769888499999958</v>
      </c>
      <c r="U13" s="21">
        <f t="shared" si="0"/>
        <v>0.9281880849999995</v>
      </c>
    </row>
    <row r="14" spans="1:21" x14ac:dyDescent="0.25">
      <c r="A14" s="26">
        <v>10</v>
      </c>
      <c r="B14" s="21">
        <f t="shared" si="1"/>
        <v>-6.650587500000027E-2</v>
      </c>
      <c r="C14" s="21">
        <f t="shared" si="0"/>
        <v>-3.4096500000000196E-2</v>
      </c>
      <c r="D14" s="21">
        <f t="shared" si="0"/>
        <v>5.9412499999988988E-4</v>
      </c>
      <c r="E14" s="21">
        <f t="shared" si="0"/>
        <v>3.7565999999999988E-2</v>
      </c>
      <c r="F14" s="21">
        <f t="shared" si="0"/>
        <v>7.6819124999999877E-2</v>
      </c>
      <c r="G14" s="21">
        <f t="shared" si="0"/>
        <v>0.1183535</v>
      </c>
      <c r="H14" s="21">
        <f t="shared" si="0"/>
        <v>0.16216912499999991</v>
      </c>
      <c r="I14" s="21">
        <f t="shared" si="0"/>
        <v>0.20826599999999984</v>
      </c>
      <c r="J14" s="21">
        <f t="shared" si="0"/>
        <v>0.25664412499999978</v>
      </c>
      <c r="K14" s="21">
        <f t="shared" si="0"/>
        <v>0.30730349999999973</v>
      </c>
      <c r="L14" s="21">
        <f t="shared" si="0"/>
        <v>0.36024412499999992</v>
      </c>
      <c r="M14" s="21">
        <f t="shared" si="0"/>
        <v>0.41546599999999989</v>
      </c>
      <c r="N14" s="21">
        <f t="shared" si="0"/>
        <v>0.47296912499999966</v>
      </c>
      <c r="O14" s="21">
        <f t="shared" si="0"/>
        <v>0.53275349999999966</v>
      </c>
      <c r="P14" s="21">
        <f t="shared" si="0"/>
        <v>0.59481912499999989</v>
      </c>
      <c r="Q14" s="21">
        <f t="shared" si="0"/>
        <v>0.65916599999999947</v>
      </c>
      <c r="R14" s="21">
        <f t="shared" si="0"/>
        <v>0.72579412499999973</v>
      </c>
      <c r="S14" s="21">
        <f t="shared" si="0"/>
        <v>0.79470349999999934</v>
      </c>
      <c r="T14" s="21">
        <f t="shared" si="0"/>
        <v>0.86589412499999963</v>
      </c>
      <c r="U14" s="21">
        <f t="shared" si="0"/>
        <v>0.93638332499999954</v>
      </c>
    </row>
    <row r="15" spans="1:21" x14ac:dyDescent="0.25">
      <c r="A15" s="26">
        <v>11</v>
      </c>
      <c r="B15" s="21">
        <f t="shared" si="1"/>
        <v>-5.8082715000000285E-2</v>
      </c>
      <c r="C15" s="21">
        <f t="shared" si="0"/>
        <v>-2.5673340000000211E-2</v>
      </c>
      <c r="D15" s="21">
        <f t="shared" si="0"/>
        <v>9.017284999999875E-3</v>
      </c>
      <c r="E15" s="21">
        <f t="shared" si="0"/>
        <v>4.5989159999999973E-2</v>
      </c>
      <c r="F15" s="21">
        <f t="shared" si="0"/>
        <v>8.5242284999999862E-2</v>
      </c>
      <c r="G15" s="21">
        <f t="shared" si="0"/>
        <v>0.12677665999999999</v>
      </c>
      <c r="H15" s="21">
        <f t="shared" si="0"/>
        <v>0.1705922849999999</v>
      </c>
      <c r="I15" s="21">
        <f t="shared" si="0"/>
        <v>0.21668915999999983</v>
      </c>
      <c r="J15" s="21">
        <f t="shared" si="0"/>
        <v>0.26506728499999976</v>
      </c>
      <c r="K15" s="21">
        <f t="shared" si="0"/>
        <v>0.31572665999999971</v>
      </c>
      <c r="L15" s="21">
        <f t="shared" si="0"/>
        <v>0.3686672849999999</v>
      </c>
      <c r="M15" s="21">
        <f t="shared" si="0"/>
        <v>0.42388915999999988</v>
      </c>
      <c r="N15" s="21">
        <f t="shared" si="0"/>
        <v>0.48139228500000009</v>
      </c>
      <c r="O15" s="21">
        <f t="shared" si="0"/>
        <v>0.54117665999999964</v>
      </c>
      <c r="P15" s="21">
        <f t="shared" si="0"/>
        <v>0.60324228500000032</v>
      </c>
      <c r="Q15" s="21">
        <f t="shared" si="0"/>
        <v>0.66758915999999946</v>
      </c>
      <c r="R15" s="21">
        <f t="shared" si="0"/>
        <v>0.73421728499999972</v>
      </c>
      <c r="S15" s="21">
        <f t="shared" si="0"/>
        <v>0.80312665999999933</v>
      </c>
      <c r="T15" s="21">
        <f t="shared" si="0"/>
        <v>0.87431728500000006</v>
      </c>
      <c r="U15" s="21">
        <f t="shared" si="0"/>
        <v>0.94480648499999997</v>
      </c>
    </row>
    <row r="16" spans="1:21" x14ac:dyDescent="0.25">
      <c r="A16" s="26">
        <v>12</v>
      </c>
      <c r="B16" s="21">
        <f t="shared" si="1"/>
        <v>-4.9431635000000362E-2</v>
      </c>
      <c r="C16" s="21">
        <f t="shared" si="0"/>
        <v>-1.7022260000000289E-2</v>
      </c>
      <c r="D16" s="21">
        <f t="shared" si="0"/>
        <v>1.7668364999999797E-2</v>
      </c>
      <c r="E16" s="21">
        <f t="shared" si="0"/>
        <v>5.4640239999999896E-2</v>
      </c>
      <c r="F16" s="21">
        <f t="shared" si="0"/>
        <v>9.3893364999999784E-2</v>
      </c>
      <c r="G16" s="21">
        <f t="shared" si="0"/>
        <v>0.13542773999999991</v>
      </c>
      <c r="H16" s="21">
        <f t="shared" si="0"/>
        <v>0.17924336499999982</v>
      </c>
      <c r="I16" s="21">
        <f t="shared" si="0"/>
        <v>0.22534023999999975</v>
      </c>
      <c r="J16" s="21">
        <f t="shared" si="0"/>
        <v>0.27371836499999969</v>
      </c>
      <c r="K16" s="21">
        <f t="shared" si="0"/>
        <v>0.32437773999999964</v>
      </c>
      <c r="L16" s="21">
        <f t="shared" si="0"/>
        <v>0.37731836499999982</v>
      </c>
      <c r="M16" s="21">
        <f t="shared" si="0"/>
        <v>0.4325402399999998</v>
      </c>
      <c r="N16" s="21">
        <f t="shared" si="0"/>
        <v>0.49004336500000001</v>
      </c>
      <c r="O16" s="21">
        <f t="shared" si="0"/>
        <v>0.54982774000000001</v>
      </c>
      <c r="P16" s="21">
        <f t="shared" si="0"/>
        <v>0.61189336500000024</v>
      </c>
      <c r="Q16" s="21">
        <f t="shared" si="0"/>
        <v>0.67624023999999983</v>
      </c>
      <c r="R16" s="21">
        <f t="shared" si="0"/>
        <v>0.74286836500000009</v>
      </c>
      <c r="S16" s="21">
        <f t="shared" si="0"/>
        <v>0.81177773999999969</v>
      </c>
      <c r="T16" s="21">
        <f t="shared" si="0"/>
        <v>0.88296836499999998</v>
      </c>
      <c r="U16" s="21">
        <f t="shared" si="0"/>
        <v>0.9534575649999999</v>
      </c>
    </row>
    <row r="17" spans="1:21" x14ac:dyDescent="0.25">
      <c r="A17" s="26">
        <v>13</v>
      </c>
      <c r="B17" s="21">
        <f t="shared" si="1"/>
        <v>-4.0552635000000281E-2</v>
      </c>
      <c r="C17" s="21">
        <f t="shared" si="0"/>
        <v>-8.1432600000002076E-3</v>
      </c>
      <c r="D17" s="21">
        <f t="shared" si="0"/>
        <v>2.6547364999999878E-2</v>
      </c>
      <c r="E17" s="21">
        <f t="shared" si="0"/>
        <v>6.3519239999999977E-2</v>
      </c>
      <c r="F17" s="21">
        <f t="shared" si="0"/>
        <v>0.10277236499999987</v>
      </c>
      <c r="G17" s="21">
        <f t="shared" si="0"/>
        <v>0.14430673999999999</v>
      </c>
      <c r="H17" s="21">
        <f t="shared" si="0"/>
        <v>0.1881223649999999</v>
      </c>
      <c r="I17" s="21">
        <f t="shared" si="0"/>
        <v>0.23421923999999983</v>
      </c>
      <c r="J17" s="21">
        <f t="shared" si="0"/>
        <v>0.28259736499999977</v>
      </c>
      <c r="K17" s="21">
        <f t="shared" ref="K17:U48" si="2">1.40611 + (0.11595 *K$3) + (0.01825*K$3*K$3) + (0.00603*$A17) + (0.00011396 *$A17*$A17) - (0.05623*28)</f>
        <v>0.33325673999999972</v>
      </c>
      <c r="L17" s="21">
        <f t="shared" si="2"/>
        <v>0.3861973649999999</v>
      </c>
      <c r="M17" s="21">
        <f t="shared" si="2"/>
        <v>0.44141923999999966</v>
      </c>
      <c r="N17" s="21">
        <f t="shared" si="2"/>
        <v>0.49892236499999987</v>
      </c>
      <c r="O17" s="21">
        <f t="shared" si="2"/>
        <v>0.55870673999999987</v>
      </c>
      <c r="P17" s="21">
        <f t="shared" si="2"/>
        <v>0.6207723650000001</v>
      </c>
      <c r="Q17" s="21">
        <f t="shared" si="2"/>
        <v>0.68511923999999969</v>
      </c>
      <c r="R17" s="21">
        <f t="shared" si="2"/>
        <v>0.75174736499999995</v>
      </c>
      <c r="S17" s="21">
        <f t="shared" si="2"/>
        <v>0.82065673999999955</v>
      </c>
      <c r="T17" s="21">
        <f t="shared" si="2"/>
        <v>0.89184736499999984</v>
      </c>
      <c r="U17" s="21">
        <f t="shared" si="2"/>
        <v>0.96233656499999976</v>
      </c>
    </row>
    <row r="18" spans="1:21" x14ac:dyDescent="0.25">
      <c r="A18" s="26">
        <v>14</v>
      </c>
      <c r="B18" s="21">
        <f t="shared" si="1"/>
        <v>-3.1445715000000263E-2</v>
      </c>
      <c r="C18" s="21">
        <f t="shared" si="1"/>
        <v>9.6365999999981078E-4</v>
      </c>
      <c r="D18" s="21">
        <f t="shared" si="1"/>
        <v>3.5654284999999897E-2</v>
      </c>
      <c r="E18" s="21">
        <f t="shared" si="1"/>
        <v>7.2626159999999995E-2</v>
      </c>
      <c r="F18" s="21">
        <f t="shared" si="1"/>
        <v>0.11187928499999988</v>
      </c>
      <c r="G18" s="21">
        <f t="shared" si="1"/>
        <v>0.15341366000000001</v>
      </c>
      <c r="H18" s="21">
        <f t="shared" si="1"/>
        <v>0.19722928499999992</v>
      </c>
      <c r="I18" s="21">
        <f t="shared" si="1"/>
        <v>0.24332615999999985</v>
      </c>
      <c r="J18" s="21">
        <f t="shared" si="1"/>
        <v>0.29170428499999979</v>
      </c>
      <c r="K18" s="21">
        <f t="shared" si="1"/>
        <v>0.34236365999999974</v>
      </c>
      <c r="L18" s="21">
        <f t="shared" si="1"/>
        <v>0.39530428499999992</v>
      </c>
      <c r="M18" s="21">
        <f t="shared" si="1"/>
        <v>0.4505261599999999</v>
      </c>
      <c r="N18" s="21">
        <f t="shared" si="1"/>
        <v>0.50802928500000011</v>
      </c>
      <c r="O18" s="21">
        <f t="shared" si="1"/>
        <v>0.56781366000000011</v>
      </c>
      <c r="P18" s="21">
        <f t="shared" si="1"/>
        <v>0.62987928500000034</v>
      </c>
      <c r="Q18" s="21">
        <f t="shared" si="1"/>
        <v>0.69422615999999993</v>
      </c>
      <c r="R18" s="21">
        <f t="shared" si="2"/>
        <v>0.76085428500000019</v>
      </c>
      <c r="S18" s="21">
        <f t="shared" si="2"/>
        <v>0.82976365999999979</v>
      </c>
      <c r="T18" s="21">
        <f t="shared" si="2"/>
        <v>0.90095428500000008</v>
      </c>
      <c r="U18" s="21">
        <f t="shared" si="2"/>
        <v>0.971443485</v>
      </c>
    </row>
    <row r="19" spans="1:21" x14ac:dyDescent="0.25">
      <c r="A19" s="26">
        <v>15</v>
      </c>
      <c r="B19" s="21">
        <f t="shared" si="1"/>
        <v>-2.2110875000000307E-2</v>
      </c>
      <c r="C19" s="21">
        <f t="shared" si="1"/>
        <v>1.0298499999999766E-2</v>
      </c>
      <c r="D19" s="21">
        <f t="shared" si="1"/>
        <v>4.4989124999999852E-2</v>
      </c>
      <c r="E19" s="21">
        <f t="shared" si="1"/>
        <v>8.1960999999999951E-2</v>
      </c>
      <c r="F19" s="21">
        <f t="shared" si="1"/>
        <v>0.12121412499999984</v>
      </c>
      <c r="G19" s="21">
        <f t="shared" si="1"/>
        <v>0.16274849999999996</v>
      </c>
      <c r="H19" s="21">
        <f t="shared" si="1"/>
        <v>0.20656412499999988</v>
      </c>
      <c r="I19" s="21">
        <f t="shared" si="1"/>
        <v>0.2526609999999998</v>
      </c>
      <c r="J19" s="21">
        <f t="shared" si="1"/>
        <v>0.30103912499999974</v>
      </c>
      <c r="K19" s="21">
        <f t="shared" si="1"/>
        <v>0.35169849999999969</v>
      </c>
      <c r="L19" s="21">
        <f t="shared" si="1"/>
        <v>0.40463912499999988</v>
      </c>
      <c r="M19" s="21">
        <f t="shared" si="1"/>
        <v>0.45986099999999963</v>
      </c>
      <c r="N19" s="21">
        <f t="shared" si="1"/>
        <v>0.51736412499999984</v>
      </c>
      <c r="O19" s="21">
        <f t="shared" si="1"/>
        <v>0.57714849999999984</v>
      </c>
      <c r="P19" s="21">
        <f t="shared" si="1"/>
        <v>0.63921412500000008</v>
      </c>
      <c r="Q19" s="21">
        <f t="shared" si="1"/>
        <v>0.70356099999999966</v>
      </c>
      <c r="R19" s="21">
        <f t="shared" si="2"/>
        <v>0.77018912499999992</v>
      </c>
      <c r="S19" s="21">
        <f t="shared" si="2"/>
        <v>0.83909849999999953</v>
      </c>
      <c r="T19" s="21">
        <f t="shared" si="2"/>
        <v>0.91028912499999981</v>
      </c>
      <c r="U19" s="21">
        <f t="shared" si="2"/>
        <v>0.98077832499999973</v>
      </c>
    </row>
    <row r="20" spans="1:21" x14ac:dyDescent="0.25">
      <c r="A20" s="26">
        <v>16</v>
      </c>
      <c r="B20" s="21">
        <f t="shared" si="1"/>
        <v>-1.2548115000000415E-2</v>
      </c>
      <c r="C20" s="21">
        <f t="shared" si="1"/>
        <v>1.9861259999999659E-2</v>
      </c>
      <c r="D20" s="21">
        <f t="shared" si="1"/>
        <v>5.4551884999999745E-2</v>
      </c>
      <c r="E20" s="21">
        <f t="shared" si="1"/>
        <v>9.1523759999999843E-2</v>
      </c>
      <c r="F20" s="21">
        <f t="shared" si="1"/>
        <v>0.13077688499999973</v>
      </c>
      <c r="G20" s="21">
        <f t="shared" si="1"/>
        <v>0.17231125999999986</v>
      </c>
      <c r="H20" s="21">
        <f t="shared" si="1"/>
        <v>0.21612688499999977</v>
      </c>
      <c r="I20" s="21">
        <f t="shared" si="1"/>
        <v>0.26222375999999969</v>
      </c>
      <c r="J20" s="21">
        <f t="shared" si="1"/>
        <v>0.31060188499999963</v>
      </c>
      <c r="K20" s="21">
        <f t="shared" si="1"/>
        <v>0.36126125999999958</v>
      </c>
      <c r="L20" s="21">
        <f t="shared" si="1"/>
        <v>0.41420188499999977</v>
      </c>
      <c r="M20" s="21">
        <f t="shared" si="1"/>
        <v>0.46942375999999975</v>
      </c>
      <c r="N20" s="21">
        <f t="shared" si="1"/>
        <v>0.52692688499999996</v>
      </c>
      <c r="O20" s="21">
        <f t="shared" si="1"/>
        <v>0.58671125999999996</v>
      </c>
      <c r="P20" s="21">
        <f t="shared" si="1"/>
        <v>0.64877688500000019</v>
      </c>
      <c r="Q20" s="21">
        <f t="shared" si="1"/>
        <v>0.71312375999999977</v>
      </c>
      <c r="R20" s="21">
        <f t="shared" si="2"/>
        <v>0.77975188500000003</v>
      </c>
      <c r="S20" s="21">
        <f t="shared" si="2"/>
        <v>0.84866125999999964</v>
      </c>
      <c r="T20" s="21">
        <f t="shared" si="2"/>
        <v>0.91985188499999992</v>
      </c>
      <c r="U20" s="21">
        <f t="shared" si="2"/>
        <v>0.99034108499999984</v>
      </c>
    </row>
    <row r="21" spans="1:21" x14ac:dyDescent="0.25">
      <c r="A21" s="26">
        <v>17</v>
      </c>
      <c r="B21" s="21">
        <f t="shared" si="1"/>
        <v>-2.7574350000003633E-3</v>
      </c>
      <c r="C21" s="21">
        <f t="shared" si="1"/>
        <v>2.9651939999999932E-2</v>
      </c>
      <c r="D21" s="21">
        <f t="shared" si="1"/>
        <v>6.4342565000000018E-2</v>
      </c>
      <c r="E21" s="21">
        <f t="shared" si="1"/>
        <v>0.10131443999999989</v>
      </c>
      <c r="F21" s="21">
        <f t="shared" si="1"/>
        <v>0.14056756500000001</v>
      </c>
      <c r="G21" s="21">
        <f t="shared" si="1"/>
        <v>0.18210193999999991</v>
      </c>
      <c r="H21" s="21">
        <f t="shared" si="1"/>
        <v>0.22591756500000004</v>
      </c>
      <c r="I21" s="21">
        <f t="shared" si="1"/>
        <v>0.27201443999999997</v>
      </c>
      <c r="J21" s="21">
        <f t="shared" si="1"/>
        <v>0.32039256499999968</v>
      </c>
      <c r="K21" s="21">
        <f t="shared" si="1"/>
        <v>0.37105193999999964</v>
      </c>
      <c r="L21" s="21">
        <f t="shared" si="1"/>
        <v>0.42399256499999982</v>
      </c>
      <c r="M21" s="21">
        <f t="shared" si="1"/>
        <v>0.4792144399999998</v>
      </c>
      <c r="N21" s="21">
        <f t="shared" si="1"/>
        <v>0.53671756500000001</v>
      </c>
      <c r="O21" s="21">
        <f t="shared" si="1"/>
        <v>0.59650194000000001</v>
      </c>
      <c r="P21" s="21">
        <f t="shared" si="1"/>
        <v>0.65856756500000024</v>
      </c>
      <c r="Q21" s="21">
        <f t="shared" si="1"/>
        <v>0.72291443999999982</v>
      </c>
      <c r="R21" s="21">
        <f t="shared" si="2"/>
        <v>0.78954256500000009</v>
      </c>
      <c r="S21" s="21">
        <f t="shared" si="2"/>
        <v>0.85845193999999969</v>
      </c>
      <c r="T21" s="21">
        <f t="shared" si="2"/>
        <v>0.92964256499999998</v>
      </c>
      <c r="U21" s="21">
        <f t="shared" si="2"/>
        <v>1.0001317649999999</v>
      </c>
    </row>
    <row r="22" spans="1:21" x14ac:dyDescent="0.25">
      <c r="A22" s="26">
        <v>18</v>
      </c>
      <c r="B22" s="21">
        <f t="shared" si="1"/>
        <v>7.2611649999998473E-3</v>
      </c>
      <c r="C22" s="21">
        <f t="shared" si="1"/>
        <v>3.9670539999999921E-2</v>
      </c>
      <c r="D22" s="21">
        <f t="shared" si="1"/>
        <v>7.4361165000000007E-2</v>
      </c>
      <c r="E22" s="21">
        <f t="shared" si="1"/>
        <v>0.11133304000000011</v>
      </c>
      <c r="F22" s="21">
        <f t="shared" si="1"/>
        <v>0.15058616499999999</v>
      </c>
      <c r="G22" s="21">
        <f t="shared" si="1"/>
        <v>0.19212054000000012</v>
      </c>
      <c r="H22" s="21">
        <f t="shared" si="1"/>
        <v>0.23593616500000003</v>
      </c>
      <c r="I22" s="21">
        <f t="shared" si="1"/>
        <v>0.28203303999999996</v>
      </c>
      <c r="J22" s="21">
        <f t="shared" si="1"/>
        <v>0.3304111649999999</v>
      </c>
      <c r="K22" s="21">
        <f t="shared" si="1"/>
        <v>0.38107053999999985</v>
      </c>
      <c r="L22" s="21">
        <f t="shared" si="1"/>
        <v>0.43401116499999981</v>
      </c>
      <c r="M22" s="21">
        <f t="shared" si="1"/>
        <v>0.48923303999999979</v>
      </c>
      <c r="N22" s="21">
        <f t="shared" si="1"/>
        <v>0.546736165</v>
      </c>
      <c r="O22" s="21">
        <f t="shared" si="1"/>
        <v>0.60652054</v>
      </c>
      <c r="P22" s="21">
        <f t="shared" si="1"/>
        <v>0.66858616500000023</v>
      </c>
      <c r="Q22" s="21">
        <f t="shared" si="1"/>
        <v>0.73293303999999981</v>
      </c>
      <c r="R22" s="21">
        <f t="shared" si="2"/>
        <v>0.79956116500000007</v>
      </c>
      <c r="S22" s="21">
        <f t="shared" si="2"/>
        <v>0.86847053999999968</v>
      </c>
      <c r="T22" s="21">
        <f t="shared" si="2"/>
        <v>0.93966116499999996</v>
      </c>
      <c r="U22" s="21">
        <f t="shared" si="2"/>
        <v>1.0101503649999999</v>
      </c>
    </row>
    <row r="23" spans="1:21" x14ac:dyDescent="0.25">
      <c r="A23" s="26">
        <v>19</v>
      </c>
      <c r="B23" s="21">
        <f t="shared" si="1"/>
        <v>1.7507684999999773E-2</v>
      </c>
      <c r="C23" s="21">
        <f t="shared" si="1"/>
        <v>4.9917059999999847E-2</v>
      </c>
      <c r="D23" s="21">
        <f t="shared" si="1"/>
        <v>8.4607684999999933E-2</v>
      </c>
      <c r="E23" s="21">
        <f t="shared" si="1"/>
        <v>0.12157956000000003</v>
      </c>
      <c r="F23" s="21">
        <f t="shared" si="1"/>
        <v>0.16083268499999992</v>
      </c>
      <c r="G23" s="21">
        <f t="shared" si="1"/>
        <v>0.20236706000000004</v>
      </c>
      <c r="H23" s="21">
        <f t="shared" si="1"/>
        <v>0.24618268499999996</v>
      </c>
      <c r="I23" s="21">
        <f t="shared" si="1"/>
        <v>0.29227955999999988</v>
      </c>
      <c r="J23" s="21">
        <f t="shared" si="1"/>
        <v>0.34065768499999982</v>
      </c>
      <c r="K23" s="21">
        <f t="shared" si="1"/>
        <v>0.39131705999999977</v>
      </c>
      <c r="L23" s="21">
        <f t="shared" si="1"/>
        <v>0.44425768500000018</v>
      </c>
      <c r="M23" s="21">
        <f t="shared" si="1"/>
        <v>0.49947955999999971</v>
      </c>
      <c r="N23" s="21">
        <f t="shared" si="1"/>
        <v>0.55698268499999992</v>
      </c>
      <c r="O23" s="21">
        <f t="shared" si="1"/>
        <v>0.61676705999999992</v>
      </c>
      <c r="P23" s="21">
        <f t="shared" si="1"/>
        <v>0.67883268500000016</v>
      </c>
      <c r="Q23" s="21">
        <f t="shared" si="1"/>
        <v>0.74317955999999974</v>
      </c>
      <c r="R23" s="21">
        <f t="shared" si="2"/>
        <v>0.809807685</v>
      </c>
      <c r="S23" s="21">
        <f t="shared" si="2"/>
        <v>0.87871705999999961</v>
      </c>
      <c r="T23" s="21">
        <f t="shared" si="2"/>
        <v>0.94990768499999989</v>
      </c>
      <c r="U23" s="21">
        <f t="shared" si="2"/>
        <v>1.0203968849999998</v>
      </c>
    </row>
    <row r="24" spans="1:21" x14ac:dyDescent="0.25">
      <c r="A24" s="26">
        <v>20</v>
      </c>
      <c r="B24" s="21">
        <f t="shared" si="1"/>
        <v>2.7982124999999858E-2</v>
      </c>
      <c r="C24" s="21">
        <f t="shared" si="1"/>
        <v>6.0391499999999931E-2</v>
      </c>
      <c r="D24" s="21">
        <f t="shared" si="1"/>
        <v>9.5082125000000017E-2</v>
      </c>
      <c r="E24" s="21">
        <f t="shared" si="1"/>
        <v>0.13205400000000012</v>
      </c>
      <c r="F24" s="21">
        <f t="shared" si="1"/>
        <v>0.171307125</v>
      </c>
      <c r="G24" s="21">
        <f t="shared" si="1"/>
        <v>0.21284150000000013</v>
      </c>
      <c r="H24" s="21">
        <f t="shared" si="1"/>
        <v>0.25665712500000004</v>
      </c>
      <c r="I24" s="21">
        <f t="shared" si="1"/>
        <v>0.30275399999999997</v>
      </c>
      <c r="J24" s="21">
        <f t="shared" si="1"/>
        <v>0.35113212499999991</v>
      </c>
      <c r="K24" s="21">
        <f t="shared" si="1"/>
        <v>0.40179149999999986</v>
      </c>
      <c r="L24" s="21">
        <f t="shared" si="1"/>
        <v>0.45473212500000004</v>
      </c>
      <c r="M24" s="21">
        <f t="shared" si="1"/>
        <v>0.50995399999999957</v>
      </c>
      <c r="N24" s="21">
        <f t="shared" si="1"/>
        <v>0.56745712499999978</v>
      </c>
      <c r="O24" s="21">
        <f t="shared" si="1"/>
        <v>0.62724149999999979</v>
      </c>
      <c r="P24" s="21">
        <f t="shared" si="1"/>
        <v>0.68930712500000002</v>
      </c>
      <c r="Q24" s="21">
        <f t="shared" si="1"/>
        <v>0.7536539999999996</v>
      </c>
      <c r="R24" s="21">
        <f t="shared" si="2"/>
        <v>0.82028212499999986</v>
      </c>
      <c r="S24" s="21">
        <f t="shared" si="2"/>
        <v>0.88919149999999947</v>
      </c>
      <c r="T24" s="21">
        <f t="shared" si="2"/>
        <v>0.96038212499999975</v>
      </c>
      <c r="U24" s="21">
        <f t="shared" si="2"/>
        <v>1.0308713249999997</v>
      </c>
    </row>
    <row r="25" spans="1:21" x14ac:dyDescent="0.25">
      <c r="A25" s="26">
        <v>21</v>
      </c>
      <c r="B25" s="21">
        <f t="shared" si="1"/>
        <v>3.8684484999999658E-2</v>
      </c>
      <c r="C25" s="21">
        <f t="shared" si="1"/>
        <v>7.1093859999999953E-2</v>
      </c>
      <c r="D25" s="21">
        <f t="shared" si="1"/>
        <v>0.10578448500000004</v>
      </c>
      <c r="E25" s="21">
        <f t="shared" si="1"/>
        <v>0.14275635999999992</v>
      </c>
      <c r="F25" s="21">
        <f t="shared" si="1"/>
        <v>0.18200948500000003</v>
      </c>
      <c r="G25" s="21">
        <f t="shared" si="1"/>
        <v>0.22354385999999993</v>
      </c>
      <c r="H25" s="21">
        <f t="shared" si="1"/>
        <v>0.26735948500000006</v>
      </c>
      <c r="I25" s="21">
        <f t="shared" si="1"/>
        <v>0.31345635999999999</v>
      </c>
      <c r="J25" s="21">
        <f t="shared" si="1"/>
        <v>0.36183448499999971</v>
      </c>
      <c r="K25" s="21">
        <f t="shared" si="1"/>
        <v>0.41249385999999966</v>
      </c>
      <c r="L25" s="21">
        <f t="shared" si="1"/>
        <v>0.46543448499999984</v>
      </c>
      <c r="M25" s="21">
        <f t="shared" si="1"/>
        <v>0.52065635999999982</v>
      </c>
      <c r="N25" s="21">
        <f t="shared" si="1"/>
        <v>0.57815948500000003</v>
      </c>
      <c r="O25" s="21">
        <f t="shared" si="1"/>
        <v>0.63794386000000003</v>
      </c>
      <c r="P25" s="21">
        <f t="shared" si="1"/>
        <v>0.70000948500000026</v>
      </c>
      <c r="Q25" s="21">
        <f t="shared" si="1"/>
        <v>0.76435635999999985</v>
      </c>
      <c r="R25" s="21">
        <f t="shared" si="2"/>
        <v>0.83098448500000011</v>
      </c>
      <c r="S25" s="21">
        <f t="shared" si="2"/>
        <v>0.89989385999999971</v>
      </c>
      <c r="T25" s="21">
        <f t="shared" si="2"/>
        <v>0.971084485</v>
      </c>
      <c r="U25" s="21">
        <f t="shared" si="2"/>
        <v>1.0415736849999999</v>
      </c>
    </row>
    <row r="26" spans="1:21" x14ac:dyDescent="0.25">
      <c r="A26" s="26">
        <v>22</v>
      </c>
      <c r="B26" s="21">
        <f t="shared" si="1"/>
        <v>4.9614764999999839E-2</v>
      </c>
      <c r="C26" s="21">
        <f t="shared" si="1"/>
        <v>8.2024139999999912E-2</v>
      </c>
      <c r="D26" s="21">
        <f t="shared" si="1"/>
        <v>0.116714765</v>
      </c>
      <c r="E26" s="21">
        <f t="shared" si="1"/>
        <v>0.1536866400000001</v>
      </c>
      <c r="F26" s="21">
        <f t="shared" si="1"/>
        <v>0.19293976499999999</v>
      </c>
      <c r="G26" s="21">
        <f t="shared" si="1"/>
        <v>0.23447414000000011</v>
      </c>
      <c r="H26" s="21">
        <f t="shared" si="1"/>
        <v>0.27828976500000002</v>
      </c>
      <c r="I26" s="21">
        <f t="shared" si="1"/>
        <v>0.32438663999999995</v>
      </c>
      <c r="J26" s="21">
        <f t="shared" si="1"/>
        <v>0.37276476499999989</v>
      </c>
      <c r="K26" s="21">
        <f t="shared" si="1"/>
        <v>0.42342413999999984</v>
      </c>
      <c r="L26" s="21">
        <f t="shared" si="1"/>
        <v>0.47636476500000002</v>
      </c>
      <c r="M26" s="21">
        <f t="shared" si="1"/>
        <v>0.53158663999999956</v>
      </c>
      <c r="N26" s="21">
        <f t="shared" si="1"/>
        <v>0.58908976499999977</v>
      </c>
      <c r="O26" s="21">
        <f t="shared" si="1"/>
        <v>0.64887413999999977</v>
      </c>
      <c r="P26" s="21">
        <f t="shared" si="1"/>
        <v>0.710939765</v>
      </c>
      <c r="Q26" s="21">
        <f t="shared" si="1"/>
        <v>0.77528663999999958</v>
      </c>
      <c r="R26" s="21">
        <f t="shared" si="2"/>
        <v>0.84191476499999984</v>
      </c>
      <c r="S26" s="21">
        <f t="shared" si="2"/>
        <v>0.91082413999999945</v>
      </c>
      <c r="T26" s="21">
        <f t="shared" si="2"/>
        <v>0.98201476499999973</v>
      </c>
      <c r="U26" s="21">
        <f t="shared" si="2"/>
        <v>1.0525039649999997</v>
      </c>
    </row>
    <row r="27" spans="1:21" x14ac:dyDescent="0.25">
      <c r="A27" s="26">
        <v>23</v>
      </c>
      <c r="B27" s="21">
        <f t="shared" si="1"/>
        <v>6.0772964999999735E-2</v>
      </c>
      <c r="C27" s="21">
        <f t="shared" si="1"/>
        <v>9.3182339999999808E-2</v>
      </c>
      <c r="D27" s="21">
        <f t="shared" si="1"/>
        <v>0.12787296499999989</v>
      </c>
      <c r="E27" s="21">
        <f t="shared" si="1"/>
        <v>0.16484483999999999</v>
      </c>
      <c r="F27" s="21">
        <f t="shared" si="1"/>
        <v>0.20409796499999988</v>
      </c>
      <c r="G27" s="21">
        <f t="shared" si="1"/>
        <v>0.24563234</v>
      </c>
      <c r="H27" s="21">
        <f t="shared" si="1"/>
        <v>0.28944796499999992</v>
      </c>
      <c r="I27" s="21">
        <f t="shared" si="1"/>
        <v>0.33554483999999984</v>
      </c>
      <c r="J27" s="21">
        <f t="shared" si="1"/>
        <v>0.38392296499999978</v>
      </c>
      <c r="K27" s="21">
        <f t="shared" si="1"/>
        <v>0.43458233999999951</v>
      </c>
      <c r="L27" s="21">
        <f t="shared" si="1"/>
        <v>0.48752296500000014</v>
      </c>
      <c r="M27" s="21">
        <f t="shared" si="1"/>
        <v>0.54274484000000012</v>
      </c>
      <c r="N27" s="21">
        <f t="shared" si="1"/>
        <v>0.60024796499999988</v>
      </c>
      <c r="O27" s="21">
        <f t="shared" si="1"/>
        <v>0.66003233999999988</v>
      </c>
      <c r="P27" s="21">
        <f t="shared" si="1"/>
        <v>0.72209796500000012</v>
      </c>
      <c r="Q27" s="21">
        <f t="shared" si="1"/>
        <v>0.7864448399999997</v>
      </c>
      <c r="R27" s="21">
        <f t="shared" si="2"/>
        <v>0.85307296499999996</v>
      </c>
      <c r="S27" s="21">
        <f t="shared" si="2"/>
        <v>0.92198233999999957</v>
      </c>
      <c r="T27" s="21">
        <f t="shared" si="2"/>
        <v>0.99317296499999985</v>
      </c>
      <c r="U27" s="21">
        <f t="shared" si="2"/>
        <v>1.0636621649999998</v>
      </c>
    </row>
    <row r="28" spans="1:21" x14ac:dyDescent="0.25">
      <c r="A28" s="26">
        <v>24</v>
      </c>
      <c r="B28" s="21">
        <f t="shared" si="1"/>
        <v>7.215908499999979E-2</v>
      </c>
      <c r="C28" s="21">
        <f t="shared" si="1"/>
        <v>0.10456845999999986</v>
      </c>
      <c r="D28" s="21">
        <f t="shared" si="1"/>
        <v>0.13925908499999995</v>
      </c>
      <c r="E28" s="21">
        <f t="shared" si="1"/>
        <v>0.17623096000000005</v>
      </c>
      <c r="F28" s="21">
        <f t="shared" si="1"/>
        <v>0.21548408499999994</v>
      </c>
      <c r="G28" s="21">
        <f t="shared" si="1"/>
        <v>0.25701846000000006</v>
      </c>
      <c r="H28" s="21">
        <f t="shared" si="1"/>
        <v>0.30083408499999997</v>
      </c>
      <c r="I28" s="21">
        <f t="shared" si="1"/>
        <v>0.3469309599999999</v>
      </c>
      <c r="J28" s="21">
        <f t="shared" si="1"/>
        <v>0.39530908499999984</v>
      </c>
      <c r="K28" s="21">
        <f t="shared" si="1"/>
        <v>0.44596845999999957</v>
      </c>
      <c r="L28" s="21">
        <f t="shared" si="1"/>
        <v>0.4989090850000002</v>
      </c>
      <c r="M28" s="21">
        <f t="shared" si="1"/>
        <v>0.55413096000000017</v>
      </c>
      <c r="N28" s="21">
        <f t="shared" si="1"/>
        <v>0.61163408499999994</v>
      </c>
      <c r="O28" s="21">
        <f t="shared" si="1"/>
        <v>0.67141845999999994</v>
      </c>
      <c r="P28" s="21">
        <f t="shared" si="1"/>
        <v>0.73348408500000017</v>
      </c>
      <c r="Q28" s="21">
        <f t="shared" si="1"/>
        <v>0.79783095999999976</v>
      </c>
      <c r="R28" s="21">
        <f t="shared" si="2"/>
        <v>0.86445908500000002</v>
      </c>
      <c r="S28" s="21">
        <f t="shared" si="2"/>
        <v>0.93336845999999962</v>
      </c>
      <c r="T28" s="21">
        <f t="shared" si="2"/>
        <v>1.0045590849999999</v>
      </c>
      <c r="U28" s="21">
        <f t="shared" si="2"/>
        <v>1.0750482849999998</v>
      </c>
    </row>
    <row r="29" spans="1:21" x14ac:dyDescent="0.25">
      <c r="A29" s="26">
        <v>25</v>
      </c>
      <c r="B29" s="21">
        <f t="shared" si="1"/>
        <v>8.3773124999999782E-2</v>
      </c>
      <c r="C29" s="21">
        <f t="shared" si="1"/>
        <v>0.11618249999999986</v>
      </c>
      <c r="D29" s="21">
        <f t="shared" si="1"/>
        <v>0.15087312499999994</v>
      </c>
      <c r="E29" s="21">
        <f t="shared" si="1"/>
        <v>0.18784500000000004</v>
      </c>
      <c r="F29" s="21">
        <f t="shared" si="1"/>
        <v>0.22709812499999993</v>
      </c>
      <c r="G29" s="21">
        <f t="shared" si="1"/>
        <v>0.26863250000000005</v>
      </c>
      <c r="H29" s="21">
        <f t="shared" si="1"/>
        <v>0.31244812499999997</v>
      </c>
      <c r="I29" s="21">
        <f t="shared" si="1"/>
        <v>0.35854499999999989</v>
      </c>
      <c r="J29" s="21">
        <f t="shared" si="1"/>
        <v>0.40692312499999983</v>
      </c>
      <c r="K29" s="21">
        <f t="shared" si="1"/>
        <v>0.45758249999999956</v>
      </c>
      <c r="L29" s="21">
        <f t="shared" si="1"/>
        <v>0.51052312500000019</v>
      </c>
      <c r="M29" s="21">
        <f t="shared" si="1"/>
        <v>0.56574500000000016</v>
      </c>
      <c r="N29" s="21">
        <f t="shared" si="1"/>
        <v>0.62324812499999993</v>
      </c>
      <c r="O29" s="21">
        <f t="shared" si="1"/>
        <v>0.68303249999999993</v>
      </c>
      <c r="P29" s="21">
        <f t="shared" si="1"/>
        <v>0.74509812500000017</v>
      </c>
      <c r="Q29" s="21">
        <f t="shared" si="1"/>
        <v>0.80944499999999975</v>
      </c>
      <c r="R29" s="21">
        <f t="shared" si="2"/>
        <v>0.87607312500000001</v>
      </c>
      <c r="S29" s="21">
        <f t="shared" si="2"/>
        <v>0.94498249999999961</v>
      </c>
      <c r="T29" s="21">
        <f t="shared" si="2"/>
        <v>1.0161731249999999</v>
      </c>
      <c r="U29" s="21">
        <f t="shared" si="2"/>
        <v>1.0866623249999998</v>
      </c>
    </row>
    <row r="30" spans="1:21" x14ac:dyDescent="0.25">
      <c r="A30" s="26">
        <v>26</v>
      </c>
      <c r="B30" s="21">
        <f t="shared" si="1"/>
        <v>9.5615084999999711E-2</v>
      </c>
      <c r="C30" s="21">
        <f t="shared" si="1"/>
        <v>0.12802445999999978</v>
      </c>
      <c r="D30" s="21">
        <f t="shared" si="1"/>
        <v>0.16271508499999987</v>
      </c>
      <c r="E30" s="21">
        <f t="shared" si="1"/>
        <v>0.19968695999999997</v>
      </c>
      <c r="F30" s="21">
        <f t="shared" si="1"/>
        <v>0.23894008499999986</v>
      </c>
      <c r="G30" s="21">
        <f t="shared" si="1"/>
        <v>0.28047445999999998</v>
      </c>
      <c r="H30" s="21">
        <f t="shared" si="1"/>
        <v>0.32429008499999989</v>
      </c>
      <c r="I30" s="21">
        <f t="shared" si="1"/>
        <v>0.37038695999999982</v>
      </c>
      <c r="J30" s="21">
        <f t="shared" si="1"/>
        <v>0.41876508499999976</v>
      </c>
      <c r="K30" s="21">
        <f t="shared" si="1"/>
        <v>0.46942445999999949</v>
      </c>
      <c r="L30" s="21">
        <f t="shared" si="1"/>
        <v>0.52236508500000012</v>
      </c>
      <c r="M30" s="21">
        <f t="shared" si="1"/>
        <v>0.57758696000000009</v>
      </c>
      <c r="N30" s="21">
        <f t="shared" si="1"/>
        <v>0.63509008499999986</v>
      </c>
      <c r="O30" s="21">
        <f t="shared" si="1"/>
        <v>0.69487445999999986</v>
      </c>
      <c r="P30" s="21">
        <f t="shared" si="1"/>
        <v>0.7569400850000001</v>
      </c>
      <c r="Q30" s="21">
        <f t="shared" si="1"/>
        <v>0.82128695999999968</v>
      </c>
      <c r="R30" s="21">
        <f t="shared" si="2"/>
        <v>0.88791508499999994</v>
      </c>
      <c r="S30" s="21">
        <f t="shared" si="2"/>
        <v>0.95682445999999954</v>
      </c>
      <c r="T30" s="21">
        <f t="shared" si="2"/>
        <v>1.0280150849999998</v>
      </c>
      <c r="U30" s="21">
        <f t="shared" si="2"/>
        <v>1.0985042849999997</v>
      </c>
    </row>
    <row r="31" spans="1:21" x14ac:dyDescent="0.25">
      <c r="A31" s="26">
        <v>27</v>
      </c>
      <c r="B31" s="21">
        <f t="shared" si="1"/>
        <v>0.10768496499999958</v>
      </c>
      <c r="C31" s="21">
        <f t="shared" si="1"/>
        <v>0.14009433999999965</v>
      </c>
      <c r="D31" s="21">
        <f t="shared" si="1"/>
        <v>0.17478496499999974</v>
      </c>
      <c r="E31" s="21">
        <f t="shared" si="1"/>
        <v>0.21175683999999984</v>
      </c>
      <c r="F31" s="21">
        <f t="shared" si="1"/>
        <v>0.25100996499999972</v>
      </c>
      <c r="G31" s="21">
        <f t="shared" si="1"/>
        <v>0.29254433999999985</v>
      </c>
      <c r="H31" s="21">
        <f t="shared" si="1"/>
        <v>0.33635996499999976</v>
      </c>
      <c r="I31" s="21">
        <f t="shared" si="1"/>
        <v>0.38245683999999969</v>
      </c>
      <c r="J31" s="21">
        <f t="shared" si="1"/>
        <v>0.43083496499999985</v>
      </c>
      <c r="K31" s="21">
        <f t="shared" si="1"/>
        <v>0.4814943399999998</v>
      </c>
      <c r="L31" s="21">
        <f t="shared" si="1"/>
        <v>0.53443496499999998</v>
      </c>
      <c r="M31" s="21">
        <f t="shared" si="1"/>
        <v>0.58965683999999996</v>
      </c>
      <c r="N31" s="21">
        <f t="shared" si="1"/>
        <v>0.64715996499999973</v>
      </c>
      <c r="O31" s="21">
        <f t="shared" si="1"/>
        <v>0.70694433999999973</v>
      </c>
      <c r="P31" s="21">
        <f t="shared" si="1"/>
        <v>0.76900996499999996</v>
      </c>
      <c r="Q31" s="21">
        <f t="shared" si="1"/>
        <v>0.83335683999999954</v>
      </c>
      <c r="R31" s="21">
        <f t="shared" si="2"/>
        <v>0.8999849649999998</v>
      </c>
      <c r="S31" s="21">
        <f t="shared" si="2"/>
        <v>0.96889433999999941</v>
      </c>
      <c r="T31" s="21">
        <f t="shared" si="2"/>
        <v>1.0400849649999997</v>
      </c>
      <c r="U31" s="21">
        <f t="shared" si="2"/>
        <v>1.1105741649999996</v>
      </c>
    </row>
    <row r="32" spans="1:21" x14ac:dyDescent="0.25">
      <c r="A32" s="26">
        <v>28</v>
      </c>
      <c r="B32" s="21">
        <f t="shared" si="1"/>
        <v>0.11998276499999982</v>
      </c>
      <c r="C32" s="21">
        <f t="shared" si="1"/>
        <v>0.15239213999999968</v>
      </c>
      <c r="D32" s="21">
        <f t="shared" si="1"/>
        <v>0.18708276499999976</v>
      </c>
      <c r="E32" s="21">
        <f t="shared" si="1"/>
        <v>0.22405464000000008</v>
      </c>
      <c r="F32" s="21">
        <f t="shared" si="1"/>
        <v>0.26330776499999975</v>
      </c>
      <c r="G32" s="21">
        <f t="shared" si="1"/>
        <v>0.30484214000000009</v>
      </c>
      <c r="H32" s="21">
        <f t="shared" si="1"/>
        <v>0.34865776499999979</v>
      </c>
      <c r="I32" s="21">
        <f t="shared" si="1"/>
        <v>0.39475463999999971</v>
      </c>
      <c r="J32" s="21">
        <f t="shared" si="1"/>
        <v>0.4431327650000001</v>
      </c>
      <c r="K32" s="21">
        <f t="shared" si="1"/>
        <v>0.49379214000000005</v>
      </c>
      <c r="L32" s="21">
        <f t="shared" si="1"/>
        <v>0.54673276500000023</v>
      </c>
      <c r="M32" s="21">
        <f t="shared" si="1"/>
        <v>0.60195464000000021</v>
      </c>
      <c r="N32" s="21">
        <f t="shared" si="1"/>
        <v>0.65945776499999997</v>
      </c>
      <c r="O32" s="21">
        <f t="shared" si="1"/>
        <v>0.71924213999999997</v>
      </c>
      <c r="P32" s="21">
        <f t="shared" si="1"/>
        <v>0.78130776500000021</v>
      </c>
      <c r="Q32" s="21">
        <f t="shared" si="1"/>
        <v>0.84565463999999979</v>
      </c>
      <c r="R32" s="21">
        <f t="shared" si="2"/>
        <v>0.91228276500000005</v>
      </c>
      <c r="S32" s="21">
        <f t="shared" si="2"/>
        <v>0.98119213999999966</v>
      </c>
      <c r="T32" s="21">
        <f t="shared" si="2"/>
        <v>1.0523827649999999</v>
      </c>
      <c r="U32" s="21">
        <f t="shared" si="2"/>
        <v>1.1228719649999999</v>
      </c>
    </row>
    <row r="33" spans="1:21" x14ac:dyDescent="0.25">
      <c r="A33" s="26">
        <v>29</v>
      </c>
      <c r="B33" s="21">
        <f t="shared" si="1"/>
        <v>0.13250848499999979</v>
      </c>
      <c r="C33" s="21">
        <f t="shared" si="1"/>
        <v>0.16491785999999986</v>
      </c>
      <c r="D33" s="21">
        <f t="shared" ref="D33:S48" si="3">1.40611 + (0.11595 *D$3) + (0.01825*D$3*D$3) + (0.00603*$A33) + (0.00011396 *$A33*$A33) - (0.05623*28)</f>
        <v>0.19960848499999995</v>
      </c>
      <c r="E33" s="21">
        <f t="shared" si="3"/>
        <v>0.23658036000000005</v>
      </c>
      <c r="F33" s="21">
        <f t="shared" si="3"/>
        <v>0.27583348499999993</v>
      </c>
      <c r="G33" s="21">
        <f t="shared" si="3"/>
        <v>0.31736786000000006</v>
      </c>
      <c r="H33" s="21">
        <f t="shared" si="3"/>
        <v>0.36118348499999997</v>
      </c>
      <c r="I33" s="21">
        <f t="shared" si="3"/>
        <v>0.4072803599999999</v>
      </c>
      <c r="J33" s="21">
        <f t="shared" si="3"/>
        <v>0.45565848499999984</v>
      </c>
      <c r="K33" s="21">
        <f t="shared" si="3"/>
        <v>0.50631785999999979</v>
      </c>
      <c r="L33" s="21">
        <f t="shared" si="3"/>
        <v>0.55925848499999997</v>
      </c>
      <c r="M33" s="21">
        <f t="shared" si="3"/>
        <v>0.61448035999999995</v>
      </c>
      <c r="N33" s="21">
        <f t="shared" si="3"/>
        <v>0.67198348499999971</v>
      </c>
      <c r="O33" s="21">
        <f t="shared" si="3"/>
        <v>0.73176785999999971</v>
      </c>
      <c r="P33" s="21">
        <f t="shared" si="3"/>
        <v>0.79383348499999995</v>
      </c>
      <c r="Q33" s="21">
        <f t="shared" si="3"/>
        <v>0.85818035999999953</v>
      </c>
      <c r="R33" s="21">
        <f t="shared" si="3"/>
        <v>0.92480848499999979</v>
      </c>
      <c r="S33" s="21">
        <f t="shared" si="3"/>
        <v>0.9937178599999994</v>
      </c>
      <c r="T33" s="21">
        <f t="shared" si="2"/>
        <v>1.0649084849999997</v>
      </c>
      <c r="U33" s="21">
        <f t="shared" si="2"/>
        <v>1.1353976849999996</v>
      </c>
    </row>
    <row r="34" spans="1:21" x14ac:dyDescent="0.25">
      <c r="A34" s="26">
        <v>30</v>
      </c>
      <c r="B34" s="21">
        <f t="shared" ref="B34:Q48" si="4">1.40611 + (0.11595 *B$3) + (0.01825*B$3*B$3) + (0.00603*$A34) + (0.00011396 *$A34*$A34) - (0.05623*28)</f>
        <v>0.14526212499999991</v>
      </c>
      <c r="C34" s="21">
        <f t="shared" si="4"/>
        <v>0.17767149999999998</v>
      </c>
      <c r="D34" s="21">
        <f t="shared" si="4"/>
        <v>0.21236212500000007</v>
      </c>
      <c r="E34" s="21">
        <f t="shared" si="4"/>
        <v>0.24933400000000017</v>
      </c>
      <c r="F34" s="21">
        <f t="shared" si="4"/>
        <v>0.28858712500000006</v>
      </c>
      <c r="G34" s="21">
        <f t="shared" si="4"/>
        <v>0.33012150000000018</v>
      </c>
      <c r="H34" s="21">
        <f t="shared" si="4"/>
        <v>0.37393712500000009</v>
      </c>
      <c r="I34" s="21">
        <f t="shared" si="4"/>
        <v>0.42003400000000002</v>
      </c>
      <c r="J34" s="21">
        <f t="shared" si="4"/>
        <v>0.46841212499999996</v>
      </c>
      <c r="K34" s="21">
        <f t="shared" si="4"/>
        <v>0.51907149999999991</v>
      </c>
      <c r="L34" s="21">
        <f t="shared" si="4"/>
        <v>0.57201212500000009</v>
      </c>
      <c r="M34" s="21">
        <f t="shared" si="4"/>
        <v>0.62723400000000007</v>
      </c>
      <c r="N34" s="21">
        <f t="shared" si="4"/>
        <v>0.68473712499999984</v>
      </c>
      <c r="O34" s="21">
        <f t="shared" si="4"/>
        <v>0.74452149999999984</v>
      </c>
      <c r="P34" s="21">
        <f t="shared" si="4"/>
        <v>0.80658712500000007</v>
      </c>
      <c r="Q34" s="21">
        <f t="shared" si="4"/>
        <v>0.87093399999999965</v>
      </c>
      <c r="R34" s="21">
        <f t="shared" si="3"/>
        <v>0.93756212499999991</v>
      </c>
      <c r="S34" s="21">
        <f t="shared" si="3"/>
        <v>1.0064714999999995</v>
      </c>
      <c r="T34" s="21">
        <f t="shared" si="2"/>
        <v>1.0776621249999998</v>
      </c>
      <c r="U34" s="21">
        <f t="shared" si="2"/>
        <v>1.1481513249999997</v>
      </c>
    </row>
    <row r="35" spans="1:21" x14ac:dyDescent="0.25">
      <c r="A35" s="26">
        <v>31</v>
      </c>
      <c r="B35" s="21">
        <f t="shared" si="4"/>
        <v>0.15824368499999975</v>
      </c>
      <c r="C35" s="21">
        <f t="shared" si="4"/>
        <v>0.19065305999999982</v>
      </c>
      <c r="D35" s="21">
        <f t="shared" si="4"/>
        <v>0.2253436849999999</v>
      </c>
      <c r="E35" s="21">
        <f t="shared" si="4"/>
        <v>0.26231556</v>
      </c>
      <c r="F35" s="21">
        <f t="shared" si="4"/>
        <v>0.30156868499999989</v>
      </c>
      <c r="G35" s="21">
        <f t="shared" si="4"/>
        <v>0.34310306000000002</v>
      </c>
      <c r="H35" s="21">
        <f t="shared" si="4"/>
        <v>0.38691868499999993</v>
      </c>
      <c r="I35" s="21">
        <f t="shared" si="4"/>
        <v>0.43301555999999986</v>
      </c>
      <c r="J35" s="21">
        <f t="shared" si="4"/>
        <v>0.48139368500000002</v>
      </c>
      <c r="K35" s="21">
        <f t="shared" si="4"/>
        <v>0.53205305999999997</v>
      </c>
      <c r="L35" s="21">
        <f t="shared" si="4"/>
        <v>0.58499368500000015</v>
      </c>
      <c r="M35" s="21">
        <f t="shared" si="4"/>
        <v>0.64021556000000013</v>
      </c>
      <c r="N35" s="21">
        <f t="shared" si="4"/>
        <v>0.69771868499999989</v>
      </c>
      <c r="O35" s="21">
        <f t="shared" si="4"/>
        <v>0.75750305999999989</v>
      </c>
      <c r="P35" s="21">
        <f t="shared" si="4"/>
        <v>0.81956868500000013</v>
      </c>
      <c r="Q35" s="21">
        <f t="shared" si="4"/>
        <v>0.88391555999999971</v>
      </c>
      <c r="R35" s="21">
        <f t="shared" si="3"/>
        <v>0.95054368499999997</v>
      </c>
      <c r="S35" s="21">
        <f t="shared" si="3"/>
        <v>1.0194530599999996</v>
      </c>
      <c r="T35" s="21">
        <f t="shared" si="2"/>
        <v>1.0906436849999999</v>
      </c>
      <c r="U35" s="21">
        <f t="shared" si="2"/>
        <v>1.1611328849999998</v>
      </c>
    </row>
    <row r="36" spans="1:21" x14ac:dyDescent="0.25">
      <c r="A36" s="26">
        <v>32</v>
      </c>
      <c r="B36" s="21">
        <f t="shared" si="4"/>
        <v>0.17145316499999974</v>
      </c>
      <c r="C36" s="21">
        <f t="shared" si="4"/>
        <v>0.20386253999999981</v>
      </c>
      <c r="D36" s="21">
        <f t="shared" si="4"/>
        <v>0.2385531649999999</v>
      </c>
      <c r="E36" s="21">
        <f t="shared" si="4"/>
        <v>0.27552504</v>
      </c>
      <c r="F36" s="21">
        <f t="shared" si="4"/>
        <v>0.31477816499999989</v>
      </c>
      <c r="G36" s="21">
        <f t="shared" si="4"/>
        <v>0.35631254000000001</v>
      </c>
      <c r="H36" s="21">
        <f t="shared" si="4"/>
        <v>0.40012816499999992</v>
      </c>
      <c r="I36" s="21">
        <f t="shared" si="4"/>
        <v>0.44622503999999985</v>
      </c>
      <c r="J36" s="21">
        <f t="shared" si="4"/>
        <v>0.49460316500000001</v>
      </c>
      <c r="K36" s="21">
        <f t="shared" si="4"/>
        <v>0.54526253999999996</v>
      </c>
      <c r="L36" s="21">
        <f t="shared" si="4"/>
        <v>0.59820316500000015</v>
      </c>
      <c r="M36" s="21">
        <f t="shared" si="4"/>
        <v>0.65342504000000012</v>
      </c>
      <c r="N36" s="21">
        <f t="shared" si="4"/>
        <v>0.71092816499999989</v>
      </c>
      <c r="O36" s="21">
        <f t="shared" si="4"/>
        <v>0.77071253999999989</v>
      </c>
      <c r="P36" s="21">
        <f t="shared" si="4"/>
        <v>0.83277816500000013</v>
      </c>
      <c r="Q36" s="21">
        <f t="shared" si="4"/>
        <v>0.89712503999999971</v>
      </c>
      <c r="R36" s="21">
        <f t="shared" si="3"/>
        <v>0.96375316499999997</v>
      </c>
      <c r="S36" s="21">
        <f t="shared" si="3"/>
        <v>1.0326625399999996</v>
      </c>
      <c r="T36" s="21">
        <f t="shared" si="2"/>
        <v>1.1038531649999999</v>
      </c>
      <c r="U36" s="21">
        <f t="shared" si="2"/>
        <v>1.1743423649999998</v>
      </c>
    </row>
    <row r="37" spans="1:21" x14ac:dyDescent="0.25">
      <c r="A37" s="26">
        <v>33</v>
      </c>
      <c r="B37" s="21">
        <f t="shared" si="4"/>
        <v>0.18489056499999967</v>
      </c>
      <c r="C37" s="21">
        <f t="shared" si="4"/>
        <v>0.21729993999999975</v>
      </c>
      <c r="D37" s="21">
        <f t="shared" si="4"/>
        <v>0.25199056499999983</v>
      </c>
      <c r="E37" s="21">
        <f t="shared" si="4"/>
        <v>0.28896243999999993</v>
      </c>
      <c r="F37" s="21">
        <f t="shared" si="4"/>
        <v>0.32821556499999982</v>
      </c>
      <c r="G37" s="21">
        <f t="shared" si="4"/>
        <v>0.36974993999999994</v>
      </c>
      <c r="H37" s="21">
        <f t="shared" si="4"/>
        <v>0.41356556499999986</v>
      </c>
      <c r="I37" s="21">
        <f t="shared" si="4"/>
        <v>0.45966243999999978</v>
      </c>
      <c r="J37" s="21">
        <f t="shared" si="4"/>
        <v>0.50804056499999994</v>
      </c>
      <c r="K37" s="21">
        <f t="shared" si="4"/>
        <v>0.55869993999999989</v>
      </c>
      <c r="L37" s="21">
        <f t="shared" si="4"/>
        <v>0.61164056500000008</v>
      </c>
      <c r="M37" s="21">
        <f t="shared" si="4"/>
        <v>0.66686244000000006</v>
      </c>
      <c r="N37" s="21">
        <f t="shared" si="4"/>
        <v>0.72436556499999982</v>
      </c>
      <c r="O37" s="21">
        <f t="shared" si="4"/>
        <v>0.78414994000000027</v>
      </c>
      <c r="P37" s="21">
        <f t="shared" si="4"/>
        <v>0.84621556500000006</v>
      </c>
      <c r="Q37" s="21">
        <f t="shared" si="4"/>
        <v>0.91056244000000008</v>
      </c>
      <c r="R37" s="21">
        <f t="shared" si="3"/>
        <v>0.97719056500000034</v>
      </c>
      <c r="S37" s="21">
        <f t="shared" si="3"/>
        <v>1.04609994</v>
      </c>
      <c r="T37" s="21">
        <f t="shared" si="2"/>
        <v>1.1172905649999998</v>
      </c>
      <c r="U37" s="21">
        <f t="shared" si="2"/>
        <v>1.1877797649999997</v>
      </c>
    </row>
    <row r="38" spans="1:21" x14ac:dyDescent="0.25">
      <c r="A38" s="26">
        <v>34</v>
      </c>
      <c r="B38" s="21">
        <f t="shared" si="4"/>
        <v>0.19855588499999977</v>
      </c>
      <c r="C38" s="21">
        <f t="shared" si="4"/>
        <v>0.23096525999999984</v>
      </c>
      <c r="D38" s="21">
        <f t="shared" si="4"/>
        <v>0.26565588499999993</v>
      </c>
      <c r="E38" s="21">
        <f t="shared" si="4"/>
        <v>0.30262776000000002</v>
      </c>
      <c r="F38" s="21">
        <f t="shared" si="4"/>
        <v>0.34188088499999991</v>
      </c>
      <c r="G38" s="21">
        <f t="shared" si="4"/>
        <v>0.38341526000000004</v>
      </c>
      <c r="H38" s="21">
        <f t="shared" si="4"/>
        <v>0.42723088499999973</v>
      </c>
      <c r="I38" s="21">
        <f t="shared" si="4"/>
        <v>0.47332775999999965</v>
      </c>
      <c r="J38" s="21">
        <f t="shared" si="4"/>
        <v>0.52170588499999981</v>
      </c>
      <c r="K38" s="21">
        <f t="shared" si="4"/>
        <v>0.57236525999999976</v>
      </c>
      <c r="L38" s="21">
        <f t="shared" si="4"/>
        <v>0.62530588499999995</v>
      </c>
      <c r="M38" s="21">
        <f t="shared" si="4"/>
        <v>0.68052775999999993</v>
      </c>
      <c r="N38" s="21">
        <f t="shared" si="4"/>
        <v>0.73803088499999969</v>
      </c>
      <c r="O38" s="21">
        <f t="shared" si="4"/>
        <v>0.79781526000000014</v>
      </c>
      <c r="P38" s="21">
        <f t="shared" si="4"/>
        <v>0.85988088499999993</v>
      </c>
      <c r="Q38" s="21">
        <f t="shared" si="4"/>
        <v>0.92422775999999995</v>
      </c>
      <c r="R38" s="21">
        <f t="shared" si="3"/>
        <v>0.99085588500000021</v>
      </c>
      <c r="S38" s="21">
        <f t="shared" si="3"/>
        <v>1.0597652599999998</v>
      </c>
      <c r="T38" s="21">
        <f t="shared" si="2"/>
        <v>1.1309558849999997</v>
      </c>
      <c r="U38" s="21">
        <f t="shared" si="2"/>
        <v>1.2014450849999996</v>
      </c>
    </row>
    <row r="39" spans="1:21" x14ac:dyDescent="0.25">
      <c r="A39" s="26">
        <v>35</v>
      </c>
      <c r="B39" s="21">
        <f t="shared" si="4"/>
        <v>0.21244912499999979</v>
      </c>
      <c r="C39" s="21">
        <f t="shared" si="4"/>
        <v>0.24485849999999987</v>
      </c>
      <c r="D39" s="21">
        <f t="shared" si="4"/>
        <v>0.27954912499999995</v>
      </c>
      <c r="E39" s="21">
        <f t="shared" si="4"/>
        <v>0.31652100000000005</v>
      </c>
      <c r="F39" s="21">
        <f t="shared" si="4"/>
        <v>0.35577412499999994</v>
      </c>
      <c r="G39" s="21">
        <f t="shared" si="4"/>
        <v>0.39730850000000006</v>
      </c>
      <c r="H39" s="21">
        <f t="shared" si="4"/>
        <v>0.44112412499999998</v>
      </c>
      <c r="I39" s="21">
        <f t="shared" si="4"/>
        <v>0.4872209999999999</v>
      </c>
      <c r="J39" s="21">
        <f t="shared" si="4"/>
        <v>0.53559912499999962</v>
      </c>
      <c r="K39" s="21">
        <f t="shared" si="4"/>
        <v>0.58625849999999957</v>
      </c>
      <c r="L39" s="21">
        <f t="shared" si="4"/>
        <v>0.63919912499999976</v>
      </c>
      <c r="M39" s="21">
        <f t="shared" si="4"/>
        <v>0.69442099999999973</v>
      </c>
      <c r="N39" s="21">
        <f t="shared" si="4"/>
        <v>0.75192412499999994</v>
      </c>
      <c r="O39" s="21">
        <f t="shared" si="4"/>
        <v>0.81170849999999994</v>
      </c>
      <c r="P39" s="21">
        <f t="shared" si="4"/>
        <v>0.87377412500000018</v>
      </c>
      <c r="Q39" s="21">
        <f t="shared" si="4"/>
        <v>0.93812099999999976</v>
      </c>
      <c r="R39" s="21">
        <f t="shared" si="3"/>
        <v>1.004749125</v>
      </c>
      <c r="S39" s="21">
        <f t="shared" si="3"/>
        <v>1.0736584999999996</v>
      </c>
      <c r="T39" s="21">
        <f t="shared" si="2"/>
        <v>1.1448491249999999</v>
      </c>
      <c r="U39" s="21">
        <f t="shared" si="2"/>
        <v>1.2153383249999998</v>
      </c>
    </row>
    <row r="40" spans="1:21" x14ac:dyDescent="0.25">
      <c r="A40" s="26">
        <v>36</v>
      </c>
      <c r="B40" s="21">
        <f t="shared" si="4"/>
        <v>0.22657028499999976</v>
      </c>
      <c r="C40" s="21">
        <f t="shared" si="4"/>
        <v>0.25897965999999983</v>
      </c>
      <c r="D40" s="21">
        <f t="shared" si="4"/>
        <v>0.29367028499999992</v>
      </c>
      <c r="E40" s="21">
        <f t="shared" si="4"/>
        <v>0.33064216000000002</v>
      </c>
      <c r="F40" s="21">
        <f t="shared" si="4"/>
        <v>0.36989528499999991</v>
      </c>
      <c r="G40" s="21">
        <f t="shared" si="4"/>
        <v>0.41142966000000003</v>
      </c>
      <c r="H40" s="21">
        <f t="shared" si="4"/>
        <v>0.45524528499999972</v>
      </c>
      <c r="I40" s="21">
        <f t="shared" si="4"/>
        <v>0.50134215999999965</v>
      </c>
      <c r="J40" s="21">
        <f t="shared" si="4"/>
        <v>0.54972028499999981</v>
      </c>
      <c r="K40" s="21">
        <f t="shared" si="4"/>
        <v>0.60037965999999976</v>
      </c>
      <c r="L40" s="21">
        <f t="shared" si="4"/>
        <v>0.65332028499999995</v>
      </c>
      <c r="M40" s="21">
        <f t="shared" si="4"/>
        <v>0.70854215999999992</v>
      </c>
      <c r="N40" s="21">
        <f t="shared" si="4"/>
        <v>0.76604528500000013</v>
      </c>
      <c r="O40" s="21">
        <f t="shared" si="4"/>
        <v>0.82582966000000013</v>
      </c>
      <c r="P40" s="21">
        <f t="shared" si="4"/>
        <v>0.88789528500000037</v>
      </c>
      <c r="Q40" s="21">
        <f t="shared" si="4"/>
        <v>0.95224215999999995</v>
      </c>
      <c r="R40" s="21">
        <f t="shared" si="3"/>
        <v>1.0188702850000002</v>
      </c>
      <c r="S40" s="21">
        <f t="shared" si="3"/>
        <v>1.0877796599999998</v>
      </c>
      <c r="T40" s="21">
        <f t="shared" si="2"/>
        <v>1.1589702850000001</v>
      </c>
      <c r="U40" s="21">
        <f t="shared" si="2"/>
        <v>1.229459485</v>
      </c>
    </row>
    <row r="41" spans="1:21" x14ac:dyDescent="0.25">
      <c r="A41" s="26">
        <v>37</v>
      </c>
      <c r="B41" s="21">
        <f t="shared" si="4"/>
        <v>0.24091936499999966</v>
      </c>
      <c r="C41" s="21">
        <f t="shared" si="4"/>
        <v>0.27332873999999974</v>
      </c>
      <c r="D41" s="21">
        <f t="shared" si="4"/>
        <v>0.30801936499999982</v>
      </c>
      <c r="E41" s="21">
        <f t="shared" si="4"/>
        <v>0.34499123999999992</v>
      </c>
      <c r="F41" s="21">
        <f t="shared" si="4"/>
        <v>0.38424436499999981</v>
      </c>
      <c r="G41" s="21">
        <f t="shared" si="4"/>
        <v>0.42577874000000016</v>
      </c>
      <c r="H41" s="21">
        <f t="shared" si="4"/>
        <v>0.46959436499999985</v>
      </c>
      <c r="I41" s="21">
        <f t="shared" si="4"/>
        <v>0.51569123999999977</v>
      </c>
      <c r="J41" s="21">
        <f t="shared" si="4"/>
        <v>0.56406936499999993</v>
      </c>
      <c r="K41" s="21">
        <f t="shared" si="4"/>
        <v>0.61472873999999944</v>
      </c>
      <c r="L41" s="21">
        <f t="shared" si="4"/>
        <v>0.66766936500000007</v>
      </c>
      <c r="M41" s="21">
        <f t="shared" si="4"/>
        <v>0.72289124000000005</v>
      </c>
      <c r="N41" s="21">
        <f t="shared" si="4"/>
        <v>0.78039436500000026</v>
      </c>
      <c r="O41" s="21">
        <f t="shared" si="4"/>
        <v>0.84017873999999981</v>
      </c>
      <c r="P41" s="21">
        <f t="shared" si="4"/>
        <v>0.90224436500000049</v>
      </c>
      <c r="Q41" s="21">
        <f t="shared" si="4"/>
        <v>0.96659123999999963</v>
      </c>
      <c r="R41" s="21">
        <f t="shared" si="3"/>
        <v>1.0332193649999999</v>
      </c>
      <c r="S41" s="21">
        <f t="shared" si="3"/>
        <v>1.1021287399999995</v>
      </c>
      <c r="T41" s="21">
        <f t="shared" si="2"/>
        <v>1.1733193650000002</v>
      </c>
      <c r="U41" s="21">
        <f t="shared" si="2"/>
        <v>1.2438085650000001</v>
      </c>
    </row>
    <row r="42" spans="1:21" x14ac:dyDescent="0.25">
      <c r="A42" s="26">
        <v>38</v>
      </c>
      <c r="B42" s="21">
        <f t="shared" si="4"/>
        <v>0.25549636499999973</v>
      </c>
      <c r="C42" s="21">
        <f t="shared" si="4"/>
        <v>0.2879057399999998</v>
      </c>
      <c r="D42" s="21">
        <f t="shared" si="4"/>
        <v>0.32259636499999989</v>
      </c>
      <c r="E42" s="21">
        <f t="shared" si="4"/>
        <v>0.35956823999999998</v>
      </c>
      <c r="F42" s="21">
        <f t="shared" si="4"/>
        <v>0.39882136499999987</v>
      </c>
      <c r="G42" s="21">
        <f t="shared" si="4"/>
        <v>0.44035573999999977</v>
      </c>
      <c r="H42" s="21">
        <f t="shared" si="4"/>
        <v>0.48417136499999991</v>
      </c>
      <c r="I42" s="21">
        <f t="shared" si="4"/>
        <v>0.53026823999999984</v>
      </c>
      <c r="J42" s="21">
        <f t="shared" si="4"/>
        <v>0.57864636499999955</v>
      </c>
      <c r="K42" s="21">
        <f t="shared" si="4"/>
        <v>0.6293057399999995</v>
      </c>
      <c r="L42" s="21">
        <f t="shared" si="4"/>
        <v>0.68224636499999969</v>
      </c>
      <c r="M42" s="21">
        <f t="shared" si="4"/>
        <v>0.73746823999999966</v>
      </c>
      <c r="N42" s="21">
        <f t="shared" si="4"/>
        <v>0.79497136499999987</v>
      </c>
      <c r="O42" s="21">
        <f t="shared" si="4"/>
        <v>0.85475573999999988</v>
      </c>
      <c r="P42" s="21">
        <f t="shared" si="4"/>
        <v>0.91682136500000011</v>
      </c>
      <c r="Q42" s="21">
        <f t="shared" si="4"/>
        <v>0.98116823999999969</v>
      </c>
      <c r="R42" s="21">
        <f t="shared" si="3"/>
        <v>1.047796365</v>
      </c>
      <c r="S42" s="21">
        <f t="shared" si="3"/>
        <v>1.1167057399999996</v>
      </c>
      <c r="T42" s="21">
        <f t="shared" si="2"/>
        <v>1.1878963649999998</v>
      </c>
      <c r="U42" s="21">
        <f t="shared" si="2"/>
        <v>1.2583855649999998</v>
      </c>
    </row>
    <row r="43" spans="1:21" x14ac:dyDescent="0.25">
      <c r="A43" s="26">
        <v>39</v>
      </c>
      <c r="B43" s="21">
        <f t="shared" si="4"/>
        <v>0.27030128499999972</v>
      </c>
      <c r="C43" s="21">
        <f t="shared" si="4"/>
        <v>0.30271066000000002</v>
      </c>
      <c r="D43" s="21">
        <f t="shared" si="4"/>
        <v>0.33740128500000011</v>
      </c>
      <c r="E43" s="21">
        <f t="shared" si="4"/>
        <v>0.37437315999999998</v>
      </c>
      <c r="F43" s="21">
        <f t="shared" si="4"/>
        <v>0.41362628500000009</v>
      </c>
      <c r="G43" s="21">
        <f t="shared" si="4"/>
        <v>0.45516065999999977</v>
      </c>
      <c r="H43" s="21">
        <f t="shared" si="4"/>
        <v>0.49897628499999991</v>
      </c>
      <c r="I43" s="21">
        <f t="shared" si="4"/>
        <v>0.54507315999999983</v>
      </c>
      <c r="J43" s="21">
        <f t="shared" si="4"/>
        <v>0.59345128499999955</v>
      </c>
      <c r="K43" s="21">
        <f t="shared" si="4"/>
        <v>0.6441106599999995</v>
      </c>
      <c r="L43" s="21">
        <f t="shared" si="4"/>
        <v>0.69705128499999969</v>
      </c>
      <c r="M43" s="21">
        <f t="shared" si="4"/>
        <v>0.75227315999999966</v>
      </c>
      <c r="N43" s="21">
        <f t="shared" si="4"/>
        <v>0.80977628499999987</v>
      </c>
      <c r="O43" s="21">
        <f t="shared" si="4"/>
        <v>0.86956065999999987</v>
      </c>
      <c r="P43" s="21">
        <f t="shared" si="4"/>
        <v>0.93162628500000011</v>
      </c>
      <c r="Q43" s="21">
        <f t="shared" si="4"/>
        <v>0.99597315999999969</v>
      </c>
      <c r="R43" s="21">
        <f t="shared" si="3"/>
        <v>1.062601285</v>
      </c>
      <c r="S43" s="21">
        <f t="shared" si="3"/>
        <v>1.1315106599999996</v>
      </c>
      <c r="T43" s="21">
        <f t="shared" si="2"/>
        <v>1.2027012849999998</v>
      </c>
      <c r="U43" s="21">
        <f t="shared" si="2"/>
        <v>1.2731904849999998</v>
      </c>
    </row>
    <row r="44" spans="1:21" x14ac:dyDescent="0.25">
      <c r="A44" s="26">
        <v>40</v>
      </c>
      <c r="B44" s="21">
        <f t="shared" si="4"/>
        <v>0.28533412499999988</v>
      </c>
      <c r="C44" s="21">
        <f t="shared" si="4"/>
        <v>0.31774349999999996</v>
      </c>
      <c r="D44" s="21">
        <f t="shared" si="4"/>
        <v>0.35243412500000004</v>
      </c>
      <c r="E44" s="21">
        <f t="shared" si="4"/>
        <v>0.38940600000000014</v>
      </c>
      <c r="F44" s="21">
        <f t="shared" si="4"/>
        <v>0.42865912499999981</v>
      </c>
      <c r="G44" s="21">
        <f t="shared" si="4"/>
        <v>0.47019350000000015</v>
      </c>
      <c r="H44" s="21">
        <f t="shared" si="4"/>
        <v>0.51400912499999984</v>
      </c>
      <c r="I44" s="21">
        <f t="shared" si="4"/>
        <v>0.56010599999999977</v>
      </c>
      <c r="J44" s="21">
        <f t="shared" si="4"/>
        <v>0.60848412499999949</v>
      </c>
      <c r="K44" s="21">
        <f t="shared" si="4"/>
        <v>0.65914349999999944</v>
      </c>
      <c r="L44" s="21">
        <f t="shared" si="4"/>
        <v>0.71208412499999962</v>
      </c>
      <c r="M44" s="21">
        <f t="shared" si="4"/>
        <v>0.7673059999999996</v>
      </c>
      <c r="N44" s="21">
        <f t="shared" si="4"/>
        <v>0.82480912499999981</v>
      </c>
      <c r="O44" s="21">
        <f t="shared" si="4"/>
        <v>0.88459349999999981</v>
      </c>
      <c r="P44" s="21">
        <f t="shared" si="4"/>
        <v>0.94665912500000005</v>
      </c>
      <c r="Q44" s="21">
        <f t="shared" si="4"/>
        <v>1.0110059999999996</v>
      </c>
      <c r="R44" s="21">
        <f t="shared" si="3"/>
        <v>1.0776341249999999</v>
      </c>
      <c r="S44" s="21">
        <f t="shared" si="3"/>
        <v>1.1465434999999995</v>
      </c>
      <c r="T44" s="21">
        <f t="shared" si="2"/>
        <v>1.2177341249999998</v>
      </c>
      <c r="U44" s="21">
        <f t="shared" si="2"/>
        <v>1.2882233249999997</v>
      </c>
    </row>
    <row r="45" spans="1:21" x14ac:dyDescent="0.25">
      <c r="A45" s="26">
        <v>41</v>
      </c>
      <c r="B45" s="21">
        <f t="shared" si="4"/>
        <v>0.30059488499999976</v>
      </c>
      <c r="C45" s="21">
        <f t="shared" si="4"/>
        <v>0.33300425999999983</v>
      </c>
      <c r="D45" s="21">
        <f t="shared" si="4"/>
        <v>0.36769488499999992</v>
      </c>
      <c r="E45" s="21">
        <f t="shared" si="4"/>
        <v>0.40466676000000001</v>
      </c>
      <c r="F45" s="21">
        <f t="shared" si="4"/>
        <v>0.44391988500000013</v>
      </c>
      <c r="G45" s="21">
        <f t="shared" si="4"/>
        <v>0.48545426000000003</v>
      </c>
      <c r="H45" s="21">
        <f t="shared" si="4"/>
        <v>0.52926988500000016</v>
      </c>
      <c r="I45" s="21">
        <f t="shared" si="4"/>
        <v>0.57536676000000009</v>
      </c>
      <c r="J45" s="21">
        <f t="shared" si="4"/>
        <v>0.6237448849999998</v>
      </c>
      <c r="K45" s="21">
        <f t="shared" si="4"/>
        <v>0.67440425999999976</v>
      </c>
      <c r="L45" s="21">
        <f t="shared" si="4"/>
        <v>0.72734488499999994</v>
      </c>
      <c r="M45" s="21">
        <f t="shared" si="4"/>
        <v>0.78256675999999992</v>
      </c>
      <c r="N45" s="21">
        <f t="shared" si="4"/>
        <v>0.84006988500000013</v>
      </c>
      <c r="O45" s="21">
        <f t="shared" si="4"/>
        <v>0.89985426000000013</v>
      </c>
      <c r="P45" s="21">
        <f t="shared" si="4"/>
        <v>0.96191988500000036</v>
      </c>
      <c r="Q45" s="21">
        <f t="shared" si="4"/>
        <v>1.0262667599999999</v>
      </c>
      <c r="R45" s="21">
        <f t="shared" si="3"/>
        <v>1.0928948850000002</v>
      </c>
      <c r="S45" s="21">
        <f t="shared" si="3"/>
        <v>1.1618042599999998</v>
      </c>
      <c r="T45" s="21">
        <f t="shared" si="2"/>
        <v>1.2329948850000001</v>
      </c>
      <c r="U45" s="21">
        <f t="shared" si="2"/>
        <v>1.303484085</v>
      </c>
    </row>
    <row r="46" spans="1:21" x14ac:dyDescent="0.25">
      <c r="A46" s="26">
        <v>42</v>
      </c>
      <c r="B46" s="21">
        <f t="shared" si="4"/>
        <v>0.31608356499999979</v>
      </c>
      <c r="C46" s="21">
        <f t="shared" si="4"/>
        <v>0.34849293999999986</v>
      </c>
      <c r="D46" s="21">
        <f t="shared" si="4"/>
        <v>0.38318356499999995</v>
      </c>
      <c r="E46" s="21">
        <f t="shared" si="4"/>
        <v>0.42015544000000005</v>
      </c>
      <c r="F46" s="21">
        <f t="shared" si="4"/>
        <v>0.45940856499999994</v>
      </c>
      <c r="G46" s="21">
        <f t="shared" si="4"/>
        <v>0.50094293999999984</v>
      </c>
      <c r="H46" s="21">
        <f t="shared" si="4"/>
        <v>0.54475856499999997</v>
      </c>
      <c r="I46" s="21">
        <f t="shared" si="4"/>
        <v>0.5908554399999999</v>
      </c>
      <c r="J46" s="21">
        <f t="shared" si="4"/>
        <v>0.63923356499999961</v>
      </c>
      <c r="K46" s="21">
        <f t="shared" si="4"/>
        <v>0.68989293999999957</v>
      </c>
      <c r="L46" s="21">
        <f t="shared" si="4"/>
        <v>0.74283356499999975</v>
      </c>
      <c r="M46" s="21">
        <f t="shared" si="4"/>
        <v>0.79805543999999973</v>
      </c>
      <c r="N46" s="21">
        <f t="shared" si="4"/>
        <v>0.85555856499999994</v>
      </c>
      <c r="O46" s="21">
        <f t="shared" si="4"/>
        <v>0.91534293999999994</v>
      </c>
      <c r="P46" s="21">
        <f t="shared" si="4"/>
        <v>0.97740856500000017</v>
      </c>
      <c r="Q46" s="21">
        <f t="shared" si="4"/>
        <v>1.0417554399999998</v>
      </c>
      <c r="R46" s="21">
        <f t="shared" si="3"/>
        <v>1.108383565</v>
      </c>
      <c r="S46" s="21">
        <f t="shared" si="3"/>
        <v>1.1772929399999996</v>
      </c>
      <c r="T46" s="21">
        <f t="shared" si="2"/>
        <v>1.2484835649999999</v>
      </c>
      <c r="U46" s="21">
        <f t="shared" si="2"/>
        <v>1.3189727649999998</v>
      </c>
    </row>
    <row r="47" spans="1:21" x14ac:dyDescent="0.25">
      <c r="A47" s="26">
        <v>43</v>
      </c>
      <c r="B47" s="21">
        <f t="shared" si="4"/>
        <v>0.33180016499999976</v>
      </c>
      <c r="C47" s="21">
        <f t="shared" si="4"/>
        <v>0.36420953999999983</v>
      </c>
      <c r="D47" s="21">
        <f t="shared" si="4"/>
        <v>0.39890016499999992</v>
      </c>
      <c r="E47" s="21">
        <f t="shared" si="4"/>
        <v>0.43587204000000002</v>
      </c>
      <c r="F47" s="21">
        <f t="shared" si="4"/>
        <v>0.47512516499999968</v>
      </c>
      <c r="G47" s="21">
        <f t="shared" si="4"/>
        <v>0.51665954000000003</v>
      </c>
      <c r="H47" s="21">
        <f t="shared" si="4"/>
        <v>0.56047516499999972</v>
      </c>
      <c r="I47" s="21">
        <f t="shared" si="4"/>
        <v>0.60657203999999965</v>
      </c>
      <c r="J47" s="21">
        <f t="shared" si="4"/>
        <v>0.65495016499999981</v>
      </c>
      <c r="K47" s="21">
        <f t="shared" si="4"/>
        <v>0.70560953999999931</v>
      </c>
      <c r="L47" s="21">
        <f t="shared" si="4"/>
        <v>0.75855016499999994</v>
      </c>
      <c r="M47" s="21">
        <f t="shared" si="4"/>
        <v>0.81377203999999992</v>
      </c>
      <c r="N47" s="21">
        <f t="shared" si="4"/>
        <v>0.87127516500000013</v>
      </c>
      <c r="O47" s="21">
        <f t="shared" si="4"/>
        <v>0.93105953999999969</v>
      </c>
      <c r="P47" s="21">
        <f t="shared" si="4"/>
        <v>0.99312516500000037</v>
      </c>
      <c r="Q47" s="21">
        <f t="shared" si="4"/>
        <v>1.0574720399999995</v>
      </c>
      <c r="R47" s="21">
        <f t="shared" si="3"/>
        <v>1.1241001649999998</v>
      </c>
      <c r="S47" s="21">
        <f t="shared" si="3"/>
        <v>1.1930095399999994</v>
      </c>
      <c r="T47" s="21">
        <f t="shared" si="2"/>
        <v>1.2642001650000001</v>
      </c>
      <c r="U47" s="21">
        <f t="shared" si="2"/>
        <v>1.334689365</v>
      </c>
    </row>
    <row r="48" spans="1:21" x14ac:dyDescent="0.25">
      <c r="A48" s="27">
        <v>43.18</v>
      </c>
      <c r="B48" s="21">
        <f t="shared" si="4"/>
        <v>0.33465335810399965</v>
      </c>
      <c r="C48" s="21">
        <f t="shared" si="4"/>
        <v>0.36706273310399995</v>
      </c>
      <c r="D48" s="21">
        <f t="shared" si="4"/>
        <v>0.40175335810400004</v>
      </c>
      <c r="E48" s="21">
        <f t="shared" si="4"/>
        <v>0.43872523310399991</v>
      </c>
      <c r="F48" s="21">
        <f t="shared" si="4"/>
        <v>0.47797835810400002</v>
      </c>
      <c r="G48" s="21">
        <f t="shared" si="4"/>
        <v>0.51951273310399992</v>
      </c>
      <c r="H48" s="21">
        <f t="shared" si="4"/>
        <v>0.56332835810400006</v>
      </c>
      <c r="I48" s="21">
        <f t="shared" si="4"/>
        <v>0.60942523310399999</v>
      </c>
      <c r="J48" s="21">
        <f t="shared" si="4"/>
        <v>0.6578033581039997</v>
      </c>
      <c r="K48" s="21">
        <f t="shared" si="4"/>
        <v>0.70846273310399965</v>
      </c>
      <c r="L48" s="21">
        <f t="shared" si="4"/>
        <v>0.76140335810399984</v>
      </c>
      <c r="M48" s="21">
        <f t="shared" si="4"/>
        <v>0.81662523310399981</v>
      </c>
      <c r="N48" s="21">
        <f t="shared" si="4"/>
        <v>0.87412835810400003</v>
      </c>
      <c r="O48" s="21">
        <f t="shared" si="4"/>
        <v>0.93391273310400003</v>
      </c>
      <c r="P48" s="21">
        <f t="shared" si="4"/>
        <v>0.99597835810400026</v>
      </c>
      <c r="Q48" s="21">
        <f t="shared" si="4"/>
        <v>1.0603252331039998</v>
      </c>
      <c r="R48" s="21">
        <f t="shared" si="3"/>
        <v>1.1269533581040001</v>
      </c>
      <c r="S48" s="21">
        <f t="shared" si="3"/>
        <v>1.1958627331039997</v>
      </c>
      <c r="T48" s="21">
        <f t="shared" si="2"/>
        <v>1.267053358104</v>
      </c>
      <c r="U48" s="21">
        <f t="shared" si="2"/>
        <v>1.3375425581039999</v>
      </c>
    </row>
  </sheetData>
  <sheetProtection sheet="1" objects="1" scenarios="1" selectLockedCells="1"/>
  <mergeCells count="2">
    <mergeCell ref="B1:U1"/>
    <mergeCell ref="B2:U2"/>
  </mergeCells>
  <conditionalFormatting sqref="B4:U4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Instructions--Read Me First!</vt:lpstr>
      <vt:lpstr>Metric Calculator</vt:lpstr>
      <vt:lpstr>English Calculator</vt:lpstr>
      <vt:lpstr>Metric table at 27 C</vt:lpstr>
      <vt:lpstr>Metric table at 28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Hisham Abdelrahman</cp:lastModifiedBy>
  <dcterms:created xsi:type="dcterms:W3CDTF">2015-06-05T18:17:20Z</dcterms:created>
  <dcterms:modified xsi:type="dcterms:W3CDTF">2021-09-10T05:44:05Z</dcterms:modified>
</cp:coreProperties>
</file>