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haa0008_auburn_edu/Documents/Manuscripts/7- Published/Published 2021 - Crayfish CO2 pond study/Final and updated calculator/"/>
    </mc:Choice>
  </mc:AlternateContent>
  <xr:revisionPtr revIDLastSave="14" documentId="10_ncr:8000_{601C723E-FE3B-410E-9734-824F6E34DA29}" xr6:coauthVersionLast="47" xr6:coauthVersionMax="47" xr10:uidLastSave="{5C136B77-6DB9-4832-A0C6-DBD2CC94E3C3}"/>
  <workbookProtection workbookAlgorithmName="SHA-512" workbookHashValue="AgGhaD2G84Qcnawwjt8d/iQEhZHDNJk4/h9mNTHqfTk6ZT4+NXaydV9vzVt3HA0moLoCuNPdF+0EXqFz8M45DQ==" workbookSaltValue="iKKLOk3Jq64BuLVkk3Q0jQ==" workbookSpinCount="100000" lockStructure="1"/>
  <bookViews>
    <workbookView xWindow="-120" yWindow="-120" windowWidth="29040" windowHeight="15840" xr2:uid="{14FFA9F7-24F6-484E-9ECF-3D0DD1EDE1F4}"/>
  </bookViews>
  <sheets>
    <sheet name="Instructions--Read Me First!" sheetId="12" r:id="rId1"/>
    <sheet name="Prediction Equations" sheetId="2" r:id="rId2"/>
    <sheet name="Control pond Calculator" sheetId="4" r:id="rId3"/>
    <sheet name="Final pond Calculator" sheetId="9" r:id="rId4"/>
    <sheet name="Hourly pond Calculator" sheetId="10" r:id="rId5"/>
    <sheet name="Refuge pond Calculator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9" l="1"/>
  <c r="L14" i="11"/>
  <c r="C14" i="11"/>
  <c r="L14" i="10"/>
  <c r="C14" i="10"/>
  <c r="L14" i="9"/>
  <c r="L14" i="4"/>
  <c r="C14" i="4"/>
</calcChain>
</file>

<file path=xl/sharedStrings.xml><?xml version="1.0" encoding="utf-8"?>
<sst xmlns="http://schemas.openxmlformats.org/spreadsheetml/2006/main" count="83" uniqueCount="54">
  <si>
    <r>
      <rPr>
        <b/>
        <sz val="24"/>
        <color rgb="FFFFFF00"/>
        <rFont val="Calibri"/>
        <family val="2"/>
      </rPr>
      <t>°</t>
    </r>
    <r>
      <rPr>
        <b/>
        <sz val="24"/>
        <color rgb="FFFFFF00"/>
        <rFont val="Times New Roman"/>
        <family val="1"/>
      </rPr>
      <t>C</t>
    </r>
  </si>
  <si>
    <t>Average water temperature</t>
  </si>
  <si>
    <t>Average water pH</t>
  </si>
  <si>
    <t>Crayfish wet mass</t>
  </si>
  <si>
    <t>gram</t>
  </si>
  <si>
    <t>Average carbon dioxide concentration</t>
  </si>
  <si>
    <t>ppm (mg/L)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</si>
  <si>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rgb="FF000000"/>
        <rFont val="Times New Roman"/>
        <family val="1"/>
      </rPr>
      <t xml:space="preserve">The following equations can be used to predict </t>
    </r>
    <r>
      <rPr>
        <b/>
        <sz val="12"/>
        <color rgb="FF000000"/>
        <rFont val="Times New Roman"/>
        <family val="1"/>
      </rPr>
      <t>odds</t>
    </r>
    <r>
      <rPr>
        <sz val="12"/>
        <color rgb="FF000000"/>
        <rFont val="Times New Roman"/>
        <family val="1"/>
      </rPr>
      <t xml:space="preserve"> of collection at any crayfish weight (within the studied range). One equation is provided for each treatment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</si>
  <si>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Control = exp[-3.5038 - 8.8093 T</t>
    </r>
    <r>
      <rPr>
        <sz val="12"/>
        <color rgb="FFFF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+ 0.806 C</t>
    </r>
    <r>
      <rPr>
        <sz val="12"/>
        <color rgb="FFFF0000"/>
        <rFont val="Times New Roman"/>
        <family val="1"/>
      </rPr>
      <t xml:space="preserve">  </t>
    </r>
    <r>
      <rPr>
        <sz val="12"/>
        <color rgb="FF000000"/>
        <rFont val="Times New Roman"/>
        <family val="1"/>
      </rPr>
      <t>+ 0.0823 CP + 1.1048 TP]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</si>
  <si>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Final =</t>
    </r>
    <r>
      <rPr>
        <sz val="12"/>
        <color rgb="FFFF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exp[267.1962</t>
    </r>
    <r>
      <rPr>
        <sz val="12"/>
        <color rgb="FFFF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- 6.3126 T</t>
    </r>
    <r>
      <rPr>
        <sz val="12"/>
        <color rgb="FFFF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- 0.4721 C</t>
    </r>
    <r>
      <rPr>
        <sz val="12"/>
        <color rgb="FFFF0000"/>
        <rFont val="Times New Roman"/>
        <family val="1"/>
      </rPr>
      <t xml:space="preserve">  </t>
    </r>
    <r>
      <rPr>
        <sz val="12"/>
        <color rgb="FF000000"/>
        <rFont val="Times New Roman"/>
        <family val="1"/>
      </rPr>
      <t>- 47.1448 P + 0.0462 W + 0.0823 CP + 1.1048 TP]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</si>
  <si>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Hourly = exp[371.9962</t>
    </r>
    <r>
      <rPr>
        <sz val="12"/>
        <color rgb="FFFF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- 5.9963 T</t>
    </r>
    <r>
      <rPr>
        <sz val="12"/>
        <color rgb="FFFF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- 0.4665 C</t>
    </r>
    <r>
      <rPr>
        <sz val="12"/>
        <color rgb="FFFF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 xml:space="preserve"> - 67.0181 P + 0.0117 W +</t>
    </r>
    <r>
      <rPr>
        <sz val="12"/>
        <color rgb="FFFF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0.0823 CP + 1.1048 TP]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</si>
  <si>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Refuge = exp[24.2512  - 6.916 T  - 0.5072 C</t>
    </r>
    <r>
      <rPr>
        <sz val="12"/>
        <color rgb="FFFF0000"/>
        <rFont val="Times New Roman"/>
        <family val="1"/>
      </rPr>
      <t xml:space="preserve">  </t>
    </r>
    <r>
      <rPr>
        <sz val="12"/>
        <color rgb="FF000000"/>
        <rFont val="Times New Roman"/>
        <family val="1"/>
      </rPr>
      <t>+ 0.0507 W +</t>
    </r>
    <r>
      <rPr>
        <sz val="12"/>
        <color rgb="FFFF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0.0823 CP + 1.1048 TP]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</si>
  <si>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rgb="FF000000"/>
        <rFont val="Times New Roman"/>
        <family val="1"/>
      </rPr>
      <t>W= Crayfish weight in grams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</si>
  <si>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rgb="FF000000"/>
        <rFont val="Times New Roman"/>
        <family val="1"/>
      </rPr>
      <t>T = Average water temperature (</t>
    </r>
    <r>
      <rPr>
        <sz val="12"/>
        <color rgb="FF000000"/>
        <rFont val="Calibri"/>
        <family val="2"/>
        <scheme val="minor"/>
      </rPr>
      <t>°</t>
    </r>
    <r>
      <rPr>
        <sz val="12"/>
        <color rgb="FF000000"/>
        <rFont val="Times New Roman"/>
        <family val="1"/>
      </rPr>
      <t>C) in pond during the trial (~8 hours).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</si>
  <si>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rgb="FF000000"/>
        <rFont val="Times New Roman"/>
        <family val="1"/>
      </rPr>
      <t>C = Average CO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conc. (</t>
    </r>
    <r>
      <rPr>
        <sz val="12"/>
        <color rgb="FF000000"/>
        <rFont val="Calibri"/>
        <family val="2"/>
        <scheme val="minor"/>
      </rPr>
      <t>ppm</t>
    </r>
    <r>
      <rPr>
        <sz val="12"/>
        <color rgb="FF000000"/>
        <rFont val="Times New Roman"/>
        <family val="1"/>
      </rPr>
      <t>) in pond during the trial (~8 hours).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</si>
  <si>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rgb="FF000000"/>
        <rFont val="Times New Roman"/>
        <family val="1"/>
      </rPr>
      <t>P = Average pH in pond during the trial (~8 hours).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</si>
  <si>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rgb="FF000000"/>
        <rFont val="Times New Roman"/>
        <family val="1"/>
      </rPr>
      <t xml:space="preserve">The following equation can be used to predict </t>
    </r>
    <r>
      <rPr>
        <b/>
        <sz val="12"/>
        <color rgb="FF000000"/>
        <rFont val="Times New Roman"/>
        <family val="1"/>
      </rPr>
      <t>probability</t>
    </r>
    <r>
      <rPr>
        <sz val="12"/>
        <color rgb="FF000000"/>
        <rFont val="Times New Roman"/>
        <family val="1"/>
      </rPr>
      <t xml:space="preserve"> of collection at any crayfish weight (within the studied range). One equation is provided for each treatment</t>
    </r>
  </si>
  <si>
    <r>
      <t>ü</t>
    </r>
    <r>
      <rPr>
        <sz val="7"/>
        <color theme="1"/>
        <rFont val="Times New Roman"/>
        <family val="1"/>
      </rPr>
      <t xml:space="preserve">   </t>
    </r>
  </si>
  <si>
    <r>
      <t>ü</t>
    </r>
    <r>
      <rPr>
        <sz val="7"/>
        <color theme="1"/>
        <rFont val="Times New Roman"/>
        <family val="1"/>
      </rPr>
      <t xml:space="preserve">    </t>
    </r>
  </si>
  <si>
    <t>Enter any value from 8.10 to 28.80</t>
  </si>
  <si>
    <r>
      <t xml:space="preserve">Prediction of Crayfish Capture in </t>
    </r>
    <r>
      <rPr>
        <b/>
        <sz val="28"/>
        <color rgb="FF7030A0"/>
        <rFont val="Times New Roman"/>
        <family val="1"/>
      </rPr>
      <t>CONTROL</t>
    </r>
    <r>
      <rPr>
        <b/>
        <sz val="28"/>
        <color theme="1"/>
        <rFont val="Times New Roman"/>
        <family val="1"/>
      </rPr>
      <t xml:space="preserve"> pond
</t>
    </r>
    <r>
      <rPr>
        <sz val="18"/>
        <color theme="1"/>
        <rFont val="Times New Roman"/>
        <family val="1"/>
      </rPr>
      <t>as a function of water temperature, water pH, carbon dioxide concentration, and crayfish wet mass</t>
    </r>
  </si>
  <si>
    <t>Enter any value from 6.97 to 7.46</t>
  </si>
  <si>
    <t>Enter any value from 2.97 to 17.85</t>
  </si>
  <si>
    <t>Enter any value from 2.30 to 58.20</t>
  </si>
  <si>
    <r>
      <t xml:space="preserve">Crayfish Capture </t>
    </r>
    <r>
      <rPr>
        <b/>
        <sz val="20"/>
        <color rgb="FF7030A0"/>
        <rFont val="Times New Roman"/>
        <family val="1"/>
      </rPr>
      <t>Probability</t>
    </r>
  </si>
  <si>
    <r>
      <t xml:space="preserve">Crayfish Capture </t>
    </r>
    <r>
      <rPr>
        <b/>
        <sz val="20"/>
        <color rgb="FF7030A0"/>
        <rFont val="Times New Roman"/>
        <family val="1"/>
      </rPr>
      <t>Odds</t>
    </r>
  </si>
  <si>
    <r>
      <t xml:space="preserve">Prediction of Crayfish Capture in </t>
    </r>
    <r>
      <rPr>
        <b/>
        <sz val="28"/>
        <color rgb="FF7030A0"/>
        <rFont val="Times New Roman"/>
        <family val="1"/>
      </rPr>
      <t>FINAL</t>
    </r>
    <r>
      <rPr>
        <b/>
        <sz val="28"/>
        <color theme="1"/>
        <rFont val="Times New Roman"/>
        <family val="1"/>
      </rPr>
      <t xml:space="preserve"> pond
</t>
    </r>
    <r>
      <rPr>
        <sz val="18"/>
        <color theme="1"/>
        <rFont val="Times New Roman"/>
        <family val="1"/>
      </rPr>
      <t>as a function of water temperature, water pH, carbon dioxide concentration, and crayfish wet mass</t>
    </r>
  </si>
  <si>
    <t>Enter any value from 7.21 to 34.60</t>
  </si>
  <si>
    <t>Enter any value from 5.46 to 5.98</t>
  </si>
  <si>
    <t>Enter any value from 96.25 to 269.64</t>
  </si>
  <si>
    <t>Enter any value from 2.60 to 58.40</t>
  </si>
  <si>
    <t>Enter any value from 8.76 to 34.71</t>
  </si>
  <si>
    <t>Enter any value from 129.15 to 450.50</t>
  </si>
  <si>
    <t>Enter any value from 5.57 to 5.80</t>
  </si>
  <si>
    <t>Enter any value from 1.50 to 59.00</t>
  </si>
  <si>
    <t>Enter any value from 30.79 to 34.61</t>
  </si>
  <si>
    <t>Enter any value from 5.62 to 5.79</t>
  </si>
  <si>
    <t>Enter any value from 173.68 to 354.68</t>
  </si>
  <si>
    <t>Enter any value from 5.00 to 50.00</t>
  </si>
  <si>
    <r>
      <t xml:space="preserve">Prediction of Crayfish Capture in </t>
    </r>
    <r>
      <rPr>
        <b/>
        <sz val="28"/>
        <color rgb="FF7030A0"/>
        <rFont val="Times New Roman"/>
        <family val="1"/>
      </rPr>
      <t>REFUGE</t>
    </r>
    <r>
      <rPr>
        <b/>
        <sz val="28"/>
        <color theme="1"/>
        <rFont val="Times New Roman"/>
        <family val="1"/>
      </rPr>
      <t xml:space="preserve"> pond
</t>
    </r>
    <r>
      <rPr>
        <sz val="18"/>
        <color theme="1"/>
        <rFont val="Times New Roman"/>
        <family val="1"/>
      </rPr>
      <t>as a function of water temperature, water pH, carbon dioxide concentration, and crayfish wet mass</t>
    </r>
  </si>
  <si>
    <r>
      <t xml:space="preserve">Prediction of Crayfish Capture in </t>
    </r>
    <r>
      <rPr>
        <b/>
        <sz val="28"/>
        <color rgb="FF7030A0"/>
        <rFont val="Times New Roman"/>
        <family val="1"/>
      </rPr>
      <t>HOURLY</t>
    </r>
    <r>
      <rPr>
        <b/>
        <sz val="28"/>
        <color theme="1"/>
        <rFont val="Times New Roman"/>
        <family val="1"/>
      </rPr>
      <t xml:space="preserve"> pond
</t>
    </r>
    <r>
      <rPr>
        <sz val="18"/>
        <color theme="1"/>
        <rFont val="Times New Roman"/>
        <family val="1"/>
      </rPr>
      <t>as a function of water temperature, water pH, carbon dioxide concentration, and crayfish wet mass</t>
    </r>
  </si>
  <si>
    <t>Article URL</t>
  </si>
  <si>
    <t>Management of Biological Invasions</t>
  </si>
  <si>
    <t>e-ISSN: 1989-8649</t>
  </si>
  <si>
    <t>Frequency: Quarterly</t>
  </si>
  <si>
    <t>URL: http://www.reabic.net/journals/mbi/Default.aspx</t>
  </si>
  <si>
    <t>DOI: 10.3391/mbi</t>
  </si>
  <si>
    <t>Publisher: Regional Euro-Asian Biological Invasions Centre - REABIC, PL 6, 00981 Helsinki, FINLAND</t>
  </si>
  <si>
    <t>https://github.com/Hisham-Abdelrahman/crayfish-CO2</t>
  </si>
  <si>
    <t>https://doi.org/10.3391/mbi.2021.12.4.11</t>
  </si>
  <si>
    <t>https://www.reabic.net/journals/mbi/2021/4/MBI_2021_Abdelrahman_etal.pdf</t>
  </si>
  <si>
    <r>
      <rPr>
        <b/>
        <sz val="11"/>
        <color theme="1"/>
        <rFont val="Calibri"/>
        <family val="2"/>
        <scheme val="minor"/>
      </rPr>
      <t>Correspondence:</t>
    </r>
    <r>
      <rPr>
        <sz val="11"/>
        <color theme="1"/>
        <rFont val="Calibri"/>
        <family val="2"/>
        <scheme val="minor"/>
      </rPr>
      <t xml:space="preserve"> Hisham A. Abdelrahman; e-mail: hisham@auburn.edu</t>
    </r>
  </si>
  <si>
    <t>This is a supplementary file providing four interactive, self-explanatory
Microsoft Excel spreadsheet-based calculator files. Calculators were developed
to perform crayfish capture probability predictive models. The interactive
calculator files are publicly available at:</t>
  </si>
  <si>
    <r>
      <rPr>
        <b/>
        <sz val="11"/>
        <color theme="1"/>
        <rFont val="Calibri"/>
        <family val="2"/>
        <scheme val="minor"/>
      </rPr>
      <t>Cite</t>
    </r>
    <r>
      <rPr>
        <sz val="11"/>
        <color theme="1"/>
        <rFont val="Calibri"/>
        <family val="2"/>
        <scheme val="minor"/>
      </rPr>
      <t xml:space="preserve">
Abdelrahman HA, Gibson RL, Fogelman KJ, Cupp AR, Allert AL, Stoeckel JA (2021) </t>
    </r>
    <r>
      <rPr>
        <b/>
        <sz val="11"/>
        <color theme="1"/>
        <rFont val="Calibri"/>
        <family val="2"/>
        <scheme val="minor"/>
      </rPr>
      <t>Evaluation of dissolved carbon dioxide to stimulate emergence of red swamp crayfish Procambarus clarkii (Decapoda: Cambaridae) from infested ponds.</t>
    </r>
    <r>
      <rPr>
        <sz val="11"/>
        <color theme="1"/>
        <rFont val="Calibri"/>
        <family val="2"/>
        <scheme val="minor"/>
      </rPr>
      <t xml:space="preserve"> Management of Biological Invasions 12(4): 952–974,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</si>
</sst>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28"/>
      <color theme="1"/>
      <name val="Times New Roman"/>
      <family val="1"/>
    </font>
    <font>
      <b/>
      <sz val="24"/>
      <color rgb="FFFFFF00"/>
      <name val="Times New Roman"/>
      <family val="1"/>
    </font>
    <font>
      <b/>
      <sz val="28"/>
      <color rgb="FFFF0000"/>
      <name val="Times New Roman"/>
      <family val="1"/>
    </font>
    <font>
      <b/>
      <sz val="48"/>
      <color rgb="FF7030A0"/>
      <name val="Times New Roman"/>
      <family val="1"/>
    </font>
    <font>
      <sz val="11"/>
      <color rgb="FF7030A0"/>
      <name val="Calibri"/>
      <family val="2"/>
      <scheme val="minor"/>
    </font>
    <font>
      <b/>
      <sz val="24"/>
      <color rgb="FFFFFF00"/>
      <name val="Calibri"/>
      <family val="2"/>
    </font>
    <font>
      <b/>
      <sz val="24"/>
      <color rgb="FFFFFF00"/>
      <name val="Times New Roman"/>
      <family val="2"/>
    </font>
    <font>
      <b/>
      <sz val="18"/>
      <color theme="0"/>
      <name val="Times New Roman"/>
      <family val="1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Wingdings"/>
      <charset val="2"/>
    </font>
    <font>
      <sz val="12"/>
      <color rgb="FFFF0000"/>
      <name val="Times New Roman"/>
      <family val="1"/>
    </font>
    <font>
      <sz val="12"/>
      <color rgb="FF000000"/>
      <name val="Calibri"/>
      <family val="2"/>
      <scheme val="minor"/>
    </font>
    <font>
      <vertAlign val="subscript"/>
      <sz val="12"/>
      <color rgb="FF000000"/>
      <name val="Times New Roman"/>
      <family val="1"/>
    </font>
    <font>
      <sz val="7"/>
      <color rgb="FFFF0000"/>
      <name val="Times New Roman"/>
      <family val="1"/>
    </font>
    <font>
      <sz val="14"/>
      <color theme="1"/>
      <name val="Wingdings"/>
      <charset val="2"/>
    </font>
    <font>
      <sz val="14"/>
      <color rgb="FF000000"/>
      <name val="Times New Roman"/>
      <family val="1"/>
    </font>
    <font>
      <b/>
      <sz val="28"/>
      <color rgb="FF7030A0"/>
      <name val="Times New Roman"/>
      <family val="1"/>
    </font>
    <font>
      <b/>
      <sz val="20"/>
      <color rgb="FF7030A0"/>
      <name val="Times New Roman"/>
      <family val="1"/>
    </font>
    <font>
      <sz val="18"/>
      <color theme="1"/>
      <name val="Times New Roman"/>
      <family val="1"/>
    </font>
    <font>
      <b/>
      <sz val="20"/>
      <color rgb="FFFFFF0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555555"/>
      <name val="Arial"/>
      <family val="2"/>
    </font>
    <font>
      <b/>
      <sz val="11"/>
      <color rgb="FF506C8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/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85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8" xfId="0" applyFill="1" applyBorder="1"/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4" borderId="0" xfId="0" applyFill="1" applyBorder="1" applyAlignment="1">
      <alignment horizontal="left"/>
    </xf>
    <xf numFmtId="0" fontId="10" fillId="0" borderId="0" xfId="0" applyFont="1" applyAlignment="1">
      <alignment horizontal="left" vertical="center" indent="5"/>
    </xf>
    <xf numFmtId="0" fontId="14" fillId="0" borderId="0" xfId="0" applyFont="1" applyAlignment="1">
      <alignment horizontal="left" vertical="center" indent="7"/>
    </xf>
    <xf numFmtId="0" fontId="10" fillId="0" borderId="0" xfId="0" applyFont="1" applyAlignment="1">
      <alignment horizontal="left" vertical="center" indent="10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 indent="10"/>
    </xf>
    <xf numFmtId="0" fontId="20" fillId="0" borderId="0" xfId="0" applyFont="1" applyAlignment="1">
      <alignment vertical="center"/>
    </xf>
    <xf numFmtId="0" fontId="14" fillId="0" borderId="0" xfId="0" applyFont="1" applyAlignment="1">
      <alignment horizontal="left" vertical="center" indent="10"/>
    </xf>
    <xf numFmtId="0" fontId="15" fillId="0" borderId="0" xfId="0" applyFont="1" applyAlignment="1">
      <alignment vertical="center"/>
    </xf>
    <xf numFmtId="0" fontId="1" fillId="4" borderId="0" xfId="0" applyFont="1" applyFill="1" applyBorder="1" applyAlignment="1">
      <alignment vertical="center"/>
    </xf>
    <xf numFmtId="0" fontId="0" fillId="5" borderId="0" xfId="0" applyFill="1" applyProtection="1">
      <protection locked="0"/>
    </xf>
    <xf numFmtId="0" fontId="0" fillId="0" borderId="0" xfId="0" applyProtection="1">
      <protection locked="0"/>
    </xf>
    <xf numFmtId="0" fontId="24" fillId="2" borderId="12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25" fillId="0" borderId="0" xfId="0" applyFont="1"/>
    <xf numFmtId="0" fontId="26" fillId="0" borderId="0" xfId="0" applyFont="1"/>
    <xf numFmtId="0" fontId="0" fillId="0" borderId="0" xfId="0" applyAlignment="1"/>
    <xf numFmtId="0" fontId="28" fillId="0" borderId="0" xfId="0" applyFont="1" applyAlignment="1">
      <alignment horizontal="left" vertical="center"/>
    </xf>
    <xf numFmtId="0" fontId="0" fillId="3" borderId="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7" fillId="3" borderId="6" xfId="1" applyFill="1" applyBorder="1" applyAlignment="1" applyProtection="1">
      <alignment horizontal="left"/>
      <protection locked="0"/>
    </xf>
    <xf numFmtId="0" fontId="27" fillId="3" borderId="7" xfId="1" applyFill="1" applyBorder="1" applyAlignment="1" applyProtection="1">
      <alignment horizontal="left"/>
      <protection locked="0"/>
    </xf>
    <xf numFmtId="0" fontId="27" fillId="3" borderId="8" xfId="1" applyFill="1" applyBorder="1" applyAlignment="1" applyProtection="1">
      <alignment horizontal="left"/>
      <protection locked="0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27" fillId="3" borderId="1" xfId="1" applyFill="1" applyBorder="1" applyAlignment="1" applyProtection="1">
      <alignment horizontal="left" vertical="center" wrapText="1"/>
      <protection locked="0"/>
    </xf>
    <xf numFmtId="0" fontId="0" fillId="3" borderId="2" xfId="0" applyFill="1" applyBorder="1" applyAlignment="1" applyProtection="1">
      <alignment horizontal="left" vertical="center" wrapText="1"/>
      <protection locked="0"/>
    </xf>
    <xf numFmtId="0" fontId="0" fillId="3" borderId="3" xfId="0" applyFill="1" applyBorder="1" applyAlignment="1" applyProtection="1">
      <alignment horizontal="left" vertical="center" wrapText="1"/>
      <protection locked="0"/>
    </xf>
    <xf numFmtId="0" fontId="0" fillId="3" borderId="6" xfId="0" applyFill="1" applyBorder="1" applyAlignment="1" applyProtection="1">
      <alignment horizontal="left" vertical="center" wrapText="1"/>
      <protection locked="0"/>
    </xf>
    <xf numFmtId="0" fontId="0" fillId="3" borderId="7" xfId="0" applyFill="1" applyBorder="1" applyAlignment="1" applyProtection="1">
      <alignment horizontal="left" vertical="center" wrapText="1"/>
      <protection locked="0"/>
    </xf>
    <xf numFmtId="0" fontId="0" fillId="3" borderId="8" xfId="0" applyFill="1" applyBorder="1" applyAlignment="1" applyProtection="1">
      <alignment horizontal="left" vertical="center" wrapText="1"/>
      <protection locked="0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/>
    </xf>
    <xf numFmtId="2" fontId="4" fillId="0" borderId="9" xfId="0" applyNumberFormat="1" applyFont="1" applyBorder="1" applyAlignment="1" applyProtection="1">
      <alignment horizontal="center" vertical="center"/>
      <protection locked="0"/>
    </xf>
    <xf numFmtId="2" fontId="4" fillId="0" borderId="10" xfId="0" applyNumberFormat="1" applyFont="1" applyBorder="1" applyAlignment="1" applyProtection="1">
      <alignment horizontal="center" vertical="center"/>
      <protection locked="0"/>
    </xf>
    <xf numFmtId="0" fontId="9" fillId="2" borderId="0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371475</xdr:colOff>
      <xdr:row>0</xdr:row>
      <xdr:rowOff>190500</xdr:rowOff>
    </xdr:from>
    <xdr:to>
      <xdr:col>15</xdr:col>
      <xdr:colOff>38101</xdr:colOff>
      <xdr:row>27</xdr:row>
      <xdr:rowOff>157862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28D0D1-36FD-423E-B5F5-AB6FF1035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1175" y="190500"/>
          <a:ext cx="3933826" cy="538708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190500</xdr:colOff>
      <xdr:row>0</xdr:row>
      <xdr:rowOff>190500</xdr:rowOff>
    </xdr:from>
    <xdr:to>
      <xdr:col>22</xdr:col>
      <xdr:colOff>76200</xdr:colOff>
      <xdr:row>31</xdr:row>
      <xdr:rowOff>47010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5937BB4-F06D-469C-8869-23E7B26C9E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37"/>
        <a:stretch/>
      </xdr:blipFill>
      <xdr:spPr>
        <a:xfrm>
          <a:off x="9677400" y="190500"/>
          <a:ext cx="4152900" cy="603823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12</xdr:row>
      <xdr:rowOff>85725</xdr:rowOff>
    </xdr:from>
    <xdr:to>
      <xdr:col>8</xdr:col>
      <xdr:colOff>466725</xdr:colOff>
      <xdr:row>14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4D73D9-50D8-4F72-A716-4F381224F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5" y="4410075"/>
          <a:ext cx="409575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47624</xdr:colOff>
      <xdr:row>14</xdr:row>
      <xdr:rowOff>161925</xdr:rowOff>
    </xdr:from>
    <xdr:to>
      <xdr:col>13</xdr:col>
      <xdr:colOff>133349</xdr:colOff>
      <xdr:row>18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F00AA7-8A01-4586-BDCB-C18EA6A34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4" y="3000375"/>
          <a:ext cx="679132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19</xdr:row>
      <xdr:rowOff>57150</xdr:rowOff>
    </xdr:from>
    <xdr:to>
      <xdr:col>11</xdr:col>
      <xdr:colOff>590550</xdr:colOff>
      <xdr:row>22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C2615C-3BB1-4AE7-83CC-B2CE234E8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5810250"/>
          <a:ext cx="594360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85725</xdr:colOff>
      <xdr:row>23</xdr:row>
      <xdr:rowOff>161925</xdr:rowOff>
    </xdr:from>
    <xdr:to>
      <xdr:col>9</xdr:col>
      <xdr:colOff>523875</xdr:colOff>
      <xdr:row>26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26DDED-C708-4D8B-BC50-DC122098E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6686550"/>
          <a:ext cx="470535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634712</xdr:colOff>
      <xdr:row>11</xdr:row>
      <xdr:rowOff>406977</xdr:rowOff>
    </xdr:from>
    <xdr:to>
      <xdr:col>18</xdr:col>
      <xdr:colOff>112569</xdr:colOff>
      <xdr:row>18</xdr:row>
      <xdr:rowOff>81395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C0504A6-A2A6-4195-9F64-0C9AB87FCCD1}"/>
            </a:ext>
          </a:extLst>
        </xdr:cNvPr>
        <xdr:cNvSpPr/>
      </xdr:nvSpPr>
      <xdr:spPr>
        <a:xfrm>
          <a:off x="5544417" y="4693227"/>
          <a:ext cx="4326947" cy="1362941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180977</xdr:colOff>
      <xdr:row>11</xdr:row>
      <xdr:rowOff>381000</xdr:rowOff>
    </xdr:from>
    <xdr:to>
      <xdr:col>9</xdr:col>
      <xdr:colOff>173182</xdr:colOff>
      <xdr:row>18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91BCB48-91DC-44E1-A1E3-1C8F90C19556}"/>
            </a:ext>
          </a:extLst>
        </xdr:cNvPr>
        <xdr:cNvSpPr/>
      </xdr:nvSpPr>
      <xdr:spPr>
        <a:xfrm>
          <a:off x="423432" y="4667250"/>
          <a:ext cx="4477614" cy="1383723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120362</xdr:colOff>
      <xdr:row>11</xdr:row>
      <xdr:rowOff>311727</xdr:rowOff>
    </xdr:from>
    <xdr:to>
      <xdr:col>9</xdr:col>
      <xdr:colOff>112567</xdr:colOff>
      <xdr:row>18</xdr:row>
      <xdr:rowOff>86589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2D56790-EB09-49EA-B353-1FEF4106612F}"/>
            </a:ext>
          </a:extLst>
        </xdr:cNvPr>
        <xdr:cNvSpPr/>
      </xdr:nvSpPr>
      <xdr:spPr>
        <a:xfrm>
          <a:off x="362817" y="4597977"/>
          <a:ext cx="4477614" cy="1463385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567172</xdr:colOff>
      <xdr:row>11</xdr:row>
      <xdr:rowOff>325583</xdr:rowOff>
    </xdr:from>
    <xdr:to>
      <xdr:col>18</xdr:col>
      <xdr:colOff>195696</xdr:colOff>
      <xdr:row>18</xdr:row>
      <xdr:rowOff>100445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C4001E1-1DCD-426D-8610-2CADCA7A3975}"/>
            </a:ext>
          </a:extLst>
        </xdr:cNvPr>
        <xdr:cNvSpPr/>
      </xdr:nvSpPr>
      <xdr:spPr>
        <a:xfrm>
          <a:off x="5476877" y="4611833"/>
          <a:ext cx="4477614" cy="1463385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648566</xdr:colOff>
      <xdr:row>11</xdr:row>
      <xdr:rowOff>346364</xdr:rowOff>
    </xdr:from>
    <xdr:to>
      <xdr:col>19</xdr:col>
      <xdr:colOff>17317</xdr:colOff>
      <xdr:row>19</xdr:row>
      <xdr:rowOff>8658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8B7B3DF-7CF7-46A4-B3F9-CBB617979D85}"/>
            </a:ext>
          </a:extLst>
        </xdr:cNvPr>
        <xdr:cNvSpPr/>
      </xdr:nvSpPr>
      <xdr:spPr>
        <a:xfrm>
          <a:off x="5558271" y="4632614"/>
          <a:ext cx="4477614" cy="1463385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56286</xdr:colOff>
      <xdr:row>11</xdr:row>
      <xdr:rowOff>325581</xdr:rowOff>
    </xdr:from>
    <xdr:to>
      <xdr:col>9</xdr:col>
      <xdr:colOff>48491</xdr:colOff>
      <xdr:row>18</xdr:row>
      <xdr:rowOff>100443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A544C24-4A07-405C-A5A9-E46220758F06}"/>
            </a:ext>
          </a:extLst>
        </xdr:cNvPr>
        <xdr:cNvSpPr/>
      </xdr:nvSpPr>
      <xdr:spPr>
        <a:xfrm>
          <a:off x="298741" y="4611831"/>
          <a:ext cx="4477614" cy="1463385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154998</xdr:colOff>
      <xdr:row>11</xdr:row>
      <xdr:rowOff>320387</xdr:rowOff>
    </xdr:from>
    <xdr:to>
      <xdr:col>9</xdr:col>
      <xdr:colOff>147203</xdr:colOff>
      <xdr:row>18</xdr:row>
      <xdr:rowOff>95249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FE6551D-F41A-4437-8902-1887923C27C8}"/>
            </a:ext>
          </a:extLst>
        </xdr:cNvPr>
        <xdr:cNvSpPr/>
      </xdr:nvSpPr>
      <xdr:spPr>
        <a:xfrm>
          <a:off x="397453" y="4606637"/>
          <a:ext cx="4477614" cy="1463385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636445</xdr:colOff>
      <xdr:row>11</xdr:row>
      <xdr:rowOff>308263</xdr:rowOff>
    </xdr:from>
    <xdr:to>
      <xdr:col>19</xdr:col>
      <xdr:colOff>5196</xdr:colOff>
      <xdr:row>18</xdr:row>
      <xdr:rowOff>83125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9F2BC20-1F6F-4F4E-AFCE-F67689823A0F}"/>
            </a:ext>
          </a:extLst>
        </xdr:cNvPr>
        <xdr:cNvSpPr/>
      </xdr:nvSpPr>
      <xdr:spPr>
        <a:xfrm>
          <a:off x="5546150" y="4594513"/>
          <a:ext cx="4477614" cy="1463385"/>
        </a:xfrm>
        <a:prstGeom prst="rect">
          <a:avLst/>
        </a:prstGeom>
        <a:solidFill>
          <a:srgbClr val="DDDDDD">
            <a:alpha val="10196"/>
          </a:srgb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abic.net/journals/mbi/2021/4/MBI_2021_Abdelrahman_etal.pdf" TargetMode="External"/><Relationship Id="rId2" Type="http://schemas.openxmlformats.org/officeDocument/2006/relationships/hyperlink" Target="https://doi.org/10.3391/mbi.2021.12.4.11" TargetMode="External"/><Relationship Id="rId1" Type="http://schemas.openxmlformats.org/officeDocument/2006/relationships/hyperlink" Target="https://github.com/Hisham-Abdelrahman/crayfish-CO2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2496-B0DA-4EF6-9E35-FC8CD52FA80B}">
  <dimension ref="B1:V34"/>
  <sheetViews>
    <sheetView showGridLines="0" showRowColHeaders="0" tabSelected="1" workbookViewId="0">
      <selection activeCell="B16" sqref="B16:H17"/>
    </sheetView>
  </sheetViews>
  <sheetFormatPr defaultRowHeight="15" x14ac:dyDescent="0.25"/>
  <cols>
    <col min="1" max="1" width="3.28515625" customWidth="1"/>
    <col min="8" max="8" width="20.140625" customWidth="1"/>
  </cols>
  <sheetData>
    <row r="1" spans="2:8" ht="15.75" thickBot="1" x14ac:dyDescent="0.3"/>
    <row r="2" spans="2:8" x14ac:dyDescent="0.25">
      <c r="B2" s="33" t="s">
        <v>52</v>
      </c>
      <c r="C2" s="34"/>
      <c r="D2" s="34"/>
      <c r="E2" s="34"/>
      <c r="F2" s="34"/>
      <c r="G2" s="34"/>
      <c r="H2" s="35"/>
    </row>
    <row r="3" spans="2:8" x14ac:dyDescent="0.25">
      <c r="B3" s="36"/>
      <c r="C3" s="37"/>
      <c r="D3" s="37"/>
      <c r="E3" s="37"/>
      <c r="F3" s="37"/>
      <c r="G3" s="37"/>
      <c r="H3" s="38"/>
    </row>
    <row r="4" spans="2:8" x14ac:dyDescent="0.25">
      <c r="B4" s="36"/>
      <c r="C4" s="37"/>
      <c r="D4" s="37"/>
      <c r="E4" s="37"/>
      <c r="F4" s="37"/>
      <c r="G4" s="37"/>
      <c r="H4" s="38"/>
    </row>
    <row r="5" spans="2:8" x14ac:dyDescent="0.25">
      <c r="B5" s="36"/>
      <c r="C5" s="37"/>
      <c r="D5" s="37"/>
      <c r="E5" s="37"/>
      <c r="F5" s="37"/>
      <c r="G5" s="37"/>
      <c r="H5" s="38"/>
    </row>
    <row r="6" spans="2:8" ht="15.75" thickBot="1" x14ac:dyDescent="0.3">
      <c r="B6" s="39" t="s">
        <v>48</v>
      </c>
      <c r="C6" s="40"/>
      <c r="D6" s="40"/>
      <c r="E6" s="40"/>
      <c r="F6" s="40"/>
      <c r="G6" s="40"/>
      <c r="H6" s="41"/>
    </row>
    <row r="8" spans="2:8" ht="15.75" thickBot="1" x14ac:dyDescent="0.3"/>
    <row r="9" spans="2:8" ht="15" customHeight="1" x14ac:dyDescent="0.25">
      <c r="B9" s="33" t="s">
        <v>53</v>
      </c>
      <c r="C9" s="42"/>
      <c r="D9" s="42"/>
      <c r="E9" s="42"/>
      <c r="F9" s="42"/>
      <c r="G9" s="42"/>
      <c r="H9" s="43"/>
    </row>
    <row r="10" spans="2:8" x14ac:dyDescent="0.25">
      <c r="B10" s="44"/>
      <c r="C10" s="45"/>
      <c r="D10" s="45"/>
      <c r="E10" s="45"/>
      <c r="F10" s="45"/>
      <c r="G10" s="45"/>
      <c r="H10" s="46"/>
    </row>
    <row r="11" spans="2:8" x14ac:dyDescent="0.25">
      <c r="B11" s="44"/>
      <c r="C11" s="45"/>
      <c r="D11" s="45"/>
      <c r="E11" s="45"/>
      <c r="F11" s="45"/>
      <c r="G11" s="45"/>
      <c r="H11" s="46"/>
    </row>
    <row r="12" spans="2:8" ht="30.75" customHeight="1" x14ac:dyDescent="0.25">
      <c r="B12" s="44"/>
      <c r="C12" s="45"/>
      <c r="D12" s="45"/>
      <c r="E12" s="45"/>
      <c r="F12" s="45"/>
      <c r="G12" s="45"/>
      <c r="H12" s="46"/>
    </row>
    <row r="13" spans="2:8" ht="15.75" thickBot="1" x14ac:dyDescent="0.3">
      <c r="B13" s="39" t="s">
        <v>49</v>
      </c>
      <c r="C13" s="40"/>
      <c r="D13" s="40"/>
      <c r="E13" s="40"/>
      <c r="F13" s="40"/>
      <c r="G13" s="40"/>
      <c r="H13" s="41"/>
    </row>
    <row r="15" spans="2:8" ht="15.75" thickBot="1" x14ac:dyDescent="0.3">
      <c r="B15" s="30" t="s">
        <v>41</v>
      </c>
    </row>
    <row r="16" spans="2:8" x14ac:dyDescent="0.25">
      <c r="B16" s="47" t="s">
        <v>50</v>
      </c>
      <c r="C16" s="48"/>
      <c r="D16" s="48"/>
      <c r="E16" s="48"/>
      <c r="F16" s="48"/>
      <c r="G16" s="48"/>
      <c r="H16" s="49"/>
    </row>
    <row r="17" spans="2:22" ht="15.75" thickBot="1" x14ac:dyDescent="0.3">
      <c r="B17" s="50"/>
      <c r="C17" s="51"/>
      <c r="D17" s="51"/>
      <c r="E17" s="51"/>
      <c r="F17" s="51"/>
      <c r="G17" s="51"/>
      <c r="H17" s="52"/>
    </row>
    <row r="19" spans="2:22" ht="15.75" thickBot="1" x14ac:dyDescent="0.3"/>
    <row r="20" spans="2:22" x14ac:dyDescent="0.25">
      <c r="B20" s="53" t="s">
        <v>51</v>
      </c>
      <c r="C20" s="54"/>
      <c r="D20" s="54"/>
      <c r="E20" s="54"/>
      <c r="F20" s="54"/>
      <c r="G20" s="54"/>
      <c r="H20" s="55"/>
    </row>
    <row r="21" spans="2:22" x14ac:dyDescent="0.25">
      <c r="B21" s="56"/>
      <c r="C21" s="57"/>
      <c r="D21" s="57"/>
      <c r="E21" s="57"/>
      <c r="F21" s="57"/>
      <c r="G21" s="57"/>
      <c r="H21" s="58"/>
    </row>
    <row r="22" spans="2:22" ht="15.75" thickBot="1" x14ac:dyDescent="0.3">
      <c r="B22" s="59"/>
      <c r="C22" s="60"/>
      <c r="D22" s="60"/>
      <c r="E22" s="60"/>
      <c r="F22" s="60"/>
      <c r="G22" s="60"/>
      <c r="H22" s="61"/>
    </row>
    <row r="29" spans="2:22" x14ac:dyDescent="0.25">
      <c r="J29" s="62" t="s">
        <v>42</v>
      </c>
      <c r="K29" s="62"/>
      <c r="L29" s="62"/>
      <c r="M29" s="62"/>
      <c r="N29" s="62"/>
      <c r="O29" s="62"/>
      <c r="P29" s="62"/>
      <c r="Q29" s="62"/>
      <c r="R29" s="62"/>
      <c r="S29" s="62"/>
      <c r="T29" s="31"/>
      <c r="U29" s="31"/>
      <c r="V29" s="31"/>
    </row>
    <row r="30" spans="2:22" x14ac:dyDescent="0.25">
      <c r="J30" s="32" t="s">
        <v>43</v>
      </c>
      <c r="K30" s="32"/>
      <c r="L30" s="32"/>
      <c r="M30" s="32"/>
      <c r="N30" s="32"/>
      <c r="O30" s="32"/>
      <c r="P30" s="32"/>
      <c r="Q30" s="32"/>
      <c r="R30" s="32"/>
      <c r="S30" s="32"/>
      <c r="T30" s="31"/>
      <c r="U30" s="31"/>
      <c r="V30" s="31"/>
    </row>
    <row r="31" spans="2:22" x14ac:dyDescent="0.25">
      <c r="J31" s="32" t="s">
        <v>44</v>
      </c>
      <c r="K31" s="32"/>
      <c r="L31" s="32"/>
      <c r="M31" s="32"/>
      <c r="N31" s="32"/>
      <c r="O31" s="32"/>
      <c r="P31" s="32"/>
      <c r="Q31" s="32"/>
      <c r="R31" s="32"/>
      <c r="S31" s="32"/>
      <c r="T31" s="31"/>
      <c r="U31" s="31"/>
      <c r="V31" s="31"/>
    </row>
    <row r="32" spans="2:22" x14ac:dyDescent="0.25">
      <c r="J32" s="32" t="s">
        <v>45</v>
      </c>
      <c r="K32" s="32"/>
      <c r="L32" s="32"/>
      <c r="M32" s="32"/>
      <c r="N32" s="32"/>
      <c r="O32" s="32"/>
      <c r="P32" s="32"/>
      <c r="Q32" s="32"/>
      <c r="R32" s="32"/>
      <c r="S32" s="32"/>
      <c r="T32" s="31"/>
      <c r="U32" s="31"/>
      <c r="V32" s="31"/>
    </row>
    <row r="33" spans="10:22" x14ac:dyDescent="0.25">
      <c r="J33" s="32" t="s">
        <v>46</v>
      </c>
      <c r="K33" s="32"/>
      <c r="L33" s="32"/>
      <c r="M33" s="32"/>
      <c r="N33" s="32"/>
      <c r="O33" s="32"/>
      <c r="P33" s="32"/>
      <c r="Q33" s="32"/>
      <c r="R33" s="32"/>
      <c r="S33" s="32"/>
      <c r="T33" s="31"/>
      <c r="U33" s="31"/>
      <c r="V33" s="31"/>
    </row>
    <row r="34" spans="10:22" x14ac:dyDescent="0.25">
      <c r="J34" s="32" t="s">
        <v>47</v>
      </c>
      <c r="K34" s="32"/>
      <c r="L34" s="32"/>
      <c r="M34" s="32"/>
      <c r="N34" s="32"/>
      <c r="O34" s="32"/>
      <c r="P34" s="32"/>
      <c r="Q34" s="32"/>
      <c r="R34" s="32"/>
      <c r="S34" s="32"/>
      <c r="T34" s="31"/>
      <c r="U34" s="31"/>
      <c r="V34" s="31"/>
    </row>
  </sheetData>
  <sheetProtection sheet="1" objects="1" scenarios="1" selectLockedCells="1"/>
  <mergeCells count="12">
    <mergeCell ref="J34:S34"/>
    <mergeCell ref="B2:H5"/>
    <mergeCell ref="B6:H6"/>
    <mergeCell ref="B9:H12"/>
    <mergeCell ref="B13:H13"/>
    <mergeCell ref="B16:H17"/>
    <mergeCell ref="B20:H22"/>
    <mergeCell ref="J29:S29"/>
    <mergeCell ref="J30:S30"/>
    <mergeCell ref="J31:S31"/>
    <mergeCell ref="J32:S32"/>
    <mergeCell ref="J33:S33"/>
  </mergeCells>
  <hyperlinks>
    <hyperlink ref="B6" r:id="rId1" xr:uid="{F0CCEE82-FC37-490E-8D9C-7FEF443A043C}"/>
    <hyperlink ref="B13" r:id="rId2" xr:uid="{2C78B712-A202-426D-8DE6-1ECE7AC7272C}"/>
    <hyperlink ref="B16" r:id="rId3" xr:uid="{F7F8F5D0-A490-4047-99DA-E13C1C8BA72D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8E62-929C-41E4-A9EC-A802C12F0573}">
  <sheetPr>
    <tabColor theme="1"/>
  </sheetPr>
  <dimension ref="A2:B26"/>
  <sheetViews>
    <sheetView showGridLines="0" showRowColHeaders="0" workbookViewId="0">
      <selection activeCell="I36" sqref="I36"/>
    </sheetView>
  </sheetViews>
  <sheetFormatPr defaultRowHeight="15" x14ac:dyDescent="0.25"/>
  <sheetData>
    <row r="2" spans="1:1" ht="15.75" x14ac:dyDescent="0.25">
      <c r="A2" s="16" t="s">
        <v>7</v>
      </c>
    </row>
    <row r="3" spans="1:1" ht="15.75" x14ac:dyDescent="0.25">
      <c r="A3" s="17" t="s">
        <v>8</v>
      </c>
    </row>
    <row r="4" spans="1:1" ht="15.75" x14ac:dyDescent="0.25">
      <c r="A4" s="17" t="s">
        <v>9</v>
      </c>
    </row>
    <row r="5" spans="1:1" ht="15.75" x14ac:dyDescent="0.25">
      <c r="A5" s="17" t="s">
        <v>10</v>
      </c>
    </row>
    <row r="6" spans="1:1" ht="15.75" x14ac:dyDescent="0.25">
      <c r="A6" s="17" t="s">
        <v>11</v>
      </c>
    </row>
    <row r="7" spans="1:1" ht="15.75" x14ac:dyDescent="0.25">
      <c r="A7" s="18" t="s">
        <v>12</v>
      </c>
    </row>
    <row r="8" spans="1:1" ht="15.75" x14ac:dyDescent="0.25">
      <c r="A8" s="18" t="s">
        <v>13</v>
      </c>
    </row>
    <row r="9" spans="1:1" ht="18.75" x14ac:dyDescent="0.25">
      <c r="A9" s="18" t="s">
        <v>14</v>
      </c>
    </row>
    <row r="10" spans="1:1" ht="15.75" x14ac:dyDescent="0.25">
      <c r="A10" s="18" t="s">
        <v>15</v>
      </c>
    </row>
    <row r="11" spans="1:1" x14ac:dyDescent="0.25">
      <c r="A11" s="19"/>
    </row>
    <row r="12" spans="1:1" ht="15.75" x14ac:dyDescent="0.25">
      <c r="A12" s="16" t="s">
        <v>16</v>
      </c>
    </row>
    <row r="13" spans="1:1" ht="18" x14ac:dyDescent="0.25">
      <c r="A13" s="20" t="s">
        <v>17</v>
      </c>
    </row>
    <row r="15" spans="1:1" ht="18.75" x14ac:dyDescent="0.25">
      <c r="A15" s="21"/>
    </row>
    <row r="16" spans="1:1" x14ac:dyDescent="0.25">
      <c r="A16" s="22" t="s">
        <v>18</v>
      </c>
    </row>
    <row r="18" spans="1:2" ht="15.75" x14ac:dyDescent="0.25">
      <c r="A18" s="23"/>
    </row>
    <row r="19" spans="1:2" x14ac:dyDescent="0.25">
      <c r="A19" s="22" t="s">
        <v>18</v>
      </c>
    </row>
    <row r="21" spans="1:2" ht="15.75" x14ac:dyDescent="0.25">
      <c r="A21" s="23"/>
    </row>
    <row r="22" spans="1:2" x14ac:dyDescent="0.25">
      <c r="A22" s="22" t="s">
        <v>18</v>
      </c>
    </row>
    <row r="24" spans="1:2" x14ac:dyDescent="0.25">
      <c r="B24" s="29"/>
    </row>
    <row r="25" spans="1:2" x14ac:dyDescent="0.25">
      <c r="B25" s="29"/>
    </row>
    <row r="26" spans="1:2" x14ac:dyDescent="0.25">
      <c r="B26" s="29"/>
    </row>
  </sheetData>
  <sheetProtection sheet="1" objects="1" scenarios="1" selectLockedCells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82B3-6513-4E8D-8458-173C5919C6FB}">
  <sheetPr>
    <tabColor rgb="FF92D050"/>
  </sheetPr>
  <dimension ref="A1:T49"/>
  <sheetViews>
    <sheetView showGridLines="0" showRowColHeaders="0" zoomScale="110" zoomScaleNormal="110" workbookViewId="0">
      <selection activeCell="L5" sqref="L5:M5"/>
    </sheetView>
  </sheetViews>
  <sheetFormatPr defaultColWidth="0" defaultRowHeight="15" zeroHeight="1" x14ac:dyDescent="0.25"/>
  <cols>
    <col min="1" max="1" width="3.5703125" style="11" customWidth="1"/>
    <col min="2" max="2" width="3.5703125" customWidth="1"/>
    <col min="3" max="9" width="9.140625" customWidth="1"/>
    <col min="10" max="10" width="2.7109375" customWidth="1"/>
    <col min="11" max="11" width="11.42578125" customWidth="1"/>
    <col min="12" max="12" width="7.140625" customWidth="1"/>
    <col min="13" max="13" width="13" customWidth="1"/>
    <col min="14" max="14" width="9.140625" customWidth="1"/>
    <col min="15" max="15" width="10.5703125" customWidth="1"/>
    <col min="16" max="17" width="9.140625" customWidth="1"/>
    <col min="18" max="18" width="3.42578125" customWidth="1"/>
    <col min="19" max="19" width="3.85546875" customWidth="1"/>
    <col min="20" max="20" width="3.42578125" style="11" customWidth="1"/>
    <col min="21" max="16384" width="9.140625" hidden="1"/>
  </cols>
  <sheetData>
    <row r="1" spans="1:19" ht="15.75" thickBot="1" x14ac:dyDescent="0.3">
      <c r="A1" s="12"/>
      <c r="B1" s="13"/>
      <c r="C1" s="13"/>
      <c r="D1" s="13"/>
      <c r="E1" s="13"/>
      <c r="F1" s="13"/>
      <c r="G1" s="13"/>
      <c r="H1" s="13"/>
      <c r="I1" s="13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3" customHeight="1" x14ac:dyDescent="0.25">
      <c r="A2" s="14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1:19" ht="63" customHeight="1" x14ac:dyDescent="0.25">
      <c r="A3" s="14"/>
      <c r="B3" s="4"/>
      <c r="C3" s="63" t="s">
        <v>20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5"/>
    </row>
    <row r="4" spans="1:19" ht="24" customHeight="1" thickBot="1" x14ac:dyDescent="0.3">
      <c r="A4" s="14"/>
      <c r="B4" s="4"/>
      <c r="C4" s="7"/>
      <c r="D4" s="6"/>
      <c r="E4" s="6"/>
      <c r="F4" s="6"/>
      <c r="G4" s="6"/>
      <c r="H4" s="6"/>
      <c r="I4" s="6"/>
      <c r="J4" s="6"/>
      <c r="K4" s="64" t="s">
        <v>19</v>
      </c>
      <c r="L4" s="64"/>
      <c r="M4" s="64"/>
      <c r="N4" s="64"/>
      <c r="O4" s="6"/>
      <c r="P4" s="6"/>
      <c r="Q4" s="6"/>
      <c r="R4" s="6"/>
      <c r="S4" s="5"/>
    </row>
    <row r="5" spans="1:19" ht="36" thickTop="1" thickBot="1" x14ac:dyDescent="0.3">
      <c r="A5" s="14"/>
      <c r="B5" s="4"/>
      <c r="C5" s="7"/>
      <c r="D5" s="7"/>
      <c r="E5" s="67" t="s">
        <v>1</v>
      </c>
      <c r="F5" s="67"/>
      <c r="G5" s="67"/>
      <c r="H5" s="67"/>
      <c r="I5" s="67"/>
      <c r="J5" s="67"/>
      <c r="K5" s="68"/>
      <c r="L5" s="65">
        <v>0</v>
      </c>
      <c r="M5" s="66"/>
      <c r="N5" s="71" t="s">
        <v>0</v>
      </c>
      <c r="O5" s="72"/>
      <c r="P5" s="7"/>
      <c r="Q5" s="7"/>
      <c r="R5" s="7"/>
      <c r="S5" s="5"/>
    </row>
    <row r="6" spans="1:19" ht="30" customHeight="1" thickTop="1" thickBot="1" x14ac:dyDescent="0.3">
      <c r="A6" s="14"/>
      <c r="B6" s="4"/>
      <c r="C6" s="7"/>
      <c r="D6" s="7"/>
      <c r="E6" s="15"/>
      <c r="F6" s="15"/>
      <c r="G6" s="15"/>
      <c r="H6" s="15"/>
      <c r="I6" s="15"/>
      <c r="J6" s="15"/>
      <c r="K6" s="64" t="s">
        <v>21</v>
      </c>
      <c r="L6" s="64"/>
      <c r="M6" s="64"/>
      <c r="N6" s="64"/>
      <c r="O6" s="7"/>
      <c r="P6" s="7"/>
      <c r="Q6" s="7"/>
      <c r="R6" s="7"/>
      <c r="S6" s="5"/>
    </row>
    <row r="7" spans="1:19" ht="36" thickTop="1" thickBot="1" x14ac:dyDescent="0.3">
      <c r="A7" s="14"/>
      <c r="B7" s="4"/>
      <c r="C7" s="7"/>
      <c r="D7" s="7"/>
      <c r="E7" s="67" t="s">
        <v>2</v>
      </c>
      <c r="F7" s="67"/>
      <c r="G7" s="67"/>
      <c r="H7" s="67"/>
      <c r="I7" s="67"/>
      <c r="J7" s="67"/>
      <c r="K7" s="68"/>
      <c r="L7" s="65">
        <v>0</v>
      </c>
      <c r="M7" s="66"/>
      <c r="N7" s="7"/>
      <c r="O7" s="7"/>
      <c r="P7" s="7"/>
      <c r="Q7" s="7"/>
      <c r="R7" s="7"/>
      <c r="S7" s="5"/>
    </row>
    <row r="8" spans="1:19" ht="29.25" customHeight="1" thickTop="1" thickBot="1" x14ac:dyDescent="0.3">
      <c r="A8" s="14"/>
      <c r="B8" s="4"/>
      <c r="C8" s="7"/>
      <c r="D8" s="7"/>
      <c r="E8" s="15"/>
      <c r="F8" s="15"/>
      <c r="G8" s="15"/>
      <c r="H8" s="15"/>
      <c r="I8" s="15"/>
      <c r="J8" s="15"/>
      <c r="K8" s="64" t="s">
        <v>22</v>
      </c>
      <c r="L8" s="64"/>
      <c r="M8" s="64"/>
      <c r="N8" s="64"/>
      <c r="O8" s="7"/>
      <c r="P8" s="7"/>
      <c r="Q8" s="7"/>
      <c r="R8" s="7"/>
      <c r="S8" s="5"/>
    </row>
    <row r="9" spans="1:19" ht="36" thickTop="1" thickBot="1" x14ac:dyDescent="0.3">
      <c r="A9" s="14"/>
      <c r="B9" s="4"/>
      <c r="C9" s="7"/>
      <c r="D9" s="7"/>
      <c r="E9" s="69" t="s">
        <v>5</v>
      </c>
      <c r="F9" s="69"/>
      <c r="G9" s="69"/>
      <c r="H9" s="69"/>
      <c r="I9" s="69"/>
      <c r="J9" s="69"/>
      <c r="K9" s="70"/>
      <c r="L9" s="65">
        <v>0</v>
      </c>
      <c r="M9" s="66"/>
      <c r="N9" s="27" t="s">
        <v>6</v>
      </c>
      <c r="O9" s="28"/>
      <c r="P9" s="7"/>
      <c r="Q9" s="7"/>
      <c r="R9" s="7"/>
      <c r="S9" s="5"/>
    </row>
    <row r="10" spans="1:19" ht="28.5" customHeight="1" thickTop="1" thickBot="1" x14ac:dyDescent="0.3">
      <c r="A10" s="14"/>
      <c r="B10" s="4"/>
      <c r="C10" s="7"/>
      <c r="D10" s="7"/>
      <c r="E10" s="15"/>
      <c r="F10" s="15"/>
      <c r="G10" s="15"/>
      <c r="H10" s="15"/>
      <c r="I10" s="15"/>
      <c r="J10" s="15"/>
      <c r="K10" s="64" t="s">
        <v>23</v>
      </c>
      <c r="L10" s="64"/>
      <c r="M10" s="64"/>
      <c r="N10" s="64"/>
      <c r="O10" s="7"/>
      <c r="P10" s="7"/>
      <c r="Q10" s="7"/>
      <c r="R10" s="7"/>
      <c r="S10" s="5"/>
    </row>
    <row r="11" spans="1:19" ht="36" thickTop="1" thickBot="1" x14ac:dyDescent="0.3">
      <c r="A11" s="14"/>
      <c r="B11" s="4"/>
      <c r="C11" s="7"/>
      <c r="D11" s="7"/>
      <c r="E11" s="67" t="s">
        <v>3</v>
      </c>
      <c r="F11" s="67"/>
      <c r="G11" s="67"/>
      <c r="H11" s="67"/>
      <c r="I11" s="67"/>
      <c r="J11" s="67"/>
      <c r="K11" s="68"/>
      <c r="L11" s="65">
        <v>0</v>
      </c>
      <c r="M11" s="66"/>
      <c r="N11" s="73" t="s">
        <v>4</v>
      </c>
      <c r="O11" s="74"/>
      <c r="P11" s="7"/>
      <c r="Q11" s="7"/>
      <c r="R11" s="7"/>
      <c r="S11" s="5"/>
    </row>
    <row r="12" spans="1:19" ht="60.75" customHeight="1" thickTop="1" x14ac:dyDescent="0.35">
      <c r="A12" s="14"/>
      <c r="B12" s="4"/>
      <c r="C12" s="75" t="s">
        <v>24</v>
      </c>
      <c r="D12" s="75"/>
      <c r="E12" s="75"/>
      <c r="F12" s="75"/>
      <c r="G12" s="75"/>
      <c r="H12" s="75"/>
      <c r="I12" s="75"/>
      <c r="J12" s="24"/>
      <c r="K12" s="24"/>
      <c r="L12" s="75" t="s">
        <v>25</v>
      </c>
      <c r="M12" s="75"/>
      <c r="N12" s="75"/>
      <c r="O12" s="75"/>
      <c r="P12" s="75"/>
      <c r="Q12" s="75"/>
      <c r="R12" s="75"/>
      <c r="S12" s="5"/>
    </row>
    <row r="13" spans="1:19" ht="5.25" customHeight="1" thickBot="1" x14ac:dyDescent="0.3">
      <c r="A13" s="14"/>
      <c r="B13" s="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5"/>
    </row>
    <row r="14" spans="1:19" ht="15" customHeight="1" x14ac:dyDescent="0.25">
      <c r="A14" s="14"/>
      <c r="B14" s="4"/>
      <c r="C14" s="76">
        <f>EXP(-3.5038-(8.8093*L5)+(0.806*L9)+(0.0823*L9*L7)+(1.1048*L5*L7))/(1+EXP(-3.5038-(8.8093*L5)+(0.806*L9)+(0.0823*L9*L7)+(1.1048*L5*L7)))</f>
        <v>2.9204302432537604E-2</v>
      </c>
      <c r="D14" s="77"/>
      <c r="E14" s="77"/>
      <c r="F14" s="77"/>
      <c r="G14" s="77"/>
      <c r="H14" s="77"/>
      <c r="I14" s="78"/>
      <c r="J14" s="7"/>
      <c r="K14" s="7"/>
      <c r="L14" s="76">
        <f>EXP(-3.5038-(8.8093*L5)+(0.806*L9)+(0.0823*L9*L7)+(1.1048*L5*L7))</f>
        <v>3.008285111451902E-2</v>
      </c>
      <c r="M14" s="77"/>
      <c r="N14" s="77"/>
      <c r="O14" s="77"/>
      <c r="P14" s="77"/>
      <c r="Q14" s="77"/>
      <c r="R14" s="78"/>
      <c r="S14" s="5"/>
    </row>
    <row r="15" spans="1:19" ht="15" customHeight="1" x14ac:dyDescent="0.25">
      <c r="A15" s="14"/>
      <c r="B15" s="4"/>
      <c r="C15" s="79"/>
      <c r="D15" s="80"/>
      <c r="E15" s="80"/>
      <c r="F15" s="80"/>
      <c r="G15" s="80"/>
      <c r="H15" s="80"/>
      <c r="I15" s="81"/>
      <c r="J15" s="7"/>
      <c r="K15" s="7"/>
      <c r="L15" s="79"/>
      <c r="M15" s="80"/>
      <c r="N15" s="80"/>
      <c r="O15" s="80"/>
      <c r="P15" s="80"/>
      <c r="Q15" s="80"/>
      <c r="R15" s="81"/>
      <c r="S15" s="5"/>
    </row>
    <row r="16" spans="1:19" ht="15" customHeight="1" x14ac:dyDescent="0.25">
      <c r="A16" s="14"/>
      <c r="B16" s="4"/>
      <c r="C16" s="79"/>
      <c r="D16" s="80"/>
      <c r="E16" s="80"/>
      <c r="F16" s="80"/>
      <c r="G16" s="80"/>
      <c r="H16" s="80"/>
      <c r="I16" s="81"/>
      <c r="J16" s="7"/>
      <c r="K16" s="7"/>
      <c r="L16" s="79"/>
      <c r="M16" s="80"/>
      <c r="N16" s="80"/>
      <c r="O16" s="80"/>
      <c r="P16" s="80"/>
      <c r="Q16" s="80"/>
      <c r="R16" s="81"/>
      <c r="S16" s="5"/>
    </row>
    <row r="17" spans="1:19" ht="15.75" customHeight="1" thickBot="1" x14ac:dyDescent="0.3">
      <c r="A17" s="14"/>
      <c r="B17" s="4"/>
      <c r="C17" s="82"/>
      <c r="D17" s="83"/>
      <c r="E17" s="83"/>
      <c r="F17" s="83"/>
      <c r="G17" s="83"/>
      <c r="H17" s="83"/>
      <c r="I17" s="84"/>
      <c r="J17" s="7"/>
      <c r="K17" s="7"/>
      <c r="L17" s="82"/>
      <c r="M17" s="83"/>
      <c r="N17" s="83"/>
      <c r="O17" s="83"/>
      <c r="P17" s="83"/>
      <c r="Q17" s="83"/>
      <c r="R17" s="84"/>
      <c r="S17" s="5"/>
    </row>
    <row r="18" spans="1:19" ht="6" customHeight="1" x14ac:dyDescent="0.25">
      <c r="A18" s="14"/>
      <c r="B18" s="4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5"/>
    </row>
    <row r="19" spans="1:19" ht="9" customHeight="1" thickBot="1" x14ac:dyDescent="0.3">
      <c r="B19" s="9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10"/>
    </row>
    <row r="20" spans="1:19" x14ac:dyDescent="0.2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44" spans="1:20" ht="6" hidden="1" customHeight="1" x14ac:dyDescent="0.25"/>
    <row r="45" spans="1:20" s="26" customFormat="1" hidden="1" x14ac:dyDescent="0.25">
      <c r="A45" s="25"/>
      <c r="T45" s="25"/>
    </row>
    <row r="46" spans="1:20" s="26" customFormat="1" hidden="1" x14ac:dyDescent="0.25">
      <c r="A46" s="25"/>
      <c r="T46" s="25"/>
    </row>
    <row r="47" spans="1:20" s="26" customFormat="1" hidden="1" x14ac:dyDescent="0.25">
      <c r="A47" s="25"/>
      <c r="T47" s="25"/>
    </row>
    <row r="48" spans="1:20" s="26" customFormat="1" hidden="1" x14ac:dyDescent="0.25">
      <c r="A48" s="25"/>
      <c r="T48" s="25"/>
    </row>
    <row r="49" spans="1:20" s="26" customFormat="1" hidden="1" x14ac:dyDescent="0.25">
      <c r="A49" s="25"/>
      <c r="T49" s="25"/>
    </row>
  </sheetData>
  <sheetProtection sheet="1" objects="1" scenarios="1" selectLockedCells="1"/>
  <mergeCells count="19">
    <mergeCell ref="C12:I12"/>
    <mergeCell ref="L12:R12"/>
    <mergeCell ref="C14:I17"/>
    <mergeCell ref="L14:R17"/>
    <mergeCell ref="K10:N10"/>
    <mergeCell ref="L11:M11"/>
    <mergeCell ref="E9:K9"/>
    <mergeCell ref="E11:K11"/>
    <mergeCell ref="N5:O5"/>
    <mergeCell ref="L5:M5"/>
    <mergeCell ref="L9:M9"/>
    <mergeCell ref="N11:O11"/>
    <mergeCell ref="C3:R3"/>
    <mergeCell ref="K4:N4"/>
    <mergeCell ref="K8:N8"/>
    <mergeCell ref="K6:N6"/>
    <mergeCell ref="L7:M7"/>
    <mergeCell ref="E5:K5"/>
    <mergeCell ref="E7:K7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D675-013F-4C97-B076-ECBBF36A0C9E}">
  <sheetPr>
    <tabColor rgb="FF00B0F0"/>
  </sheetPr>
  <dimension ref="A1:T49"/>
  <sheetViews>
    <sheetView showGridLines="0" showRowColHeaders="0" zoomScale="110" zoomScaleNormal="110" workbookViewId="0">
      <selection activeCell="L9" sqref="L9:M9"/>
    </sheetView>
  </sheetViews>
  <sheetFormatPr defaultColWidth="0" defaultRowHeight="15" customHeight="1" zeroHeight="1" x14ac:dyDescent="0.25"/>
  <cols>
    <col min="1" max="1" width="3.5703125" style="11" customWidth="1"/>
    <col min="2" max="2" width="3.5703125" customWidth="1"/>
    <col min="3" max="9" width="9.140625" customWidth="1"/>
    <col min="10" max="10" width="2.7109375" customWidth="1"/>
    <col min="11" max="11" width="11.42578125" customWidth="1"/>
    <col min="12" max="12" width="7.140625" customWidth="1"/>
    <col min="13" max="13" width="13" customWidth="1"/>
    <col min="14" max="14" width="9.140625" customWidth="1"/>
    <col min="15" max="15" width="10.5703125" customWidth="1"/>
    <col min="16" max="17" width="9.140625" customWidth="1"/>
    <col min="18" max="18" width="3.42578125" customWidth="1"/>
    <col min="19" max="19" width="3.85546875" customWidth="1"/>
    <col min="20" max="20" width="3.42578125" style="11" customWidth="1"/>
    <col min="21" max="16384" width="9.140625" hidden="1"/>
  </cols>
  <sheetData>
    <row r="1" spans="1:19" ht="15.75" thickBot="1" x14ac:dyDescent="0.3">
      <c r="A1" s="12"/>
      <c r="B1" s="13"/>
      <c r="C1" s="13"/>
      <c r="D1" s="13"/>
      <c r="E1" s="13"/>
      <c r="F1" s="13"/>
      <c r="G1" s="13"/>
      <c r="H1" s="13"/>
      <c r="I1" s="13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3" customHeight="1" x14ac:dyDescent="0.25">
      <c r="A2" s="14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1:19" ht="63" customHeight="1" x14ac:dyDescent="0.25">
      <c r="A3" s="14"/>
      <c r="B3" s="4"/>
      <c r="C3" s="63" t="s">
        <v>26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5"/>
    </row>
    <row r="4" spans="1:19" ht="24" customHeight="1" thickBot="1" x14ac:dyDescent="0.3">
      <c r="A4" s="14"/>
      <c r="B4" s="4"/>
      <c r="C4" s="7"/>
      <c r="D4" s="6"/>
      <c r="E4" s="6"/>
      <c r="F4" s="6"/>
      <c r="G4" s="6"/>
      <c r="H4" s="6"/>
      <c r="I4" s="6"/>
      <c r="J4" s="6"/>
      <c r="K4" s="64" t="s">
        <v>27</v>
      </c>
      <c r="L4" s="64"/>
      <c r="M4" s="64"/>
      <c r="N4" s="64"/>
      <c r="O4" s="6"/>
      <c r="P4" s="6"/>
      <c r="Q4" s="6"/>
      <c r="R4" s="6"/>
      <c r="S4" s="5"/>
    </row>
    <row r="5" spans="1:19" ht="36" thickTop="1" thickBot="1" x14ac:dyDescent="0.3">
      <c r="A5" s="14"/>
      <c r="B5" s="4"/>
      <c r="C5" s="7"/>
      <c r="D5" s="7"/>
      <c r="E5" s="67" t="s">
        <v>1</v>
      </c>
      <c r="F5" s="67"/>
      <c r="G5" s="67"/>
      <c r="H5" s="67"/>
      <c r="I5" s="67"/>
      <c r="J5" s="67"/>
      <c r="K5" s="68"/>
      <c r="L5" s="65">
        <v>0</v>
      </c>
      <c r="M5" s="66"/>
      <c r="N5" s="71" t="s">
        <v>0</v>
      </c>
      <c r="O5" s="72"/>
      <c r="P5" s="7"/>
      <c r="Q5" s="7"/>
      <c r="R5" s="7"/>
      <c r="S5" s="5"/>
    </row>
    <row r="6" spans="1:19" ht="30" customHeight="1" thickTop="1" thickBot="1" x14ac:dyDescent="0.3">
      <c r="A6" s="14"/>
      <c r="B6" s="4"/>
      <c r="C6" s="7"/>
      <c r="D6" s="7"/>
      <c r="E6" s="15"/>
      <c r="F6" s="15"/>
      <c r="G6" s="15"/>
      <c r="H6" s="15"/>
      <c r="I6" s="15"/>
      <c r="J6" s="15"/>
      <c r="K6" s="64" t="s">
        <v>28</v>
      </c>
      <c r="L6" s="64"/>
      <c r="M6" s="64"/>
      <c r="N6" s="64"/>
      <c r="O6" s="7"/>
      <c r="P6" s="7"/>
      <c r="Q6" s="7"/>
      <c r="R6" s="7"/>
      <c r="S6" s="5"/>
    </row>
    <row r="7" spans="1:19" ht="36" thickTop="1" thickBot="1" x14ac:dyDescent="0.3">
      <c r="A7" s="14"/>
      <c r="B7" s="4"/>
      <c r="C7" s="7"/>
      <c r="D7" s="7"/>
      <c r="E7" s="67" t="s">
        <v>2</v>
      </c>
      <c r="F7" s="67"/>
      <c r="G7" s="67"/>
      <c r="H7" s="67"/>
      <c r="I7" s="67"/>
      <c r="J7" s="67"/>
      <c r="K7" s="68"/>
      <c r="L7" s="65">
        <v>0</v>
      </c>
      <c r="M7" s="66"/>
      <c r="N7" s="7"/>
      <c r="O7" s="7"/>
      <c r="P7" s="7"/>
      <c r="Q7" s="7"/>
      <c r="R7" s="7"/>
      <c r="S7" s="5"/>
    </row>
    <row r="8" spans="1:19" ht="29.25" customHeight="1" thickTop="1" thickBot="1" x14ac:dyDescent="0.3">
      <c r="A8" s="14"/>
      <c r="B8" s="4"/>
      <c r="C8" s="7"/>
      <c r="D8" s="7"/>
      <c r="E8" s="15"/>
      <c r="F8" s="15"/>
      <c r="G8" s="15"/>
      <c r="H8" s="15"/>
      <c r="I8" s="15"/>
      <c r="J8" s="15"/>
      <c r="K8" s="64" t="s">
        <v>29</v>
      </c>
      <c r="L8" s="64"/>
      <c r="M8" s="64"/>
      <c r="N8" s="64"/>
      <c r="O8" s="7"/>
      <c r="P8" s="7"/>
      <c r="Q8" s="7"/>
      <c r="R8" s="7"/>
      <c r="S8" s="5"/>
    </row>
    <row r="9" spans="1:19" ht="36" thickTop="1" thickBot="1" x14ac:dyDescent="0.3">
      <c r="A9" s="14"/>
      <c r="B9" s="4"/>
      <c r="C9" s="7"/>
      <c r="D9" s="7"/>
      <c r="E9" s="69" t="s">
        <v>5</v>
      </c>
      <c r="F9" s="69"/>
      <c r="G9" s="69"/>
      <c r="H9" s="69"/>
      <c r="I9" s="69"/>
      <c r="J9" s="69"/>
      <c r="K9" s="70"/>
      <c r="L9" s="65">
        <v>0</v>
      </c>
      <c r="M9" s="66"/>
      <c r="N9" s="27" t="s">
        <v>6</v>
      </c>
      <c r="O9" s="28"/>
      <c r="P9" s="7"/>
      <c r="Q9" s="7"/>
      <c r="R9" s="7"/>
      <c r="S9" s="5"/>
    </row>
    <row r="10" spans="1:19" ht="28.5" customHeight="1" thickTop="1" thickBot="1" x14ac:dyDescent="0.3">
      <c r="A10" s="14"/>
      <c r="B10" s="4"/>
      <c r="C10" s="7"/>
      <c r="D10" s="7"/>
      <c r="E10" s="15"/>
      <c r="F10" s="15"/>
      <c r="G10" s="15"/>
      <c r="H10" s="15"/>
      <c r="I10" s="15"/>
      <c r="J10" s="15"/>
      <c r="K10" s="64" t="s">
        <v>30</v>
      </c>
      <c r="L10" s="64"/>
      <c r="M10" s="64"/>
      <c r="N10" s="64"/>
      <c r="O10" s="7"/>
      <c r="P10" s="7"/>
      <c r="Q10" s="7"/>
      <c r="R10" s="7"/>
      <c r="S10" s="5"/>
    </row>
    <row r="11" spans="1:19" ht="36" thickTop="1" thickBot="1" x14ac:dyDescent="0.3">
      <c r="A11" s="14"/>
      <c r="B11" s="4"/>
      <c r="C11" s="7"/>
      <c r="D11" s="7"/>
      <c r="E11" s="67" t="s">
        <v>3</v>
      </c>
      <c r="F11" s="67"/>
      <c r="G11" s="67"/>
      <c r="H11" s="67"/>
      <c r="I11" s="67"/>
      <c r="J11" s="67"/>
      <c r="K11" s="68"/>
      <c r="L11" s="65">
        <v>0</v>
      </c>
      <c r="M11" s="66"/>
      <c r="N11" s="73" t="s">
        <v>4</v>
      </c>
      <c r="O11" s="74"/>
      <c r="P11" s="7"/>
      <c r="Q11" s="7"/>
      <c r="R11" s="7"/>
      <c r="S11" s="5"/>
    </row>
    <row r="12" spans="1:19" ht="60.75" customHeight="1" thickTop="1" x14ac:dyDescent="0.35">
      <c r="A12" s="14"/>
      <c r="B12" s="4"/>
      <c r="C12" s="75" t="s">
        <v>24</v>
      </c>
      <c r="D12" s="75"/>
      <c r="E12" s="75"/>
      <c r="F12" s="75"/>
      <c r="G12" s="75"/>
      <c r="H12" s="75"/>
      <c r="I12" s="75"/>
      <c r="J12" s="24"/>
      <c r="K12" s="24"/>
      <c r="L12" s="75" t="s">
        <v>25</v>
      </c>
      <c r="M12" s="75"/>
      <c r="N12" s="75"/>
      <c r="O12" s="75"/>
      <c r="P12" s="75"/>
      <c r="Q12" s="75"/>
      <c r="R12" s="75"/>
      <c r="S12" s="5"/>
    </row>
    <row r="13" spans="1:19" ht="5.25" customHeight="1" thickBot="1" x14ac:dyDescent="0.3">
      <c r="A13" s="14"/>
      <c r="B13" s="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5"/>
    </row>
    <row r="14" spans="1:19" ht="15" customHeight="1" x14ac:dyDescent="0.25">
      <c r="A14" s="14"/>
      <c r="B14" s="4"/>
      <c r="C14" s="76">
        <f>EXP(267.1962-(6.3126*L5)-(0.4721*L9)-(47.1448*L7)+(0.0462*L11)+(0.0823*L9*L7)+(1.1048*L5*L7))/(1+EXP(267.1962-(6.3126*L5)-(0.4721*L9)-(47.1448*L7)+(0.0462*L11)+(0.0823*L9*L7)+(1.1048*L5*L7)))</f>
        <v>1</v>
      </c>
      <c r="D14" s="77"/>
      <c r="E14" s="77"/>
      <c r="F14" s="77"/>
      <c r="G14" s="77"/>
      <c r="H14" s="77"/>
      <c r="I14" s="78"/>
      <c r="J14" s="7"/>
      <c r="K14" s="7"/>
      <c r="L14" s="76">
        <f>EXP(267.1962-(6.3126*L5)-(0.4721*L9)-(47.1448*L7)+(0.0462*L11)+(0.0823*L9*L7)+(1.1048*L5*L7))</f>
        <v>1.1011215075044515E+116</v>
      </c>
      <c r="M14" s="77"/>
      <c r="N14" s="77"/>
      <c r="O14" s="77"/>
      <c r="P14" s="77"/>
      <c r="Q14" s="77"/>
      <c r="R14" s="78"/>
      <c r="S14" s="5"/>
    </row>
    <row r="15" spans="1:19" ht="15" customHeight="1" x14ac:dyDescent="0.25">
      <c r="A15" s="14"/>
      <c r="B15" s="4"/>
      <c r="C15" s="79"/>
      <c r="D15" s="80"/>
      <c r="E15" s="80"/>
      <c r="F15" s="80"/>
      <c r="G15" s="80"/>
      <c r="H15" s="80"/>
      <c r="I15" s="81"/>
      <c r="J15" s="7"/>
      <c r="K15" s="7"/>
      <c r="L15" s="79"/>
      <c r="M15" s="80"/>
      <c r="N15" s="80"/>
      <c r="O15" s="80"/>
      <c r="P15" s="80"/>
      <c r="Q15" s="80"/>
      <c r="R15" s="81"/>
      <c r="S15" s="5"/>
    </row>
    <row r="16" spans="1:19" ht="15" customHeight="1" x14ac:dyDescent="0.25">
      <c r="A16" s="14"/>
      <c r="B16" s="4"/>
      <c r="C16" s="79"/>
      <c r="D16" s="80"/>
      <c r="E16" s="80"/>
      <c r="F16" s="80"/>
      <c r="G16" s="80"/>
      <c r="H16" s="80"/>
      <c r="I16" s="81"/>
      <c r="J16" s="7"/>
      <c r="K16" s="7"/>
      <c r="L16" s="79"/>
      <c r="M16" s="80"/>
      <c r="N16" s="80"/>
      <c r="O16" s="80"/>
      <c r="P16" s="80"/>
      <c r="Q16" s="80"/>
      <c r="R16" s="81"/>
      <c r="S16" s="5"/>
    </row>
    <row r="17" spans="1:19" ht="15.75" customHeight="1" thickBot="1" x14ac:dyDescent="0.3">
      <c r="A17" s="14"/>
      <c r="B17" s="4"/>
      <c r="C17" s="82"/>
      <c r="D17" s="83"/>
      <c r="E17" s="83"/>
      <c r="F17" s="83"/>
      <c r="G17" s="83"/>
      <c r="H17" s="83"/>
      <c r="I17" s="84"/>
      <c r="J17" s="7"/>
      <c r="K17" s="7"/>
      <c r="L17" s="82"/>
      <c r="M17" s="83"/>
      <c r="N17" s="83"/>
      <c r="O17" s="83"/>
      <c r="P17" s="83"/>
      <c r="Q17" s="83"/>
      <c r="R17" s="84"/>
      <c r="S17" s="5"/>
    </row>
    <row r="18" spans="1:19" ht="6" customHeight="1" x14ac:dyDescent="0.25">
      <c r="A18" s="14"/>
      <c r="B18" s="4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5"/>
    </row>
    <row r="19" spans="1:19" ht="9" customHeight="1" thickBot="1" x14ac:dyDescent="0.3">
      <c r="B19" s="9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10"/>
    </row>
    <row r="20" spans="1:19" x14ac:dyDescent="0.2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44" spans="1:20" ht="6" hidden="1" customHeight="1" x14ac:dyDescent="0.25"/>
    <row r="45" spans="1:20" s="26" customFormat="1" hidden="1" x14ac:dyDescent="0.25">
      <c r="A45" s="25"/>
      <c r="T45" s="25"/>
    </row>
    <row r="46" spans="1:20" s="26" customFormat="1" hidden="1" x14ac:dyDescent="0.25">
      <c r="A46" s="25"/>
      <c r="T46" s="25"/>
    </row>
    <row r="47" spans="1:20" s="26" customFormat="1" hidden="1" x14ac:dyDescent="0.25">
      <c r="A47" s="25"/>
      <c r="T47" s="25"/>
    </row>
    <row r="48" spans="1:20" s="26" customFormat="1" hidden="1" x14ac:dyDescent="0.25">
      <c r="A48" s="25"/>
      <c r="T48" s="25"/>
    </row>
    <row r="49" spans="1:20" s="26" customFormat="1" hidden="1" x14ac:dyDescent="0.25">
      <c r="A49" s="25"/>
      <c r="T49" s="25"/>
    </row>
  </sheetData>
  <sheetProtection sheet="1" objects="1" scenarios="1" selectLockedCells="1"/>
  <mergeCells count="19">
    <mergeCell ref="C14:I17"/>
    <mergeCell ref="L14:R17"/>
    <mergeCell ref="E7:K7"/>
    <mergeCell ref="L7:M7"/>
    <mergeCell ref="K8:N8"/>
    <mergeCell ref="E9:K9"/>
    <mergeCell ref="L9:M9"/>
    <mergeCell ref="K10:N10"/>
    <mergeCell ref="E11:K11"/>
    <mergeCell ref="L11:M11"/>
    <mergeCell ref="N11:O11"/>
    <mergeCell ref="C12:I12"/>
    <mergeCell ref="L12:R12"/>
    <mergeCell ref="K6:N6"/>
    <mergeCell ref="C3:R3"/>
    <mergeCell ref="K4:N4"/>
    <mergeCell ref="E5:K5"/>
    <mergeCell ref="L5:M5"/>
    <mergeCell ref="N5:O5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1A18-F286-4B5B-ADC9-1C2C76B7C081}">
  <sheetPr>
    <tabColor theme="5"/>
  </sheetPr>
  <dimension ref="A1:T49"/>
  <sheetViews>
    <sheetView showGridLines="0" showRowColHeaders="0" zoomScale="110" zoomScaleNormal="110" workbookViewId="0">
      <selection activeCell="L9" sqref="L9:M9"/>
    </sheetView>
  </sheetViews>
  <sheetFormatPr defaultColWidth="0" defaultRowHeight="15" customHeight="1" zeroHeight="1" x14ac:dyDescent="0.25"/>
  <cols>
    <col min="1" max="1" width="3.5703125" style="11" customWidth="1"/>
    <col min="2" max="2" width="3.5703125" customWidth="1"/>
    <col min="3" max="9" width="9.140625" customWidth="1"/>
    <col min="10" max="10" width="2.7109375" customWidth="1"/>
    <col min="11" max="11" width="11.42578125" customWidth="1"/>
    <col min="12" max="12" width="7.140625" customWidth="1"/>
    <col min="13" max="13" width="13" customWidth="1"/>
    <col min="14" max="14" width="9.140625" customWidth="1"/>
    <col min="15" max="15" width="10.5703125" customWidth="1"/>
    <col min="16" max="17" width="9.140625" customWidth="1"/>
    <col min="18" max="18" width="3.42578125" customWidth="1"/>
    <col min="19" max="19" width="3.85546875" customWidth="1"/>
    <col min="20" max="20" width="3.42578125" style="11" customWidth="1"/>
    <col min="21" max="16384" width="9.140625" hidden="1"/>
  </cols>
  <sheetData>
    <row r="1" spans="1:19" ht="15.75" thickBot="1" x14ac:dyDescent="0.3">
      <c r="A1" s="12"/>
      <c r="B1" s="13"/>
      <c r="C1" s="13"/>
      <c r="D1" s="13"/>
      <c r="E1" s="13"/>
      <c r="F1" s="13"/>
      <c r="G1" s="13"/>
      <c r="H1" s="13"/>
      <c r="I1" s="13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3" customHeight="1" x14ac:dyDescent="0.25">
      <c r="A2" s="14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1:19" ht="63" customHeight="1" x14ac:dyDescent="0.25">
      <c r="A3" s="14"/>
      <c r="B3" s="4"/>
      <c r="C3" s="63" t="s">
        <v>40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5"/>
    </row>
    <row r="4" spans="1:19" ht="24" customHeight="1" thickBot="1" x14ac:dyDescent="0.3">
      <c r="A4" s="14"/>
      <c r="B4" s="4"/>
      <c r="C4" s="7"/>
      <c r="D4" s="6"/>
      <c r="E4" s="6"/>
      <c r="F4" s="6"/>
      <c r="G4" s="6"/>
      <c r="H4" s="6"/>
      <c r="I4" s="6"/>
      <c r="J4" s="6"/>
      <c r="K4" s="64" t="s">
        <v>31</v>
      </c>
      <c r="L4" s="64"/>
      <c r="M4" s="64"/>
      <c r="N4" s="64"/>
      <c r="O4" s="6"/>
      <c r="P4" s="6"/>
      <c r="Q4" s="6"/>
      <c r="R4" s="6"/>
      <c r="S4" s="5"/>
    </row>
    <row r="5" spans="1:19" ht="36" thickTop="1" thickBot="1" x14ac:dyDescent="0.3">
      <c r="A5" s="14"/>
      <c r="B5" s="4"/>
      <c r="C5" s="7"/>
      <c r="D5" s="7"/>
      <c r="E5" s="67" t="s">
        <v>1</v>
      </c>
      <c r="F5" s="67"/>
      <c r="G5" s="67"/>
      <c r="H5" s="67"/>
      <c r="I5" s="67"/>
      <c r="J5" s="67"/>
      <c r="K5" s="68"/>
      <c r="L5" s="65">
        <v>0</v>
      </c>
      <c r="M5" s="66"/>
      <c r="N5" s="71" t="s">
        <v>0</v>
      </c>
      <c r="O5" s="72"/>
      <c r="P5" s="7"/>
      <c r="Q5" s="7"/>
      <c r="R5" s="7"/>
      <c r="S5" s="5"/>
    </row>
    <row r="6" spans="1:19" ht="30" customHeight="1" thickTop="1" thickBot="1" x14ac:dyDescent="0.3">
      <c r="A6" s="14"/>
      <c r="B6" s="4"/>
      <c r="C6" s="7"/>
      <c r="D6" s="7"/>
      <c r="E6" s="15"/>
      <c r="F6" s="15"/>
      <c r="G6" s="15"/>
      <c r="H6" s="15"/>
      <c r="I6" s="15"/>
      <c r="J6" s="15"/>
      <c r="K6" s="64" t="s">
        <v>33</v>
      </c>
      <c r="L6" s="64"/>
      <c r="M6" s="64"/>
      <c r="N6" s="64"/>
      <c r="O6" s="7"/>
      <c r="P6" s="7"/>
      <c r="Q6" s="7"/>
      <c r="R6" s="7"/>
      <c r="S6" s="5"/>
    </row>
    <row r="7" spans="1:19" ht="36" thickTop="1" thickBot="1" x14ac:dyDescent="0.3">
      <c r="A7" s="14"/>
      <c r="B7" s="4"/>
      <c r="C7" s="7"/>
      <c r="D7" s="7"/>
      <c r="E7" s="67" t="s">
        <v>2</v>
      </c>
      <c r="F7" s="67"/>
      <c r="G7" s="67"/>
      <c r="H7" s="67"/>
      <c r="I7" s="67"/>
      <c r="J7" s="67"/>
      <c r="K7" s="68"/>
      <c r="L7" s="65">
        <v>0</v>
      </c>
      <c r="M7" s="66"/>
      <c r="N7" s="7"/>
      <c r="O7" s="7"/>
      <c r="P7" s="7"/>
      <c r="Q7" s="7"/>
      <c r="R7" s="7"/>
      <c r="S7" s="5"/>
    </row>
    <row r="8" spans="1:19" ht="29.25" customHeight="1" thickTop="1" thickBot="1" x14ac:dyDescent="0.3">
      <c r="A8" s="14"/>
      <c r="B8" s="4"/>
      <c r="C8" s="7"/>
      <c r="D8" s="7"/>
      <c r="E8" s="15"/>
      <c r="F8" s="15"/>
      <c r="G8" s="15"/>
      <c r="H8" s="15"/>
      <c r="I8" s="15"/>
      <c r="J8" s="15"/>
      <c r="K8" s="64" t="s">
        <v>32</v>
      </c>
      <c r="L8" s="64"/>
      <c r="M8" s="64"/>
      <c r="N8" s="64"/>
      <c r="O8" s="7"/>
      <c r="P8" s="7"/>
      <c r="Q8" s="7"/>
      <c r="R8" s="7"/>
      <c r="S8" s="5"/>
    </row>
    <row r="9" spans="1:19" ht="36" thickTop="1" thickBot="1" x14ac:dyDescent="0.3">
      <c r="A9" s="14"/>
      <c r="B9" s="4"/>
      <c r="C9" s="7"/>
      <c r="D9" s="7"/>
      <c r="E9" s="69" t="s">
        <v>5</v>
      </c>
      <c r="F9" s="69"/>
      <c r="G9" s="69"/>
      <c r="H9" s="69"/>
      <c r="I9" s="69"/>
      <c r="J9" s="69"/>
      <c r="K9" s="70"/>
      <c r="L9" s="65">
        <v>0</v>
      </c>
      <c r="M9" s="66"/>
      <c r="N9" s="27" t="s">
        <v>6</v>
      </c>
      <c r="O9" s="28"/>
      <c r="P9" s="7"/>
      <c r="Q9" s="7"/>
      <c r="R9" s="7"/>
      <c r="S9" s="5"/>
    </row>
    <row r="10" spans="1:19" ht="28.5" customHeight="1" thickTop="1" thickBot="1" x14ac:dyDescent="0.3">
      <c r="A10" s="14"/>
      <c r="B10" s="4"/>
      <c r="C10" s="7"/>
      <c r="D10" s="7"/>
      <c r="E10" s="15"/>
      <c r="F10" s="15"/>
      <c r="G10" s="15"/>
      <c r="H10" s="15"/>
      <c r="I10" s="15"/>
      <c r="J10" s="15"/>
      <c r="K10" s="64" t="s">
        <v>34</v>
      </c>
      <c r="L10" s="64"/>
      <c r="M10" s="64"/>
      <c r="N10" s="64"/>
      <c r="O10" s="7"/>
      <c r="P10" s="7"/>
      <c r="Q10" s="7"/>
      <c r="R10" s="7"/>
      <c r="S10" s="5"/>
    </row>
    <row r="11" spans="1:19" ht="36" thickTop="1" thickBot="1" x14ac:dyDescent="0.3">
      <c r="A11" s="14"/>
      <c r="B11" s="4"/>
      <c r="C11" s="7"/>
      <c r="D11" s="7"/>
      <c r="E11" s="67" t="s">
        <v>3</v>
      </c>
      <c r="F11" s="67"/>
      <c r="G11" s="67"/>
      <c r="H11" s="67"/>
      <c r="I11" s="67"/>
      <c r="J11" s="67"/>
      <c r="K11" s="68"/>
      <c r="L11" s="65">
        <v>0</v>
      </c>
      <c r="M11" s="66"/>
      <c r="N11" s="73" t="s">
        <v>4</v>
      </c>
      <c r="O11" s="74"/>
      <c r="P11" s="7"/>
      <c r="Q11" s="7"/>
      <c r="R11" s="7"/>
      <c r="S11" s="5"/>
    </row>
    <row r="12" spans="1:19" ht="60.75" customHeight="1" thickTop="1" x14ac:dyDescent="0.35">
      <c r="A12" s="14"/>
      <c r="B12" s="4"/>
      <c r="C12" s="75" t="s">
        <v>24</v>
      </c>
      <c r="D12" s="75"/>
      <c r="E12" s="75"/>
      <c r="F12" s="75"/>
      <c r="G12" s="75"/>
      <c r="H12" s="75"/>
      <c r="I12" s="75"/>
      <c r="J12" s="24"/>
      <c r="K12" s="24"/>
      <c r="L12" s="75" t="s">
        <v>25</v>
      </c>
      <c r="M12" s="75"/>
      <c r="N12" s="75"/>
      <c r="O12" s="75"/>
      <c r="P12" s="75"/>
      <c r="Q12" s="75"/>
      <c r="R12" s="75"/>
      <c r="S12" s="5"/>
    </row>
    <row r="13" spans="1:19" ht="5.25" customHeight="1" thickBot="1" x14ac:dyDescent="0.3">
      <c r="A13" s="14"/>
      <c r="B13" s="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5"/>
    </row>
    <row r="14" spans="1:19" ht="15" customHeight="1" x14ac:dyDescent="0.25">
      <c r="A14" s="14"/>
      <c r="B14" s="4"/>
      <c r="C14" s="76">
        <f>EXP(371.9962-(5.9963*L5)-(0.4665*L9)-(67.0181*L7)+(0.0117*L11)+(0.0823*L9*L7)+(1.1048*L5*L7))/(1+EXP(371.9962-(5.9963*L5)-(0.4665*L9)-(67.0181*L7)+(0.0117*L11)+(0.0823*L9*L7)+(1.1048*L5*L7)))</f>
        <v>1</v>
      </c>
      <c r="D14" s="77"/>
      <c r="E14" s="77"/>
      <c r="F14" s="77"/>
      <c r="G14" s="77"/>
      <c r="H14" s="77"/>
      <c r="I14" s="78"/>
      <c r="J14" s="7"/>
      <c r="K14" s="7"/>
      <c r="L14" s="76">
        <f>EXP(371.9962-(5.9963*L5)-(0.4665*L9)-(67.0181*L7)+(0.0117*L11)+(0.0823*L9*L7)+(1.1048*L5*L7))</f>
        <v>3.5966398261264111E+161</v>
      </c>
      <c r="M14" s="77"/>
      <c r="N14" s="77"/>
      <c r="O14" s="77"/>
      <c r="P14" s="77"/>
      <c r="Q14" s="77"/>
      <c r="R14" s="78"/>
      <c r="S14" s="5"/>
    </row>
    <row r="15" spans="1:19" ht="15" customHeight="1" x14ac:dyDescent="0.25">
      <c r="A15" s="14"/>
      <c r="B15" s="4"/>
      <c r="C15" s="79"/>
      <c r="D15" s="80"/>
      <c r="E15" s="80"/>
      <c r="F15" s="80"/>
      <c r="G15" s="80"/>
      <c r="H15" s="80"/>
      <c r="I15" s="81"/>
      <c r="J15" s="7"/>
      <c r="K15" s="7"/>
      <c r="L15" s="79"/>
      <c r="M15" s="80"/>
      <c r="N15" s="80"/>
      <c r="O15" s="80"/>
      <c r="P15" s="80"/>
      <c r="Q15" s="80"/>
      <c r="R15" s="81"/>
      <c r="S15" s="5"/>
    </row>
    <row r="16" spans="1:19" ht="15" customHeight="1" x14ac:dyDescent="0.25">
      <c r="A16" s="14"/>
      <c r="B16" s="4"/>
      <c r="C16" s="79"/>
      <c r="D16" s="80"/>
      <c r="E16" s="80"/>
      <c r="F16" s="80"/>
      <c r="G16" s="80"/>
      <c r="H16" s="80"/>
      <c r="I16" s="81"/>
      <c r="J16" s="7"/>
      <c r="K16" s="7"/>
      <c r="L16" s="79"/>
      <c r="M16" s="80"/>
      <c r="N16" s="80"/>
      <c r="O16" s="80"/>
      <c r="P16" s="80"/>
      <c r="Q16" s="80"/>
      <c r="R16" s="81"/>
      <c r="S16" s="5"/>
    </row>
    <row r="17" spans="1:19" ht="15.75" customHeight="1" thickBot="1" x14ac:dyDescent="0.3">
      <c r="A17" s="14"/>
      <c r="B17" s="4"/>
      <c r="C17" s="82"/>
      <c r="D17" s="83"/>
      <c r="E17" s="83"/>
      <c r="F17" s="83"/>
      <c r="G17" s="83"/>
      <c r="H17" s="83"/>
      <c r="I17" s="84"/>
      <c r="J17" s="7"/>
      <c r="K17" s="7"/>
      <c r="L17" s="82"/>
      <c r="M17" s="83"/>
      <c r="N17" s="83"/>
      <c r="O17" s="83"/>
      <c r="P17" s="83"/>
      <c r="Q17" s="83"/>
      <c r="R17" s="84"/>
      <c r="S17" s="5"/>
    </row>
    <row r="18" spans="1:19" ht="6" customHeight="1" x14ac:dyDescent="0.25">
      <c r="A18" s="14"/>
      <c r="B18" s="4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5"/>
    </row>
    <row r="19" spans="1:19" ht="9" customHeight="1" thickBot="1" x14ac:dyDescent="0.3">
      <c r="B19" s="9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10"/>
    </row>
    <row r="20" spans="1:19" x14ac:dyDescent="0.2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44" spans="1:20" ht="6" hidden="1" customHeight="1" x14ac:dyDescent="0.25"/>
    <row r="45" spans="1:20" s="26" customFormat="1" hidden="1" x14ac:dyDescent="0.25">
      <c r="A45" s="25"/>
      <c r="T45" s="25"/>
    </row>
    <row r="46" spans="1:20" s="26" customFormat="1" hidden="1" x14ac:dyDescent="0.25">
      <c r="A46" s="25"/>
      <c r="T46" s="25"/>
    </row>
    <row r="47" spans="1:20" s="26" customFormat="1" hidden="1" x14ac:dyDescent="0.25">
      <c r="A47" s="25"/>
      <c r="T47" s="25"/>
    </row>
    <row r="48" spans="1:20" s="26" customFormat="1" hidden="1" x14ac:dyDescent="0.25">
      <c r="A48" s="25"/>
      <c r="T48" s="25"/>
    </row>
    <row r="49" spans="1:20" s="26" customFormat="1" hidden="1" x14ac:dyDescent="0.25">
      <c r="A49" s="25"/>
      <c r="T49" s="25"/>
    </row>
  </sheetData>
  <sheetProtection sheet="1" objects="1" scenarios="1" selectLockedCells="1"/>
  <mergeCells count="19">
    <mergeCell ref="C14:I17"/>
    <mergeCell ref="L14:R17"/>
    <mergeCell ref="E7:K7"/>
    <mergeCell ref="L7:M7"/>
    <mergeCell ref="K8:N8"/>
    <mergeCell ref="E9:K9"/>
    <mergeCell ref="L9:M9"/>
    <mergeCell ref="K10:N10"/>
    <mergeCell ref="E11:K11"/>
    <mergeCell ref="L11:M11"/>
    <mergeCell ref="N11:O11"/>
    <mergeCell ref="C12:I12"/>
    <mergeCell ref="L12:R12"/>
    <mergeCell ref="K6:N6"/>
    <mergeCell ref="C3:R3"/>
    <mergeCell ref="K4:N4"/>
    <mergeCell ref="E5:K5"/>
    <mergeCell ref="L5:M5"/>
    <mergeCell ref="N5:O5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E2AF-1B4F-4780-9051-F8A767A70E6A}">
  <sheetPr>
    <tabColor rgb="FFFF0000"/>
  </sheetPr>
  <dimension ref="A1:T49"/>
  <sheetViews>
    <sheetView showGridLines="0" showRowColHeaders="0" zoomScale="110" zoomScaleNormal="110" workbookViewId="0">
      <selection activeCell="L7" sqref="L7:M7"/>
    </sheetView>
  </sheetViews>
  <sheetFormatPr defaultColWidth="0" defaultRowHeight="15" customHeight="1" zeroHeight="1" x14ac:dyDescent="0.25"/>
  <cols>
    <col min="1" max="1" width="3.5703125" style="11" customWidth="1"/>
    <col min="2" max="2" width="3.5703125" customWidth="1"/>
    <col min="3" max="9" width="9.140625" customWidth="1"/>
    <col min="10" max="10" width="2.7109375" customWidth="1"/>
    <col min="11" max="11" width="11.42578125" customWidth="1"/>
    <col min="12" max="12" width="7.140625" customWidth="1"/>
    <col min="13" max="13" width="13" customWidth="1"/>
    <col min="14" max="14" width="9.140625" customWidth="1"/>
    <col min="15" max="15" width="10.5703125" customWidth="1"/>
    <col min="16" max="17" width="9.140625" customWidth="1"/>
    <col min="18" max="18" width="3.42578125" customWidth="1"/>
    <col min="19" max="19" width="3.85546875" customWidth="1"/>
    <col min="20" max="20" width="3.42578125" style="11" customWidth="1"/>
    <col min="21" max="16384" width="9.140625" hidden="1"/>
  </cols>
  <sheetData>
    <row r="1" spans="1:19" ht="15.75" thickBot="1" x14ac:dyDescent="0.3">
      <c r="A1" s="12"/>
      <c r="B1" s="13"/>
      <c r="C1" s="13"/>
      <c r="D1" s="13"/>
      <c r="E1" s="13"/>
      <c r="F1" s="13"/>
      <c r="G1" s="13"/>
      <c r="H1" s="13"/>
      <c r="I1" s="13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3" customHeight="1" x14ac:dyDescent="0.25">
      <c r="A2" s="14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1:19" ht="63" customHeight="1" x14ac:dyDescent="0.25">
      <c r="A3" s="14"/>
      <c r="B3" s="4"/>
      <c r="C3" s="63" t="s">
        <v>39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5"/>
    </row>
    <row r="4" spans="1:19" ht="24" customHeight="1" thickBot="1" x14ac:dyDescent="0.3">
      <c r="A4" s="14"/>
      <c r="B4" s="4"/>
      <c r="C4" s="7"/>
      <c r="D4" s="6"/>
      <c r="E4" s="6"/>
      <c r="F4" s="6"/>
      <c r="G4" s="6"/>
      <c r="H4" s="6"/>
      <c r="I4" s="6"/>
      <c r="J4" s="6"/>
      <c r="K4" s="64" t="s">
        <v>35</v>
      </c>
      <c r="L4" s="64"/>
      <c r="M4" s="64"/>
      <c r="N4" s="64"/>
      <c r="O4" s="6"/>
      <c r="P4" s="6"/>
      <c r="Q4" s="6"/>
      <c r="R4" s="6"/>
      <c r="S4" s="5"/>
    </row>
    <row r="5" spans="1:19" ht="36" thickTop="1" thickBot="1" x14ac:dyDescent="0.3">
      <c r="A5" s="14"/>
      <c r="B5" s="4"/>
      <c r="C5" s="7"/>
      <c r="D5" s="7"/>
      <c r="E5" s="67" t="s">
        <v>1</v>
      </c>
      <c r="F5" s="67"/>
      <c r="G5" s="67"/>
      <c r="H5" s="67"/>
      <c r="I5" s="67"/>
      <c r="J5" s="67"/>
      <c r="K5" s="68"/>
      <c r="L5" s="65">
        <v>0</v>
      </c>
      <c r="M5" s="66"/>
      <c r="N5" s="71" t="s">
        <v>0</v>
      </c>
      <c r="O5" s="72"/>
      <c r="P5" s="7"/>
      <c r="Q5" s="7"/>
      <c r="R5" s="7"/>
      <c r="S5" s="5"/>
    </row>
    <row r="6" spans="1:19" ht="30" customHeight="1" thickTop="1" thickBot="1" x14ac:dyDescent="0.3">
      <c r="A6" s="14"/>
      <c r="B6" s="4"/>
      <c r="C6" s="7"/>
      <c r="D6" s="7"/>
      <c r="E6" s="15"/>
      <c r="F6" s="15"/>
      <c r="G6" s="15"/>
      <c r="H6" s="15"/>
      <c r="I6" s="15"/>
      <c r="J6" s="15"/>
      <c r="K6" s="64" t="s">
        <v>36</v>
      </c>
      <c r="L6" s="64"/>
      <c r="M6" s="64"/>
      <c r="N6" s="64"/>
      <c r="O6" s="7"/>
      <c r="P6" s="7"/>
      <c r="Q6" s="7"/>
      <c r="R6" s="7"/>
      <c r="S6" s="5"/>
    </row>
    <row r="7" spans="1:19" ht="36" thickTop="1" thickBot="1" x14ac:dyDescent="0.3">
      <c r="A7" s="14"/>
      <c r="B7" s="4"/>
      <c r="C7" s="7"/>
      <c r="D7" s="7"/>
      <c r="E7" s="67" t="s">
        <v>2</v>
      </c>
      <c r="F7" s="67"/>
      <c r="G7" s="67"/>
      <c r="H7" s="67"/>
      <c r="I7" s="67"/>
      <c r="J7" s="67"/>
      <c r="K7" s="68"/>
      <c r="L7" s="65">
        <v>0</v>
      </c>
      <c r="M7" s="66"/>
      <c r="N7" s="7"/>
      <c r="O7" s="7"/>
      <c r="P7" s="7"/>
      <c r="Q7" s="7"/>
      <c r="R7" s="7"/>
      <c r="S7" s="5"/>
    </row>
    <row r="8" spans="1:19" ht="29.25" customHeight="1" thickTop="1" thickBot="1" x14ac:dyDescent="0.3">
      <c r="A8" s="14"/>
      <c r="B8" s="4"/>
      <c r="C8" s="7"/>
      <c r="D8" s="7"/>
      <c r="E8" s="15"/>
      <c r="F8" s="15"/>
      <c r="G8" s="15"/>
      <c r="H8" s="15"/>
      <c r="I8" s="15"/>
      <c r="J8" s="15"/>
      <c r="K8" s="64" t="s">
        <v>37</v>
      </c>
      <c r="L8" s="64"/>
      <c r="M8" s="64"/>
      <c r="N8" s="64"/>
      <c r="O8" s="7"/>
      <c r="P8" s="7"/>
      <c r="Q8" s="7"/>
      <c r="R8" s="7"/>
      <c r="S8" s="5"/>
    </row>
    <row r="9" spans="1:19" ht="36" thickTop="1" thickBot="1" x14ac:dyDescent="0.3">
      <c r="A9" s="14"/>
      <c r="B9" s="4"/>
      <c r="C9" s="7"/>
      <c r="D9" s="7"/>
      <c r="E9" s="69" t="s">
        <v>5</v>
      </c>
      <c r="F9" s="69"/>
      <c r="G9" s="69"/>
      <c r="H9" s="69"/>
      <c r="I9" s="69"/>
      <c r="J9" s="69"/>
      <c r="K9" s="70"/>
      <c r="L9" s="65">
        <v>0</v>
      </c>
      <c r="M9" s="66"/>
      <c r="N9" s="27" t="s">
        <v>6</v>
      </c>
      <c r="O9" s="28"/>
      <c r="P9" s="7"/>
      <c r="Q9" s="7"/>
      <c r="R9" s="7"/>
      <c r="S9" s="5"/>
    </row>
    <row r="10" spans="1:19" ht="28.5" customHeight="1" thickTop="1" thickBot="1" x14ac:dyDescent="0.3">
      <c r="A10" s="14"/>
      <c r="B10" s="4"/>
      <c r="C10" s="7"/>
      <c r="D10" s="7"/>
      <c r="E10" s="15"/>
      <c r="F10" s="15"/>
      <c r="G10" s="15"/>
      <c r="H10" s="15"/>
      <c r="I10" s="15"/>
      <c r="J10" s="15"/>
      <c r="K10" s="64" t="s">
        <v>38</v>
      </c>
      <c r="L10" s="64"/>
      <c r="M10" s="64"/>
      <c r="N10" s="64"/>
      <c r="O10" s="7"/>
      <c r="P10" s="7"/>
      <c r="Q10" s="7"/>
      <c r="R10" s="7"/>
      <c r="S10" s="5"/>
    </row>
    <row r="11" spans="1:19" ht="36" thickTop="1" thickBot="1" x14ac:dyDescent="0.3">
      <c r="A11" s="14"/>
      <c r="B11" s="4"/>
      <c r="C11" s="7"/>
      <c r="D11" s="7"/>
      <c r="E11" s="67" t="s">
        <v>3</v>
      </c>
      <c r="F11" s="67"/>
      <c r="G11" s="67"/>
      <c r="H11" s="67"/>
      <c r="I11" s="67"/>
      <c r="J11" s="67"/>
      <c r="K11" s="68"/>
      <c r="L11" s="65">
        <v>0</v>
      </c>
      <c r="M11" s="66"/>
      <c r="N11" s="73" t="s">
        <v>4</v>
      </c>
      <c r="O11" s="74"/>
      <c r="P11" s="7"/>
      <c r="Q11" s="7"/>
      <c r="R11" s="7"/>
      <c r="S11" s="5"/>
    </row>
    <row r="12" spans="1:19" ht="60.75" customHeight="1" thickTop="1" x14ac:dyDescent="0.35">
      <c r="A12" s="14"/>
      <c r="B12" s="4"/>
      <c r="C12" s="75" t="s">
        <v>24</v>
      </c>
      <c r="D12" s="75"/>
      <c r="E12" s="75"/>
      <c r="F12" s="75"/>
      <c r="G12" s="75"/>
      <c r="H12" s="75"/>
      <c r="I12" s="75"/>
      <c r="J12" s="24"/>
      <c r="K12" s="24"/>
      <c r="L12" s="75" t="s">
        <v>25</v>
      </c>
      <c r="M12" s="75"/>
      <c r="N12" s="75"/>
      <c r="O12" s="75"/>
      <c r="P12" s="75"/>
      <c r="Q12" s="75"/>
      <c r="R12" s="75"/>
      <c r="S12" s="5"/>
    </row>
    <row r="13" spans="1:19" ht="5.25" customHeight="1" thickBot="1" x14ac:dyDescent="0.3">
      <c r="A13" s="14"/>
      <c r="B13" s="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5"/>
    </row>
    <row r="14" spans="1:19" ht="15" customHeight="1" x14ac:dyDescent="0.25">
      <c r="A14" s="14"/>
      <c r="B14" s="4"/>
      <c r="C14" s="76">
        <f>EXP(24.2512-(6.916*L5)-(0.5072*L9)+(0.0507*L11)+(0.0823*L9*L7)+(1.1048*L5*L7))/(1+EXP(24.2512-(6.916*L5)-(0.5072*L9)+(0.0507*L11)+(0.0823*L9*L7)+(1.1048*L5*L7)))</f>
        <v>0.99999999997063449</v>
      </c>
      <c r="D14" s="77"/>
      <c r="E14" s="77"/>
      <c r="F14" s="77"/>
      <c r="G14" s="77"/>
      <c r="H14" s="77"/>
      <c r="I14" s="78"/>
      <c r="J14" s="7"/>
      <c r="K14" s="7"/>
      <c r="L14" s="76">
        <f>EXP(24.2512-(6.916*L5)-(0.5072*L9)+(0.0507*L11)+(0.0823*L9*L7)+(1.1048*L5*L7))</f>
        <v>34053545826.708298</v>
      </c>
      <c r="M14" s="77"/>
      <c r="N14" s="77"/>
      <c r="O14" s="77"/>
      <c r="P14" s="77"/>
      <c r="Q14" s="77"/>
      <c r="R14" s="78"/>
      <c r="S14" s="5"/>
    </row>
    <row r="15" spans="1:19" ht="15" customHeight="1" x14ac:dyDescent="0.25">
      <c r="A15" s="14"/>
      <c r="B15" s="4"/>
      <c r="C15" s="79"/>
      <c r="D15" s="80"/>
      <c r="E15" s="80"/>
      <c r="F15" s="80"/>
      <c r="G15" s="80"/>
      <c r="H15" s="80"/>
      <c r="I15" s="81"/>
      <c r="J15" s="7"/>
      <c r="K15" s="7"/>
      <c r="L15" s="79"/>
      <c r="M15" s="80"/>
      <c r="N15" s="80"/>
      <c r="O15" s="80"/>
      <c r="P15" s="80"/>
      <c r="Q15" s="80"/>
      <c r="R15" s="81"/>
      <c r="S15" s="5"/>
    </row>
    <row r="16" spans="1:19" ht="15" customHeight="1" x14ac:dyDescent="0.25">
      <c r="A16" s="14"/>
      <c r="B16" s="4"/>
      <c r="C16" s="79"/>
      <c r="D16" s="80"/>
      <c r="E16" s="80"/>
      <c r="F16" s="80"/>
      <c r="G16" s="80"/>
      <c r="H16" s="80"/>
      <c r="I16" s="81"/>
      <c r="J16" s="7"/>
      <c r="K16" s="7"/>
      <c r="L16" s="79"/>
      <c r="M16" s="80"/>
      <c r="N16" s="80"/>
      <c r="O16" s="80"/>
      <c r="P16" s="80"/>
      <c r="Q16" s="80"/>
      <c r="R16" s="81"/>
      <c r="S16" s="5"/>
    </row>
    <row r="17" spans="1:19" ht="15.75" customHeight="1" thickBot="1" x14ac:dyDescent="0.3">
      <c r="A17" s="14"/>
      <c r="B17" s="4"/>
      <c r="C17" s="82"/>
      <c r="D17" s="83"/>
      <c r="E17" s="83"/>
      <c r="F17" s="83"/>
      <c r="G17" s="83"/>
      <c r="H17" s="83"/>
      <c r="I17" s="84"/>
      <c r="J17" s="7"/>
      <c r="K17" s="7"/>
      <c r="L17" s="82"/>
      <c r="M17" s="83"/>
      <c r="N17" s="83"/>
      <c r="O17" s="83"/>
      <c r="P17" s="83"/>
      <c r="Q17" s="83"/>
      <c r="R17" s="84"/>
      <c r="S17" s="5"/>
    </row>
    <row r="18" spans="1:19" ht="6" customHeight="1" x14ac:dyDescent="0.25">
      <c r="A18" s="14"/>
      <c r="B18" s="4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5"/>
    </row>
    <row r="19" spans="1:19" ht="9" customHeight="1" thickBot="1" x14ac:dyDescent="0.3">
      <c r="B19" s="9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10"/>
    </row>
    <row r="20" spans="1:19" x14ac:dyDescent="0.2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44" spans="1:20" ht="6" hidden="1" customHeight="1" x14ac:dyDescent="0.25"/>
    <row r="45" spans="1:20" s="26" customFormat="1" hidden="1" x14ac:dyDescent="0.25">
      <c r="A45" s="25"/>
      <c r="T45" s="25"/>
    </row>
    <row r="46" spans="1:20" s="26" customFormat="1" hidden="1" x14ac:dyDescent="0.25">
      <c r="A46" s="25"/>
      <c r="T46" s="25"/>
    </row>
    <row r="47" spans="1:20" s="26" customFormat="1" hidden="1" x14ac:dyDescent="0.25">
      <c r="A47" s="25"/>
      <c r="T47" s="25"/>
    </row>
    <row r="48" spans="1:20" s="26" customFormat="1" hidden="1" x14ac:dyDescent="0.25">
      <c r="A48" s="25"/>
      <c r="T48" s="25"/>
    </row>
    <row r="49" spans="1:20" s="26" customFormat="1" hidden="1" x14ac:dyDescent="0.25">
      <c r="A49" s="25"/>
      <c r="T49" s="25"/>
    </row>
  </sheetData>
  <sheetProtection sheet="1" objects="1" scenarios="1" selectLockedCells="1"/>
  <mergeCells count="19">
    <mergeCell ref="C14:I17"/>
    <mergeCell ref="L14:R17"/>
    <mergeCell ref="E7:K7"/>
    <mergeCell ref="L7:M7"/>
    <mergeCell ref="K8:N8"/>
    <mergeCell ref="E9:K9"/>
    <mergeCell ref="L9:M9"/>
    <mergeCell ref="K10:N10"/>
    <mergeCell ref="E11:K11"/>
    <mergeCell ref="L11:M11"/>
    <mergeCell ref="N11:O11"/>
    <mergeCell ref="C12:I12"/>
    <mergeCell ref="L12:R12"/>
    <mergeCell ref="K6:N6"/>
    <mergeCell ref="C3:R3"/>
    <mergeCell ref="K4:N4"/>
    <mergeCell ref="E5:K5"/>
    <mergeCell ref="L5:M5"/>
    <mergeCell ref="N5:O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Instructions--Read Me First!</vt:lpstr>
      <vt:lpstr>Prediction Equations</vt:lpstr>
      <vt:lpstr>Control pond Calculator</vt:lpstr>
      <vt:lpstr>Final pond Calculator</vt:lpstr>
      <vt:lpstr>Hourly pond Calculator</vt:lpstr>
      <vt:lpstr>Refuge pond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Hisham Abdelrahman</cp:lastModifiedBy>
  <dcterms:created xsi:type="dcterms:W3CDTF">2015-06-05T18:17:20Z</dcterms:created>
  <dcterms:modified xsi:type="dcterms:W3CDTF">2021-11-08T21:22:54Z</dcterms:modified>
</cp:coreProperties>
</file>