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nontt\Documents\GitHub\Capstone\"/>
    </mc:Choice>
  </mc:AlternateContent>
  <xr:revisionPtr revIDLastSave="0" documentId="13_ncr:1_{5F57DF53-2AA1-44B2-97B2-DF23AED69C35}" xr6:coauthVersionLast="47" xr6:coauthVersionMax="47" xr10:uidLastSave="{00000000-0000-0000-0000-000000000000}"/>
  <bookViews>
    <workbookView xWindow="-108" yWindow="-108" windowWidth="23256" windowHeight="12576" xr2:uid="{00000000-000D-0000-FFFF-FFFF00000000}"/>
  </bookViews>
  <sheets>
    <sheet name="Wells and Alleles" sheetId="4" r:id="rId1"/>
    <sheet name="Recommendation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Q4SPVIvzDrSTVa5ff3Pw6mquMCnoRQh9RqmsykWpU3o="/>
    </ext>
  </extLst>
</workbook>
</file>

<file path=xl/calcChain.xml><?xml version="1.0" encoding="utf-8"?>
<calcChain xmlns="http://schemas.openxmlformats.org/spreadsheetml/2006/main">
  <c r="H6" i="4" l="1" a="1"/>
  <c r="H6" i="4" s="1"/>
  <c r="E6" i="4"/>
  <c r="C11" i="4" l="1"/>
  <c r="C18" i="4"/>
  <c r="E7"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<sst xmlns="http://schemas.openxmlformats.org/spreadsheetml/2006/main" count="340" uniqueCount="143">
  <si>
    <t>Phenotype</t>
  </si>
  <si>
    <t>Amitriptyline</t>
  </si>
  <si>
    <t>Amoxapine</t>
  </si>
  <si>
    <t>Amphetamine</t>
  </si>
  <si>
    <t>Aripiprazole</t>
  </si>
  <si>
    <t>Aripiprazole Lauroxil</t>
  </si>
  <si>
    <t>Atomoxetine</t>
  </si>
  <si>
    <t>Brexpiprazole</t>
  </si>
  <si>
    <t>Bupropion</t>
  </si>
  <si>
    <t>Cariprazine</t>
  </si>
  <si>
    <t>Citalopram</t>
  </si>
  <si>
    <t>Clomipramine</t>
  </si>
  <si>
    <t>Clozapine</t>
  </si>
  <si>
    <t>Desipramine</t>
  </si>
  <si>
    <t>Desvenlafaxine</t>
  </si>
  <si>
    <t>Doxepin</t>
  </si>
  <si>
    <t>Duloxetine</t>
  </si>
  <si>
    <t>Escitalopram</t>
  </si>
  <si>
    <t>Fluoxetine</t>
  </si>
  <si>
    <t>Fluvoxamine</t>
  </si>
  <si>
    <t>Iloperidone</t>
  </si>
  <si>
    <t>Imipramine</t>
  </si>
  <si>
    <t>Modafinil</t>
  </si>
  <si>
    <t>Nefazodone</t>
  </si>
  <si>
    <t>Nortriptyline</t>
  </si>
  <si>
    <t>Paliperidone</t>
  </si>
  <si>
    <t>Paroxetine</t>
  </si>
  <si>
    <t>Perphenazine</t>
  </si>
  <si>
    <t>Pimozide</t>
  </si>
  <si>
    <t>Pitolisant</t>
  </si>
  <si>
    <t>Protriptyline</t>
  </si>
  <si>
    <t>Risperidone</t>
  </si>
  <si>
    <t>Thioridazine </t>
  </si>
  <si>
    <t>Trimipramine</t>
  </si>
  <si>
    <t>Venlafaxine</t>
  </si>
  <si>
    <t>Viloxazine</t>
  </si>
  <si>
    <t>Vortioxetin</t>
  </si>
  <si>
    <t>Ultrarapid metabolizer (AS = X &gt; 2.25)</t>
  </si>
  <si>
    <t>Monitor for rapid metabolism and increased clearance. Adjust dose based on clinical response and side effects.</t>
  </si>
  <si>
    <t>No specific recommendations based on genotype have been developed.</t>
  </si>
  <si>
    <t>Avoid tricyclic use due to potential lack of efficacy. Consider alternative drug not metabolized by CYP2D6.
If a TCA is warranted, consider titrating to a higher target dose (compared to normal metabolizers). Utilize therapeutic drug monitoring to guide d</t>
  </si>
  <si>
    <t>Choose an alternative or titrate the dose according to the maximum dose for the active metabolite (paliperidone) (oral 12 mg/day for adults and children from 15 years of age weighing at least 51 kg and 6 mg/day for children from 15 years of age weighing less than 51 kg; intramuscular 75 mg per 2 weeks).</t>
  </si>
  <si>
    <t>Normal metabolizer (AS = 1.25 ≤ x ≤ 2.25)</t>
  </si>
  <si>
    <t>Initiate therapy with recommended starting dose. Patients may receive an initial low dose of a tricyclic, which is then increased over several days to the recommended steady-state dose. The starting dose in this guideline refers to the recommended steady-state dose.</t>
  </si>
  <si>
    <t>Initiate therapy with the recommended starting dose for normal metabolizers.</t>
  </si>
  <si>
    <t>Initiate therapy with recommended starting dose.</t>
  </si>
  <si>
    <t>Initiate therapy with the recommended starting dose.</t>
  </si>
  <si>
    <t>Initiate therapy with recommended starting dose. Titrate to maintenance dose based on clinical response and side effects.</t>
  </si>
  <si>
    <t>No specific recommendation.</t>
  </si>
  <si>
    <t>Initiate therapy cautiously, especially in patients with risk factors for QTc prolongation.</t>
  </si>
  <si>
    <t>Intermediate metabolizer (AS = 0 &lt; x &lt; 1.25)</t>
  </si>
  <si>
    <t>Initiate with a dose of 0.5 mg/kg/day and if no clinical response and in the absence of adverse events after 2 weeks, consider obtaining a plasma concentration 2-4 h after dosing. If response is inadequate and concentration is &lt;200 ng/ml, consider a proportional dose increase to achieve a concentration to approach 400 ng/ml (Therapeutic range of 200 to 1000 ng/ml has been proposed). If unacceptable side effects are present at any time, consider a reduction in dose.</t>
  </si>
  <si>
    <t>Consider standard dosing with close monitoring for efficacy and side effects.</t>
  </si>
  <si>
    <t>Poor metabolizer (AS = 0)</t>
  </si>
  <si>
    <t>Administer half of usual dose, but if taking ABILIFY MAINTENA should have their dose reduced to 300 mg from the recommended dose of 400 mg.</t>
  </si>
  <si>
    <t>Initiate with a dose of 0.5 mg/kg/day and if no clinical response and in the absence of adverse events after 2 weeks, consider obtaining a plasma concentration 4 h after dosing. If response is inadequate and concentration is &lt;200 ng/ml, consider a proportional dose increase to achieve a concentration to approach 400 ng/ml.e,f If unacceptable side effects are present at any time, consider a reduction in dose.</t>
  </si>
  <si>
    <t>Reduce the usual dosage by half if taking strong/moderate CYP3A4 inhibitors administer a quarter of the usual dose. Monitor closely for efficacy and side effects.</t>
  </si>
  <si>
    <t>Avoid tricyclic use due to potential for side effects. Consider alternative drug not metabolized by CYP2D6.
If a TCA is warranted, consider 50% reduction of recommended starting dose.g Utilize therapeutic drug monitoring to guide dose adjustments.</t>
  </si>
  <si>
    <t>Consider a 25-50% lower starting dose and slower titration schedule as compared to normal metabolizers or consider a clinically appropriate alternative antidepressant not predominantly metabolized by CYP2D6.</t>
  </si>
  <si>
    <t>Use 67% of the normal dose. If problematic side effects originating in the central nervous system occur despite this reduced dose, then reduce the dose further to 50% of the normal dose.</t>
  </si>
  <si>
    <t>row/column</t>
  </si>
  <si>
    <t>AS Value</t>
  </si>
  <si>
    <t>Drug</t>
  </si>
  <si>
    <t>CPIC</t>
  </si>
  <si>
    <t>DPWG</t>
  </si>
  <si>
    <t>Drugs</t>
  </si>
  <si>
    <t>Avoid tricyclic use due to potential lack of efficacy. Consider alternative drug not metabolized by CYP2D6.
If a TCA is warranted, consider titrating to a higher target dose (compared to normal metabolizers). Utilize therapeutic drug monitoring to guide dose adjustments*. * Titrate dose to observed clinical response with symptom improvement and minimal (if any) side effects.</t>
  </si>
  <si>
    <t>Consider 25% reduction of the recommended starting dose. Utilize therapeutic drug monitoring to guide dose adjustments*. *Titrate dose to observed clinical response with symptom improvement and minimal (if any) side effects.</t>
  </si>
  <si>
    <t>Avoid tricyclic use due to potential for side effects. Consider alternative drug not metabolized by CYP2D6.
If a TCA is warranted, consider 50% reduction of recommended starting dose. Utilize therapeutic drug monitoring to guide dose adjustments.</t>
  </si>
  <si>
    <t>Increase the dose to 1.4 times the standard dose, monitor the effect and side effects or the plasma concentrations and be alert to increased plasma concentrations of the cardiotoxic Z-10 hydroxy metabolites. Plasma concentrations of Z-hydroxy nortriptyine or Z-hydroxy amitriptyline higher than 40 ng/mL are considered toxic. If a dose increase is not desirable due to the cardiotoxic hydroxy metabolite: avoid amitriptyline, and consider anti-depressants that are not metabolised by CYP2D6, or to a lesser extent, include citalopram and sertraline.</t>
  </si>
  <si>
    <t>No specific recommendations based on genotype have been developed..</t>
  </si>
  <si>
    <t>When total gene activity score is 0.5-1; Use 75% of the standard dose and monitor the efficacy and side effects or the plasma concentrations of amitriptyline and nortriptyline to adjust the maintenance dose.</t>
  </si>
  <si>
    <t>When total gene activity score is 0; Use 70% of the standard dose and monitor the effect and side effects or the plasma concentrations of amitriptyline and nortriptyline to adjust the maintenance dose.</t>
  </si>
  <si>
    <t>Poor metabolizers may experience higher than expected plasma concentrations of amoxapine when given usual doses. Consider initiating therapy with a lower-than-standard dose of amoxapine. Utilize therapeutic drug monitoring to guide dose adjustments, ensuring optimal plasma concentrations.</t>
  </si>
  <si>
    <t>Consider 25% reduction of recommended starting dose. Monitor for efficacy and side effects, adjusting dose accordingly.</t>
  </si>
  <si>
    <t>Consider half reduction of recommended starting dose. Monitor closely for efficacy and side effects.</t>
  </si>
  <si>
    <t>Titrate to maintenance dose based on clinical response and side effects.</t>
  </si>
  <si>
    <t>For known CYP2D6 poor metabolizers: Reduce dose to 441 mg from 662 mg, 882 mg, or 1064 mg. No dosage adjustment necessary in patients taking 441 mg ARISTADA, if tolerated. Monitor closely for efficacy and side effects.</t>
  </si>
  <si>
    <t>Initiate with a dose of 0.5 mg/kg/day and increase to 1.2 mg/kg/day after 3 days. If no clinical response and in the absence of adverse events after 2 weeks, consider obtaining a peak plasma concentration (1 to 2 hours after dose administered). If &lt;200 ng/ml, consider a proportional increase in dose to approach 400 ng/ml.</t>
  </si>
  <si>
    <t>When gene AS is 2.75 or more; - Be extra alert to reduced efficacy of the treatment.
- Advise the patient to report an inadequate effect.
- An alternative can be selected as a precaution. Clonidine is not metabolised by CYP2D6.</t>
  </si>
  <si>
    <t>When gene AS is 0; Start with the normal initial dose, bearing in mind that an increase in this dose probably will not be required.
- Advise the patient to report side effects (such as decreased appetite, vomiting, abdominal pain, constipation, insomnia, early waking, drowsiness, irritability, pupil dilation and itching).
- If the medicine is effective, but side effects occur: reduce the dose and check whether the effect is conserved. The plasma concentration of atomoxetine is a factor of 8-11 times higher for PM than for NM at the same dose.</t>
  </si>
  <si>
    <t>NO action is required for this gene-drug interaction. The gene variation results in a reduction of the exposure to brexpiprazole, but there are no indications supporting a decrease in efficacy.</t>
  </si>
  <si>
    <t>No provided recommendation for brexpiprazole in normal metabolizers.</t>
  </si>
  <si>
    <t>No action is required for this gene-drug interaction. There are indications supporting an increase in the exposure to brexpiprazole, but no indications supporting an increase in side effects in patients with this gene variation.</t>
  </si>
  <si>
    <t>Use half of the normal dose.</t>
  </si>
  <si>
    <t>Critera not met for recommendation</t>
  </si>
  <si>
    <t>When gene AS is 0.25 through 1; In the event of side effects occurring and/or a response later than 9 weeks: reduce the dose and check whether the effect is conserved The plasma concentration of atomoxetine is a factor of 2-3 times higher for IM than for NM at the same dose.</t>
  </si>
  <si>
    <t>NO action is required for this gene-drug interaction. There are indications supporting an increase in the exposure to brexpiprazole, but no indications supporting an increase in side effects in patients with this gene variation.</t>
  </si>
  <si>
    <t>The guideline does not provide a recommendation for citalopram in normal metabolizers.</t>
  </si>
  <si>
    <t>Avoid tricyclic use due to potential lack of efficacy. Consider alternative drug not metabolized by CYP2D6.
If a TCA is warranted, consider titrating to a higher target dose (compared to normal metabolizers). Utilize therapeutic drug monitoring to guide dose adjustments</t>
  </si>
  <si>
    <t>When total gene activity score is 3 or greater; Use 1.5 times the standard dose and monitor the effect and side effects of the plasma concentrations of clomipramine and desmethylclomipramine to set the maintenance dose.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If a dose increase is not wanted due to potential cardiotoxic hydroxy metabolites: avoid clomipramine. Antidepressants that are not metabolised by CYP2D6, or to a lesser extent, include citalopram and sertraline.</t>
  </si>
  <si>
    <t>When total gene activity score is 0; Indication DEPRESSION: use 50% of the standard dose and monitor the effect and side effects or the plasma concentrations of clomipramine and desmethylclomipramine in order to set the maintenance dose. The therapeutic range is 200-400 ng/mL for the sum of the plasma concentrations of clomipramine and desmethylclomipramine. Values higher than 600 ng/mL are considered toxic. Indication ANXIETY DISORDERS or OBSESSIVE COMPULSIVE DISORDER: if side effects occur: use 50% of the standard dose and monitor the effect and side effects or the plasma concentrations of clomipramine and desmethylclomipramine in order to set the maintenance dose. It is not known whether it is possible to reduce the dose to such an extent that the side effects disappear while the effectiveness is retained. Clomipramine and desmethylclomipramine both contribute to the side effects. Only clomipramine contributes to the effectiveness.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 whilst the therapeutic upper limit for depression is 400 ng/mL. If dose reduction does not have the desired effect: avoid clomipramine. Antidepressants that are not metabolised by CYP2D6, or to a lesser extent, include citalopram and sertraline.</t>
  </si>
  <si>
    <t>No therapeutic Recommendations for CYP2D6.</t>
  </si>
  <si>
    <t>There are currently no dosing recommendations for clozapine based on CYP2D6 genotypes.</t>
  </si>
  <si>
    <r>
      <t>Initiate therapy with recommended starting dose. If patient does not adequately respond to recommended maintenance dosing, consider titrating to a higher maintenance dose or switching to a clinically appropriate alternative antidepressant not predominantly metabolized by CYP2C19</t>
    </r>
    <r>
      <rPr>
        <sz val="9.5"/>
        <color rgb="FF222222"/>
        <rFont val="Helvetica Neue"/>
        <family val="2"/>
      </rPr>
      <t>.</t>
    </r>
  </si>
  <si>
    <r>
      <t>Consider 25% reduction of recommended starting dose.</t>
    </r>
    <r>
      <rPr>
        <sz val="12"/>
        <color rgb="FF222222"/>
        <rFont val="Helvetica Neue"/>
        <family val="2"/>
      </rPr>
      <t> Utilize therapeutic drug monitoring to guide dose adjustments.</t>
    </r>
  </si>
  <si>
    <t>When total gene activity score is 0.5-1; Use 70% of the standard dose and monitor the effect and side effects or the plasma concentrations of clomipramine and desmethylclomipramine.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t>
  </si>
  <si>
    <t xml:space="preserve">Monitor both the therapeutic effect and side effects. Additionally, check the plasma concentrations of venlafaxine and O-desmethylvenlafaxine.
</t>
  </si>
  <si>
    <r>
      <t>Consider 25% reduction of recommended starting dose.</t>
    </r>
    <r>
      <rPr>
        <sz val="12"/>
        <color rgb="FF222222"/>
        <rFont val="Helvetica Neue"/>
        <family val="2"/>
      </rPr>
      <t>g Utilize therapeutic drug monitoring to guide dose adjustments.</t>
    </r>
  </si>
  <si>
    <t>When total gene activity score is 3 or greater; Double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 If a dose increase is not wanted due to the potentially cardiotoxic hydroxy metabolites: avoid doxepin. Antidepressants that are not metabolised by CYP2D6, or to a lesser extent, include citalopram and sertraline.</t>
  </si>
  <si>
    <t>When total gene activity score is 0; Use 40%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t>
  </si>
  <si>
    <t>There are currently No specific recommendations based on genotype have been developed.s for dosing of duloxetine based on CYP2D6 genotypes.</t>
  </si>
  <si>
    <t>The Royal Dutch Pharmacists Association - Pharmacogenetics Working Group has evaluated therapeutic dose recommendations for duloxetine based on CYP2D6 genotypes. They conclude that there are No specific recommendations based on genotype have been developed.s at this time.</t>
  </si>
  <si>
    <t>Consider an alternative antidepressant that is not primarily metabolized by CYP2C19. If citalopram or escitalopram is deemed clinically appropriate, initiate therapy with a lower starting dose compared to standard recommendations. Implement a slower titration schedule, allowing the patient's system to gradually adjust to the medication. Maintain the patient on a maintenance dose that is 50% lower than the standard recommended dose for normal metabolizers.</t>
  </si>
  <si>
    <t>Avoid escitalopram. Antidepressants that are not metabolised or that are metabolised to a lesser extent by CYP2C19 are, for example, paroxetine or fluvoxamine.</t>
  </si>
  <si>
    <t>When total gene activity score is 0.5-1; Use 80%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t>
  </si>
  <si>
    <t>Do not exceed the following doses (50% of the standard maximum dose): adults &lt; 65 years: 10 mg/day, adults 65 years or older: 5 mg/day.</t>
  </si>
  <si>
    <t>There are currently No specific recommendations based on genotype have been developed.s for dosing of fluoxetine based on CYP2D6 or CYP2C19 genotypes.</t>
  </si>
  <si>
    <t>Initiate therapy with recommended starting dose. - Titrate to maintenance dose based on clinical response and side effects.</t>
  </si>
  <si>
    <t>There are currently no dosing recommendations for fluoxetine based on CYP2D6 genotype.</t>
  </si>
  <si>
    <t>No specific recommendations based on genotype have been developed. due to lack of evidence.</t>
  </si>
  <si>
    <t>There are currently no dosing recommendations for fluvoxamine based on CYP2D6 genotype.</t>
  </si>
  <si>
    <t>Do not exceed the following doses (75% of the standard maximum dose): adults &lt; 65 years: 15 mg/day, adults 65 years or older: 7.5 mg/day</t>
  </si>
  <si>
    <t>When total gene activity score is 3 or greater; Use 1.7 times the standard dose and monitor the effect and side effects or the plasma concentrations of imipramine and desipramine in order to set the maintenance dose. If a dose increase is not wanted due to the potentially cardiotoxic hydroxy metabolites: avoid imipramine. Antidepressants that are not metabolised by CYP2D6 - or to a lesser extent - include, for example, citalopram and sertraline.</t>
  </si>
  <si>
    <t>When total gene activity score is 0; Use 30%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t>
  </si>
  <si>
    <t>When total gene activity score is 0.5-1; Use 70%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t>
  </si>
  <si>
    <t>Avoid tricyclic use due to potential lack of efficacy. Consider alternative drug not metabolized by CYP2D6.
If a TCA is warranted, consider titrating to a higher target dose (compared to normal metabolizers). Utilize therapeutic drug monitoring to guide dose adjustments, and titrate dose to observed clinical response with symptom improvement and minimal (if any) side effects.</t>
  </si>
  <si>
    <t>Consider a 25% reduction of recommended starting dose. Titrate dose to observed clinical response with symptom improvement and minimal (if any) side effects. Utilize therapeutic drug monitoring to guide dose adjustments.</t>
  </si>
  <si>
    <t>Use 1.7 times the standard dose and monitor the effect and side effects or the plasma concentration of nortriptyline and be alert to an increase in the plasma concentration of the cardiotoxic metabolite Z-10-hydroxynortriptyline. Plasma concentrations of Z-hydroxynortriptyline exceeding 40 ng/mL are considered toxic.
If a dose increase is not wanted due to the cardiotoxic hydroxy metabolite: avoid nortriptyline. Antidepressants that are not metabolised via CYP2D6 - or to a lesser extent - include, for example, citalopram and sertraline.</t>
  </si>
  <si>
    <t>When total gene activity score is 0; Use 40% of the standard dose and monitor the effect and side effects or the plasma concentration of nortriptyline in order to set the maintenance dose.
The therapeutic range of nortriptyline is 50-150 ng/mL. Values exceeding 250 ng/mL are considered toxic.</t>
  </si>
  <si>
    <t>Consider drug-drug interactions and other patient characteristics (e.g., age, renal function, liver function) when adjusting dose or selecting an alternative therapy.</t>
  </si>
  <si>
    <t>Select alternative drug not predominantly metabolized by CYP2D6.</t>
  </si>
  <si>
    <t>Consider a 50% reduction in recommended starting dose, slower titration schedule, and a 50% lower maintenance dose as compared to normal metabolizers. Drug-drug interactions and other patient characteristics (e.g., age, renal function, liver function) should be considered when adjusting dose or selecting an alternative therapy.</t>
  </si>
  <si>
    <t>It is not possible to offer substantiated advice for dose adjustment based on the literature. Avoid paroxetine. Antidepressants that are not metabolised by CYP2D6, or to a lesser extent, include for example citalopram or sertraline.</t>
  </si>
  <si>
    <t>When total gene activity score is 0.5-1; Use 60% of the standard dose and monitor the effect and side effects or the plasma concentration of nortriptyline in order to set the maintenance dose.
The therapeutic range of nortriptyline is 50-150 ng/mL. Values exceeding 250 ng/mL are considered toxic.</t>
  </si>
  <si>
    <t>NO action is needed for this gene-drug interaction.</t>
  </si>
  <si>
    <t>Consider a lower starting dose and slower titration schedule as compared to normal metabolizers. Drug-drug interactions and other patient characteristics (e.g., age, renal function, liver function) should be considered when adjusting dose or selecting an alternative therapy.</t>
  </si>
  <si>
    <t>This gene variation can result in lower pimozide concentrations. However, there is no evidence of reduced effectiveness. NO action is required for this gene-drug interaction.</t>
  </si>
  <si>
    <t>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 Use no more than the following doses (50% of the normal maximum dose):
12 years and older: 10 mg/day
younger than 12 years: 0.05 mg/kg per day to a maximum of 2 mg/day</t>
  </si>
  <si>
    <t>No action is needed for this gene-drug interaction.</t>
  </si>
  <si>
    <t>Avoid tricyclic use due to potential lack of efficacy. Consider alternative drug not metabolized by CYP2D6.
If a TCA is warranted, consider titrating to a higher target dose (compared to normal metabolizers). Utilize therapeutic drug monitoring to guide dose adjustments.</t>
  </si>
  <si>
    <t>Patients may receive an initial low dose of a tricyclic, which is then increased over several days to the recommended steady-state dose. The starting dose in this guideline refers to the recommended steady-state dose.</t>
  </si>
  <si>
    <t xml:space="preserve">Consider a 25% reduction of recommended starting dose. Utilize therapeutic drug monitoring to guide dose adjustments. Titrate dose to observed clinical response with symptom improvement and minimal (if any) side effects.
</t>
  </si>
  <si>
    <t>Avoid tricyclic use due to potential for side effects. Consider alternative drug not metabolized by CYP2D6. If a TCA is warranted, consider a 50% reduction of recommended starting dose. Utilize therapeutic drug monitoring to guide dose adjustments. Titrate dose to observed clinical response with symptom improvement and minimal (if any) side effects.</t>
  </si>
  <si>
    <t>No action recommended based on genotype for venlafaxine because of minimal evidence regarding the impact on efficacy or side effects.</t>
  </si>
  <si>
    <t>No action is recommended based on genotype for venlafaxine.
If side effects occur reduce the dose. Monitor the effect and side effects or check the plasma concentrations of venlafaxine and O-desmethylvenlafaxine.</t>
  </si>
  <si>
    <t>Consider a clinically appropriate alternative antidepressant not predominantly metabolized by CYP2D6.</t>
  </si>
  <si>
    <t>1. be alert to a possible decrease in the sum of the plasma concentrations of venlafaxine and the active metabolite O- desmethylvenlafaxine
2. if necessary, increase the dose to 150% of the standard dose
3. if dose adjustment does not result in efficacy without unacceptable side effects or if dose adjustment based on therapeutic drug monitoring is not possible, then venlafaxine should be avoided
Antidepressants that are not metabolised by CYP2D6 - or to a lesser extent - include, for example, duloxetine, mirtazapine, citalopram and sertraline.</t>
  </si>
  <si>
    <t>The recommendation is to avoid venlafaxine if possible, opting for antidepressants not metabolized by CYP2D6, such as duloxetine, mirtazapine, citalopram, or sertraline. If venlafaxine is unavoidable and side effects arise, consider reducing the venlafaxine dose, and monitor both the therapeutic effect and side effects. Additionally, check the plasma concentrations of venlafaxine and O-desmethylvenlafaxine.</t>
  </si>
  <si>
    <t>It is not possible to offer adequately substantiated advice for dose reduction based on the literature.
- avoid venlafaxine. Antidepressants that are not metabolised by CYP2D6 - or to a lesser extent - include, for example, duloxetine, mirtazapine, citalopram and sertraline.
- If it is not possible to avoid venlafaxine and side effects occur: 1. reduce the dose
2. monitor the effect and side effects or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 variation.</t>
  </si>
  <si>
    <t>Select alternative drug not predominantly metabolized by CYP2D6. If vortioxetine use is warranted, initiate therapy at standard starting dose and titrate to maintenance dose based on efficacy and side effects. Increasing the target maintenance dose by 50% or more may be needed for efficacy.</t>
  </si>
  <si>
    <t>Initiate 50% of starting dose (e.g., 5 mg) and titrate to the maximum recommended dose of 10 mg or consider a clinically appropriate alternative antidepressant not predominantly metabolized by CYP2D6.</t>
  </si>
  <si>
    <t>It is not possible to offer adequately substantiated advice for dose reduction based on the literature.
- avoid venlafaxine. Antidepressants that are not metabolised by CYP2D6 - or to a lesser extent - include, for example, duloxetine, mirtazapine, citalopram and sertraline.
- if it is not possible to avoid venlafaxine and side effects occur:
1. reduce the dose
2. monitor the effect and side effects or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</si>
</sst>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3">
    <font>
      <sz val="11"/>
      <color rgb="FF000000"/>
      <name val="aptos narrow"/>
      <scheme val="minor"/>
    </font>
    <font>
      <b/>
      <sz val="11"/>
      <color theme="1"/>
      <name val="Helvetica Neue"/>
    </font>
    <font>
      <sz val="11"/>
      <color theme="1"/>
      <name val="Helvetica Neue"/>
    </font>
    <font>
      <sz val="11"/>
      <color rgb="FF000000"/>
      <name val="aptos narrow"/>
      <family val="2"/>
      <scheme val="minor"/>
    </font>
    <font>
      <b/>
      <sz val="11"/>
      <color rgb="FF000000"/>
      <name val="aptos narrow"/>
      <family val="2"/>
      <scheme val="minor"/>
    </font>
    <font>
      <sz val="8"/>
      <color rgb="FF000000"/>
      <name val="Segoe UI"/>
      <family val="2"/>
    </font>
    <font>
      <b/>
      <sz val="13"/>
      <color rgb="FF000000"/>
      <name val="Helvetica Neue"/>
      <family val="2"/>
    </font>
    <font>
      <b/>
      <sz val="12"/>
      <color rgb="FF000000"/>
      <name val="Helvetica Neue"/>
      <family val="2"/>
    </font>
    <font>
      <sz val="12"/>
      <color rgb="FF000000"/>
      <name val="Helvetica Neue"/>
      <family val="2"/>
    </font>
    <font>
      <sz val="11"/>
      <color rgb="FF000000"/>
      <name val="Helvetica Neue"/>
      <family val="2"/>
    </font>
    <font>
      <sz val="9.5"/>
      <color rgb="FF222222"/>
      <name val="Helvetica Neue"/>
      <family val="2"/>
    </font>
    <font>
      <sz val="12"/>
      <color rgb="FF222222"/>
      <name val="Helvetica Neue"/>
      <family val="2"/>
    </font>
    <font>
      <sz val="12"/>
      <color rgb="FF000000"/>
      <name val="Calibri"/>
      <family val="2"/>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xf>
    <xf numFmtId="0" fontId="2" fillId="0" borderId="0" xfId="0" applyFont="1"/>
    <xf numFmtId="164" fontId="0" fillId="0" borderId="0" xfId="0" applyNumberFormat="1"/>
    <xf numFmtId="164" fontId="0" fillId="0" borderId="1" xfId="0" applyNumberFormat="1" applyBorder="1"/>
    <xf numFmtId="0" fontId="0" fillId="0" borderId="0" xfId="0" applyAlignment="1">
      <alignment horizontal="center"/>
    </xf>
    <xf numFmtId="0" fontId="4" fillId="0" borderId="0" xfId="0" applyFont="1" applyAlignment="1">
      <alignment horizontal="center"/>
    </xf>
    <xf numFmtId="0" fontId="4" fillId="0" borderId="0" xfId="0" applyFont="1"/>
    <xf numFmtId="0" fontId="3" fillId="0" borderId="0" xfId="0" applyFont="1" applyAlignment="1">
      <alignment horizontal="center"/>
    </xf>
    <xf numFmtId="0" fontId="0" fillId="0" borderId="0" xfId="0" applyAlignment="1">
      <alignment horizont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0" fillId="0" borderId="5" xfId="0" applyBorder="1"/>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vertical="center"/>
    </xf>
    <xf numFmtId="0" fontId="8" fillId="0" borderId="11" xfId="0" applyFont="1" applyBorder="1" applyAlignment="1">
      <alignment horizontal="left" vertical="center" wrapText="1"/>
    </xf>
    <xf numFmtId="0" fontId="8" fillId="0" borderId="1" xfId="0" applyFont="1" applyBorder="1" applyAlignment="1">
      <alignment horizontal="lef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left" vertical="center" wrapText="1"/>
    </xf>
    <xf numFmtId="0" fontId="11" fillId="0" borderId="1" xfId="0" applyFont="1" applyBorder="1" applyAlignment="1">
      <alignment horizontal="left" vertical="center" wrapText="1"/>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12" fillId="0" borderId="11" xfId="0" applyFont="1" applyBorder="1" applyAlignment="1">
      <alignment horizontal="left" vertical="center" wrapText="1"/>
    </xf>
    <xf numFmtId="0" fontId="7" fillId="0" borderId="14" xfId="0" applyFont="1" applyBorder="1" applyAlignment="1">
      <alignment vertical="center"/>
    </xf>
    <xf numFmtId="0" fontId="8" fillId="0" borderId="15" xfId="0" applyFont="1" applyBorder="1" applyAlignment="1">
      <alignment horizontal="left" vertical="center" wrapText="1"/>
    </xf>
    <xf numFmtId="0" fontId="9" fillId="0" borderId="16" xfId="0" applyFont="1" applyBorder="1" applyAlignment="1">
      <alignment horizontal="left" vertical="center" wrapText="1"/>
    </xf>
    <xf numFmtId="0" fontId="8" fillId="0" borderId="16" xfId="0" applyFont="1" applyBorder="1" applyAlignment="1">
      <alignment horizontal="left"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3" fillId="0" borderId="0" xfId="0" applyNumberFormat="1"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eetMetadata" Target="metadata.xml"/><Relationship Id="rId10" Type="http://schemas.openxmlformats.org/officeDocument/2006/relationships/sharedStrings" Target="sharedStrings.xml"/><Relationship Id="rId9" Type="http://schemas.openxmlformats.org/officeDocument/2006/relationships/styles" Target="styles.xml"/></Relationships>
</file>

<file path=xl/ctrlProps/ctrlProp1.xml><?xml version="1.0" encoding="utf-8"?>
<formControlPr xmlns="http://schemas.microsoft.com/office/spreadsheetml/2009/9/main" objectType="CheckBox" fmlaLink="$E$2" lockText="1" noThreeD="1"/>
</file>

<file path=xl/ctrlProps/ctrlProp2.xml><?xml version="1.0" encoding="utf-8"?>
<formControlPr xmlns="http://schemas.microsoft.com/office/spreadsheetml/2009/9/main" objectType="CheckBox" fmlaLink="$E$3" lockText="1" noThreeD="1"/>
</file>

<file path=xl/ctrlProps/ctrlProp3.xml><?xml version="1.0" encoding="utf-8"?>
<formControlPr xmlns="http://schemas.microsoft.com/office/spreadsheetml/2009/9/main" objectType="CheckBox" checked="Checked" fmlaLink="$E$4" lockText="1" noThreeD="1"/>
</file>

<file path=xl/ctrlProps/ctrlProp4.xml><?xml version="1.0" encoding="utf-8"?>
<formControlPr xmlns="http://schemas.microsoft.com/office/spreadsheetml/2009/9/main" objectType="CheckBox" fmlaLink="$F$2" lockText="1" noThreeD="1"/>
</file>

<file path=xl/ctrlProps/ctrlProp5.xml><?xml version="1.0" encoding="utf-8"?>
<formControlPr xmlns="http://schemas.microsoft.com/office/spreadsheetml/2009/9/main" objectType="CheckBox" fmlaLink="$F$3" lockText="1" noThreeD="1"/>
</file>

<file path=xl/ctrlProps/ctrlProp6.xml><?xml version="1.0" encoding="utf-8"?>
<formControlPr xmlns="http://schemas.microsoft.com/office/spreadsheetml/2009/9/main" objectType="CheckBox" fmlaLink="$F$4" lockText="1" noThreeD="1"/>
</file>

<file path=xl/ctrlProps/ctrlProp7.xml><?xml version="1.0" encoding="utf-8"?>
<formControlPr xmlns="http://schemas.microsoft.com/office/spreadsheetml/2009/9/main" objectType="CheckBox" fmlaLink="$C$2" lockText="1" noThreeD="1"/>
</file>

<file path=xl/ctrlProps/ctrlProp8.xml><?xml version="1.0" encoding="utf-8"?>
<formControlPr xmlns="http://schemas.microsoft.com/office/spreadsheetml/2009/9/main" objectType="CheckBox" fmlaLink="$C$3" lockText="1" noThreeD="1"/>
</file>

<file path=xl/ctrlProps/ctrlProp9.xml><?xml version="1.0" encoding="utf-8"?>
<formControlPr xmlns="http://schemas.microsoft.com/office/spreadsheetml/2009/9/main" objectType="CheckBox" fmlaLink="$C$4" lockText="1" noThreeD="1"/>
</file>

<file path=xl/ctrlProps/ctrlProp10.xml><?xml version="1.0" encoding="utf-8"?>
<formControlPr xmlns="http://schemas.microsoft.com/office/spreadsheetml/2009/9/main" objectType="CheckBox" fmlaLink="$D$2" lockText="1" noThreeD="1"/>
</file>

<file path=xl/ctrlProps/ctrlProp11.xml><?xml version="1.0" encoding="utf-8"?>
<formControlPr xmlns="http://schemas.microsoft.com/office/spreadsheetml/2009/9/main" objectType="CheckBox" fmlaLink="$D$3" lockText="1" noThreeD="1"/>
</file>

<file path=xl/ctrlProps/ctrlProp12.xml><?xml version="1.0" encoding="utf-8"?>
<formControlPr xmlns="http://schemas.microsoft.com/office/spreadsheetml/2009/9/main" objectType="CheckBox" fmlaLink="$D$4" lockText="1" noThreeD="1"/>
</file>

<file path=xl/ctrlProps/ctrlProp13.xml><?xml version="1.0" encoding="utf-8"?>
<formControlPr xmlns="http://schemas.microsoft.com/office/spreadsheetml/2009/9/main" objectType="CheckBox" checked="Checked" fmlaLink="$B$2" lockText="1" noThreeD="1"/>
</file>

<file path=xl/ctrlProps/ctrlProp14.xml><?xml version="1.0" encoding="utf-8"?>
<formControlPr xmlns="http://schemas.microsoft.com/office/spreadsheetml/2009/9/main" objectType="CheckBox" fmlaLink="$B$3" lockText="1" noThreeD="1"/>
</file>

<file path=xl/ctrlProps/ctrlProp15.xml><?xml version="1.0" encoding="utf-8"?>
<formControlPr xmlns="http://schemas.microsoft.com/office/spreadsheetml/2009/9/main" objectType="CheckBox" fmlaLink="$B$4"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68580</xdr:colOff>
          <xdr:row>1</xdr:row>
          <xdr:rowOff>99060</xdr:rowOff>
        </xdr:from>
        <xdr:to>
          <xdr:col>4</xdr:col>
          <xdr:colOff>861060</xdr:colOff>
          <xdr:row>1</xdr:row>
          <xdr:rowOff>426720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0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*1x≥3 or *1x≥N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2</xdr:row>
          <xdr:rowOff>99060</xdr:rowOff>
        </xdr:from>
        <xdr:to>
          <xdr:col>4</xdr:col>
          <xdr:colOff>861060</xdr:colOff>
          <xdr:row>2</xdr:row>
          <xdr:rowOff>426720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0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*41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3</xdr:row>
          <xdr:rowOff>99060</xdr:rowOff>
        </xdr:from>
        <xdr:to>
          <xdr:col>4</xdr:col>
          <xdr:colOff>861060</xdr:colOff>
          <xdr:row>3</xdr:row>
          <xdr:rowOff>426720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0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Positive Control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68580</xdr:colOff>
          <xdr:row>1</xdr:row>
          <xdr:rowOff>99060</xdr:rowOff>
        </xdr:from>
        <xdr:to>
          <xdr:col>5</xdr:col>
          <xdr:colOff>861060</xdr:colOff>
          <xdr:row>1</xdr:row>
          <xdr:rowOff>426720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0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68580</xdr:colOff>
          <xdr:row>2</xdr:row>
          <xdr:rowOff>99060</xdr:rowOff>
        </xdr:from>
        <xdr:to>
          <xdr:col>5</xdr:col>
          <xdr:colOff>861060</xdr:colOff>
          <xdr:row>2</xdr:row>
          <xdr:rowOff>426720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0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68580</xdr:colOff>
          <xdr:row>3</xdr:row>
          <xdr:rowOff>99060</xdr:rowOff>
        </xdr:from>
        <xdr:to>
          <xdr:col>5</xdr:col>
          <xdr:colOff>861060</xdr:colOff>
          <xdr:row>3</xdr:row>
          <xdr:rowOff>426720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0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Negative Control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68580</xdr:colOff>
          <xdr:row>1</xdr:row>
          <xdr:rowOff>99060</xdr:rowOff>
        </xdr:from>
        <xdr:to>
          <xdr:col>2</xdr:col>
          <xdr:colOff>861060</xdr:colOff>
          <xdr:row>1</xdr:row>
          <xdr:rowOff>426720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0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68580</xdr:colOff>
          <xdr:row>2</xdr:row>
          <xdr:rowOff>99060</xdr:rowOff>
        </xdr:from>
        <xdr:to>
          <xdr:col>2</xdr:col>
          <xdr:colOff>861060</xdr:colOff>
          <xdr:row>2</xdr:row>
          <xdr:rowOff>426720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0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68580</xdr:colOff>
          <xdr:row>3</xdr:row>
          <xdr:rowOff>99060</xdr:rowOff>
        </xdr:from>
        <xdr:to>
          <xdr:col>2</xdr:col>
          <xdr:colOff>861060</xdr:colOff>
          <xdr:row>3</xdr:row>
          <xdr:rowOff>426720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0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1</xdr:row>
          <xdr:rowOff>99060</xdr:rowOff>
        </xdr:from>
        <xdr:to>
          <xdr:col>3</xdr:col>
          <xdr:colOff>861060</xdr:colOff>
          <xdr:row>1</xdr:row>
          <xdr:rowOff>426720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0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*1x2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2</xdr:row>
          <xdr:rowOff>99060</xdr:rowOff>
        </xdr:from>
        <xdr:to>
          <xdr:col>3</xdr:col>
          <xdr:colOff>861060</xdr:colOff>
          <xdr:row>2</xdr:row>
          <xdr:rowOff>426720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0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3</xdr:row>
          <xdr:rowOff>99060</xdr:rowOff>
        </xdr:from>
        <xdr:to>
          <xdr:col>3</xdr:col>
          <xdr:colOff>861060</xdr:colOff>
          <xdr:row>3</xdr:row>
          <xdr:rowOff>426720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0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*2x2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68580</xdr:colOff>
          <xdr:row>1</xdr:row>
          <xdr:rowOff>99060</xdr:rowOff>
        </xdr:from>
        <xdr:to>
          <xdr:col>1</xdr:col>
          <xdr:colOff>861060</xdr:colOff>
          <xdr:row>1</xdr:row>
          <xdr:rowOff>426720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0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68580</xdr:colOff>
          <xdr:row>2</xdr:row>
          <xdr:rowOff>99060</xdr:rowOff>
        </xdr:from>
        <xdr:to>
          <xdr:col>1</xdr:col>
          <xdr:colOff>861060</xdr:colOff>
          <xdr:row>2</xdr:row>
          <xdr:rowOff>426720</xdr:rowOff>
        </xdr:to>
        <xdr:sp macro="" textlink="">
          <xdr:nvSpPr>
            <xdr:cNvPr id="4127" name="Check Box 31" hidden="1">
              <a:extLst>
                <a:ext uri="{63B3BB69-23CF-44E3-9099-C40C66FF867C}">
                  <a14:compatExt spid="_x0000_s4127"/>
                </a:ext>
                <a:ext uri="{FF2B5EF4-FFF2-40B4-BE49-F238E27FC236}">
                  <a16:creationId xmlns:a16="http://schemas.microsoft.com/office/drawing/2014/main" id="{00000000-0008-0000-0000-00001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*2x≥3 or *2x≥N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68580</xdr:colOff>
          <xdr:row>3</xdr:row>
          <xdr:rowOff>99060</xdr:rowOff>
        </xdr:from>
        <xdr:to>
          <xdr:col>1</xdr:col>
          <xdr:colOff>861060</xdr:colOff>
          <xdr:row>3</xdr:row>
          <xdr:rowOff>426720</xdr:rowOff>
        </xdr:to>
        <xdr:sp macro="" textlink="">
          <xdr:nvSpPr>
            <xdr:cNvPr id="4128" name="Check Box 32" hidden="1">
              <a:extLst>
                <a:ext uri="{63B3BB69-23CF-44E3-9099-C40C66FF867C}">
                  <a14:compatExt spid="_x0000_s4128"/>
                </a:ext>
                <a:ext uri="{FF2B5EF4-FFF2-40B4-BE49-F238E27FC236}">
                  <a16:creationId xmlns:a16="http://schemas.microsoft.com/office/drawing/2014/main" id="{00000000-0008-0000-0000-00002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*9</a:t>
              </a:r>
            </a:p>
          </xdr:txBody>
        </xdr:sp>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 Type="http://schemas.openxmlformats.org/officeDocument/2006/relationships/vmlDrawing" Target="../drawings/vmlDrawing1.vml"/><Relationship Id="rId16" Type="http://schemas.openxmlformats.org/officeDocument/2006/relationships/ctrlProp" Target="../ctrlProps/ctrlProp14.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5" Type="http://schemas.openxmlformats.org/officeDocument/2006/relationships/ctrlProp" Target="../ctrlProps/ctrlProp1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70041-7F73-467A-AC0B-7B20F41E8432}">
  <dimension ref="A1:O23"/>
  <sheetViews>
    <sheetView tabSelected="1" workbookViewId="0">
      <selection activeCell="C6" sqref="C6"/>
    </sheetView>
  </sheetViews>
  <sheetFormatPr defaultRowHeight="14.4"/>
  <cols>
    <col min="1" max="1" width="12.77734375" customWidth="1"/>
    <col min="2" max="6" width="15.6640625" customWidth="1"/>
  </cols>
  <sheetData>
    <row r="1" spans="1:15">
      <c r="A1" t="s">
        <v>60</v>
      </c>
      <c r="B1">
        <v>1</v>
      </c>
      <c r="C1">
        <v>2</v>
      </c>
      <c r="D1">
        <v>3</v>
      </c>
      <c r="E1">
        <v>4</v>
      </c>
      <c r="F1">
        <v>5</v>
      </c>
    </row>
    <row r="2" spans="1:15" ht="40.799999999999997" customHeight="1">
      <c r="A2">
        <v>1</v>
      </c>
      <c r="B2" s="4" t="b">
        <v>1</v>
      </c>
      <c r="C2" s="4" t="b">
        <v>0</v>
      </c>
      <c r="D2" s="4" t="b">
        <v>0</v>
      </c>
      <c r="E2" s="4" t="b">
        <v>0</v>
      </c>
      <c r="F2" s="4" t="b">
        <v>0</v>
      </c>
    </row>
    <row r="3" spans="1:15" ht="40.799999999999997" customHeight="1">
      <c r="A3">
        <v>2</v>
      </c>
      <c r="B3" s="4" t="b">
        <v>0</v>
      </c>
      <c r="C3" s="4" t="b">
        <v>0</v>
      </c>
      <c r="D3" s="4" t="b">
        <v>0</v>
      </c>
      <c r="E3" s="4" t="b">
        <v>0</v>
      </c>
      <c r="F3" s="4" t="b">
        <v>0</v>
      </c>
    </row>
    <row r="4" spans="1:15" ht="40.799999999999997" customHeight="1">
      <c r="A4">
        <v>3</v>
      </c>
      <c r="B4" s="4" t="b">
        <v>0</v>
      </c>
      <c r="C4" s="4" t="b">
        <v>0</v>
      </c>
      <c r="D4" s="4" t="b">
        <v>0</v>
      </c>
      <c r="E4" s="4" t="b">
        <v>1</v>
      </c>
      <c r="F4" s="4" t="b">
        <v>0</v>
      </c>
    </row>
    <row r="6" spans="1:15">
      <c r="B6" s="6" t="s">
        <v>62</v>
      </c>
      <c r="C6" s="5" t="s">
        <v>15</v>
      </c>
      <c r="D6" s="6" t="s">
        <v>61</v>
      </c>
      <c r="E6" s="9">
        <f>(B2+B3*3+B4*0.25+C2*0.25+C3*0+C4*0+D2*2+D3*0+D4*2+E2*3+E3*0.25+F2+F3*0)*E4*NOT(F4)</f>
        <v>1</v>
      </c>
      <c r="F6" s="9"/>
      <c r="H6" s="3" t="str" cm="1">
        <f t="array" ref="H6:O6">_xlfn.XLOOKUP(C6,Recommendations!A3:A38,Recommendations!B3:I38,"No recommendations founded")</f>
        <v>Avoid tricyclic use due to potential lack of efficacy. Consider alternative drug not metabolized by CYP2D6.
If a TCA is warranted, consider titrating to a higher target dose (compared to normal metabolizers). Utilize therapeutic drug monitoring to guide dose adjustments*. * Titrate dose to observed clinical response with symptom improvement and minimal (if any) side effects.</v>
      </c>
      <c r="I6" s="3" t="str">
        <v>No specific recommendations based on genotype have been developed.</v>
      </c>
      <c r="J6" s="3" t="str">
        <v>Consider 25% reduction of recommended starting dose.g Utilize therapeutic drug monitoring to guide dose adjustments.</v>
      </c>
      <c r="K6" s="3" t="str">
        <v>Avoid tricyclic use due to potential for side effects. Consider alternative drug not metabolized by CYP2D6.
If a TCA is warranted, consider 50% reduction of recommended starting dose. Utilize therapeutic drug monitoring to guide dose adjustments.</v>
      </c>
      <c r="L6" s="3" t="str">
        <v>When total gene activity score is 3 or greater; Double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 If a dose increase is not wanted due to the potentially cardiotoxic hydroxy metabolites: avoid doxepin. Antidepressants that are not metabolised by CYP2D6, or to a lesser extent, include citalopram and sertraline.</v>
      </c>
      <c r="M6" s="3" t="str">
        <v>No specific recommendations based on genotype have been developed..</v>
      </c>
      <c r="N6" s="3" t="str">
        <v>No specific recommendations based on genotype have been developed.</v>
      </c>
      <c r="O6" s="3" t="str">
        <v>When total gene activity score is 0; Use 40%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v>
      </c>
    </row>
    <row r="7" spans="1:15">
      <c r="D7" s="6" t="s">
        <v>0</v>
      </c>
      <c r="E7" s="8" t="str">
        <f>IF(AND(E4=TRUE, F4=FALSE), IF(E6&gt;2.25, "Ultrarapid metabolizer", IF(E6&gt;=1.25, "Normal metabolizer", IF(E6&gt;0, "Intermediate metabolizer", "Poor metabolizer"))), "Invalid Test Results")</f>
        <v>Intermediate metabolizer</v>
      </c>
      <c r="F7" s="8"/>
      <c r="H7" s="3"/>
    </row>
    <row r="8" spans="1:15">
      <c r="H8" s="3"/>
    </row>
    <row r="9" spans="1:15">
      <c r="H9" s="3"/>
    </row>
    <row r="11" spans="1:15" ht="14.4" customHeight="1">
      <c r="B11" s="7" t="s">
        <v>63</v>
      </c>
      <c r="C11" s="35" t="str">
        <f>IF(AND(E4=TRUE, F4=FALSE), IF(E6&gt;2.25, H6, IF(E6&gt;=1.25,I6, IF(E6&gt;0, J6,K6))), "Invalid Test Results")</f>
        <v>Consider 25% reduction of recommended starting dose.g Utilize therapeutic drug monitoring to guide dose adjustments.</v>
      </c>
      <c r="D11" s="35"/>
      <c r="E11" s="35"/>
      <c r="F11" s="35"/>
    </row>
    <row r="12" spans="1:15">
      <c r="B12" s="7"/>
      <c r="C12" s="35"/>
      <c r="D12" s="35"/>
      <c r="E12" s="35"/>
      <c r="F12" s="35"/>
    </row>
    <row r="13" spans="1:15">
      <c r="B13" s="7"/>
      <c r="C13" s="35"/>
      <c r="D13" s="35"/>
      <c r="E13" s="35"/>
      <c r="F13" s="35"/>
    </row>
    <row r="14" spans="1:15">
      <c r="B14" s="7"/>
      <c r="C14" s="35"/>
      <c r="D14" s="35"/>
      <c r="E14" s="35"/>
      <c r="F14" s="35"/>
    </row>
    <row r="15" spans="1:15">
      <c r="B15" s="7"/>
      <c r="C15" s="35"/>
      <c r="D15" s="35"/>
      <c r="E15" s="35"/>
      <c r="F15" s="35"/>
    </row>
    <row r="16" spans="1:15">
      <c r="B16" s="7"/>
      <c r="C16" s="35"/>
      <c r="D16" s="35"/>
      <c r="E16" s="35"/>
      <c r="F16" s="35"/>
    </row>
    <row r="18" spans="2:6">
      <c r="B18" s="7" t="s">
        <v>64</v>
      </c>
      <c r="C18" s="36" t="str">
        <f>IF(AND(E4=TRUE, F4=FALSE), IF(E6&gt;2.25, M6, IF(E6&gt;=1.25,N6, IF(E6&gt;0, O6,P6))), "Invalid Test Results")</f>
        <v>When total gene activity score is 0; Use 40%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v>
      </c>
      <c r="D18" s="36"/>
      <c r="E18" s="36"/>
      <c r="F18" s="36"/>
    </row>
    <row r="19" spans="2:6">
      <c r="C19" s="36"/>
      <c r="D19" s="36"/>
      <c r="E19" s="36"/>
      <c r="F19" s="36"/>
    </row>
    <row r="20" spans="2:6">
      <c r="C20" s="36"/>
      <c r="D20" s="36"/>
      <c r="E20" s="36"/>
      <c r="F20" s="36"/>
    </row>
    <row r="21" spans="2:6">
      <c r="C21" s="36"/>
      <c r="D21" s="36"/>
      <c r="E21" s="36"/>
      <c r="F21" s="36"/>
    </row>
    <row r="22" spans="2:6">
      <c r="C22" s="36"/>
      <c r="D22" s="36"/>
      <c r="E22" s="36"/>
      <c r="F22" s="36"/>
    </row>
    <row r="23" spans="2:6">
      <c r="C23" s="36"/>
      <c r="D23" s="36"/>
      <c r="E23" s="36"/>
      <c r="F23" s="36"/>
    </row>
  </sheetData>
  <mergeCells count="4">
    <mergeCell ref="C11:F16"/>
    <mergeCell ref="E7:F7"/>
    <mergeCell ref="E6:F6"/>
    <mergeCell ref="C18:F2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14" r:id="rId3" name="Check Box 18">
              <controlPr defaultSize="0" autoFill="0" autoLine="0" autoPict="0">
                <anchor moveWithCells="1">
                  <from>
                    <xdr:col>4</xdr:col>
                    <xdr:colOff>68580</xdr:colOff>
                    <xdr:row>1</xdr:row>
                    <xdr:rowOff>99060</xdr:rowOff>
                  </from>
                  <to>
                    <xdr:col>4</xdr:col>
                    <xdr:colOff>861060</xdr:colOff>
                    <xdr:row>1</xdr:row>
                    <xdr:rowOff>426720</xdr:rowOff>
                  </to>
                </anchor>
              </controlPr>
            </control>
          </mc:Choice>
        </mc:AlternateContent>
        <mc:AlternateContent xmlns:mc="http://schemas.openxmlformats.org/markup-compatibility/2006">
          <mc:Choice Requires="x14">
            <control shapeId="4115" r:id="rId4" name="Check Box 19">
              <controlPr defaultSize="0" autoFill="0" autoLine="0" autoPict="0">
                <anchor moveWithCells="1">
                  <from>
                    <xdr:col>4</xdr:col>
                    <xdr:colOff>68580</xdr:colOff>
                    <xdr:row>2</xdr:row>
                    <xdr:rowOff>99060</xdr:rowOff>
                  </from>
                  <to>
                    <xdr:col>4</xdr:col>
                    <xdr:colOff>861060</xdr:colOff>
                    <xdr:row>2</xdr:row>
                    <xdr:rowOff>426720</xdr:rowOff>
                  </to>
                </anchor>
              </controlPr>
            </control>
          </mc:Choice>
        </mc:AlternateContent>
        <mc:AlternateContent xmlns:mc="http://schemas.openxmlformats.org/markup-compatibility/2006">
          <mc:Choice Requires="x14">
            <control shapeId="4116" r:id="rId5" name="Check Box 20">
              <controlPr defaultSize="0" autoFill="0" autoLine="0" autoPict="0">
                <anchor moveWithCells="1">
                  <from>
                    <xdr:col>4</xdr:col>
                    <xdr:colOff>68580</xdr:colOff>
                    <xdr:row>3</xdr:row>
                    <xdr:rowOff>99060</xdr:rowOff>
                  </from>
                  <to>
                    <xdr:col>4</xdr:col>
                    <xdr:colOff>861060</xdr:colOff>
                    <xdr:row>3</xdr:row>
                    <xdr:rowOff>426720</xdr:rowOff>
                  </to>
                </anchor>
              </controlPr>
            </control>
          </mc:Choice>
        </mc:AlternateContent>
        <mc:AlternateContent xmlns:mc="http://schemas.openxmlformats.org/markup-compatibility/2006">
          <mc:Choice Requires="x14">
            <control shapeId="4117" r:id="rId6" name="Check Box 21">
              <controlPr defaultSize="0" autoFill="0" autoLine="0" autoPict="0">
                <anchor moveWithCells="1">
                  <from>
                    <xdr:col>5</xdr:col>
                    <xdr:colOff>68580</xdr:colOff>
                    <xdr:row>1</xdr:row>
                    <xdr:rowOff>99060</xdr:rowOff>
                  </from>
                  <to>
                    <xdr:col>5</xdr:col>
                    <xdr:colOff>861060</xdr:colOff>
                    <xdr:row>1</xdr:row>
                    <xdr:rowOff>426720</xdr:rowOff>
                  </to>
                </anchor>
              </controlPr>
            </control>
          </mc:Choice>
        </mc:AlternateContent>
        <mc:AlternateContent xmlns:mc="http://schemas.openxmlformats.org/markup-compatibility/2006">
          <mc:Choice Requires="x14">
            <control shapeId="4118" r:id="rId7" name="Check Box 22">
              <controlPr defaultSize="0" autoFill="0" autoLine="0" autoPict="0">
                <anchor moveWithCells="1">
                  <from>
                    <xdr:col>5</xdr:col>
                    <xdr:colOff>68580</xdr:colOff>
                    <xdr:row>2</xdr:row>
                    <xdr:rowOff>99060</xdr:rowOff>
                  </from>
                  <to>
                    <xdr:col>5</xdr:col>
                    <xdr:colOff>861060</xdr:colOff>
                    <xdr:row>2</xdr:row>
                    <xdr:rowOff>426720</xdr:rowOff>
                  </to>
                </anchor>
              </controlPr>
            </control>
          </mc:Choice>
        </mc:AlternateContent>
        <mc:AlternateContent xmlns:mc="http://schemas.openxmlformats.org/markup-compatibility/2006">
          <mc:Choice Requires="x14">
            <control shapeId="4119" r:id="rId8" name="Check Box 23">
              <controlPr defaultSize="0" autoFill="0" autoLine="0" autoPict="0">
                <anchor moveWithCells="1">
                  <from>
                    <xdr:col>5</xdr:col>
                    <xdr:colOff>68580</xdr:colOff>
                    <xdr:row>3</xdr:row>
                    <xdr:rowOff>99060</xdr:rowOff>
                  </from>
                  <to>
                    <xdr:col>5</xdr:col>
                    <xdr:colOff>861060</xdr:colOff>
                    <xdr:row>3</xdr:row>
                    <xdr:rowOff>426720</xdr:rowOff>
                  </to>
                </anchor>
              </controlPr>
            </control>
          </mc:Choice>
        </mc:AlternateContent>
        <mc:AlternateContent xmlns:mc="http://schemas.openxmlformats.org/markup-compatibility/2006">
          <mc:Choice Requires="x14">
            <control shapeId="4120" r:id="rId9" name="Check Box 24">
              <controlPr defaultSize="0" autoFill="0" autoLine="0" autoPict="0">
                <anchor moveWithCells="1">
                  <from>
                    <xdr:col>2</xdr:col>
                    <xdr:colOff>68580</xdr:colOff>
                    <xdr:row>1</xdr:row>
                    <xdr:rowOff>99060</xdr:rowOff>
                  </from>
                  <to>
                    <xdr:col>2</xdr:col>
                    <xdr:colOff>861060</xdr:colOff>
                    <xdr:row>1</xdr:row>
                    <xdr:rowOff>426720</xdr:rowOff>
                  </to>
                </anchor>
              </controlPr>
            </control>
          </mc:Choice>
        </mc:AlternateContent>
        <mc:AlternateContent xmlns:mc="http://schemas.openxmlformats.org/markup-compatibility/2006">
          <mc:Choice Requires="x14">
            <control shapeId="4121" r:id="rId10" name="Check Box 25">
              <controlPr defaultSize="0" autoFill="0" autoLine="0" autoPict="0">
                <anchor moveWithCells="1">
                  <from>
                    <xdr:col>2</xdr:col>
                    <xdr:colOff>68580</xdr:colOff>
                    <xdr:row>2</xdr:row>
                    <xdr:rowOff>99060</xdr:rowOff>
                  </from>
                  <to>
                    <xdr:col>2</xdr:col>
                    <xdr:colOff>861060</xdr:colOff>
                    <xdr:row>2</xdr:row>
                    <xdr:rowOff>426720</xdr:rowOff>
                  </to>
                </anchor>
              </controlPr>
            </control>
          </mc:Choice>
        </mc:AlternateContent>
        <mc:AlternateContent xmlns:mc="http://schemas.openxmlformats.org/markup-compatibility/2006">
          <mc:Choice Requires="x14">
            <control shapeId="4122" r:id="rId11" name="Check Box 26">
              <controlPr defaultSize="0" autoFill="0" autoLine="0" autoPict="0">
                <anchor moveWithCells="1">
                  <from>
                    <xdr:col>2</xdr:col>
                    <xdr:colOff>68580</xdr:colOff>
                    <xdr:row>3</xdr:row>
                    <xdr:rowOff>99060</xdr:rowOff>
                  </from>
                  <to>
                    <xdr:col>2</xdr:col>
                    <xdr:colOff>861060</xdr:colOff>
                    <xdr:row>3</xdr:row>
                    <xdr:rowOff>426720</xdr:rowOff>
                  </to>
                </anchor>
              </controlPr>
            </control>
          </mc:Choice>
        </mc:AlternateContent>
        <mc:AlternateContent xmlns:mc="http://schemas.openxmlformats.org/markup-compatibility/2006">
          <mc:Choice Requires="x14">
            <control shapeId="4123" r:id="rId12" name="Check Box 27">
              <controlPr defaultSize="0" autoFill="0" autoLine="0" autoPict="0">
                <anchor moveWithCells="1">
                  <from>
                    <xdr:col>3</xdr:col>
                    <xdr:colOff>68580</xdr:colOff>
                    <xdr:row>1</xdr:row>
                    <xdr:rowOff>99060</xdr:rowOff>
                  </from>
                  <to>
                    <xdr:col>3</xdr:col>
                    <xdr:colOff>861060</xdr:colOff>
                    <xdr:row>1</xdr:row>
                    <xdr:rowOff>426720</xdr:rowOff>
                  </to>
                </anchor>
              </controlPr>
            </control>
          </mc:Choice>
        </mc:AlternateContent>
        <mc:AlternateContent xmlns:mc="http://schemas.openxmlformats.org/markup-compatibility/2006">
          <mc:Choice Requires="x14">
            <control shapeId="4124" r:id="rId13" name="Check Box 28">
              <controlPr defaultSize="0" autoFill="0" autoLine="0" autoPict="0">
                <anchor moveWithCells="1">
                  <from>
                    <xdr:col>3</xdr:col>
                    <xdr:colOff>68580</xdr:colOff>
                    <xdr:row>2</xdr:row>
                    <xdr:rowOff>99060</xdr:rowOff>
                  </from>
                  <to>
                    <xdr:col>3</xdr:col>
                    <xdr:colOff>861060</xdr:colOff>
                    <xdr:row>2</xdr:row>
                    <xdr:rowOff>426720</xdr:rowOff>
                  </to>
                </anchor>
              </controlPr>
            </control>
          </mc:Choice>
        </mc:AlternateContent>
        <mc:AlternateContent xmlns:mc="http://schemas.openxmlformats.org/markup-compatibility/2006">
          <mc:Choice Requires="x14">
            <control shapeId="4125" r:id="rId14" name="Check Box 29">
              <controlPr defaultSize="0" autoFill="0" autoLine="0" autoPict="0">
                <anchor moveWithCells="1">
                  <from>
                    <xdr:col>3</xdr:col>
                    <xdr:colOff>68580</xdr:colOff>
                    <xdr:row>3</xdr:row>
                    <xdr:rowOff>99060</xdr:rowOff>
                  </from>
                  <to>
                    <xdr:col>3</xdr:col>
                    <xdr:colOff>861060</xdr:colOff>
                    <xdr:row>3</xdr:row>
                    <xdr:rowOff>426720</xdr:rowOff>
                  </to>
                </anchor>
              </controlPr>
            </control>
          </mc:Choice>
        </mc:AlternateContent>
        <mc:AlternateContent xmlns:mc="http://schemas.openxmlformats.org/markup-compatibility/2006">
          <mc:Choice Requires="x14">
            <control shapeId="4126" r:id="rId15" name="Check Box 30">
              <controlPr defaultSize="0" autoFill="0" autoLine="0" autoPict="0">
                <anchor moveWithCells="1">
                  <from>
                    <xdr:col>1</xdr:col>
                    <xdr:colOff>68580</xdr:colOff>
                    <xdr:row>1</xdr:row>
                    <xdr:rowOff>99060</xdr:rowOff>
                  </from>
                  <to>
                    <xdr:col>1</xdr:col>
                    <xdr:colOff>861060</xdr:colOff>
                    <xdr:row>1</xdr:row>
                    <xdr:rowOff>426720</xdr:rowOff>
                  </to>
                </anchor>
              </controlPr>
            </control>
          </mc:Choice>
        </mc:AlternateContent>
        <mc:AlternateContent xmlns:mc="http://schemas.openxmlformats.org/markup-compatibility/2006">
          <mc:Choice Requires="x14">
            <control shapeId="4127" r:id="rId16" name="Check Box 31">
              <controlPr defaultSize="0" autoFill="0" autoLine="0" autoPict="0">
                <anchor moveWithCells="1">
                  <from>
                    <xdr:col>1</xdr:col>
                    <xdr:colOff>68580</xdr:colOff>
                    <xdr:row>2</xdr:row>
                    <xdr:rowOff>99060</xdr:rowOff>
                  </from>
                  <to>
                    <xdr:col>1</xdr:col>
                    <xdr:colOff>861060</xdr:colOff>
                    <xdr:row>2</xdr:row>
                    <xdr:rowOff>426720</xdr:rowOff>
                  </to>
                </anchor>
              </controlPr>
            </control>
          </mc:Choice>
        </mc:AlternateContent>
        <mc:AlternateContent xmlns:mc="http://schemas.openxmlformats.org/markup-compatibility/2006">
          <mc:Choice Requires="x14">
            <control shapeId="4128" r:id="rId17" name="Check Box 32">
              <controlPr defaultSize="0" autoFill="0" autoLine="0" autoPict="0">
                <anchor moveWithCells="1">
                  <from>
                    <xdr:col>1</xdr:col>
                    <xdr:colOff>68580</xdr:colOff>
                    <xdr:row>3</xdr:row>
                    <xdr:rowOff>99060</xdr:rowOff>
                  </from>
                  <to>
                    <xdr:col>1</xdr:col>
                    <xdr:colOff>861060</xdr:colOff>
                    <xdr:row>3</xdr:row>
                    <xdr:rowOff>426720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14B67170-1F09-4096-A1E5-49C5AF5952B1}">
          <x14:formula1>
            <xm:f>Recommendations!$A$3:$A$38</xm:f>
          </x14:formula1>
          <xm:sqref>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994"/>
  <sheetViews>
    <sheetView workbookViewId="0">
      <pane xSplit="1" topLeftCell="B1" activePane="topRight" state="frozen"/>
      <selection pane="topRight" activeCell="A3" sqref="A3"/>
    </sheetView>
  </sheetViews>
  <sheetFormatPr defaultColWidth="12.6640625" defaultRowHeight="15" customHeight="1"/>
  <cols>
    <col min="1" max="15" width="37" customWidth="1"/>
    <col min="16" max="16" width="51.109375" customWidth="1"/>
    <col min="17" max="21" width="37" customWidth="1"/>
    <col min="22" max="22" width="68.109375" customWidth="1"/>
    <col min="23" max="33" width="37" customWidth="1"/>
    <col min="34" max="34" width="51.88671875" customWidth="1"/>
    <col min="35" max="35" width="49.33203125" customWidth="1"/>
    <col min="36" max="37" width="37" customWidth="1"/>
  </cols>
  <sheetData>
    <row r="1" spans="1:37" thickBot="1">
      <c r="B1" s="10" t="s">
        <v>63</v>
      </c>
      <c r="C1" s="11"/>
      <c r="D1" s="11"/>
      <c r="E1" s="12"/>
      <c r="F1" s="11" t="s">
        <v>64</v>
      </c>
      <c r="G1" s="11"/>
      <c r="H1" s="11"/>
      <c r="I1" s="12"/>
      <c r="J1" s="2"/>
      <c r="K1" s="2"/>
      <c r="L1" s="2"/>
      <c r="M1" s="2"/>
      <c r="N1" s="2"/>
      <c r="O1" s="2"/>
      <c r="P1" s="2"/>
      <c r="Q1" s="2"/>
      <c r="R1" s="2"/>
      <c r="S1" s="2"/>
      <c r="T1" s="2"/>
      <c r="U1" s="2"/>
      <c r="V1" s="2"/>
      <c r="W1" s="2"/>
      <c r="X1" s="2"/>
      <c r="Y1" s="2"/>
      <c r="Z1" s="2"/>
      <c r="AA1" s="2"/>
      <c r="AB1" s="2"/>
      <c r="AC1" s="2"/>
      <c r="AD1" s="2"/>
      <c r="AE1" s="2"/>
      <c r="AF1" s="2"/>
      <c r="AG1" s="2"/>
      <c r="AH1" s="2"/>
      <c r="AI1" s="2"/>
      <c r="AJ1" s="2"/>
      <c r="AK1" s="2"/>
    </row>
    <row r="2" spans="1:37" ht="31.2">
      <c r="A2" s="13" t="s">
        <v>65</v>
      </c>
      <c r="B2" s="14" t="s">
        <v>37</v>
      </c>
      <c r="C2" s="15" t="s">
        <v>42</v>
      </c>
      <c r="D2" s="15" t="s">
        <v>50</v>
      </c>
      <c r="E2" s="16" t="s">
        <v>53</v>
      </c>
      <c r="F2" s="17" t="s">
        <v>37</v>
      </c>
      <c r="G2" s="15" t="s">
        <v>42</v>
      </c>
      <c r="H2" s="15" t="s">
        <v>50</v>
      </c>
      <c r="I2" s="16" t="s">
        <v>53</v>
      </c>
      <c r="J2" s="2"/>
      <c r="K2" s="2"/>
      <c r="L2" s="2"/>
      <c r="M2" s="2"/>
      <c r="N2" s="2"/>
      <c r="O2" s="2"/>
      <c r="P2" s="2"/>
      <c r="Q2" s="2"/>
      <c r="R2" s="2"/>
      <c r="S2" s="2"/>
      <c r="T2" s="2"/>
      <c r="U2" s="2"/>
      <c r="V2" s="2"/>
      <c r="W2" s="2"/>
      <c r="X2" s="2"/>
      <c r="Y2" s="2"/>
      <c r="Z2" s="2"/>
      <c r="AA2" s="2"/>
      <c r="AB2" s="2"/>
      <c r="AC2" s="2"/>
      <c r="AD2" s="2"/>
      <c r="AE2" s="2"/>
      <c r="AF2" s="2"/>
      <c r="AG2" s="2"/>
      <c r="AH2" s="2"/>
      <c r="AI2" s="2"/>
      <c r="AJ2" s="2"/>
      <c r="AK2" s="2"/>
    </row>
    <row r="3" spans="1:37" ht="255">
      <c r="A3" s="18" t="s">
        <v>1</v>
      </c>
      <c r="B3" s="19" t="s">
        <v>66</v>
      </c>
      <c r="C3" s="20" t="s">
        <v>43</v>
      </c>
      <c r="D3" s="20" t="s">
        <v>67</v>
      </c>
      <c r="E3" s="21" t="s">
        <v>68</v>
      </c>
      <c r="F3" s="22" t="s">
        <v>69</v>
      </c>
      <c r="G3" s="20" t="s">
        <v>70</v>
      </c>
      <c r="H3" s="20" t="s">
        <v>71</v>
      </c>
      <c r="I3" s="21" t="s">
        <v>72</v>
      </c>
      <c r="J3" s="2"/>
      <c r="K3" s="2"/>
      <c r="L3" s="2"/>
      <c r="M3" s="2"/>
      <c r="N3" s="2"/>
      <c r="O3" s="2"/>
      <c r="P3" s="2"/>
      <c r="Q3" s="2"/>
      <c r="R3" s="2"/>
      <c r="S3" s="2"/>
      <c r="T3" s="2"/>
      <c r="U3" s="2"/>
      <c r="V3" s="2"/>
      <c r="W3" s="2"/>
      <c r="X3" s="2"/>
      <c r="Y3" s="2"/>
      <c r="Z3" s="2"/>
      <c r="AA3" s="2"/>
      <c r="AB3" s="2"/>
      <c r="AC3" s="2"/>
      <c r="AD3" s="2"/>
      <c r="AE3" s="2"/>
      <c r="AF3" s="2"/>
      <c r="AG3" s="2"/>
      <c r="AH3" s="2"/>
      <c r="AI3" s="2"/>
      <c r="AJ3" s="2"/>
      <c r="AK3" s="2"/>
    </row>
    <row r="4" spans="1:37" ht="135">
      <c r="A4" s="18" t="s">
        <v>2</v>
      </c>
      <c r="B4" s="19" t="s">
        <v>38</v>
      </c>
      <c r="C4" s="20" t="s">
        <v>44</v>
      </c>
      <c r="D4" s="20" t="s">
        <v>52</v>
      </c>
      <c r="E4" s="21" t="s">
        <v>73</v>
      </c>
      <c r="F4" s="22" t="s">
        <v>39</v>
      </c>
      <c r="G4" s="20" t="s">
        <v>70</v>
      </c>
      <c r="H4" s="20" t="s">
        <v>39</v>
      </c>
      <c r="I4" s="21" t="s">
        <v>39</v>
      </c>
      <c r="J4" s="2"/>
      <c r="K4" s="2"/>
      <c r="L4" s="2"/>
      <c r="M4" s="2"/>
      <c r="N4" s="2"/>
      <c r="O4" s="2"/>
      <c r="P4" s="2"/>
      <c r="Q4" s="2"/>
      <c r="R4" s="2"/>
      <c r="S4" s="2"/>
      <c r="T4" s="2"/>
      <c r="U4" s="2"/>
      <c r="V4" s="2"/>
      <c r="W4" s="2"/>
      <c r="X4" s="2"/>
      <c r="Y4" s="2"/>
      <c r="Z4" s="2"/>
      <c r="AA4" s="2"/>
      <c r="AB4" s="2"/>
      <c r="AC4" s="2"/>
      <c r="AD4" s="2"/>
      <c r="AE4" s="2"/>
      <c r="AF4" s="2"/>
      <c r="AG4" s="2"/>
      <c r="AH4" s="2"/>
      <c r="AI4" s="2"/>
      <c r="AJ4" s="2"/>
      <c r="AK4" s="2"/>
    </row>
    <row r="5" spans="1:37" ht="60">
      <c r="A5" s="18" t="s">
        <v>3</v>
      </c>
      <c r="B5" s="19" t="s">
        <v>38</v>
      </c>
      <c r="C5" s="20" t="s">
        <v>45</v>
      </c>
      <c r="D5" s="20" t="s">
        <v>74</v>
      </c>
      <c r="E5" s="21" t="s">
        <v>75</v>
      </c>
      <c r="F5" s="22" t="s">
        <v>39</v>
      </c>
      <c r="G5" s="20" t="s">
        <v>70</v>
      </c>
      <c r="H5" s="20" t="s">
        <v>39</v>
      </c>
      <c r="I5" s="21" t="s">
        <v>39</v>
      </c>
      <c r="J5" s="2"/>
      <c r="K5" s="2"/>
      <c r="L5" s="2"/>
      <c r="M5" s="2"/>
      <c r="N5" s="2"/>
      <c r="O5" s="2"/>
      <c r="P5" s="2"/>
      <c r="Q5" s="2"/>
      <c r="R5" s="2"/>
      <c r="S5" s="2"/>
      <c r="T5" s="2"/>
      <c r="U5" s="2"/>
      <c r="V5" s="2"/>
      <c r="W5" s="2"/>
      <c r="X5" s="2"/>
      <c r="Y5" s="2"/>
      <c r="Z5" s="2"/>
      <c r="AA5" s="2"/>
      <c r="AB5" s="2"/>
      <c r="AC5" s="2"/>
      <c r="AD5" s="2"/>
      <c r="AE5" s="2"/>
      <c r="AF5" s="2"/>
      <c r="AG5" s="2"/>
      <c r="AH5" s="2"/>
      <c r="AI5" s="2"/>
      <c r="AJ5" s="2"/>
      <c r="AK5" s="2"/>
    </row>
    <row r="6" spans="1:37" ht="75">
      <c r="A6" s="18" t="s">
        <v>4</v>
      </c>
      <c r="B6" s="19" t="s">
        <v>38</v>
      </c>
      <c r="C6" s="20" t="s">
        <v>76</v>
      </c>
      <c r="D6" s="20" t="s">
        <v>52</v>
      </c>
      <c r="E6" s="21" t="s">
        <v>54</v>
      </c>
      <c r="F6" s="22" t="s">
        <v>39</v>
      </c>
      <c r="G6" s="20" t="s">
        <v>70</v>
      </c>
      <c r="H6" s="20" t="s">
        <v>39</v>
      </c>
      <c r="I6" s="21" t="s">
        <v>39</v>
      </c>
      <c r="J6" s="2"/>
      <c r="K6" s="2"/>
      <c r="L6" s="2"/>
      <c r="M6" s="2"/>
      <c r="N6" s="2"/>
      <c r="O6" s="2"/>
      <c r="P6" s="2"/>
      <c r="Q6" s="2"/>
      <c r="R6" s="2"/>
      <c r="S6" s="2"/>
      <c r="T6" s="2"/>
      <c r="U6" s="2"/>
      <c r="V6" s="2"/>
      <c r="W6" s="2"/>
      <c r="X6" s="2"/>
      <c r="Y6" s="2"/>
      <c r="Z6" s="2"/>
      <c r="AA6" s="2"/>
      <c r="AB6" s="2"/>
      <c r="AC6" s="2"/>
      <c r="AD6" s="2"/>
      <c r="AE6" s="2"/>
      <c r="AF6" s="2"/>
      <c r="AG6" s="2"/>
      <c r="AH6" s="2"/>
      <c r="AI6" s="2"/>
      <c r="AJ6" s="2"/>
      <c r="AK6" s="2"/>
    </row>
    <row r="7" spans="1:37" ht="105">
      <c r="A7" s="18" t="s">
        <v>5</v>
      </c>
      <c r="B7" s="19" t="s">
        <v>38</v>
      </c>
      <c r="C7" s="20" t="s">
        <v>45</v>
      </c>
      <c r="D7" s="20" t="s">
        <v>52</v>
      </c>
      <c r="E7" s="21" t="s">
        <v>77</v>
      </c>
      <c r="F7" s="22" t="s">
        <v>39</v>
      </c>
      <c r="G7" s="20" t="s">
        <v>70</v>
      </c>
      <c r="H7" s="20" t="s">
        <v>39</v>
      </c>
      <c r="I7" s="21" t="s">
        <v>39</v>
      </c>
      <c r="J7" s="2"/>
      <c r="K7" s="2"/>
      <c r="L7" s="2"/>
      <c r="M7" s="2"/>
      <c r="N7" s="2"/>
      <c r="O7" s="2"/>
      <c r="P7" s="2"/>
      <c r="Q7" s="2"/>
      <c r="R7" s="2"/>
      <c r="S7" s="2"/>
      <c r="T7" s="2"/>
      <c r="U7" s="2"/>
      <c r="V7" s="2"/>
      <c r="W7" s="2"/>
      <c r="X7" s="2"/>
      <c r="Y7" s="2"/>
      <c r="Z7" s="2"/>
      <c r="AA7" s="2"/>
      <c r="AB7" s="2"/>
      <c r="AC7" s="2"/>
      <c r="AD7" s="2"/>
      <c r="AE7" s="2"/>
      <c r="AF7" s="2"/>
      <c r="AG7" s="2"/>
      <c r="AH7" s="2"/>
      <c r="AI7" s="2"/>
      <c r="AJ7" s="2"/>
      <c r="AK7" s="2"/>
    </row>
    <row r="8" spans="1:37" ht="255">
      <c r="A8" s="18" t="s">
        <v>6</v>
      </c>
      <c r="B8" s="19" t="s">
        <v>78</v>
      </c>
      <c r="C8" s="20" t="s">
        <v>76</v>
      </c>
      <c r="D8" s="20" t="s">
        <v>78</v>
      </c>
      <c r="E8" s="21" t="s">
        <v>55</v>
      </c>
      <c r="F8" s="22" t="s">
        <v>79</v>
      </c>
      <c r="G8" s="20" t="s">
        <v>70</v>
      </c>
      <c r="H8" s="20" t="s">
        <v>79</v>
      </c>
      <c r="I8" s="21" t="s">
        <v>80</v>
      </c>
      <c r="J8" s="2"/>
      <c r="K8" s="2"/>
      <c r="L8" s="2"/>
      <c r="M8" s="2"/>
      <c r="N8" s="2"/>
      <c r="O8" s="2"/>
      <c r="P8" s="2"/>
      <c r="Q8" s="2"/>
      <c r="R8" s="2"/>
      <c r="S8" s="2"/>
      <c r="T8" s="2"/>
      <c r="U8" s="2"/>
      <c r="V8" s="2"/>
      <c r="W8" s="2"/>
      <c r="X8" s="2"/>
      <c r="Y8" s="2"/>
      <c r="Z8" s="2"/>
      <c r="AA8" s="2"/>
      <c r="AB8" s="2"/>
      <c r="AC8" s="2"/>
      <c r="AD8" s="2"/>
      <c r="AE8" s="2"/>
      <c r="AF8" s="2"/>
      <c r="AG8" s="2"/>
      <c r="AH8" s="2"/>
      <c r="AI8" s="2"/>
      <c r="AJ8" s="2"/>
      <c r="AK8" s="2"/>
    </row>
    <row r="9" spans="1:37" ht="90">
      <c r="A9" s="18" t="s">
        <v>7</v>
      </c>
      <c r="B9" s="19" t="s">
        <v>38</v>
      </c>
      <c r="C9" s="20" t="s">
        <v>47</v>
      </c>
      <c r="D9" s="23" t="s">
        <v>52</v>
      </c>
      <c r="E9" s="21" t="s">
        <v>56</v>
      </c>
      <c r="F9" s="22" t="s">
        <v>81</v>
      </c>
      <c r="G9" s="20" t="s">
        <v>82</v>
      </c>
      <c r="H9" s="24" t="s">
        <v>83</v>
      </c>
      <c r="I9" s="21" t="s">
        <v>84</v>
      </c>
      <c r="J9" s="2"/>
      <c r="K9" s="2"/>
      <c r="L9" s="2"/>
      <c r="M9" s="2"/>
      <c r="N9" s="2"/>
      <c r="O9" s="2"/>
      <c r="P9" s="2"/>
      <c r="Q9" s="2"/>
      <c r="R9" s="2"/>
      <c r="S9" s="2"/>
      <c r="T9" s="2"/>
      <c r="U9" s="2"/>
      <c r="V9" s="2"/>
      <c r="W9" s="2"/>
      <c r="X9" s="2"/>
      <c r="Y9" s="2"/>
      <c r="Z9" s="2"/>
      <c r="AA9" s="2"/>
      <c r="AB9" s="2"/>
      <c r="AC9" s="2"/>
      <c r="AD9" s="2"/>
      <c r="AE9" s="2"/>
      <c r="AF9" s="2"/>
      <c r="AG9" s="2"/>
      <c r="AH9" s="2"/>
      <c r="AI9" s="2"/>
      <c r="AJ9" s="2"/>
      <c r="AK9" s="2"/>
    </row>
    <row r="10" spans="1:37" ht="225">
      <c r="A10" s="18" t="s">
        <v>8</v>
      </c>
      <c r="B10" s="19" t="s">
        <v>38</v>
      </c>
      <c r="C10" s="20" t="s">
        <v>85</v>
      </c>
      <c r="D10" s="20" t="s">
        <v>51</v>
      </c>
      <c r="E10" s="21" t="s">
        <v>39</v>
      </c>
      <c r="F10" s="22" t="s">
        <v>39</v>
      </c>
      <c r="G10" s="20" t="s">
        <v>70</v>
      </c>
      <c r="H10" s="20" t="s">
        <v>86</v>
      </c>
      <c r="I10" s="21" t="s">
        <v>39</v>
      </c>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row>
    <row r="11" spans="1:37" ht="150">
      <c r="A11" s="18" t="s">
        <v>9</v>
      </c>
      <c r="B11" s="19" t="s">
        <v>39</v>
      </c>
      <c r="C11" s="20" t="s">
        <v>78</v>
      </c>
      <c r="D11" s="20" t="s">
        <v>39</v>
      </c>
      <c r="E11" s="21" t="s">
        <v>39</v>
      </c>
      <c r="F11" s="22" t="s">
        <v>39</v>
      </c>
      <c r="G11" s="20" t="s">
        <v>70</v>
      </c>
      <c r="H11" s="20" t="s">
        <v>87</v>
      </c>
      <c r="I11" s="21" t="s">
        <v>39</v>
      </c>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row>
    <row r="12" spans="1:37" ht="45">
      <c r="A12" s="18" t="s">
        <v>10</v>
      </c>
      <c r="B12" s="19"/>
      <c r="C12" s="20" t="s">
        <v>45</v>
      </c>
      <c r="D12" s="20" t="s">
        <v>39</v>
      </c>
      <c r="E12" s="21" t="s">
        <v>39</v>
      </c>
      <c r="F12" s="22" t="s">
        <v>39</v>
      </c>
      <c r="G12" s="20" t="s">
        <v>88</v>
      </c>
      <c r="H12" s="20" t="s">
        <v>39</v>
      </c>
      <c r="I12" s="21" t="s">
        <v>39</v>
      </c>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row>
    <row r="13" spans="1:37" ht="409.6">
      <c r="A13" s="18" t="s">
        <v>11</v>
      </c>
      <c r="B13" s="19" t="s">
        <v>89</v>
      </c>
      <c r="C13" s="20" t="s">
        <v>76</v>
      </c>
      <c r="D13" s="20"/>
      <c r="E13" s="21" t="s">
        <v>57</v>
      </c>
      <c r="F13" s="22" t="s">
        <v>90</v>
      </c>
      <c r="G13" s="20" t="s">
        <v>70</v>
      </c>
      <c r="H13" s="20" t="s">
        <v>39</v>
      </c>
      <c r="I13" s="21" t="s">
        <v>91</v>
      </c>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row>
    <row r="14" spans="1:37" ht="45">
      <c r="A14" s="18" t="s">
        <v>12</v>
      </c>
      <c r="B14" s="19" t="s">
        <v>39</v>
      </c>
      <c r="C14" s="20" t="s">
        <v>39</v>
      </c>
      <c r="D14" s="20" t="s">
        <v>92</v>
      </c>
      <c r="E14" s="21" t="s">
        <v>39</v>
      </c>
      <c r="F14" s="22" t="s">
        <v>93</v>
      </c>
      <c r="G14" s="20" t="s">
        <v>93</v>
      </c>
      <c r="H14" s="20" t="s">
        <v>93</v>
      </c>
      <c r="I14" s="21" t="s">
        <v>93</v>
      </c>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row>
    <row r="15" spans="1:37" ht="409.6">
      <c r="A15" s="18" t="s">
        <v>13</v>
      </c>
      <c r="B15" s="19" t="s">
        <v>40</v>
      </c>
      <c r="C15" s="20" t="s">
        <v>94</v>
      </c>
      <c r="D15" s="20" t="s">
        <v>95</v>
      </c>
      <c r="E15" s="21" t="s">
        <v>57</v>
      </c>
      <c r="F15" s="22" t="s">
        <v>39</v>
      </c>
      <c r="G15" s="20" t="s">
        <v>70</v>
      </c>
      <c r="H15" s="20" t="s">
        <v>96</v>
      </c>
      <c r="I15" s="21" t="s">
        <v>39</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row>
    <row r="16" spans="1:37" ht="90">
      <c r="A16" s="18" t="s">
        <v>14</v>
      </c>
      <c r="B16" s="19" t="s">
        <v>38</v>
      </c>
      <c r="C16" s="20" t="s">
        <v>46</v>
      </c>
      <c r="D16" s="20" t="s">
        <v>39</v>
      </c>
      <c r="E16" s="21" t="s">
        <v>39</v>
      </c>
      <c r="F16" s="22" t="s">
        <v>39</v>
      </c>
      <c r="G16" s="20" t="s">
        <v>70</v>
      </c>
      <c r="H16" s="20" t="s">
        <v>93</v>
      </c>
      <c r="I16" s="21" t="s">
        <v>97</v>
      </c>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row>
    <row r="17" spans="1:37" ht="270">
      <c r="A17" s="18" t="s">
        <v>15</v>
      </c>
      <c r="B17" s="19" t="s">
        <v>66</v>
      </c>
      <c r="C17" s="20" t="s">
        <v>39</v>
      </c>
      <c r="D17" s="20" t="s">
        <v>98</v>
      </c>
      <c r="E17" s="21" t="s">
        <v>68</v>
      </c>
      <c r="F17" s="22" t="s">
        <v>99</v>
      </c>
      <c r="G17" s="20" t="s">
        <v>70</v>
      </c>
      <c r="H17" s="20" t="s">
        <v>39</v>
      </c>
      <c r="I17" s="21" t="s">
        <v>100</v>
      </c>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row>
    <row r="18" spans="1:37" ht="150">
      <c r="A18" s="18" t="s">
        <v>16</v>
      </c>
      <c r="B18" s="19" t="s">
        <v>101</v>
      </c>
      <c r="C18" s="20" t="s">
        <v>45</v>
      </c>
      <c r="D18" s="20" t="s">
        <v>101</v>
      </c>
      <c r="E18" s="21" t="s">
        <v>101</v>
      </c>
      <c r="F18" s="22" t="s">
        <v>102</v>
      </c>
      <c r="G18" s="20" t="s">
        <v>70</v>
      </c>
      <c r="H18" s="20" t="s">
        <v>39</v>
      </c>
      <c r="I18" s="21" t="s">
        <v>102</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row>
    <row r="19" spans="1:37" ht="225">
      <c r="A19" s="18" t="s">
        <v>17</v>
      </c>
      <c r="B19" s="19" t="s">
        <v>38</v>
      </c>
      <c r="C19" s="25" t="s">
        <v>45</v>
      </c>
      <c r="D19" s="20" t="s">
        <v>67</v>
      </c>
      <c r="E19" s="21" t="s">
        <v>103</v>
      </c>
      <c r="F19" s="22" t="s">
        <v>104</v>
      </c>
      <c r="G19" s="20" t="s">
        <v>70</v>
      </c>
      <c r="H19" s="20" t="s">
        <v>105</v>
      </c>
      <c r="I19" s="21" t="s">
        <v>106</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row>
    <row r="20" spans="1:37" ht="150">
      <c r="A20" s="18" t="s">
        <v>18</v>
      </c>
      <c r="B20" s="19" t="s">
        <v>107</v>
      </c>
      <c r="C20" s="20" t="s">
        <v>108</v>
      </c>
      <c r="D20" s="20" t="s">
        <v>101</v>
      </c>
      <c r="E20" s="21" t="s">
        <v>107</v>
      </c>
      <c r="F20" s="22" t="s">
        <v>109</v>
      </c>
      <c r="G20" s="20" t="s">
        <v>70</v>
      </c>
      <c r="H20" s="20" t="s">
        <v>102</v>
      </c>
      <c r="I20" s="21" t="s">
        <v>109</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row>
    <row r="21" spans="1:37" ht="105">
      <c r="A21" s="18" t="s">
        <v>19</v>
      </c>
      <c r="B21" s="26" t="s">
        <v>110</v>
      </c>
      <c r="C21" s="20" t="s">
        <v>46</v>
      </c>
      <c r="D21" s="20" t="s">
        <v>45</v>
      </c>
      <c r="E21" s="27" t="s">
        <v>58</v>
      </c>
      <c r="F21" s="22" t="s">
        <v>111</v>
      </c>
      <c r="G21" s="20" t="s">
        <v>70</v>
      </c>
      <c r="H21" s="20" t="s">
        <v>112</v>
      </c>
      <c r="I21" s="21" t="s">
        <v>111</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row>
    <row r="22" spans="1:37" ht="75">
      <c r="A22" s="18" t="s">
        <v>20</v>
      </c>
      <c r="B22" s="19" t="s">
        <v>38</v>
      </c>
      <c r="C22" s="20" t="s">
        <v>47</v>
      </c>
      <c r="D22" s="20" t="s">
        <v>107</v>
      </c>
      <c r="E22" s="21" t="s">
        <v>39</v>
      </c>
      <c r="F22" s="22" t="s">
        <v>39</v>
      </c>
      <c r="G22" s="20" t="s">
        <v>70</v>
      </c>
      <c r="H22" s="20" t="s">
        <v>109</v>
      </c>
      <c r="I22" s="21" t="s">
        <v>39</v>
      </c>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row>
    <row r="23" spans="1:37" ht="210">
      <c r="A23" s="18" t="s">
        <v>21</v>
      </c>
      <c r="B23" s="19" t="s">
        <v>66</v>
      </c>
      <c r="C23" s="20" t="s">
        <v>47</v>
      </c>
      <c r="D23" s="25" t="s">
        <v>45</v>
      </c>
      <c r="E23" s="21" t="s">
        <v>68</v>
      </c>
      <c r="F23" s="22" t="s">
        <v>113</v>
      </c>
      <c r="G23" s="20" t="s">
        <v>70</v>
      </c>
      <c r="H23" s="20" t="s">
        <v>111</v>
      </c>
      <c r="I23" s="21" t="s">
        <v>114</v>
      </c>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row>
    <row r="24" spans="1:37" ht="60">
      <c r="A24" s="18" t="s">
        <v>22</v>
      </c>
      <c r="B24" s="19" t="s">
        <v>38</v>
      </c>
      <c r="C24" s="20" t="s">
        <v>48</v>
      </c>
      <c r="D24" s="20" t="s">
        <v>52</v>
      </c>
      <c r="E24" s="21" t="s">
        <v>39</v>
      </c>
      <c r="F24" s="22" t="s">
        <v>39</v>
      </c>
      <c r="G24" s="20" t="s">
        <v>70</v>
      </c>
      <c r="H24" s="20" t="s">
        <v>39</v>
      </c>
      <c r="I24" s="21" t="s">
        <v>39</v>
      </c>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row>
    <row r="25" spans="1:37" ht="180">
      <c r="A25" s="18" t="s">
        <v>23</v>
      </c>
      <c r="B25" s="19" t="s">
        <v>38</v>
      </c>
      <c r="C25" s="20" t="s">
        <v>39</v>
      </c>
      <c r="D25" s="20" t="s">
        <v>67</v>
      </c>
      <c r="E25" s="21" t="s">
        <v>39</v>
      </c>
      <c r="F25" s="22" t="s">
        <v>39</v>
      </c>
      <c r="G25" s="20" t="s">
        <v>70</v>
      </c>
      <c r="H25" s="20" t="s">
        <v>115</v>
      </c>
      <c r="I25" s="21" t="s">
        <v>39</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row>
    <row r="26" spans="1:37" ht="270">
      <c r="A26" s="18" t="s">
        <v>24</v>
      </c>
      <c r="B26" s="19" t="s">
        <v>116</v>
      </c>
      <c r="C26" s="20" t="s">
        <v>46</v>
      </c>
      <c r="D26" s="20" t="s">
        <v>117</v>
      </c>
      <c r="E26" s="21" t="s">
        <v>68</v>
      </c>
      <c r="F26" s="22" t="s">
        <v>118</v>
      </c>
      <c r="G26" s="20" t="s">
        <v>70</v>
      </c>
      <c r="H26" s="20" t="s">
        <v>39</v>
      </c>
      <c r="I26" s="21" t="s">
        <v>119</v>
      </c>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row>
    <row r="27" spans="1:37" ht="75">
      <c r="A27" s="18" t="s">
        <v>25</v>
      </c>
      <c r="B27" s="19" t="s">
        <v>38</v>
      </c>
      <c r="C27" s="20" t="s">
        <v>120</v>
      </c>
      <c r="D27" s="20" t="s">
        <v>39</v>
      </c>
      <c r="E27" s="21" t="s">
        <v>39</v>
      </c>
      <c r="F27" s="22" t="s">
        <v>39</v>
      </c>
      <c r="G27" s="20" t="s">
        <v>70</v>
      </c>
      <c r="H27" s="20" t="s">
        <v>39</v>
      </c>
      <c r="I27" s="21" t="s">
        <v>39</v>
      </c>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row>
    <row r="28" spans="1:37" ht="150">
      <c r="A28" s="18" t="s">
        <v>26</v>
      </c>
      <c r="B28" s="19" t="s">
        <v>121</v>
      </c>
      <c r="C28" s="20" t="s">
        <v>47</v>
      </c>
      <c r="D28" s="20" t="s">
        <v>67</v>
      </c>
      <c r="E28" s="21" t="s">
        <v>122</v>
      </c>
      <c r="F28" s="22" t="s">
        <v>123</v>
      </c>
      <c r="G28" s="20" t="s">
        <v>70</v>
      </c>
      <c r="H28" s="20" t="s">
        <v>124</v>
      </c>
      <c r="I28" s="21" t="s">
        <v>125</v>
      </c>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row>
    <row r="29" spans="1:37" ht="60">
      <c r="A29" s="18" t="s">
        <v>27</v>
      </c>
      <c r="B29" s="19" t="s">
        <v>38</v>
      </c>
      <c r="C29" s="20" t="s">
        <v>47</v>
      </c>
      <c r="D29" s="20" t="s">
        <v>52</v>
      </c>
      <c r="E29" s="21" t="s">
        <v>39</v>
      </c>
      <c r="F29" s="22" t="s">
        <v>39</v>
      </c>
      <c r="G29" s="20" t="s">
        <v>70</v>
      </c>
      <c r="H29" s="20" t="s">
        <v>39</v>
      </c>
      <c r="I29" s="21" t="s">
        <v>39</v>
      </c>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row>
    <row r="30" spans="1:37" ht="255">
      <c r="A30" s="18" t="s">
        <v>28</v>
      </c>
      <c r="B30" s="19" t="s">
        <v>38</v>
      </c>
      <c r="C30" s="20" t="s">
        <v>47</v>
      </c>
      <c r="D30" s="20" t="s">
        <v>126</v>
      </c>
      <c r="E30" s="21" t="s">
        <v>39</v>
      </c>
      <c r="F30" s="22" t="s">
        <v>127</v>
      </c>
      <c r="G30" s="20" t="s">
        <v>70</v>
      </c>
      <c r="H30" s="20" t="s">
        <v>125</v>
      </c>
      <c r="I30" s="21" t="s">
        <v>128</v>
      </c>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spans="1:37" ht="60">
      <c r="A31" s="18" t="s">
        <v>29</v>
      </c>
      <c r="B31" s="19" t="s">
        <v>38</v>
      </c>
      <c r="C31" s="20" t="s">
        <v>47</v>
      </c>
      <c r="D31" s="20" t="s">
        <v>52</v>
      </c>
      <c r="E31" s="21" t="s">
        <v>39</v>
      </c>
      <c r="F31" s="22" t="s">
        <v>39</v>
      </c>
      <c r="G31" s="20" t="s">
        <v>39</v>
      </c>
      <c r="H31" s="20" t="s">
        <v>39</v>
      </c>
      <c r="I31" s="21" t="s">
        <v>39</v>
      </c>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row>
    <row r="32" spans="1:37" ht="30">
      <c r="A32" s="18" t="s">
        <v>30</v>
      </c>
      <c r="B32" s="19" t="s">
        <v>39</v>
      </c>
      <c r="C32" s="20" t="s">
        <v>39</v>
      </c>
      <c r="D32" s="20" t="s">
        <v>39</v>
      </c>
      <c r="E32" s="21" t="s">
        <v>39</v>
      </c>
      <c r="F32" s="22" t="s">
        <v>39</v>
      </c>
      <c r="G32" s="20" t="s">
        <v>39</v>
      </c>
      <c r="H32" s="20" t="s">
        <v>39</v>
      </c>
      <c r="I32" s="21" t="s">
        <v>39</v>
      </c>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row>
    <row r="33" spans="1:37" ht="140.4">
      <c r="A33" s="18" t="s">
        <v>31</v>
      </c>
      <c r="B33" s="28" t="s">
        <v>41</v>
      </c>
      <c r="C33" s="20" t="s">
        <v>49</v>
      </c>
      <c r="D33" s="20" t="s">
        <v>52</v>
      </c>
      <c r="E33" s="21" t="s">
        <v>39</v>
      </c>
      <c r="F33" s="22" t="s">
        <v>41</v>
      </c>
      <c r="G33" s="20" t="s">
        <v>70</v>
      </c>
      <c r="H33" s="20" t="s">
        <v>129</v>
      </c>
      <c r="I33" s="21" t="s">
        <v>59</v>
      </c>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row>
    <row r="34" spans="1:37" ht="30">
      <c r="A34" s="18" t="s">
        <v>32</v>
      </c>
      <c r="B34" s="19" t="s">
        <v>39</v>
      </c>
      <c r="C34" s="20" t="s">
        <v>46</v>
      </c>
      <c r="D34" s="20" t="s">
        <v>39</v>
      </c>
      <c r="E34" s="21" t="s">
        <v>39</v>
      </c>
      <c r="F34" s="22" t="s">
        <v>39</v>
      </c>
      <c r="G34" s="20" t="s">
        <v>39</v>
      </c>
      <c r="H34" s="20" t="s">
        <v>39</v>
      </c>
      <c r="I34" s="21" t="s">
        <v>39</v>
      </c>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row>
    <row r="35" spans="1:37" ht="165">
      <c r="A35" s="18" t="s">
        <v>33</v>
      </c>
      <c r="B35" s="19" t="s">
        <v>130</v>
      </c>
      <c r="C35" s="20" t="s">
        <v>131</v>
      </c>
      <c r="D35" s="20" t="s">
        <v>132</v>
      </c>
      <c r="E35" s="21" t="s">
        <v>133</v>
      </c>
      <c r="F35" s="22" t="s">
        <v>39</v>
      </c>
      <c r="G35" s="22" t="s">
        <v>39</v>
      </c>
      <c r="H35" s="22" t="s">
        <v>39</v>
      </c>
      <c r="I35" s="21" t="s">
        <v>39</v>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row>
    <row r="36" spans="1:37" ht="409.6">
      <c r="A36" s="18" t="s">
        <v>34</v>
      </c>
      <c r="B36" s="19" t="s">
        <v>134</v>
      </c>
      <c r="C36" s="20" t="s">
        <v>47</v>
      </c>
      <c r="D36" s="20" t="s">
        <v>135</v>
      </c>
      <c r="E36" s="21" t="s">
        <v>136</v>
      </c>
      <c r="F36" s="22" t="s">
        <v>137</v>
      </c>
      <c r="G36" s="22" t="s">
        <v>39</v>
      </c>
      <c r="H36" s="20" t="s">
        <v>138</v>
      </c>
      <c r="I36" s="21" t="s">
        <v>139</v>
      </c>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row>
    <row r="37" spans="1:37" ht="60">
      <c r="A37" s="18" t="s">
        <v>35</v>
      </c>
      <c r="B37" s="19" t="s">
        <v>38</v>
      </c>
      <c r="C37" s="20" t="s">
        <v>39</v>
      </c>
      <c r="D37" s="20" t="s">
        <v>39</v>
      </c>
      <c r="E37" s="21" t="s">
        <v>39</v>
      </c>
      <c r="F37" s="22" t="s">
        <v>39</v>
      </c>
      <c r="G37" s="20" t="s">
        <v>39</v>
      </c>
      <c r="H37" s="20" t="s">
        <v>39</v>
      </c>
      <c r="I37" s="21" t="s">
        <v>39</v>
      </c>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row>
    <row r="38" spans="1:37" ht="409.6" thickBot="1">
      <c r="A38" s="29" t="s">
        <v>36</v>
      </c>
      <c r="B38" s="30" t="s">
        <v>140</v>
      </c>
      <c r="C38" s="31" t="s">
        <v>45</v>
      </c>
      <c r="D38" s="32" t="s">
        <v>134</v>
      </c>
      <c r="E38" s="33" t="s">
        <v>141</v>
      </c>
      <c r="F38" s="34" t="s">
        <v>39</v>
      </c>
      <c r="G38" s="32" t="s">
        <v>70</v>
      </c>
      <c r="H38" s="32" t="s">
        <v>142</v>
      </c>
      <c r="I38" s="33" t="s">
        <v>39</v>
      </c>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row>
    <row r="39" spans="1:37" ht="14.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row>
    <row r="40" spans="1:37">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row>
    <row r="41" spans="1:37">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row>
    <row r="42" spans="1:37">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row>
    <row r="43" spans="1:37">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row>
    <row r="44" spans="1:37">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row>
    <row r="45" spans="1:37">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row>
    <row r="46" spans="1:37">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row>
    <row r="47" spans="1:37">
      <c r="A47" s="1"/>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row>
    <row r="48" spans="1:37">
      <c r="A48" s="1"/>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row>
    <row r="49" spans="1:37">
      <c r="A49" s="1"/>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row>
    <row r="50" spans="1:37">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row>
    <row r="51" spans="1:37">
      <c r="A51" s="1"/>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row>
    <row r="52" spans="1:37">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row>
    <row r="53" spans="1:37">
      <c r="A53" s="1"/>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row>
    <row r="54" spans="1:37">
      <c r="A54" s="1"/>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row>
    <row r="55" spans="1:37">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row>
    <row r="56" spans="1:37">
      <c r="A56" s="1"/>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row>
    <row r="57" spans="1:37">
      <c r="A57" s="1"/>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row>
    <row r="58" spans="1:37">
      <c r="A58" s="1"/>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row>
    <row r="59" spans="1:37">
      <c r="A59" s="1"/>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row>
    <row r="60" spans="1:37">
      <c r="A60" s="1"/>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row>
    <row r="61" spans="1:37">
      <c r="A61" s="1"/>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row>
    <row r="62" spans="1:37">
      <c r="A62" s="1"/>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row>
    <row r="63" spans="1:37">
      <c r="A63" s="1"/>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row>
    <row r="64" spans="1:37">
      <c r="A64" s="1"/>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row>
    <row r="65" spans="1:37">
      <c r="A65" s="1"/>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row>
    <row r="66" spans="1:37">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row>
    <row r="67" spans="1:37">
      <c r="A67" s="1"/>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row>
    <row r="68" spans="1:37">
      <c r="A68" s="1"/>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row>
    <row r="69" spans="1:37">
      <c r="A69" s="1"/>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row>
    <row r="70" spans="1:37">
      <c r="A70" s="1"/>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row>
    <row r="71" spans="1:37">
      <c r="A71" s="1"/>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row>
    <row r="72" spans="1:37">
      <c r="A72" s="1"/>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row>
    <row r="73" spans="1:37">
      <c r="A73" s="1"/>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row>
    <row r="74" spans="1:37">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row>
    <row r="75" spans="1:37">
      <c r="A75" s="1"/>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row>
    <row r="76" spans="1:37">
      <c r="A76" s="1"/>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row>
    <row r="77" spans="1:37">
      <c r="A77" s="1"/>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row>
    <row r="78" spans="1:37">
      <c r="A78" s="1"/>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row>
    <row r="79" spans="1:37">
      <c r="A79" s="1"/>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row>
    <row r="80" spans="1:37">
      <c r="A80" s="1"/>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row>
    <row r="81" spans="1:37">
      <c r="A81" s="1"/>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row>
    <row r="82" spans="1:37">
      <c r="A82" s="1"/>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row>
    <row r="83" spans="1:37">
      <c r="A83" s="1"/>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row>
    <row r="84" spans="1:37">
      <c r="A84" s="1"/>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row>
    <row r="85" spans="1:37">
      <c r="A85" s="1"/>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spans="1:37">
      <c r="A86" s="1"/>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spans="1:37">
      <c r="A87" s="1"/>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row>
    <row r="88" spans="1:37">
      <c r="A88" s="1"/>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spans="1:37">
      <c r="A89" s="1"/>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spans="1:37">
      <c r="A90" s="1"/>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spans="1:37">
      <c r="A91" s="1"/>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spans="1:37">
      <c r="A92" s="1"/>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spans="1:37">
      <c r="A93" s="1"/>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spans="1:37">
      <c r="A94" s="1"/>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spans="1:37">
      <c r="A95" s="1"/>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1:37">
      <c r="A96" s="1"/>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spans="1:37">
      <c r="A97" s="1"/>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1:37">
      <c r="A98" s="1"/>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1:37">
      <c r="A99" s="1"/>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spans="1:37">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1:37">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1:37">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1:37">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1:37">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spans="1:37">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spans="1:3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spans="1:37">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spans="1:37">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spans="1:37">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spans="1:37">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spans="1:37">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spans="1:37">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spans="1:37">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spans="1:3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spans="1:37">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spans="1:37">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spans="1:37">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spans="1:37">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spans="1:37">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spans="1:37">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spans="1:37">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spans="1:37">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spans="1:37">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spans="1:37">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spans="1:37">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spans="1:37">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spans="1:37">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spans="1:37">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spans="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spans="1:37">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7">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7">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spans="1:37">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7">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7">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7">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7">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7">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7">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7">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spans="1:37">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spans="1:37">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spans="1:3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spans="1:37">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spans="1:37">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spans="1:37">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7">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7">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7">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spans="1:37">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7">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spans="1:37">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spans="1:37">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spans="1:3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spans="1:37">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7">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7">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7">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7">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7">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7">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spans="1:37">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spans="1:37">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spans="1:3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spans="1:37">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spans="1:37">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7">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7">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7">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7">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7">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spans="1:37">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spans="1:37">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7">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7">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7">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spans="1:37">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7">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7">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7">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7">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7">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spans="1:37">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7">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spans="1:37">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spans="1:37">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spans="1:37">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spans="1:37">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spans="1:37">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spans="1:37">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spans="1:37">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7">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7">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7">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7">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7">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spans="1:37">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spans="1:37">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spans="1:37">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spans="1:37">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spans="1:37">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spans="1:37">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spans="1:37">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spans="1:37">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spans="1:37">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7">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7">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7">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spans="1:37">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7">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spans="1:37">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spans="1:37">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spans="1:37">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spans="1:37">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spans="1:37">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spans="1:37">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7">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7">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7">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7">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spans="1:37">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spans="1:37">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7">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7">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7">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7">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spans="1:37">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spans="1:37">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7">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7">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7">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7">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7">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7">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7">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spans="1:37">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spans="1:37">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7">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7">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7">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spans="1:37">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7">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spans="1:37">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7">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7">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7">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7">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7">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7">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7">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7">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7">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spans="1:37">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7">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7">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spans="1:37">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spans="1:37">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spans="1:37">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spans="1:37">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7">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7">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7">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7">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7">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7">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7">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7">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spans="1:37">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7">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7">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spans="1:37">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spans="1:37">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spans="1:37">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spans="1:37">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spans="1:37">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spans="1:37">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7">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7">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spans="1:37">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7">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spans="1:37">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spans="1:37">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spans="1:37">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spans="1:37">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spans="1:37">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spans="1:37">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7">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7">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7">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7">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7">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7">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7">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spans="1:37">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spans="1:37">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7">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spans="1:37">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spans="1:37">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spans="1:37">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spans="1:37">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spans="1:37">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spans="1:37">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spans="1:37">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7">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7">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7">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7">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spans="1:37">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7">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spans="1:37">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spans="1:37">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spans="1:37">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spans="1:37">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spans="1:37">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spans="1:37">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spans="1:37">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spans="1:37">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spans="1:37">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spans="1:37">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7">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spans="1:37">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spans="1:37">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spans="1:37">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spans="1:37">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spans="1:37">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7">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7">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spans="1:37">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7">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7">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7">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7">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7">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7">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spans="1:37">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7">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spans="1:37">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spans="1:37">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spans="1:37">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spans="1:37">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spans="1:37">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spans="1:37">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spans="1:37">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7">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7">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7">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7">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7">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7">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7">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spans="1:37">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7">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7">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spans="1:37">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spans="1:37">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spans="1:37">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spans="1:37">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spans="1:37">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spans="1:37">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7">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7">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7">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7">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7">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7">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spans="1:37">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spans="1:37">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spans="1:37">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spans="1:37">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spans="1:37">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spans="1:37">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spans="1:37">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7">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7">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7">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7">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7">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spans="1:37">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spans="1:37">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spans="1:37">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spans="1:37">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spans="1:37">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spans="1:37">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7">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7">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spans="1:37">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7">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7">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7">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7">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spans="1:37">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7">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spans="1:37">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spans="1:37">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spans="1:37">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spans="1:37">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7">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spans="1:37">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7">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7">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7">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spans="1:37">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spans="1:37">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spans="1:37">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spans="1:37">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spans="1:37">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spans="1:37">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7">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7">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7">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spans="1:37">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7">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7">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spans="1:37">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spans="1:37">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spans="1:37">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spans="1:37">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spans="1:37">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spans="1:37">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7">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7">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spans="1:37">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7">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7">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7">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7">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7">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7">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7">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spans="1:37">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spans="1:37">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7">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spans="1:37">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spans="1:37">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spans="1:37">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spans="1:37">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spans="1:37">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7">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spans="1:37">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7">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7">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7">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7">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7">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7">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7">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spans="1:37">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spans="1:37">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spans="1:37">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spans="1:37">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spans="1:37">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spans="1:37">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7">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7">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7">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spans="1:37">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spans="1:37">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7">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pans="1:37">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pans="1:37">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spans="1:37">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7">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7">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7">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7">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7">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7">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7">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spans="1:37">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spans="1:37">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spans="1:37">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spans="1:37">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spans="1:37">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spans="1:37">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spans="1:37">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spans="1:37">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spans="1:37">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spans="1:37">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spans="1:37">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spans="1:37">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spans="1:37">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spans="1:37">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spans="1:37">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spans="1:37">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spans="1:37">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spans="1:37">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spans="1:37">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spans="1:37">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spans="1:37">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spans="1:37">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spans="1:37">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7">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7">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spans="1:37">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spans="1:37">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spans="1:37">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spans="1:37">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spans="1:37">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spans="1:37">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7">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7">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spans="1:37">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7">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7">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7">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7">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7">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7">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7">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spans="1:37">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spans="1:37">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spans="1:37">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spans="1:37">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spans="1:37">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spans="1:37">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spans="1:37">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7">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7">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7">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7">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7">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7">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spans="1:37">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7">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spans="1:37">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spans="1:37">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spans="1:37">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spans="1:37">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spans="1:37">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spans="1:37">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spans="1:37">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7">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7">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7">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7">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7">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7">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7">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7">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spans="1:37">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7">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7">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spans="1:37">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spans="1:37">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spans="1:37">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spans="1:37">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7">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7">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spans="1:37">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7">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7">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7">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7">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7">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7">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7">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7">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spans="1:37">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spans="1:37">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spans="1:37">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spans="1:37">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spans="1:37">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spans="1:37">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spans="1:37">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spans="1:37">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spans="1:37">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7">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7">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7">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7">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7">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7">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7">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7">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spans="1:37">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spans="1:37">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spans="1:37">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spans="1:37">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spans="1:37">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spans="1:37">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spans="1:37">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spans="1:37">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7">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7">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7">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7">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7">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spans="1:37">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spans="1:37">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spans="1:37">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spans="1:37">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spans="1:37">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spans="1:37">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spans="1:37">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7">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7">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spans="1:37">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7">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7">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7">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7">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7">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spans="1:37">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7">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7">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spans="1:37">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spans="1:37">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spans="1:37">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spans="1:37">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spans="1:37">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spans="1:37">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7">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7">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spans="1:37">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7">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7">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7">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7">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7">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7">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7">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7">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spans="1:37">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spans="1:37">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spans="1:37">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spans="1:37">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spans="1:37">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spans="1:37">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spans="1:37">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7">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7">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7">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7">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spans="1:37">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7">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7">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spans="1:37">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spans="1:37">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spans="1:37">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spans="1:37">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spans="1:37">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7">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spans="1:37">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7">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7">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7">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7">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7">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7">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7">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spans="1:37">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spans="1:37">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7">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spans="1:37">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spans="1:37">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spans="1:37">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spans="1:37">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spans="1:37">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spans="1:37">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7">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spans="1:37">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spans="1:37">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spans="1:37">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spans="1:37">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spans="1:37">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spans="1:37">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spans="1:37">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spans="1:37">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spans="1:37">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spans="1:37">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spans="1:37">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spans="1:37">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sheetData>
  <mergeCells count="2">
    <mergeCell ref="B1:E1"/>
    <mergeCell ref="F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Wells and Alleles</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Lozano</dc:creator>
  <cp:lastModifiedBy>Nont Kaewtrakulpong (Student)</cp:lastModifiedBy>
  <dcterms:created xsi:type="dcterms:W3CDTF">2024-03-08T00:44:15Z</dcterms:created>
  <dcterms:modified xsi:type="dcterms:W3CDTF">2024-03-17T19:58:04Z</dcterms:modified>
</cp:coreProperties>
</file>