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c09262af37a45c5e/Рабочий стол/Свободная касса/Математик-программист (ANT)/"/>
    </mc:Choice>
  </mc:AlternateContent>
  <xr:revisionPtr revIDLastSave="286" documentId="11_F25DC773A252ABDACC104824A9DE46165ADE58FA" xr6:coauthVersionLast="47" xr6:coauthVersionMax="47" xr10:uidLastSave="{E1CE4303-EBA8-4C6B-8D09-9E5B79DF7B42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" i="1" l="1"/>
  <c r="J26" i="1"/>
  <c r="K26" i="1"/>
  <c r="L26" i="1"/>
  <c r="L24" i="1" s="1" a="1"/>
  <c r="L24" i="1" s="1"/>
  <c r="H26" i="1"/>
  <c r="J9" i="1"/>
  <c r="J10" i="1" s="1"/>
  <c r="M9" i="1"/>
  <c r="M10" i="1" s="1"/>
  <c r="O9" i="1"/>
  <c r="O10" i="1" s="1"/>
  <c r="J6" i="1"/>
  <c r="J7" i="1" s="1"/>
  <c r="O6" i="1"/>
  <c r="O7" i="1" s="1"/>
  <c r="I27" i="1"/>
  <c r="J27" i="1"/>
  <c r="K27" i="1"/>
  <c r="L27" i="1"/>
  <c r="H27" i="1"/>
  <c r="I12" i="1" s="1"/>
  <c r="I13" i="1" s="1"/>
  <c r="H22" i="1" l="1" a="1"/>
  <c r="H22" i="1" s="1"/>
  <c r="K22" i="1" a="1"/>
  <c r="K22" i="1" s="1"/>
  <c r="J22" i="1" a="1"/>
  <c r="J22" i="1" s="1"/>
  <c r="I24" i="1" a="1"/>
  <c r="I24" i="1" s="1"/>
  <c r="L22" i="1" a="1"/>
  <c r="L22" i="1" s="1"/>
  <c r="I22" i="1" a="1"/>
  <c r="I22" i="1" s="1"/>
  <c r="J24" i="1" a="1"/>
  <c r="J24" i="1" s="1"/>
  <c r="K24" i="1" a="1"/>
  <c r="K24" i="1" s="1"/>
  <c r="L23" i="1" a="1"/>
  <c r="L23" i="1" s="1"/>
  <c r="K23" i="1" a="1"/>
  <c r="K23" i="1" s="1"/>
  <c r="J23" i="1" a="1"/>
  <c r="J23" i="1" s="1"/>
  <c r="I23" i="1" a="1"/>
  <c r="I23" i="1" s="1"/>
  <c r="H24" i="1" a="1"/>
  <c r="H24" i="1" s="1"/>
  <c r="H23" i="1" a="1"/>
  <c r="H23" i="1" s="1"/>
  <c r="J12" i="1"/>
  <c r="J13" i="1" s="1"/>
  <c r="P6" i="1"/>
  <c r="P7" i="1" s="1"/>
  <c r="P9" i="1"/>
  <c r="P10" i="1" s="1"/>
  <c r="P12" i="1"/>
  <c r="P13" i="1" s="1"/>
  <c r="O12" i="1"/>
  <c r="O13" i="1" s="1"/>
  <c r="N6" i="1"/>
  <c r="N7" i="1" s="1"/>
  <c r="N9" i="1"/>
  <c r="N10" i="1" s="1"/>
  <c r="N12" i="1"/>
  <c r="N13" i="1" s="1"/>
  <c r="M12" i="1"/>
  <c r="M13" i="1" s="1"/>
  <c r="L6" i="1"/>
  <c r="L7" i="1" s="1"/>
  <c r="L9" i="1"/>
  <c r="L10" i="1" s="1"/>
  <c r="L12" i="1"/>
  <c r="L13" i="1" s="1"/>
  <c r="M6" i="1"/>
  <c r="M7" i="1" s="1"/>
  <c r="K6" i="1"/>
  <c r="K7" i="1" s="1"/>
  <c r="K9" i="1"/>
  <c r="K10" i="1" s="1"/>
  <c r="K12" i="1"/>
  <c r="K13" i="1" s="1"/>
  <c r="I6" i="1"/>
  <c r="I9" i="1"/>
  <c r="I10" i="1" s="1"/>
  <c r="H18" i="1" l="1"/>
  <c r="I7" i="1"/>
  <c r="G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<sst xmlns="http://schemas.openxmlformats.org/spreadsheetml/2006/main" count="94" uniqueCount="63">
  <si>
    <t>DRUM1</t>
  </si>
  <si>
    <t>DRUM2</t>
  </si>
  <si>
    <t>DRUM3</t>
  </si>
  <si>
    <t>DRUM4</t>
  </si>
  <si>
    <t>DRUM5</t>
  </si>
  <si>
    <t>W</t>
  </si>
  <si>
    <t>БАРАБАНЫ АВТОМАТА</t>
  </si>
  <si>
    <t>ТЕОРЕТИЧЕСКИЕ (РАССЧЕТНЫЕ) ЗНАЧЕНИЯ ПОЛУЧЕННОЙ МОДЕЛИ</t>
  </si>
  <si>
    <t>Hit</t>
  </si>
  <si>
    <t>ПРАКТИЧЕСКИЕ ЗНАЧЕНИЯ ПОЛУЧЕННОЙ МОДЕЛИ (ПУТЕМ ИСПОЛЬЗОВАНИЯ СИМУЛЯТОРА)</t>
  </si>
  <si>
    <t>10 000 игр</t>
  </si>
  <si>
    <t>СКО ПВ</t>
  </si>
  <si>
    <t>МО процента возврата (ПВ)</t>
  </si>
  <si>
    <t>МО ПВ</t>
  </si>
  <si>
    <t>103.08%</t>
  </si>
  <si>
    <t>0.1813</t>
  </si>
  <si>
    <t>3.69333%</t>
  </si>
  <si>
    <t>50 000 игр</t>
  </si>
  <si>
    <t>100 000 игр</t>
  </si>
  <si>
    <t>300 000 игр</t>
  </si>
  <si>
    <t>1 000 000 игр</t>
  </si>
  <si>
    <t>91.0912%</t>
  </si>
  <si>
    <t>0.18056</t>
  </si>
  <si>
    <t>0.302933%</t>
  </si>
  <si>
    <t>90.2618%</t>
  </si>
  <si>
    <t>0.18162</t>
  </si>
  <si>
    <t>0.5794%</t>
  </si>
  <si>
    <t>91.4978%</t>
  </si>
  <si>
    <t>0.1674%</t>
  </si>
  <si>
    <t>0.178697</t>
  </si>
  <si>
    <t>91.7252%</t>
  </si>
  <si>
    <t>0.1802</t>
  </si>
  <si>
    <t>0.0916067%</t>
  </si>
  <si>
    <t>среднее время игры на одной ставке до проигрыша (считая ноль)</t>
  </si>
  <si>
    <t>0.215214</t>
  </si>
  <si>
    <t>0.219285</t>
  </si>
  <si>
    <t>0.220262</t>
  </si>
  <si>
    <t>0.219307</t>
  </si>
  <si>
    <t>(не считая ноль)</t>
  </si>
  <si>
    <t>0.218969</t>
  </si>
  <si>
    <t>1.22591</t>
  </si>
  <si>
    <t>1.21942</t>
  </si>
  <si>
    <t>1.22035</t>
  </si>
  <si>
    <t>1.21986</t>
  </si>
  <si>
    <t>1.21968</t>
  </si>
  <si>
    <t>Кол-во символов</t>
  </si>
  <si>
    <t>S1</t>
  </si>
  <si>
    <t>S2</t>
  </si>
  <si>
    <t>S3</t>
  </si>
  <si>
    <t>S4</t>
  </si>
  <si>
    <t>S5</t>
  </si>
  <si>
    <t>S6</t>
  </si>
  <si>
    <t>S7</t>
  </si>
  <si>
    <t>S8</t>
  </si>
  <si>
    <t>стоимость</t>
  </si>
  <si>
    <t>вероятность</t>
  </si>
  <si>
    <t>Символы</t>
  </si>
  <si>
    <t>WILD</t>
  </si>
  <si>
    <t>ожидаемая выплата</t>
  </si>
  <si>
    <t>ТАБЛИЦА ВЫИГРЫШЕЙ</t>
  </si>
  <si>
    <t>случайный индекс:</t>
  </si>
  <si>
    <t>общее количество символов в барабанах:</t>
  </si>
  <si>
    <t>СЛУЧАЙНАЯ МАТРИЦА (генерируется заново при любом изменении файла)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</si>
</sst>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/>
    <xf numFmtId="0" fontId="3" fillId="0" borderId="0" xfId="0" applyFont="1" applyFill="1" applyBorder="1" applyAlignment="1">
      <alignment horizontal="left"/>
    </xf>
    <xf numFmtId="0" fontId="3" fillId="0" borderId="0" xfId="0" applyFont="1"/>
    <xf numFmtId="0" fontId="0" fillId="0" borderId="0" xfId="0" applyBorder="1"/>
    <xf numFmtId="0" fontId="3" fillId="0" borderId="0" xfId="0" applyFont="1" applyBorder="1"/>
    <xf numFmtId="0" fontId="3" fillId="0" borderId="1" xfId="0" applyFont="1" applyBorder="1"/>
    <xf numFmtId="0" fontId="0" fillId="0" borderId="1" xfId="0" applyFill="1" applyBorder="1"/>
    <xf numFmtId="0" fontId="2" fillId="0" borderId="1" xfId="0" applyFont="1" applyFill="1" applyBorder="1" applyAlignment="1">
      <alignment horizontal="left"/>
    </xf>
    <xf numFmtId="0" fontId="3" fillId="0" borderId="11" xfId="0" applyFont="1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1" xfId="0" applyBorder="1"/>
    <xf numFmtId="0" fontId="0" fillId="0" borderId="12" xfId="0" applyBorder="1"/>
    <xf numFmtId="0" fontId="0" fillId="0" borderId="19" xfId="0" applyBorder="1"/>
    <xf numFmtId="0" fontId="0" fillId="0" borderId="20" xfId="0" applyFill="1" applyBorder="1"/>
    <xf numFmtId="0" fontId="2" fillId="0" borderId="21" xfId="0" applyFont="1" applyFill="1" applyBorder="1" applyAlignment="1">
      <alignment horizontal="left"/>
    </xf>
    <xf numFmtId="0" fontId="0" fillId="0" borderId="14" xfId="0" applyFill="1" applyBorder="1"/>
    <xf numFmtId="0" fontId="0" fillId="0" borderId="15" xfId="0" applyBorder="1"/>
    <xf numFmtId="0" fontId="0" fillId="0" borderId="18" xfId="0" applyBorder="1"/>
    <xf numFmtId="0" fontId="0" fillId="0" borderId="22" xfId="0" applyFill="1" applyBorder="1"/>
    <xf numFmtId="0" fontId="0" fillId="0" borderId="23" xfId="0" applyBorder="1"/>
    <xf numFmtId="0" fontId="0" fillId="0" borderId="24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3" fillId="0" borderId="0" xfId="0" applyFont="1" applyFill="1" applyBorder="1"/>
    <xf numFmtId="0" fontId="0" fillId="0" borderId="31" xfId="0" applyBorder="1"/>
    <xf numFmtId="0" fontId="3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/>
    <xf numFmtId="0" fontId="0" fillId="0" borderId="28" xfId="0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" fillId="0" borderId="17" xfId="0" applyFont="1" applyBorder="1" applyAlignment="1"/>
    <xf numFmtId="0" fontId="0" fillId="0" borderId="33" xfId="0" applyBorder="1"/>
    <xf numFmtId="0" fontId="0" fillId="0" borderId="34" xfId="0" applyBorder="1"/>
    <xf numFmtId="0" fontId="3" fillId="0" borderId="22" xfId="0" applyFont="1" applyBorder="1"/>
    <xf numFmtId="0" fontId="0" fillId="0" borderId="24" xfId="0" applyBorder="1"/>
    <xf numFmtId="0" fontId="0" fillId="0" borderId="35" xfId="0" applyBorder="1"/>
    <xf numFmtId="0" fontId="3" fillId="0" borderId="23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8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27" xfId="0" applyFont="1" applyFill="1" applyBorder="1" applyAlignment="1"/>
    <xf numFmtId="0" fontId="1" fillId="0" borderId="32" xfId="0" applyFont="1" applyFill="1" applyBorder="1" applyAlignment="1"/>
    <xf numFmtId="0" fontId="1" fillId="0" borderId="32" xfId="0" applyFont="1" applyBorder="1"/>
    <xf numFmtId="0" fontId="1" fillId="0" borderId="14" xfId="0" applyFont="1" applyBorder="1" applyAlignment="1"/>
    <xf numFmtId="0" fontId="1" fillId="0" borderId="16" xfId="0" applyFont="1" applyBorder="1" applyAlignment="1"/>
    <xf numFmtId="0" fontId="3" fillId="0" borderId="26" xfId="0" applyFont="1" applyBorder="1" applyAlignment="1">
      <alignment horizontal="right"/>
    </xf>
    <xf numFmtId="0" fontId="3" fillId="0" borderId="24" xfId="0" applyFont="1" applyBorder="1" applyAlignment="1">
      <alignment horizontal="right"/>
    </xf>
    <xf numFmtId="0" fontId="0" fillId="0" borderId="38" xfId="0" applyBorder="1"/>
    <xf numFmtId="0" fontId="3" fillId="0" borderId="34" xfId="0" applyFont="1" applyFill="1" applyBorder="1" applyAlignment="1"/>
    <xf numFmtId="0" fontId="3" fillId="0" borderId="30" xfId="0" applyFont="1" applyFill="1" applyBorder="1" applyAlignment="1"/>
    <xf numFmtId="0" fontId="3" fillId="0" borderId="37" xfId="0" applyFont="1" applyFill="1" applyBorder="1" applyAlignment="1"/>
    <xf numFmtId="0" fontId="0" fillId="0" borderId="39" xfId="0" applyBorder="1"/>
    <xf numFmtId="0" fontId="0" fillId="0" borderId="40" xfId="0" applyBorder="1"/>
    <xf numFmtId="0" fontId="1" fillId="0" borderId="28" xfId="0" applyFont="1" applyBorder="1"/>
    <xf numFmtId="0" fontId="1" fillId="0" borderId="15" xfId="0" applyFont="1" applyBorder="1" applyAlignment="1"/>
    <xf numFmtId="0" fontId="1" fillId="0" borderId="15" xfId="0" applyFont="1" applyBorder="1"/>
    <xf numFmtId="0" fontId="1" fillId="0" borderId="18" xfId="0" applyFont="1" applyBorder="1" applyAlignment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27" xfId="0" applyBorder="1" applyAlignment="1">
      <alignment horizontal="center"/>
    </xf>
    <xf numFmtId="0" fontId="0" fillId="0" borderId="41" xfId="0" applyBorder="1" applyAlignment="1">
      <alignment horizontal="right"/>
    </xf>
    <xf numFmtId="0" fontId="0" fillId="0" borderId="26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36" xfId="0" applyFill="1" applyBorder="1" applyAlignment="1">
      <alignment horizontal="center"/>
    </xf>
    <xf numFmtId="0" fontId="0" fillId="0" borderId="3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tabSelected="1" workbookViewId="0">
      <selection activeCell="H21" sqref="H21"/>
    </sheetView>
  </sheetViews>
  <sheetFormatPr defaultRowHeight="15" x14ac:dyDescent="0.25"/>
  <cols>
    <col min="7" max="7" width="25.42578125" customWidth="1"/>
    <col min="8" max="8" width="15.85546875" customWidth="1"/>
    <col min="9" max="9" width="13.7109375" customWidth="1"/>
    <col min="10" max="10" width="12.28515625" customWidth="1"/>
    <col min="11" max="11" width="12" customWidth="1"/>
    <col min="12" max="12" width="12.28515625" customWidth="1"/>
    <col min="13" max="13" width="12" customWidth="1"/>
    <col min="14" max="14" width="12.42578125" customWidth="1"/>
    <col min="15" max="15" width="12.28515625" customWidth="1"/>
    <col min="16" max="16" width="11.7109375" customWidth="1"/>
    <col min="17" max="17" width="12.42578125" customWidth="1"/>
    <col min="18" max="18" width="9.85546875" customWidth="1"/>
    <col min="19" max="19" width="10.7109375" customWidth="1"/>
    <col min="20" max="20" width="8" customWidth="1"/>
    <col min="21" max="21" width="8.5703125" customWidth="1"/>
    <col min="22" max="22" width="62.42578125" customWidth="1"/>
  </cols>
  <sheetData>
    <row r="1" spans="1:24" ht="15.75" thickBot="1" x14ac:dyDescent="0.3">
      <c r="A1" s="4" t="s">
        <v>6</v>
      </c>
      <c r="G1" s="4" t="s">
        <v>59</v>
      </c>
      <c r="I1" s="5"/>
      <c r="J1" s="5"/>
      <c r="K1" s="5"/>
      <c r="L1" s="6"/>
      <c r="M1" s="6"/>
      <c r="N1" s="6"/>
      <c r="O1" s="6"/>
      <c r="P1" s="6"/>
      <c r="Q1" s="6"/>
      <c r="S1" s="6" t="s">
        <v>9</v>
      </c>
      <c r="T1" s="6"/>
      <c r="U1" s="6"/>
      <c r="W1" s="5"/>
      <c r="X1" s="5"/>
    </row>
    <row r="2" spans="1:24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39"/>
      <c r="H2" s="28"/>
      <c r="I2" s="84" t="s">
        <v>56</v>
      </c>
      <c r="J2" s="85"/>
      <c r="K2" s="85"/>
      <c r="L2" s="85"/>
      <c r="M2" s="85"/>
      <c r="N2" s="85"/>
      <c r="O2" s="85"/>
      <c r="P2" s="85"/>
      <c r="Q2" s="36"/>
      <c r="S2" s="10" t="s">
        <v>10</v>
      </c>
      <c r="T2" s="11"/>
      <c r="U2" s="17"/>
      <c r="V2" s="28"/>
      <c r="W2" s="29"/>
      <c r="X2" s="30"/>
    </row>
    <row r="3" spans="1:24" x14ac:dyDescent="0.25">
      <c r="A3" s="48">
        <v>1</v>
      </c>
      <c r="B3" s="47">
        <v>8</v>
      </c>
      <c r="C3" s="47">
        <v>8</v>
      </c>
      <c r="D3" s="47">
        <v>4</v>
      </c>
      <c r="E3" s="47">
        <v>7</v>
      </c>
      <c r="G3" s="40"/>
      <c r="H3" s="42"/>
      <c r="I3" s="41" t="s">
        <v>46</v>
      </c>
      <c r="J3" s="33" t="s">
        <v>47</v>
      </c>
      <c r="K3" s="33" t="s">
        <v>48</v>
      </c>
      <c r="L3" s="33" t="s">
        <v>49</v>
      </c>
      <c r="M3" s="33" t="s">
        <v>50</v>
      </c>
      <c r="N3" s="33" t="s">
        <v>51</v>
      </c>
      <c r="O3" s="33" t="s">
        <v>52</v>
      </c>
      <c r="P3" s="33" t="s">
        <v>53</v>
      </c>
      <c r="Q3" s="37" t="s">
        <v>57</v>
      </c>
      <c r="S3" s="13" t="s">
        <v>13</v>
      </c>
      <c r="T3" s="2" t="s">
        <v>11</v>
      </c>
      <c r="U3" s="19" t="s">
        <v>8</v>
      </c>
      <c r="V3" s="26" t="s">
        <v>33</v>
      </c>
      <c r="W3" s="21" t="s">
        <v>38</v>
      </c>
      <c r="X3" s="22"/>
    </row>
    <row r="4" spans="1:24" ht="15.75" thickBot="1" x14ac:dyDescent="0.3">
      <c r="A4" s="51">
        <v>3</v>
      </c>
      <c r="B4" s="50">
        <v>5</v>
      </c>
      <c r="C4" s="50">
        <v>5</v>
      </c>
      <c r="D4" s="50">
        <v>6</v>
      </c>
      <c r="E4" s="50">
        <v>4</v>
      </c>
      <c r="G4" s="43"/>
      <c r="H4" s="27" t="s">
        <v>45</v>
      </c>
      <c r="I4" s="44">
        <v>8</v>
      </c>
      <c r="J4" s="45">
        <v>7</v>
      </c>
      <c r="K4" s="45">
        <v>6</v>
      </c>
      <c r="L4" s="45">
        <v>5</v>
      </c>
      <c r="M4" s="45">
        <v>4</v>
      </c>
      <c r="N4" s="45">
        <v>3</v>
      </c>
      <c r="O4" s="45">
        <v>2</v>
      </c>
      <c r="P4" s="45">
        <v>1</v>
      </c>
      <c r="Q4" s="46" t="s">
        <v>5</v>
      </c>
      <c r="S4" s="14" t="s">
        <v>14</v>
      </c>
      <c r="T4" s="15" t="s">
        <v>16</v>
      </c>
      <c r="U4" s="20" t="s">
        <v>15</v>
      </c>
      <c r="V4" s="27" t="s">
        <v>34</v>
      </c>
      <c r="W4" s="14" t="s">
        <v>40</v>
      </c>
      <c r="X4" s="23"/>
    </row>
    <row r="5" spans="1:24" ht="15.75" thickBot="1" x14ac:dyDescent="0.3">
      <c r="A5" s="51">
        <v>8</v>
      </c>
      <c r="B5" s="50" t="s">
        <v>5</v>
      </c>
      <c r="C5" s="50">
        <v>1</v>
      </c>
      <c r="D5" s="50">
        <v>7</v>
      </c>
      <c r="E5" s="50">
        <v>1</v>
      </c>
      <c r="G5" s="62" t="s">
        <v>54</v>
      </c>
      <c r="H5" s="67">
        <v>5</v>
      </c>
      <c r="I5" s="57">
        <v>45</v>
      </c>
      <c r="J5" s="58">
        <v>75</v>
      </c>
      <c r="K5" s="58">
        <v>150</v>
      </c>
      <c r="L5" s="58">
        <v>250</v>
      </c>
      <c r="M5" s="59">
        <v>350</v>
      </c>
      <c r="N5" s="59">
        <v>500</v>
      </c>
      <c r="O5" s="59">
        <v>750</v>
      </c>
      <c r="P5" s="70">
        <v>1000</v>
      </c>
      <c r="Q5" s="68"/>
      <c r="S5" s="5"/>
      <c r="T5" s="5"/>
      <c r="U5" s="5"/>
      <c r="W5" s="5"/>
      <c r="X5" s="5"/>
    </row>
    <row r="6" spans="1:24" x14ac:dyDescent="0.25">
      <c r="A6" s="51">
        <v>5</v>
      </c>
      <c r="B6" s="50">
        <v>2</v>
      </c>
      <c r="C6" s="50">
        <v>6</v>
      </c>
      <c r="D6" s="50">
        <v>4</v>
      </c>
      <c r="E6" s="50">
        <v>3</v>
      </c>
      <c r="G6" s="63" t="s">
        <v>55</v>
      </c>
      <c r="H6" s="65">
        <v>5</v>
      </c>
      <c r="I6" s="60">
        <f>(COUNTIF($A$3:$A$84,I$4) + COUNTIF($A$3:$A$84,$Q$4) )*(COUNTIF($B$3:$B$84,I$4) + COUNTIF($B$3:$B$84,$Q$4) )*(COUNTIF($C$3:$C$84,I$4) + COUNTIF($C$3:$C$84,$Q$4) )*(COUNTIF($D$3:$D$84,I$4) + COUNTIF($D$3:$D$84,$Q$4) )*(COUNTIF($E$3:$E$84,I$4) + COUNTIF($E$3:$E$84,$Q$4) )/($H$27*$I$27*$J$27*$K$27*$L$27)</f>
        <v>9.8284928006290231E-5</v>
      </c>
      <c r="J6" s="35">
        <f t="shared" ref="J6:P6" si="0">(COUNTIF($A$3:$A$84,J$4) + COUNTIF($A$3:$A$84,$Q$4) )*(COUNTIF($B$3:$B$84,J$4) + COUNTIF($B$3:$B$84,$Q$4) )*(COUNTIF($C$3:$C$84,J$4) + COUNTIF($C$3:$C$84,$Q$4) )*(COUNTIF($D$3:$D$84,J$4) + COUNTIF($D$3:$D$84,$Q$4) )*(COUNTIF($E$3:$E$84,J$4) + COUNTIF($E$3:$E$84,$Q$4) )/($H$27*$I$27*$J$27*$K$27*$L$27)</f>
        <v>1.4742739200943535E-4</v>
      </c>
      <c r="K6" s="35">
        <f t="shared" si="0"/>
        <v>2.6209314135010732E-4</v>
      </c>
      <c r="L6" s="35">
        <f t="shared" si="0"/>
        <v>3.0714040001965701E-4</v>
      </c>
      <c r="M6" s="35">
        <f t="shared" si="0"/>
        <v>3.9313971202516092E-4</v>
      </c>
      <c r="N6" s="35">
        <f t="shared" si="0"/>
        <v>9.8284928006290231E-5</v>
      </c>
      <c r="O6" s="35">
        <f t="shared" si="0"/>
        <v>3.2761642668763415E-5</v>
      </c>
      <c r="P6" s="71">
        <f t="shared" si="0"/>
        <v>3.2761642668763415E-5</v>
      </c>
      <c r="Q6" s="69"/>
      <c r="S6" s="10" t="s">
        <v>17</v>
      </c>
      <c r="T6" s="11"/>
      <c r="U6" s="17"/>
      <c r="V6" s="18"/>
      <c r="W6" s="16"/>
      <c r="X6" s="12"/>
    </row>
    <row r="7" spans="1:24" x14ac:dyDescent="0.25">
      <c r="A7" s="51">
        <v>6</v>
      </c>
      <c r="B7" s="50">
        <v>5</v>
      </c>
      <c r="C7" s="50">
        <v>7</v>
      </c>
      <c r="D7" s="50">
        <v>8</v>
      </c>
      <c r="E7" s="50">
        <v>2</v>
      </c>
      <c r="G7" s="63" t="s">
        <v>58</v>
      </c>
      <c r="H7" s="65">
        <v>5</v>
      </c>
      <c r="I7" s="60">
        <f>I5*I6</f>
        <v>4.42282176028306E-3</v>
      </c>
      <c r="J7" s="35">
        <f t="shared" ref="J7:P7" si="1">J5*J6</f>
        <v>1.1057054400707651E-2</v>
      </c>
      <c r="K7" s="35">
        <f t="shared" si="1"/>
        <v>3.9313971202516097E-2</v>
      </c>
      <c r="L7" s="35">
        <f t="shared" si="1"/>
        <v>7.6785100004914258E-2</v>
      </c>
      <c r="M7" s="35">
        <f t="shared" si="1"/>
        <v>0.13759889920880633</v>
      </c>
      <c r="N7" s="35">
        <f t="shared" si="1"/>
        <v>4.9142464003145113E-2</v>
      </c>
      <c r="O7" s="35">
        <f t="shared" si="1"/>
        <v>2.457123200157256E-2</v>
      </c>
      <c r="P7" s="71">
        <f t="shared" si="1"/>
        <v>3.2761642668763413E-2</v>
      </c>
      <c r="Q7" s="69"/>
      <c r="S7" s="13" t="s">
        <v>13</v>
      </c>
      <c r="T7" s="2" t="s">
        <v>11</v>
      </c>
      <c r="U7" s="19" t="s">
        <v>8</v>
      </c>
      <c r="V7" s="26" t="s">
        <v>33</v>
      </c>
      <c r="W7" s="21" t="s">
        <v>38</v>
      </c>
      <c r="X7" s="22"/>
    </row>
    <row r="8" spans="1:24" ht="15.75" thickBot="1" x14ac:dyDescent="0.3">
      <c r="A8" s="51">
        <v>4</v>
      </c>
      <c r="B8" s="50">
        <v>1</v>
      </c>
      <c r="C8" s="50">
        <v>5</v>
      </c>
      <c r="D8" s="50">
        <v>3</v>
      </c>
      <c r="E8" s="50">
        <v>6</v>
      </c>
      <c r="G8" s="63" t="s">
        <v>54</v>
      </c>
      <c r="H8" s="65">
        <v>4</v>
      </c>
      <c r="I8" s="60">
        <v>15</v>
      </c>
      <c r="J8" s="35">
        <v>30</v>
      </c>
      <c r="K8" s="35">
        <v>50</v>
      </c>
      <c r="L8" s="35">
        <v>60</v>
      </c>
      <c r="M8" s="34">
        <v>75</v>
      </c>
      <c r="N8" s="34">
        <v>90</v>
      </c>
      <c r="O8" s="34">
        <v>120</v>
      </c>
      <c r="P8" s="72">
        <v>150</v>
      </c>
      <c r="Q8" s="69"/>
      <c r="S8" s="14" t="s">
        <v>21</v>
      </c>
      <c r="T8" s="15" t="s">
        <v>23</v>
      </c>
      <c r="U8" s="20" t="s">
        <v>22</v>
      </c>
      <c r="V8" s="27" t="s">
        <v>35</v>
      </c>
      <c r="W8" s="14" t="s">
        <v>41</v>
      </c>
      <c r="X8" s="23"/>
    </row>
    <row r="9" spans="1:24" ht="15.75" thickBot="1" x14ac:dyDescent="0.3">
      <c r="A9" s="51">
        <v>7</v>
      </c>
      <c r="B9" s="50">
        <v>3</v>
      </c>
      <c r="C9" s="50">
        <v>6</v>
      </c>
      <c r="D9" s="50">
        <v>4</v>
      </c>
      <c r="E9" s="50">
        <v>8</v>
      </c>
      <c r="G9" s="63" t="s">
        <v>55</v>
      </c>
      <c r="H9" s="65">
        <v>4</v>
      </c>
      <c r="I9" s="60">
        <f>(COUNTIF($A$3:$A$84,I$4) + COUNTIF($A$3:$A$84,$Q$4) )*(COUNTIF($B$3:$B$84,I$4) + COUNTIF($B$3:$B$84,$Q$4) )*(COUNTIF($C$3:$C$84,I$4) + COUNTIF($C$3:$C$84,$Q$4) )*(COUNTIF($D$3:$D$84,I$4) + COUNTIF($D$3:$D$84,$Q$4) )*(COUNTA($E$3:$E$84) - COUNTIF($E$3:$E$84,I$4) - COUNTIF($E$3:$E$84,$Q$4))/($H$27*$I$27*$J$27*$K$27*$L$27)</f>
        <v>3.4399724802201581E-4</v>
      </c>
      <c r="J9" s="35">
        <f t="shared" ref="J9:P9" si="2">(COUNTIF($A$3:$A$84,J$4) + COUNTIF($A$3:$A$84,$Q$4) )*(COUNTIF($B$3:$B$84,J$4) + COUNTIF($B$3:$B$84,$Q$4) )*(COUNTIF($C$3:$C$84,J$4) + COUNTIF($C$3:$C$84,$Q$4) )*(COUNTIF($D$3:$D$84,J$4) + COUNTIF($D$3:$D$84,$Q$4) )*(COUNTA($E$3:$E$84) - COUNTIF($E$3:$E$84,J$4) - COUNTIF($E$3:$E$84,$Q$4))/($H$27*$I$27*$J$27*$K$27*$L$27)</f>
        <v>5.1599587203302369E-4</v>
      </c>
      <c r="K9" s="35">
        <f t="shared" si="2"/>
        <v>9.173259947253755E-4</v>
      </c>
      <c r="L9" s="35">
        <f t="shared" si="2"/>
        <v>1.0749914000687995E-3</v>
      </c>
      <c r="M9" s="35">
        <f t="shared" si="2"/>
        <v>1.3759889920880633E-3</v>
      </c>
      <c r="N9" s="35">
        <f t="shared" si="2"/>
        <v>3.4399724802201581E-4</v>
      </c>
      <c r="O9" s="35">
        <f t="shared" si="2"/>
        <v>1.1466574934067194E-4</v>
      </c>
      <c r="P9" s="71">
        <f t="shared" si="2"/>
        <v>1.1466574934067194E-4</v>
      </c>
      <c r="Q9" s="69"/>
      <c r="S9" s="5"/>
      <c r="T9" s="5"/>
      <c r="U9" s="5"/>
      <c r="W9" s="5"/>
      <c r="X9" s="5"/>
    </row>
    <row r="10" spans="1:24" x14ac:dyDescent="0.25">
      <c r="A10" s="51">
        <v>6</v>
      </c>
      <c r="B10" s="50">
        <v>4</v>
      </c>
      <c r="C10" s="50">
        <v>8</v>
      </c>
      <c r="D10" s="50">
        <v>2</v>
      </c>
      <c r="E10" s="50">
        <v>5</v>
      </c>
      <c r="G10" s="63" t="s">
        <v>58</v>
      </c>
      <c r="H10" s="65">
        <v>4</v>
      </c>
      <c r="I10" s="60">
        <f>I8*I9</f>
        <v>5.1599587203302374E-3</v>
      </c>
      <c r="J10" s="35">
        <f t="shared" ref="J10:P10" si="3">J8*J9</f>
        <v>1.547987616099071E-2</v>
      </c>
      <c r="K10" s="35">
        <f t="shared" si="3"/>
        <v>4.5866299736268774E-2</v>
      </c>
      <c r="L10" s="35">
        <f t="shared" si="3"/>
        <v>6.4499484004127972E-2</v>
      </c>
      <c r="M10" s="35">
        <f t="shared" si="3"/>
        <v>0.10319917440660474</v>
      </c>
      <c r="N10" s="35">
        <f t="shared" si="3"/>
        <v>3.0959752321981424E-2</v>
      </c>
      <c r="O10" s="35">
        <f t="shared" si="3"/>
        <v>1.3759889920880633E-2</v>
      </c>
      <c r="P10" s="71">
        <f t="shared" si="3"/>
        <v>1.7199862401100791E-2</v>
      </c>
      <c r="Q10" s="69"/>
      <c r="S10" s="10" t="s">
        <v>18</v>
      </c>
      <c r="T10" s="11"/>
      <c r="U10" s="17"/>
      <c r="V10" s="18"/>
      <c r="W10" s="16"/>
      <c r="X10" s="12"/>
    </row>
    <row r="11" spans="1:24" x14ac:dyDescent="0.25">
      <c r="A11" s="51">
        <v>4</v>
      </c>
      <c r="B11" s="50">
        <v>5</v>
      </c>
      <c r="C11" s="50">
        <v>2</v>
      </c>
      <c r="D11" s="50">
        <v>5</v>
      </c>
      <c r="E11" s="50" t="s">
        <v>5</v>
      </c>
      <c r="G11" s="63" t="s">
        <v>54</v>
      </c>
      <c r="H11" s="65">
        <v>3</v>
      </c>
      <c r="I11" s="60">
        <v>3</v>
      </c>
      <c r="J11" s="35">
        <v>5</v>
      </c>
      <c r="K11" s="35">
        <v>7</v>
      </c>
      <c r="L11" s="35">
        <v>9</v>
      </c>
      <c r="M11" s="34">
        <v>12</v>
      </c>
      <c r="N11" s="34">
        <v>15</v>
      </c>
      <c r="O11" s="34">
        <v>20</v>
      </c>
      <c r="P11" s="72">
        <v>30</v>
      </c>
      <c r="Q11" s="69"/>
      <c r="S11" s="13" t="s">
        <v>13</v>
      </c>
      <c r="T11" s="2" t="s">
        <v>11</v>
      </c>
      <c r="U11" s="19" t="s">
        <v>8</v>
      </c>
      <c r="V11" s="26" t="s">
        <v>33</v>
      </c>
      <c r="W11" s="21" t="s">
        <v>38</v>
      </c>
      <c r="X11" s="22"/>
    </row>
    <row r="12" spans="1:24" ht="15.75" thickBot="1" x14ac:dyDescent="0.3">
      <c r="A12" s="51">
        <v>2</v>
      </c>
      <c r="B12" s="50">
        <v>6</v>
      </c>
      <c r="C12" s="50">
        <v>4</v>
      </c>
      <c r="D12" s="50">
        <v>7</v>
      </c>
      <c r="E12" s="50"/>
      <c r="G12" s="63" t="s">
        <v>55</v>
      </c>
      <c r="H12" s="65">
        <v>3</v>
      </c>
      <c r="I12" s="60">
        <f>(COUNTIF($A$3:$A$84,I$4) + COUNTIF($A$3:$A$84,$Q$4) )*(COUNTIF($B$3:$B$84,I$4) + COUNTIF($B$3:$B$84,$Q$4) )*(COUNTIF($C$3:$C$84,I$4) + COUNTIF($C$3:$C$84,$Q$4) )*(COUNTA($D$3:$D$84) - COUNTIF($D$3:$D$84,I$4) - COUNTIF($D$3:$D$84,$Q$4) )*(COUNTA($E$3:$E$84) - COUNTIF($E$3:$E$84,I$4) - COUNTIF($E$3:$E$84,$Q$4))/($H$27*$I$27*$J$27*$K$27*$L$27)</f>
        <v>2.0639834881320948E-3</v>
      </c>
      <c r="J12" s="35">
        <f t="shared" ref="J12:P12" si="4">(COUNTIF($A$3:$A$84,J$4) + COUNTIF($A$3:$A$84,$Q$4) )*(COUNTIF($B$3:$B$84,J$4) + COUNTIF($B$3:$B$84,$Q$4) )*(COUNTIF($C$3:$C$84,J$4) + COUNTIF($C$3:$C$84,$Q$4) )*(COUNTA($D$3:$D$84) - COUNTIF($D$3:$D$84,J$4) - COUNTIF($D$3:$D$84,$Q$4) )*(COUNTA($E$3:$E$84) - COUNTIF($E$3:$E$84,J$4) - COUNTIF($E$3:$E$84,$Q$4))/($H$27*$I$27*$J$27*$K$27*$L$27)</f>
        <v>1.2899896800825593E-3</v>
      </c>
      <c r="K12" s="35">
        <f t="shared" si="4"/>
        <v>5.503955968352253E-3</v>
      </c>
      <c r="L12" s="35">
        <f t="shared" si="4"/>
        <v>3.9416351335855981E-3</v>
      </c>
      <c r="M12" s="35">
        <f t="shared" si="4"/>
        <v>3.4399724802201583E-3</v>
      </c>
      <c r="N12" s="35">
        <f t="shared" si="4"/>
        <v>2.0639834881320948E-3</v>
      </c>
      <c r="O12" s="35">
        <f t="shared" si="4"/>
        <v>6.8799449604403163E-4</v>
      </c>
      <c r="P12" s="71">
        <f t="shared" si="4"/>
        <v>6.8799449604403163E-4</v>
      </c>
      <c r="Q12" s="69"/>
      <c r="S12" s="14" t="s">
        <v>24</v>
      </c>
      <c r="T12" s="15" t="s">
        <v>26</v>
      </c>
      <c r="U12" s="20" t="s">
        <v>25</v>
      </c>
      <c r="V12" s="27" t="s">
        <v>36</v>
      </c>
      <c r="W12" s="14" t="s">
        <v>42</v>
      </c>
      <c r="X12" s="23"/>
    </row>
    <row r="13" spans="1:24" ht="15.75" thickBot="1" x14ac:dyDescent="0.3">
      <c r="A13" s="51">
        <v>8</v>
      </c>
      <c r="B13" s="50">
        <v>4</v>
      </c>
      <c r="C13" s="50">
        <v>3</v>
      </c>
      <c r="D13" s="50">
        <v>1</v>
      </c>
      <c r="E13" s="51"/>
      <c r="G13" s="63" t="s">
        <v>58</v>
      </c>
      <c r="H13" s="66">
        <v>3</v>
      </c>
      <c r="I13" s="61">
        <f>I11*I12</f>
        <v>6.1919504643962843E-3</v>
      </c>
      <c r="J13" s="38">
        <f t="shared" ref="J13:P13" si="5">J11*J12</f>
        <v>6.4499484004127972E-3</v>
      </c>
      <c r="K13" s="38">
        <f t="shared" si="5"/>
        <v>3.8527691778465774E-2</v>
      </c>
      <c r="L13" s="38">
        <f t="shared" si="5"/>
        <v>3.5474716202270384E-2</v>
      </c>
      <c r="M13" s="38">
        <f t="shared" si="5"/>
        <v>4.1279669762641899E-2</v>
      </c>
      <c r="N13" s="38">
        <f t="shared" si="5"/>
        <v>3.0959752321981421E-2</v>
      </c>
      <c r="O13" s="38">
        <f t="shared" si="5"/>
        <v>1.3759889920880633E-2</v>
      </c>
      <c r="P13" s="73">
        <f t="shared" si="5"/>
        <v>2.063983488132095E-2</v>
      </c>
      <c r="Q13" s="32"/>
      <c r="S13" s="5"/>
      <c r="T13" s="5"/>
      <c r="U13" s="5"/>
      <c r="W13" s="5"/>
      <c r="X13" s="5"/>
    </row>
    <row r="14" spans="1:24" x14ac:dyDescent="0.25">
      <c r="A14" s="51">
        <v>4</v>
      </c>
      <c r="B14" s="50">
        <v>7</v>
      </c>
      <c r="C14" s="50" t="s">
        <v>5</v>
      </c>
      <c r="D14" s="50">
        <v>5</v>
      </c>
      <c r="E14" s="51"/>
      <c r="S14" s="10" t="s">
        <v>19</v>
      </c>
      <c r="T14" s="11"/>
      <c r="U14" s="17"/>
      <c r="V14" s="18"/>
      <c r="W14" s="16"/>
      <c r="X14" s="12"/>
    </row>
    <row r="15" spans="1:24" x14ac:dyDescent="0.25">
      <c r="A15" s="50"/>
      <c r="B15" s="50">
        <v>6</v>
      </c>
      <c r="C15" s="50">
        <v>5</v>
      </c>
      <c r="D15" s="50" t="s">
        <v>5</v>
      </c>
      <c r="E15" s="51"/>
      <c r="S15" s="13" t="s">
        <v>13</v>
      </c>
      <c r="T15" s="2" t="s">
        <v>11</v>
      </c>
      <c r="U15" s="19" t="s">
        <v>8</v>
      </c>
      <c r="V15" s="26" t="s">
        <v>33</v>
      </c>
      <c r="W15" s="21" t="s">
        <v>38</v>
      </c>
      <c r="X15" s="22"/>
    </row>
    <row r="16" spans="1:24" ht="15.75" thickBot="1" x14ac:dyDescent="0.3">
      <c r="A16" s="50"/>
      <c r="B16" s="50">
        <v>4</v>
      </c>
      <c r="C16" s="50">
        <v>6</v>
      </c>
      <c r="D16" s="50">
        <v>7</v>
      </c>
      <c r="E16" s="51"/>
      <c r="G16" s="7" t="s">
        <v>7</v>
      </c>
      <c r="H16" s="2"/>
      <c r="S16" s="14" t="s">
        <v>27</v>
      </c>
      <c r="T16" s="15" t="s">
        <v>28</v>
      </c>
      <c r="U16" s="20" t="s">
        <v>29</v>
      </c>
      <c r="V16" s="27" t="s">
        <v>37</v>
      </c>
      <c r="W16" s="14" t="s">
        <v>43</v>
      </c>
      <c r="X16" s="23"/>
    </row>
    <row r="17" spans="1:24" ht="15.75" thickBot="1" x14ac:dyDescent="0.3">
      <c r="A17" s="50"/>
      <c r="B17" s="50">
        <v>3</v>
      </c>
      <c r="C17" s="50">
        <v>3</v>
      </c>
      <c r="D17" s="51"/>
      <c r="E17" s="51"/>
      <c r="G17" s="2" t="s">
        <v>12</v>
      </c>
      <c r="H17" s="8" t="s">
        <v>8</v>
      </c>
    </row>
    <row r="18" spans="1:24" x14ac:dyDescent="0.25">
      <c r="A18" s="50"/>
      <c r="B18" s="50">
        <v>6</v>
      </c>
      <c r="C18" s="50">
        <v>5</v>
      </c>
      <c r="D18" s="51"/>
      <c r="E18" s="51"/>
      <c r="G18" s="2" t="str">
        <f>SUM(I7:P7,I10:P10,I13:P13) / 1 * 100 &amp; "%"</f>
        <v>86,5060936655364%</v>
      </c>
      <c r="H18" s="9">
        <f>SUM(I6:P6,I9:P9,I12:P12) * 5</f>
        <v>0.12926515635493965</v>
      </c>
      <c r="S18" s="10" t="s">
        <v>20</v>
      </c>
      <c r="T18" s="11"/>
      <c r="U18" s="17"/>
      <c r="V18" s="18"/>
      <c r="W18" s="17"/>
      <c r="X18" s="12"/>
    </row>
    <row r="19" spans="1:24" x14ac:dyDescent="0.25">
      <c r="A19" s="50"/>
      <c r="B19" s="50">
        <v>7</v>
      </c>
      <c r="C19" s="50">
        <v>7</v>
      </c>
      <c r="D19" s="51"/>
      <c r="E19" s="51"/>
      <c r="S19" s="13" t="s">
        <v>13</v>
      </c>
      <c r="T19" s="2" t="s">
        <v>11</v>
      </c>
      <c r="U19" s="19" t="s">
        <v>8</v>
      </c>
      <c r="V19" s="26" t="s">
        <v>33</v>
      </c>
      <c r="W19" s="24" t="s">
        <v>38</v>
      </c>
      <c r="X19" s="22"/>
    </row>
    <row r="20" spans="1:24" ht="15.75" thickBot="1" x14ac:dyDescent="0.3">
      <c r="A20" s="50"/>
      <c r="B20" s="50">
        <v>5</v>
      </c>
      <c r="C20" s="49"/>
      <c r="D20" s="50"/>
      <c r="E20" s="51"/>
      <c r="S20" s="14" t="s">
        <v>30</v>
      </c>
      <c r="T20" s="15" t="s">
        <v>32</v>
      </c>
      <c r="U20" s="20" t="s">
        <v>31</v>
      </c>
      <c r="V20" s="27" t="s">
        <v>39</v>
      </c>
      <c r="W20" s="25" t="s">
        <v>44</v>
      </c>
      <c r="X20" s="23"/>
    </row>
    <row r="21" spans="1:24" ht="15.75" thickBot="1" x14ac:dyDescent="0.3">
      <c r="A21" s="50"/>
      <c r="B21" s="50">
        <v>3</v>
      </c>
      <c r="C21" s="49"/>
      <c r="D21" s="50"/>
      <c r="E21" s="51"/>
      <c r="H21" s="4" t="s">
        <v>62</v>
      </c>
    </row>
    <row r="22" spans="1:24" ht="15.75" thickBot="1" x14ac:dyDescent="0.3">
      <c r="A22" s="52"/>
      <c r="B22" s="50"/>
      <c r="C22" s="49"/>
      <c r="D22" s="50"/>
      <c r="E22" s="51"/>
      <c r="H22" s="77" cm="1">
        <f t="array" aca="1" ref="H22" ca="1">INDEX(A$3:A$85,MOD(H$26, H$27)+1,1)</f>
        <v>3</v>
      </c>
      <c r="I22" s="77" cm="1">
        <f t="array" aca="1" ref="I22" ca="1">INDEX(B$3:B$85,MOD(I$26, I$27)+1,1)</f>
        <v>6</v>
      </c>
      <c r="J22" s="77" cm="1">
        <f t="array" aca="1" ref="J22" ca="1">INDEX(C$3:C$85,MOD(J$26, J$27)+1,1)</f>
        <v>5</v>
      </c>
      <c r="K22" s="77" cm="1">
        <f t="array" aca="1" ref="K22" ca="1">INDEX(D$3:D$85,MOD(K$26, K$27)+1,1)</f>
        <v>5</v>
      </c>
      <c r="L22" s="79" cm="1">
        <f t="array" aca="1" ref="L22" ca="1">INDEX(E$3:E$85,MOD(L$26, L$27)+1,1)</f>
        <v>6</v>
      </c>
    </row>
    <row r="23" spans="1:24" ht="15.75" thickBot="1" x14ac:dyDescent="0.3">
      <c r="A23" s="52"/>
      <c r="B23" s="50"/>
      <c r="C23" s="49"/>
      <c r="D23" s="50"/>
      <c r="E23" s="51"/>
      <c r="H23" s="77" cm="1">
        <f t="array" aca="1" ref="H23" ca="1">INDEX(A$3:A$85,MOD(H$26 + 1, H$27)+1,1)</f>
        <v>8</v>
      </c>
      <c r="I23" s="77" cm="1">
        <f t="array" aca="1" ref="I23" ca="1">INDEX(B$3:B$85,MOD(I$26 + 1, I$27)+1,1)</f>
        <v>4</v>
      </c>
      <c r="J23" s="77" cm="1">
        <f t="array" aca="1" ref="J23" ca="1">INDEX(C$3:C$85,MOD(J$26 + 1, J$27)+1,1)</f>
        <v>7</v>
      </c>
      <c r="K23" s="77" cm="1">
        <f t="array" aca="1" ref="K23" ca="1">INDEX(D$3:D$85,MOD(K$26 + 1, K$27)+1,1)</f>
        <v>7</v>
      </c>
      <c r="L23" s="79" cm="1">
        <f t="array" aca="1" ref="L23" ca="1">INDEX(E$3:E$85,MOD(L$26 + 1, L$27)+1,1)</f>
        <v>8</v>
      </c>
    </row>
    <row r="24" spans="1:24" ht="15.75" thickBot="1" x14ac:dyDescent="0.3">
      <c r="A24" s="52"/>
      <c r="B24" s="50"/>
      <c r="C24" s="49"/>
      <c r="D24" s="50"/>
      <c r="E24" s="51"/>
      <c r="H24" s="80" cm="1">
        <f t="array" aca="1" ref="H24" ca="1">INDEX(A$3:A$85,MOD(H$26 + 2, H$27)+1,1)</f>
        <v>5</v>
      </c>
      <c r="I24" s="80" cm="1">
        <f t="array" aca="1" ref="I24" ca="1">INDEX(B$3:B$85,MOD(I$26 + 2, I$27)+1,1)</f>
        <v>7</v>
      </c>
      <c r="J24" s="80" cm="1">
        <f t="array" aca="1" ref="J24" ca="1">INDEX(C$3:C$85,MOD(J$26 + 2, J$27)+1,1)</f>
        <v>8</v>
      </c>
      <c r="K24" s="80" cm="1">
        <f t="array" aca="1" ref="K24" ca="1">INDEX(D$3:D$85,MOD(K$26 + 2, K$27)+1,1)</f>
        <v>1</v>
      </c>
      <c r="L24" s="81" cm="1">
        <f t="array" aca="1" ref="L24" ca="1">INDEX(E$3:E$85,MOD(L$26 + 2, L$27)+1,1)</f>
        <v>5</v>
      </c>
    </row>
    <row r="25" spans="1:24" ht="15.75" thickBot="1" x14ac:dyDescent="0.3">
      <c r="A25" s="52"/>
      <c r="B25" s="50"/>
      <c r="C25" s="49"/>
      <c r="D25" s="50"/>
      <c r="E25" s="51"/>
    </row>
    <row r="26" spans="1:24" ht="15.75" thickBot="1" x14ac:dyDescent="0.3">
      <c r="A26" s="52"/>
      <c r="B26" s="50"/>
      <c r="C26" s="49"/>
      <c r="D26" s="50"/>
      <c r="E26" s="51"/>
      <c r="G26" s="78" t="s">
        <v>60</v>
      </c>
      <c r="H26" s="74">
        <f ca="1">RANDBETWEEN(1,COUNTA(A$3:A$85))</f>
        <v>1</v>
      </c>
      <c r="I26" s="75">
        <f t="shared" ref="I26:L26" ca="1" si="6">RANDBETWEEN(1,COUNTA(B$3:B$85))</f>
        <v>9</v>
      </c>
      <c r="J26" s="75">
        <f t="shared" ca="1" si="6"/>
        <v>15</v>
      </c>
      <c r="K26" s="75">
        <f t="shared" ca="1" si="6"/>
        <v>8</v>
      </c>
      <c r="L26" s="76">
        <f t="shared" ca="1" si="6"/>
        <v>5</v>
      </c>
    </row>
    <row r="27" spans="1:24" ht="15.75" thickBot="1" x14ac:dyDescent="0.3">
      <c r="A27" s="52"/>
      <c r="B27" s="50"/>
      <c r="C27" s="49"/>
      <c r="D27" s="50"/>
      <c r="E27" s="49"/>
      <c r="G27" s="78" t="s">
        <v>61</v>
      </c>
      <c r="H27" s="82">
        <f>COUNTA(A$3:A$85)</f>
        <v>12</v>
      </c>
      <c r="I27" s="83">
        <f t="shared" ref="I27:L27" si="7">COUNTA(B$3:B$85)</f>
        <v>19</v>
      </c>
      <c r="J27" s="83">
        <f t="shared" si="7"/>
        <v>17</v>
      </c>
      <c r="K27" s="83">
        <f t="shared" si="7"/>
        <v>14</v>
      </c>
      <c r="L27" s="64">
        <f t="shared" si="7"/>
        <v>9</v>
      </c>
    </row>
    <row r="28" spans="1:24" x14ac:dyDescent="0.25">
      <c r="A28" s="52"/>
      <c r="B28" s="50"/>
      <c r="C28" s="49"/>
      <c r="D28" s="50"/>
      <c r="E28" s="51"/>
    </row>
    <row r="29" spans="1:24" x14ac:dyDescent="0.25">
      <c r="A29" s="52"/>
      <c r="B29" s="50"/>
      <c r="C29" s="49"/>
      <c r="D29" s="50"/>
      <c r="E29" s="51"/>
    </row>
    <row r="30" spans="1:24" x14ac:dyDescent="0.25">
      <c r="A30" s="52"/>
      <c r="B30" s="50"/>
      <c r="C30" s="49"/>
      <c r="D30" s="50"/>
      <c r="E30" s="51"/>
      <c r="G30" s="31"/>
      <c r="H30" s="3"/>
      <c r="I30" s="3"/>
      <c r="J30" s="3"/>
      <c r="K30" s="3"/>
      <c r="O30" s="5"/>
      <c r="P30" s="1"/>
    </row>
    <row r="31" spans="1:24" x14ac:dyDescent="0.25">
      <c r="A31" s="52"/>
      <c r="B31" s="50"/>
      <c r="C31" s="49"/>
      <c r="D31" s="50"/>
      <c r="E31" s="51"/>
      <c r="H31" s="3"/>
      <c r="I31" s="3"/>
      <c r="J31" s="3"/>
      <c r="K31" s="3"/>
      <c r="O31" s="5"/>
      <c r="P31" s="5"/>
    </row>
    <row r="32" spans="1:24" x14ac:dyDescent="0.25">
      <c r="A32" s="52"/>
      <c r="B32" s="50"/>
      <c r="C32" s="49"/>
      <c r="D32" s="50"/>
      <c r="E32" s="51"/>
      <c r="H32" s="3"/>
      <c r="I32" s="3"/>
      <c r="J32" s="3"/>
      <c r="K32" s="3"/>
      <c r="O32" s="5"/>
      <c r="P32" s="5"/>
    </row>
    <row r="33" spans="1:16" x14ac:dyDescent="0.25">
      <c r="A33" s="52"/>
      <c r="B33" s="50"/>
      <c r="C33" s="49"/>
      <c r="D33" s="50"/>
      <c r="E33" s="51"/>
      <c r="H33" s="3"/>
      <c r="I33" s="3"/>
      <c r="J33" s="3"/>
      <c r="K33" s="3"/>
      <c r="O33" s="5"/>
      <c r="P33" s="5"/>
    </row>
    <row r="34" spans="1:16" x14ac:dyDescent="0.25">
      <c r="A34" s="52"/>
      <c r="B34" s="50"/>
      <c r="C34" s="49"/>
      <c r="D34" s="50"/>
      <c r="E34" s="51"/>
      <c r="H34" s="5"/>
      <c r="I34" s="5"/>
      <c r="J34" s="5"/>
      <c r="K34" s="5"/>
      <c r="O34" s="5"/>
      <c r="P34" s="5"/>
    </row>
    <row r="35" spans="1:16" x14ac:dyDescent="0.25">
      <c r="A35" s="52"/>
      <c r="B35" s="50"/>
      <c r="C35" s="49"/>
      <c r="D35" s="50"/>
      <c r="E35" s="51"/>
      <c r="H35" s="5"/>
      <c r="I35" s="5"/>
      <c r="J35" s="5"/>
      <c r="K35" s="5"/>
      <c r="O35" s="5"/>
      <c r="P35" s="5"/>
    </row>
    <row r="36" spans="1:16" x14ac:dyDescent="0.25">
      <c r="A36" s="52"/>
      <c r="B36" s="50"/>
      <c r="C36" s="49"/>
      <c r="D36" s="50"/>
      <c r="E36" s="51"/>
      <c r="H36" s="5"/>
      <c r="I36" s="5"/>
      <c r="J36" s="5"/>
      <c r="K36" s="5"/>
      <c r="O36" s="5"/>
      <c r="P36" s="5"/>
    </row>
    <row r="37" spans="1:16" x14ac:dyDescent="0.25">
      <c r="A37" s="52"/>
      <c r="B37" s="50"/>
      <c r="C37" s="49"/>
      <c r="D37" s="50"/>
      <c r="E37" s="51"/>
      <c r="H37" s="5"/>
      <c r="I37" s="5"/>
      <c r="J37" s="5"/>
      <c r="K37" s="5"/>
      <c r="O37" s="5"/>
      <c r="P37" s="5"/>
    </row>
    <row r="38" spans="1:16" x14ac:dyDescent="0.25">
      <c r="A38" s="52"/>
      <c r="B38" s="50"/>
      <c r="C38" s="49"/>
      <c r="D38" s="50"/>
      <c r="E38" s="51"/>
      <c r="H38" s="5"/>
      <c r="I38" s="5"/>
      <c r="J38" s="5"/>
      <c r="K38" s="5"/>
      <c r="O38" s="5"/>
      <c r="P38" s="5"/>
    </row>
    <row r="39" spans="1:16" x14ac:dyDescent="0.25">
      <c r="A39" s="52"/>
      <c r="B39" s="50"/>
      <c r="C39" s="49"/>
      <c r="D39" s="50"/>
      <c r="E39" s="51"/>
      <c r="P39" s="5"/>
    </row>
    <row r="40" spans="1:16" x14ac:dyDescent="0.25">
      <c r="A40" s="52"/>
      <c r="B40" s="50"/>
      <c r="C40" s="49"/>
      <c r="D40" s="50"/>
      <c r="E40" s="51"/>
      <c r="P40" s="5"/>
    </row>
    <row r="41" spans="1:16" x14ac:dyDescent="0.25">
      <c r="A41" s="52"/>
      <c r="B41" s="50"/>
      <c r="C41" s="49"/>
      <c r="D41" s="50"/>
      <c r="E41" s="51"/>
      <c r="P41" s="5"/>
    </row>
    <row r="42" spans="1:16" x14ac:dyDescent="0.25">
      <c r="A42" s="52"/>
      <c r="B42" s="50"/>
      <c r="C42" s="49"/>
      <c r="D42" s="50"/>
      <c r="E42" s="51"/>
    </row>
    <row r="43" spans="1:16" x14ac:dyDescent="0.25">
      <c r="A43" s="52"/>
      <c r="B43" s="50"/>
      <c r="C43" s="49"/>
      <c r="D43" s="50"/>
      <c r="E43" s="51"/>
    </row>
    <row r="44" spans="1:16" x14ac:dyDescent="0.25">
      <c r="A44" s="52"/>
      <c r="B44" s="50"/>
      <c r="C44" s="49"/>
      <c r="D44" s="50"/>
      <c r="E44" s="51"/>
    </row>
    <row r="45" spans="1:16" x14ac:dyDescent="0.25">
      <c r="A45" s="52"/>
      <c r="B45" s="50"/>
      <c r="C45" s="49"/>
      <c r="D45" s="50"/>
      <c r="E45" s="51"/>
    </row>
    <row r="46" spans="1:16" x14ac:dyDescent="0.25">
      <c r="A46" s="53"/>
      <c r="B46" s="54"/>
      <c r="C46" s="55"/>
      <c r="D46" s="54"/>
      <c r="E46" s="56"/>
    </row>
  </sheetData>
  <mergeCells count="1">
    <mergeCell ref="I2:P2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Темный</dc:creator>
  <cp:lastModifiedBy>Даниил Темный</cp:lastModifiedBy>
  <dcterms:created xsi:type="dcterms:W3CDTF">2015-06-05T18:17:20Z</dcterms:created>
  <dcterms:modified xsi:type="dcterms:W3CDTF">2023-07-17T13:22:40Z</dcterms:modified>
</cp:coreProperties>
</file>