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e6a66219f806964/Desktop/FPA/"/>
    </mc:Choice>
  </mc:AlternateContent>
  <xr:revisionPtr revIDLastSave="2" documentId="13_ncr:1_{BB4D1D49-9660-4D81-8767-4751253DA313}" xr6:coauthVersionLast="47" xr6:coauthVersionMax="47" xr10:uidLastSave="{E20C017A-CABE-4C02-9A0D-0A576B793067}"/>
  <bookViews>
    <workbookView xWindow="-120" yWindow="-120" windowWidth="20730" windowHeight="11040" xr2:uid="{00000000-000D-0000-FFFF-FFFF00000000}"/>
  </bookViews>
  <sheets>
    <sheet name="Auto Reg" sheetId="3" r:id="rId1"/>
    <sheet name="Data" sheetId="1" r:id="rId2"/>
    <sheet name="Multi Operatio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F15" i="2"/>
  <c r="U5" i="2"/>
  <c r="U6" i="2"/>
  <c r="U7" i="2"/>
  <c r="U8" i="2"/>
  <c r="U9" i="2"/>
  <c r="U10" i="2"/>
  <c r="U11" i="2"/>
  <c r="U12" i="2"/>
  <c r="U13" i="2"/>
  <c r="U14" i="2"/>
  <c r="U4" i="2"/>
  <c r="T5" i="2"/>
  <c r="T6" i="2"/>
  <c r="T7" i="2"/>
  <c r="T8" i="2"/>
  <c r="T9" i="2"/>
  <c r="T10" i="2"/>
  <c r="T11" i="2"/>
  <c r="T12" i="2"/>
  <c r="T13" i="2"/>
  <c r="T14" i="2"/>
  <c r="T4" i="2"/>
  <c r="S5" i="2"/>
  <c r="S6" i="2"/>
  <c r="S7" i="2"/>
  <c r="S8" i="2"/>
  <c r="S9" i="2"/>
  <c r="S10" i="2"/>
  <c r="S11" i="2"/>
  <c r="S12" i="2"/>
  <c r="S13" i="2"/>
  <c r="S14" i="2"/>
  <c r="S4" i="2"/>
  <c r="Q5" i="2"/>
  <c r="Q6" i="2"/>
  <c r="Q7" i="2"/>
  <c r="Q8" i="2"/>
  <c r="Q9" i="2"/>
  <c r="Q10" i="2"/>
  <c r="Q11" i="2"/>
  <c r="Q12" i="2"/>
  <c r="Q13" i="2"/>
  <c r="Q14" i="2"/>
  <c r="Q4" i="2"/>
  <c r="P5" i="2"/>
  <c r="P6" i="2"/>
  <c r="P7" i="2"/>
  <c r="P8" i="2"/>
  <c r="P9" i="2"/>
  <c r="P10" i="2"/>
  <c r="P11" i="2"/>
  <c r="P12" i="2"/>
  <c r="P13" i="2"/>
  <c r="P14" i="2"/>
  <c r="P4" i="2"/>
  <c r="J24" i="2" l="1" a="1"/>
  <c r="J24" i="2" s="1"/>
  <c r="E24" i="2" a="1"/>
  <c r="E24" i="2" s="1"/>
  <c r="C17" i="2"/>
  <c r="B17" i="2"/>
  <c r="A17" i="2"/>
  <c r="K10" i="2" l="1"/>
  <c r="N10" i="2" s="1"/>
  <c r="K7" i="2"/>
  <c r="N7" i="2" s="1"/>
  <c r="K11" i="2"/>
  <c r="N11" i="2" s="1"/>
  <c r="K4" i="2"/>
  <c r="N4" i="2" s="1"/>
  <c r="K12" i="2"/>
  <c r="N12" i="2" s="1"/>
  <c r="K14" i="2"/>
  <c r="N14" i="2" s="1"/>
  <c r="K5" i="2"/>
  <c r="N5" i="2" s="1"/>
  <c r="K13" i="2"/>
  <c r="N13" i="2" s="1"/>
  <c r="K6" i="2"/>
  <c r="N6" i="2" s="1"/>
  <c r="K9" i="2"/>
  <c r="N9" i="2" s="1"/>
  <c r="K8" i="2"/>
  <c r="N8" i="2" s="1"/>
  <c r="J5" i="2"/>
  <c r="M5" i="2" s="1"/>
  <c r="J13" i="2"/>
  <c r="M13" i="2" s="1"/>
  <c r="J4" i="2"/>
  <c r="M4" i="2" s="1"/>
  <c r="J6" i="2"/>
  <c r="M6" i="2" s="1"/>
  <c r="J14" i="2"/>
  <c r="M14" i="2" s="1"/>
  <c r="J7" i="2"/>
  <c r="M7" i="2" s="1"/>
  <c r="J8" i="2"/>
  <c r="M8" i="2" s="1"/>
  <c r="J9" i="2"/>
  <c r="M9" i="2" s="1"/>
  <c r="J10" i="2"/>
  <c r="M10" i="2" s="1"/>
  <c r="J11" i="2"/>
  <c r="M11" i="2" s="1"/>
  <c r="J12" i="2"/>
  <c r="M12" i="2" s="1"/>
  <c r="L11" i="2"/>
  <c r="O11" i="2" s="1"/>
  <c r="L10" i="2"/>
  <c r="O10" i="2" s="1"/>
  <c r="L9" i="2"/>
  <c r="O9" i="2" s="1"/>
  <c r="L12" i="2"/>
  <c r="O12" i="2" s="1"/>
  <c r="L8" i="2"/>
  <c r="O8" i="2" s="1"/>
  <c r="L14" i="2"/>
  <c r="O14" i="2" s="1"/>
  <c r="L7" i="2"/>
  <c r="O7" i="2" s="1"/>
  <c r="L6" i="2"/>
  <c r="O6" i="2" s="1"/>
  <c r="L13" i="2"/>
  <c r="O13" i="2" s="1"/>
  <c r="L5" i="2"/>
  <c r="O5" i="2" s="1"/>
  <c r="L4" i="2"/>
  <c r="O4" i="2" s="1"/>
  <c r="J26" i="2"/>
  <c r="J25" i="2"/>
  <c r="F26" i="2"/>
  <c r="E26" i="2"/>
  <c r="G25" i="2"/>
  <c r="F25" i="2"/>
  <c r="E25" i="2"/>
  <c r="G24" i="2"/>
  <c r="F24" i="2"/>
  <c r="G26" i="2"/>
  <c r="E30" i="2" l="1" a="1"/>
  <c r="E30" i="2" s="1"/>
  <c r="F31" i="2" l="1"/>
  <c r="G31" i="2"/>
  <c r="G30" i="2"/>
  <c r="E31" i="2"/>
  <c r="E32" i="2"/>
  <c r="G32" i="2"/>
  <c r="F32" i="2"/>
  <c r="F30" i="2"/>
  <c r="E36" i="2" s="1" a="1"/>
  <c r="E36" i="2" s="1"/>
  <c r="E38" i="2" l="1"/>
  <c r="E37" i="2"/>
  <c r="R5" i="2" l="1"/>
  <c r="R10" i="2"/>
  <c r="V10" i="2" s="1"/>
  <c r="W10" i="2" s="1"/>
  <c r="R14" i="2"/>
  <c r="Y14" i="2" s="1"/>
  <c r="Z14" i="2" s="1"/>
  <c r="R8" i="2"/>
  <c r="V8" i="2" s="1"/>
  <c r="W8" i="2" s="1"/>
  <c r="V5" i="2"/>
  <c r="W5" i="2" s="1"/>
  <c r="Y5" i="2"/>
  <c r="Z5" i="2" s="1"/>
  <c r="R4" i="2"/>
  <c r="R12" i="2"/>
  <c r="R11" i="2"/>
  <c r="R13" i="2"/>
  <c r="R6" i="2"/>
  <c r="R7" i="2"/>
  <c r="R9" i="2"/>
  <c r="V14" i="2" l="1"/>
  <c r="W14" i="2" s="1"/>
  <c r="Y10" i="2"/>
  <c r="Z10" i="2" s="1"/>
  <c r="Y8" i="2"/>
  <c r="Z8" i="2" s="1"/>
  <c r="V12" i="2"/>
  <c r="W12" i="2" s="1"/>
  <c r="Y12" i="2"/>
  <c r="Z12" i="2" s="1"/>
  <c r="Y9" i="2"/>
  <c r="Z9" i="2" s="1"/>
  <c r="V9" i="2"/>
  <c r="W9" i="2" s="1"/>
  <c r="Y4" i="2"/>
  <c r="Z4" i="2" s="1"/>
  <c r="V4" i="2"/>
  <c r="W4" i="2" s="1"/>
  <c r="Y7" i="2"/>
  <c r="Z7" i="2" s="1"/>
  <c r="V7" i="2"/>
  <c r="W7" i="2" s="1"/>
  <c r="V6" i="2"/>
  <c r="W6" i="2" s="1"/>
  <c r="Y6" i="2"/>
  <c r="Z6" i="2" s="1"/>
  <c r="V13" i="2"/>
  <c r="W13" i="2" s="1"/>
  <c r="Y13" i="2"/>
  <c r="Z13" i="2" s="1"/>
  <c r="V11" i="2"/>
  <c r="W11" i="2" s="1"/>
  <c r="Y11" i="2"/>
  <c r="Z11" i="2" s="1"/>
</calcChain>
</file>

<file path=xl/sharedStrings.xml><?xml version="1.0" encoding="utf-8"?>
<sst xmlns="http://schemas.openxmlformats.org/spreadsheetml/2006/main" count="70" uniqueCount="62">
  <si>
    <t>MULTIPLE LINEAR REGRESSION</t>
  </si>
  <si>
    <t>Color</t>
  </si>
  <si>
    <t>Quality</t>
  </si>
  <si>
    <t>Price</t>
  </si>
  <si>
    <t>X</t>
  </si>
  <si>
    <t>Y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</si>
  <si>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</si>
  <si>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.X</t>
    </r>
  </si>
  <si>
    <t>Mean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</si>
  <si>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.Y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</si>
  <si>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.X)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</si>
  <si>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.X)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.(X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.Y)</t>
    </r>
  </si>
  <si>
    <t>Intercept</t>
  </si>
  <si>
    <t>B1</t>
  </si>
  <si>
    <r>
      <t>Y</t>
    </r>
    <r>
      <rPr>
        <b/>
        <vertAlign val="subscript"/>
        <sz val="14"/>
        <color theme="1"/>
        <rFont val="Calibri"/>
        <family val="2"/>
        <scheme val="minor"/>
      </rPr>
      <t>icap</t>
    </r>
  </si>
  <si>
    <t>B2x1</t>
  </si>
  <si>
    <t>B3x2</t>
  </si>
  <si>
    <t>Error</t>
  </si>
  <si>
    <t>Error2</t>
  </si>
  <si>
    <t>y=(Y-mean(Y))</t>
  </si>
  <si>
    <r>
      <t>y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</si>
  <si>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vertAlign val="subscript"/>
        <sz val="14"/>
        <color theme="1"/>
        <rFont val="Calibri"/>
        <family val="2"/>
        <scheme val="minor"/>
      </rPr>
      <t>i</t>
    </r>
  </si>
  <si>
    <t xml:space="preserve">    -Mean y</t>
  </si>
  <si>
    <r>
      <t xml:space="preserve">   (    -Mean Y)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</si>
  <si>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t>x1=(X1-mean(X1))</t>
  </si>
  <si>
    <t>x2=(X2-mean(X2))</t>
  </si>
  <si>
    <r>
      <t>x1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</si>
  <si>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x2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</si>
  <si>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x1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</si>
  <si>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x2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</si>
  <si>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X1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</si>
  <si>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>X2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</si>
  <si>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</si>
  <si>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</si>
  <si>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</si>
  <si>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</si>
  <si>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</si>
  <si>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</si>
  <si>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</si>
  <si>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</si>
  <si>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</si>
  <si>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</si>
  <si>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</si>
  <si>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</si>
  <si>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</si>
  <si>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</si>
  <si>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</si>
  <si>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</si>
  <si>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</si>
  <si>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</si>
  <si>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</si>
  <si>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</si>
  <si>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</si>
  <si>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</si>
  <si>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</si>
  <si>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</si>
  <si>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</si>
  <si>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65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</si>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</sst>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2" borderId="1" xfId="0" applyFont="1" applyFill="1" applyBorder="1"/>
    <xf numFmtId="0" fontId="6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5" borderId="0" xfId="0" applyFont="1" applyFill="1"/>
    <xf numFmtId="0" fontId="0" fillId="0" borderId="0" xfId="0" applyFill="1" applyBorder="1" applyAlignment="1"/>
    <xf numFmtId="0" fontId="0" fillId="0" borderId="3" xfId="0" applyFill="1" applyBorder="1" applyAlignment="1"/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Data!$A$5:$A$14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</c:numCache>
            </c:numRef>
          </c:xVal>
          <c:yVal>
            <c:numRef>
              <c:f>'Auto Reg'!$C$26:$C$35</c:f>
              <c:numCache>
                <c:formatCode>General</c:formatCode>
                <c:ptCount val="10"/>
                <c:pt idx="0">
                  <c:v>-3.9436995728523954</c:v>
                </c:pt>
                <c:pt idx="1">
                  <c:v>-3.7276934029425632</c:v>
                </c:pt>
                <c:pt idx="2">
                  <c:v>-5.7427028951115275</c:v>
                </c:pt>
                <c:pt idx="3">
                  <c:v>-0.45722591362125797</c:v>
                </c:pt>
                <c:pt idx="4">
                  <c:v>2.4657095396298061</c:v>
                </c:pt>
                <c:pt idx="5">
                  <c:v>3.2769340294257248</c:v>
                </c:pt>
                <c:pt idx="6">
                  <c:v>-0.77752728998575549</c:v>
                </c:pt>
                <c:pt idx="7">
                  <c:v>5.9671926910299078</c:v>
                </c:pt>
                <c:pt idx="8">
                  <c:v>5.8478879924062639</c:v>
                </c:pt>
                <c:pt idx="9">
                  <c:v>-2.9088751779781674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04-41A9-8A95-1CC19608C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711327"/>
        <c:axId val="1692709407"/>
      </c:scatterChart>
      <c:valAx>
        <c:axId val="1692711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2709407"/>
        <c:crosses val="autoZero"/>
        <c:crossBetween val="midCat"/>
      </c:valAx>
      <c:valAx>
        <c:axId val="1692709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27113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Data!$B$5:$B$14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'Auto Reg'!$C$26:$C$35</c:f>
              <c:numCache>
                <c:formatCode>General</c:formatCode>
                <c:ptCount val="10"/>
                <c:pt idx="0">
                  <c:v>-3.9436995728523954</c:v>
                </c:pt>
                <c:pt idx="1">
                  <c:v>-3.7276934029425632</c:v>
                </c:pt>
                <c:pt idx="2">
                  <c:v>-5.7427028951115275</c:v>
                </c:pt>
                <c:pt idx="3">
                  <c:v>-0.45722591362125797</c:v>
                </c:pt>
                <c:pt idx="4">
                  <c:v>2.4657095396298061</c:v>
                </c:pt>
                <c:pt idx="5">
                  <c:v>3.2769340294257248</c:v>
                </c:pt>
                <c:pt idx="6">
                  <c:v>-0.77752728998575549</c:v>
                </c:pt>
                <c:pt idx="7">
                  <c:v>5.9671926910299078</c:v>
                </c:pt>
                <c:pt idx="8">
                  <c:v>5.8478879924062639</c:v>
                </c:pt>
                <c:pt idx="9">
                  <c:v>-2.9088751779781674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19-4705-9316-3F85274BC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423919"/>
        <c:axId val="1805423439"/>
      </c:scatterChart>
      <c:valAx>
        <c:axId val="1805423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5423439"/>
        <c:crosses val="autoZero"/>
        <c:crossBetween val="midCat"/>
      </c:valAx>
      <c:valAx>
        <c:axId val="1805423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54239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Data!$A$5:$A$14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</c:numCache>
            </c:numRef>
          </c:xVal>
          <c:yVal>
            <c:numRef>
              <c:f>Data!$C$5:$C$14</c:f>
              <c:numCache>
                <c:formatCode>General</c:formatCode>
                <c:ptCount val="10"/>
                <c:pt idx="0">
                  <c:v>38</c:v>
                </c:pt>
                <c:pt idx="1">
                  <c:v>51</c:v>
                </c:pt>
                <c:pt idx="2">
                  <c:v>38</c:v>
                </c:pt>
                <c:pt idx="3">
                  <c:v>55</c:v>
                </c:pt>
                <c:pt idx="4">
                  <c:v>43</c:v>
                </c:pt>
                <c:pt idx="5">
                  <c:v>25</c:v>
                </c:pt>
                <c:pt idx="6">
                  <c:v>33</c:v>
                </c:pt>
                <c:pt idx="7">
                  <c:v>71</c:v>
                </c:pt>
                <c:pt idx="8">
                  <c:v>51</c:v>
                </c:pt>
                <c:pt idx="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EF-4A9D-BBC9-90E3097048BF}"/>
            </c:ext>
          </c:extLst>
        </c:ser>
        <c:ser>
          <c:idx val="1"/>
          <c:order val="1"/>
          <c:tx>
            <c:v>Predicted 65</c:v>
          </c:tx>
          <c:spPr>
            <a:ln w="19050">
              <a:noFill/>
            </a:ln>
          </c:spPr>
          <c:xVal>
            <c:numRef>
              <c:f>Data!$A$5:$A$14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</c:numCache>
            </c:numRef>
          </c:xVal>
          <c:yVal>
            <c:numRef>
              <c:f>'Auto Reg'!$B$26:$B$35</c:f>
              <c:numCache>
                <c:formatCode>General</c:formatCode>
                <c:ptCount val="10"/>
                <c:pt idx="0">
                  <c:v>41.943699572852395</c:v>
                </c:pt>
                <c:pt idx="1">
                  <c:v>54.727693402942563</c:v>
                </c:pt>
                <c:pt idx="2">
                  <c:v>43.742702895111528</c:v>
                </c:pt>
                <c:pt idx="3">
                  <c:v>55.457225913621258</c:v>
                </c:pt>
                <c:pt idx="4">
                  <c:v>40.534290460370194</c:v>
                </c:pt>
                <c:pt idx="5">
                  <c:v>21.723065970574275</c:v>
                </c:pt>
                <c:pt idx="6">
                  <c:v>33.777527289985755</c:v>
                </c:pt>
                <c:pt idx="7">
                  <c:v>65.032807308970092</c:v>
                </c:pt>
                <c:pt idx="8">
                  <c:v>45.152112007593736</c:v>
                </c:pt>
                <c:pt idx="9">
                  <c:v>51.908875177978167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EF-4A9D-BBC9-90E309704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423919"/>
        <c:axId val="1805424399"/>
      </c:scatterChart>
      <c:valAx>
        <c:axId val="1805423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5424399"/>
        <c:crosses val="autoZero"/>
        <c:crossBetween val="midCat"/>
      </c:valAx>
      <c:valAx>
        <c:axId val="1805424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65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54239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Data!$B$5:$B$14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Data!$C$5:$C$14</c:f>
              <c:numCache>
                <c:formatCode>General</c:formatCode>
                <c:ptCount val="10"/>
                <c:pt idx="0">
                  <c:v>38</c:v>
                </c:pt>
                <c:pt idx="1">
                  <c:v>51</c:v>
                </c:pt>
                <c:pt idx="2">
                  <c:v>38</c:v>
                </c:pt>
                <c:pt idx="3">
                  <c:v>55</c:v>
                </c:pt>
                <c:pt idx="4">
                  <c:v>43</c:v>
                </c:pt>
                <c:pt idx="5">
                  <c:v>25</c:v>
                </c:pt>
                <c:pt idx="6">
                  <c:v>33</c:v>
                </c:pt>
                <c:pt idx="7">
                  <c:v>71</c:v>
                </c:pt>
                <c:pt idx="8">
                  <c:v>51</c:v>
                </c:pt>
                <c:pt idx="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43-4DFC-A40C-367BCEE7AB53}"/>
            </c:ext>
          </c:extLst>
        </c:ser>
        <c:ser>
          <c:idx val="1"/>
          <c:order val="1"/>
          <c:tx>
            <c:v>Predicted 65</c:v>
          </c:tx>
          <c:spPr>
            <a:ln w="19050">
              <a:noFill/>
            </a:ln>
          </c:spPr>
          <c:xVal>
            <c:numRef>
              <c:f>Data!$B$5:$B$14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'Auto Reg'!$B$26:$B$35</c:f>
              <c:numCache>
                <c:formatCode>General</c:formatCode>
                <c:ptCount val="10"/>
                <c:pt idx="0">
                  <c:v>41.943699572852395</c:v>
                </c:pt>
                <c:pt idx="1">
                  <c:v>54.727693402942563</c:v>
                </c:pt>
                <c:pt idx="2">
                  <c:v>43.742702895111528</c:v>
                </c:pt>
                <c:pt idx="3">
                  <c:v>55.457225913621258</c:v>
                </c:pt>
                <c:pt idx="4">
                  <c:v>40.534290460370194</c:v>
                </c:pt>
                <c:pt idx="5">
                  <c:v>21.723065970574275</c:v>
                </c:pt>
                <c:pt idx="6">
                  <c:v>33.777527289985755</c:v>
                </c:pt>
                <c:pt idx="7">
                  <c:v>65.032807308970092</c:v>
                </c:pt>
                <c:pt idx="8">
                  <c:v>45.152112007593736</c:v>
                </c:pt>
                <c:pt idx="9">
                  <c:v>51.908875177978167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43-4DFC-A40C-367BCEE7A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68703"/>
        <c:axId val="2062661983"/>
      </c:scatterChart>
      <c:valAx>
        <c:axId val="2062668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61983"/>
        <c:crosses val="autoZero"/>
        <c:crossBetween val="midCat"/>
      </c:valAx>
      <c:valAx>
        <c:axId val="20626619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65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687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 Reg'!$F$26:$F$35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'Auto Reg'!$G$26:$G$35</c:f>
              <c:numCache>
                <c:formatCode>General</c:formatCode>
                <c:ptCount val="10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7A-4E02-9004-E42D0366A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59583"/>
        <c:axId val="2062667743"/>
      </c:scatterChart>
      <c:valAx>
        <c:axId val="2062659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67743"/>
        <c:crosses val="autoZero"/>
        <c:crossBetween val="midCat"/>
      </c:valAx>
      <c:valAx>
        <c:axId val="2062667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65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6595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0</xdr:row>
      <xdr:rowOff>0</xdr:rowOff>
    </xdr:from>
    <xdr:to>
      <xdr:col>15</xdr:col>
      <xdr:colOff>600075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22734-CC0E-4908-8001-4AB5FB34A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11</xdr:row>
      <xdr:rowOff>0</xdr:rowOff>
    </xdr:from>
    <xdr:to>
      <xdr:col>15</xdr:col>
      <xdr:colOff>600075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2F5E3-7876-B028-AE7F-7D5BD6188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</xdr:colOff>
      <xdr:row>11</xdr:row>
      <xdr:rowOff>0</xdr:rowOff>
    </xdr:from>
    <xdr:to>
      <xdr:col>24</xdr:col>
      <xdr:colOff>9525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E503A2-DC5D-EA0E-448E-DD495CD08F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571500</xdr:colOff>
      <xdr:row>0</xdr:row>
      <xdr:rowOff>0</xdr:rowOff>
    </xdr:from>
    <xdr:to>
      <xdr:col>23</xdr:col>
      <xdr:colOff>571500</xdr:colOff>
      <xdr:row>10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946322-21AD-8EDE-60A1-2668F2CD8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209550</xdr:colOff>
      <xdr:row>23</xdr:row>
      <xdr:rowOff>9525</xdr:rowOff>
    </xdr:from>
    <xdr:to>
      <xdr:col>20</xdr:col>
      <xdr:colOff>209550</xdr:colOff>
      <xdr:row>33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BFEB9B-E150-82D9-F1C4-864D591C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19050</xdr:colOff>
      <xdr:row>2</xdr:row>
      <xdr:rowOff>76200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0B1340-69CC-40B7-97F2-4F9CF4F0AB0B}"/>
                </a:ext>
              </a:extLst>
            </xdr:cNvPr>
            <xdr:cNvSpPr txBox="1"/>
          </xdr:nvSpPr>
          <xdr:spPr>
            <a:xfrm>
              <a:off x="11668125" y="7620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IN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0B1340-69CC-40B7-97F2-4F9CF4F0AB0B}"/>
                </a:ext>
              </a:extLst>
            </xdr:cNvPr>
            <xdr:cNvSpPr txBox="1"/>
          </xdr:nvSpPr>
          <xdr:spPr>
            <a:xfrm>
              <a:off x="11668125" y="7620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𝑦 ̂</a:t>
              </a:r>
              <a:endParaRPr lang="en-IN" sz="1100" kern="1200"/>
            </a:p>
          </xdr:txBody>
        </xdr:sp>
      </mc:Fallback>
    </mc:AlternateContent>
    <xdr:clientData/>
  </xdr:oneCellAnchor>
  <xdr:oneCellAnchor>
    <xdr:from>
      <xdr:col>25</xdr:col>
      <xdr:colOff>142875</xdr:colOff>
      <xdr:row>2</xdr:row>
      <xdr:rowOff>85725</xdr:rowOff>
    </xdr:from>
    <xdr:ext cx="129716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AF4251-1477-401D-BB0D-E0A593D5A72D}"/>
                </a:ext>
              </a:extLst>
            </xdr:cNvPr>
            <xdr:cNvSpPr txBox="1"/>
          </xdr:nvSpPr>
          <xdr:spPr>
            <a:xfrm>
              <a:off x="12401550" y="85725"/>
              <a:ext cx="12971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IN" sz="1100" i="1" kern="1200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IN" sz="1100" b="0" i="1" kern="1200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IN" sz="1100" kern="1200"/>
            </a:p>
            <a:p>
              <a:endParaRPr lang="en-IN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AF4251-1477-401D-BB0D-E0A593D5A72D}"/>
                </a:ext>
              </a:extLst>
            </xdr:cNvPr>
            <xdr:cNvSpPr txBox="1"/>
          </xdr:nvSpPr>
          <xdr:spPr>
            <a:xfrm>
              <a:off x="12401550" y="85725"/>
              <a:ext cx="12971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 kern="1200">
                  <a:latin typeface="Cambria Math" panose="02040503050406030204" pitchFamily="18" charset="0"/>
                </a:rPr>
                <a:t>𝑦 ̂</a:t>
              </a:r>
              <a:endParaRPr lang="en-IN" sz="1100" kern="1200"/>
            </a:p>
            <a:p>
              <a:endParaRPr lang="en-IN" sz="1100" kern="1200"/>
            </a:p>
          </xdr:txBody>
        </xdr:sp>
      </mc:Fallback>
    </mc:AlternateContent>
    <xdr:clientData/>
  </xdr:oneCellAnchor>
  <xdr:oneCellAnchor>
    <xdr:from>
      <xdr:col>25</xdr:col>
      <xdr:colOff>142875</xdr:colOff>
      <xdr:row>5</xdr:row>
      <xdr:rowOff>85725</xdr:rowOff>
    </xdr:from>
    <xdr:ext cx="65" cy="34445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50C52A1-218F-4EAD-B0BE-916E88DDA844}"/>
            </a:ext>
          </a:extLst>
        </xdr:cNvPr>
        <xdr:cNvSpPr txBox="1"/>
      </xdr:nvSpPr>
      <xdr:spPr>
        <a:xfrm>
          <a:off x="17630775" y="1123950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 kern="1200"/>
        </a:p>
        <a:p>
          <a:endParaRPr lang="en-IN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CB84-B8C2-484F-95C2-A94A50732FF5}">
  <dimension ref="A1:I35"/>
  <sheetViews>
    <sheetView tabSelected="1" topLeftCell="A9" workbookViewId="0">
      <selection activeCell="A9" sqref="A9"/>
    </sheetView>
  </sheetViews>
  <sheetFormatPr defaultRowHeight="15" x14ac:dyDescent="0.25"/>
  <sheetData>
    <row r="1" spans="1:9" x14ac:dyDescent="0.25">
      <c r="A1" t="s">
        <v>32</v>
      </c>
    </row>
    <row r="2" spans="1:9" ht="15.75" thickBot="1" x14ac:dyDescent="0.3"/>
    <row r="3" spans="1:9" x14ac:dyDescent="0.25">
      <c r="A3" s="17" t="s">
        <v>33</v>
      </c>
      <c r="B3" s="17"/>
    </row>
    <row r="4" spans="1:9" x14ac:dyDescent="0.25">
      <c r="A4" s="14" t="s">
        <v>34</v>
      </c>
      <c r="B4" s="14">
        <v>0.94606420585893991</v>
      </c>
    </row>
    <row r="5" spans="1:9" x14ac:dyDescent="0.25">
      <c r="A5" s="14" t="s">
        <v>35</v>
      </c>
      <c r="B5" s="14">
        <v>0.89503748160750662</v>
      </c>
    </row>
    <row r="6" spans="1:9" x14ac:dyDescent="0.25">
      <c r="A6" s="14" t="s">
        <v>36</v>
      </c>
      <c r="B6" s="14">
        <v>0.86504819063822269</v>
      </c>
    </row>
    <row r="7" spans="1:9" x14ac:dyDescent="0.25">
      <c r="A7" s="14" t="s">
        <v>37</v>
      </c>
      <c r="B7" s="14">
        <v>4.7558304478854003</v>
      </c>
    </row>
    <row r="8" spans="1:9" ht="15.75" thickBot="1" x14ac:dyDescent="0.3">
      <c r="A8" s="15" t="s">
        <v>38</v>
      </c>
      <c r="B8" s="15">
        <v>10</v>
      </c>
    </row>
    <row r="10" spans="1:9" ht="15.75" thickBot="1" x14ac:dyDescent="0.3">
      <c r="A10" t="s">
        <v>39</v>
      </c>
    </row>
    <row r="11" spans="1:9" x14ac:dyDescent="0.25">
      <c r="A11" s="16"/>
      <c r="B11" s="16" t="s">
        <v>43</v>
      </c>
      <c r="C11" s="16" t="s">
        <v>44</v>
      </c>
      <c r="D11" s="16" t="s">
        <v>45</v>
      </c>
      <c r="E11" s="16" t="s">
        <v>46</v>
      </c>
      <c r="F11" s="16" t="s">
        <v>47</v>
      </c>
    </row>
    <row r="12" spans="1:9" x14ac:dyDescent="0.25">
      <c r="A12" s="14" t="s">
        <v>40</v>
      </c>
      <c r="B12" s="14">
        <v>2</v>
      </c>
      <c r="C12" s="14">
        <v>1350.0745372567631</v>
      </c>
      <c r="D12" s="14">
        <v>675.03726862838153</v>
      </c>
      <c r="E12" s="14">
        <v>29.845236505399168</v>
      </c>
      <c r="F12" s="14">
        <v>3.7464491989375724E-4</v>
      </c>
    </row>
    <row r="13" spans="1:9" x14ac:dyDescent="0.25">
      <c r="A13" s="14" t="s">
        <v>41</v>
      </c>
      <c r="B13" s="14">
        <v>7</v>
      </c>
      <c r="C13" s="14">
        <v>158.32546274323693</v>
      </c>
      <c r="D13" s="14">
        <v>22.617923249033847</v>
      </c>
      <c r="E13" s="14"/>
      <c r="F13" s="14"/>
    </row>
    <row r="14" spans="1:9" ht="15.75" thickBot="1" x14ac:dyDescent="0.3">
      <c r="A14" s="15" t="s">
        <v>42</v>
      </c>
      <c r="B14" s="15">
        <v>9</v>
      </c>
      <c r="C14" s="15">
        <v>1508.4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48</v>
      </c>
      <c r="C16" s="16" t="s">
        <v>37</v>
      </c>
      <c r="D16" s="16" t="s">
        <v>49</v>
      </c>
      <c r="E16" s="16" t="s">
        <v>50</v>
      </c>
      <c r="F16" s="16" t="s">
        <v>51</v>
      </c>
      <c r="G16" s="16" t="s">
        <v>52</v>
      </c>
      <c r="H16" s="16" t="s">
        <v>53</v>
      </c>
      <c r="I16" s="16" t="s">
        <v>54</v>
      </c>
    </row>
    <row r="17" spans="1:9" x14ac:dyDescent="0.25">
      <c r="A17" s="14" t="s">
        <v>12</v>
      </c>
      <c r="B17" s="14">
        <v>3.2517797816801153</v>
      </c>
      <c r="C17" s="14">
        <v>5.6597012141515002</v>
      </c>
      <c r="D17" s="14">
        <v>0.57454972597305576</v>
      </c>
      <c r="E17" s="14">
        <v>0.5835800461402757</v>
      </c>
      <c r="F17" s="14">
        <v>-10.131286966071652</v>
      </c>
      <c r="G17" s="14">
        <v>16.634846529431883</v>
      </c>
      <c r="H17" s="14">
        <v>-10.131286966071652</v>
      </c>
      <c r="I17" s="14">
        <v>16.634846529431883</v>
      </c>
    </row>
    <row r="18" spans="1:9" x14ac:dyDescent="0.25">
      <c r="A18" s="14">
        <v>7</v>
      </c>
      <c r="B18" s="14">
        <v>4.6178215472235404</v>
      </c>
      <c r="C18" s="14">
        <v>0.67345324804345197</v>
      </c>
      <c r="D18" s="14">
        <v>6.8569296541956737</v>
      </c>
      <c r="E18" s="14">
        <v>2.4047988670514032E-4</v>
      </c>
      <c r="F18" s="14">
        <v>3.0253576645860627</v>
      </c>
      <c r="G18" s="14">
        <v>6.2102854298610186</v>
      </c>
      <c r="H18" s="14">
        <v>3.0253576645860627</v>
      </c>
      <c r="I18" s="14">
        <v>6.2102854298610186</v>
      </c>
    </row>
    <row r="19" spans="1:9" ht="15.75" thickBot="1" x14ac:dyDescent="0.3">
      <c r="A19" s="15">
        <v>5</v>
      </c>
      <c r="B19" s="15">
        <v>3.5483507356430937</v>
      </c>
      <c r="C19" s="15">
        <v>0.61786022334944091</v>
      </c>
      <c r="D19" s="15">
        <v>5.7429667771900998</v>
      </c>
      <c r="E19" s="15">
        <v>7.0348289366379234E-4</v>
      </c>
      <c r="F19" s="15">
        <v>2.087343467416471</v>
      </c>
      <c r="G19" s="15">
        <v>5.0093580038697159</v>
      </c>
      <c r="H19" s="15">
        <v>2.087343467416471</v>
      </c>
      <c r="I19" s="15">
        <v>5.0093580038697159</v>
      </c>
    </row>
    <row r="23" spans="1:9" x14ac:dyDescent="0.25">
      <c r="A23" t="s">
        <v>55</v>
      </c>
      <c r="F23" t="s">
        <v>60</v>
      </c>
    </row>
    <row r="24" spans="1:9" ht="15.75" thickBot="1" x14ac:dyDescent="0.3"/>
    <row r="25" spans="1:9" x14ac:dyDescent="0.25">
      <c r="A25" s="16" t="s">
        <v>56</v>
      </c>
      <c r="B25" s="16" t="s">
        <v>57</v>
      </c>
      <c r="C25" s="16" t="s">
        <v>58</v>
      </c>
      <c r="D25" s="16" t="s">
        <v>59</v>
      </c>
      <c r="F25" s="16" t="s">
        <v>61</v>
      </c>
      <c r="G25" s="16">
        <v>65</v>
      </c>
    </row>
    <row r="26" spans="1:9" x14ac:dyDescent="0.25">
      <c r="A26" s="14">
        <v>1</v>
      </c>
      <c r="B26" s="14">
        <v>41.943699572852395</v>
      </c>
      <c r="C26" s="14">
        <v>-3.9436995728523954</v>
      </c>
      <c r="D26" s="14">
        <v>-0.94026375441283749</v>
      </c>
      <c r="F26" s="14">
        <v>5</v>
      </c>
      <c r="G26" s="14">
        <v>25</v>
      </c>
    </row>
    <row r="27" spans="1:9" x14ac:dyDescent="0.25">
      <c r="A27" s="14">
        <v>2</v>
      </c>
      <c r="B27" s="14">
        <v>54.727693402942563</v>
      </c>
      <c r="C27" s="14">
        <v>-3.7276934029425632</v>
      </c>
      <c r="D27" s="14">
        <v>-0.88876318532946375</v>
      </c>
      <c r="F27" s="14">
        <v>15</v>
      </c>
      <c r="G27" s="14">
        <v>33</v>
      </c>
    </row>
    <row r="28" spans="1:9" x14ac:dyDescent="0.25">
      <c r="A28" s="14">
        <v>3</v>
      </c>
      <c r="B28" s="14">
        <v>43.742702895111528</v>
      </c>
      <c r="C28" s="14">
        <v>-5.7427028951115275</v>
      </c>
      <c r="D28" s="14">
        <v>-1.3691852751170845</v>
      </c>
      <c r="F28" s="14">
        <v>25</v>
      </c>
      <c r="G28" s="14">
        <v>38</v>
      </c>
    </row>
    <row r="29" spans="1:9" x14ac:dyDescent="0.25">
      <c r="A29" s="14">
        <v>4</v>
      </c>
      <c r="B29" s="14">
        <v>55.457225913621258</v>
      </c>
      <c r="C29" s="14">
        <v>-0.45722591362125797</v>
      </c>
      <c r="D29" s="14">
        <v>-0.10901260256125866</v>
      </c>
      <c r="F29" s="14">
        <v>35</v>
      </c>
      <c r="G29" s="14">
        <v>38</v>
      </c>
    </row>
    <row r="30" spans="1:9" x14ac:dyDescent="0.25">
      <c r="A30" s="14">
        <v>5</v>
      </c>
      <c r="B30" s="14">
        <v>40.534290460370194</v>
      </c>
      <c r="C30" s="14">
        <v>2.4657095396298061</v>
      </c>
      <c r="D30" s="14">
        <v>0.58787878391735804</v>
      </c>
      <c r="F30" s="14">
        <v>45</v>
      </c>
      <c r="G30" s="14">
        <v>43</v>
      </c>
    </row>
    <row r="31" spans="1:9" x14ac:dyDescent="0.25">
      <c r="A31" s="14">
        <v>6</v>
      </c>
      <c r="B31" s="14">
        <v>21.723065970574275</v>
      </c>
      <c r="C31" s="14">
        <v>3.2769340294257248</v>
      </c>
      <c r="D31" s="14">
        <v>0.78129234657762348</v>
      </c>
      <c r="F31" s="14">
        <v>55</v>
      </c>
      <c r="G31" s="14">
        <v>49</v>
      </c>
    </row>
    <row r="32" spans="1:9" x14ac:dyDescent="0.25">
      <c r="A32" s="14">
        <v>7</v>
      </c>
      <c r="B32" s="14">
        <v>33.777527289985755</v>
      </c>
      <c r="C32" s="14">
        <v>-0.77752728998575549</v>
      </c>
      <c r="D32" s="14">
        <v>-0.18537941730476951</v>
      </c>
      <c r="F32" s="14">
        <v>65</v>
      </c>
      <c r="G32" s="14">
        <v>51</v>
      </c>
    </row>
    <row r="33" spans="1:7" x14ac:dyDescent="0.25">
      <c r="A33" s="14">
        <v>8</v>
      </c>
      <c r="B33" s="14">
        <v>65.032807308970092</v>
      </c>
      <c r="C33" s="14">
        <v>5.9671926910299078</v>
      </c>
      <c r="D33" s="14">
        <v>1.4227085251614378</v>
      </c>
      <c r="F33" s="14">
        <v>75</v>
      </c>
      <c r="G33" s="14">
        <v>51</v>
      </c>
    </row>
    <row r="34" spans="1:7" x14ac:dyDescent="0.25">
      <c r="A34" s="14">
        <v>9</v>
      </c>
      <c r="B34" s="14">
        <v>45.152112007593736</v>
      </c>
      <c r="C34" s="14">
        <v>5.8478879924062639</v>
      </c>
      <c r="D34" s="14">
        <v>1.3942636901087964</v>
      </c>
      <c r="F34" s="14">
        <v>85</v>
      </c>
      <c r="G34" s="14">
        <v>55</v>
      </c>
    </row>
    <row r="35" spans="1:7" ht="15.75" thickBot="1" x14ac:dyDescent="0.3">
      <c r="A35" s="15">
        <v>10</v>
      </c>
      <c r="B35" s="15">
        <v>51.908875177978167</v>
      </c>
      <c r="C35" s="15">
        <v>-2.9088751779781674</v>
      </c>
      <c r="D35" s="15">
        <v>-0.69353911103979315</v>
      </c>
      <c r="F35" s="15">
        <v>95</v>
      </c>
      <c r="G35" s="15">
        <v>71</v>
      </c>
    </row>
  </sheetData>
  <sortState xmlns:xlrd2="http://schemas.microsoft.com/office/spreadsheetml/2017/richdata2" ref="G26:G35">
    <sortCondition ref="G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5" sqref="B5:B14"/>
    </sheetView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>
        <v>7</v>
      </c>
      <c r="B4" s="3">
        <v>5</v>
      </c>
      <c r="C4" s="3">
        <v>65</v>
      </c>
    </row>
    <row r="5" spans="1:3" x14ac:dyDescent="0.25">
      <c r="A5" s="3">
        <v>3</v>
      </c>
      <c r="B5" s="3">
        <v>7</v>
      </c>
      <c r="C5" s="3">
        <v>38</v>
      </c>
    </row>
    <row r="6" spans="1:3" x14ac:dyDescent="0.25">
      <c r="A6" s="3">
        <v>5</v>
      </c>
      <c r="B6" s="3">
        <v>8</v>
      </c>
      <c r="C6" s="3">
        <v>51</v>
      </c>
    </row>
    <row r="7" spans="1:3" x14ac:dyDescent="0.25">
      <c r="A7" s="3">
        <v>8</v>
      </c>
      <c r="B7" s="3">
        <v>1</v>
      </c>
      <c r="C7" s="3">
        <v>38</v>
      </c>
    </row>
    <row r="8" spans="1:3" x14ac:dyDescent="0.25">
      <c r="A8" s="3">
        <v>9</v>
      </c>
      <c r="B8" s="3">
        <v>3</v>
      </c>
      <c r="C8" s="3">
        <v>55</v>
      </c>
    </row>
    <row r="9" spans="1:3" x14ac:dyDescent="0.25">
      <c r="A9" s="3">
        <v>5</v>
      </c>
      <c r="B9" s="3">
        <v>4</v>
      </c>
      <c r="C9" s="3">
        <v>43</v>
      </c>
    </row>
    <row r="10" spans="1:3" x14ac:dyDescent="0.25">
      <c r="A10" s="3">
        <v>4</v>
      </c>
      <c r="B10" s="3">
        <v>0</v>
      </c>
      <c r="C10" s="3">
        <v>25</v>
      </c>
    </row>
    <row r="11" spans="1:3" x14ac:dyDescent="0.25">
      <c r="A11" s="3">
        <v>2</v>
      </c>
      <c r="B11" s="3">
        <v>6</v>
      </c>
      <c r="C11" s="3">
        <v>33</v>
      </c>
    </row>
    <row r="12" spans="1:3" x14ac:dyDescent="0.25">
      <c r="A12" s="3">
        <v>8</v>
      </c>
      <c r="B12" s="3">
        <v>7</v>
      </c>
      <c r="C12" s="3">
        <v>71</v>
      </c>
    </row>
    <row r="13" spans="1:3" x14ac:dyDescent="0.25">
      <c r="A13" s="3">
        <v>6</v>
      </c>
      <c r="B13" s="3">
        <v>4</v>
      </c>
      <c r="C13" s="3">
        <v>51</v>
      </c>
    </row>
    <row r="14" spans="1:3" x14ac:dyDescent="0.25">
      <c r="A14" s="3">
        <v>9</v>
      </c>
      <c r="B14" s="3">
        <v>2</v>
      </c>
      <c r="C14" s="3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0FD4-531A-4302-87F4-B2369A964FE4}">
  <dimension ref="A3:Z38"/>
  <sheetViews>
    <sheetView zoomScale="103" workbookViewId="0">
      <selection activeCell="Y4" sqref="I3:Z15"/>
    </sheetView>
  </sheetViews>
  <sheetFormatPr defaultRowHeight="15" x14ac:dyDescent="0.25"/>
  <cols>
    <col min="1" max="1" width="12.5703125" customWidth="1"/>
    <col min="2" max="3" width="13.5703125" customWidth="1"/>
    <col min="5" max="5" width="12.5703125" customWidth="1"/>
    <col min="6" max="6" width="11.7109375" customWidth="1"/>
    <col min="7" max="7" width="12.7109375" customWidth="1"/>
    <col min="8" max="8" width="13.7109375" customWidth="1"/>
    <col min="9" max="9" width="13.85546875" customWidth="1"/>
    <col min="10" max="10" width="17.42578125" customWidth="1"/>
    <col min="11" max="11" width="18.140625" customWidth="1"/>
    <col min="12" max="12" width="17.5703125" bestFit="1" customWidth="1"/>
    <col min="13" max="13" width="13.140625" customWidth="1"/>
    <col min="14" max="15" width="12" bestFit="1" customWidth="1"/>
    <col min="16" max="17" width="12.7109375" bestFit="1" customWidth="1"/>
    <col min="18" max="18" width="12" bestFit="1" customWidth="1"/>
    <col min="19" max="19" width="10.28515625" customWidth="1"/>
    <col min="20" max="21" width="11.42578125" customWidth="1"/>
    <col min="22" max="22" width="12.28515625" customWidth="1"/>
    <col min="23" max="23" width="17.7109375" bestFit="1" customWidth="1"/>
    <col min="25" max="25" width="12.28515625" customWidth="1"/>
    <col min="26" max="26" width="17.7109375" bestFit="1" customWidth="1"/>
  </cols>
  <sheetData>
    <row r="3" spans="1:26" s="8" customFormat="1" ht="21.75" x14ac:dyDescent="0.35">
      <c r="A3" s="7" t="s">
        <v>1</v>
      </c>
      <c r="B3" s="7" t="s">
        <v>2</v>
      </c>
      <c r="C3" s="7" t="s">
        <v>3</v>
      </c>
      <c r="E3" s="9" t="s">
        <v>4</v>
      </c>
      <c r="F3" s="9"/>
      <c r="G3" s="9"/>
      <c r="I3" s="12" t="s">
        <v>5</v>
      </c>
      <c r="J3" s="7" t="s">
        <v>24</v>
      </c>
      <c r="K3" s="7" t="s">
        <v>25</v>
      </c>
      <c r="L3" s="7" t="s">
        <v>19</v>
      </c>
      <c r="M3" s="7" t="s">
        <v>26</v>
      </c>
      <c r="N3" s="7" t="s">
        <v>27</v>
      </c>
      <c r="O3" s="7" t="s">
        <v>20</v>
      </c>
      <c r="P3" s="7" t="s">
        <v>28</v>
      </c>
      <c r="Q3" s="7" t="s">
        <v>29</v>
      </c>
      <c r="R3" s="7" t="s">
        <v>14</v>
      </c>
      <c r="S3" s="7" t="s">
        <v>30</v>
      </c>
      <c r="T3" s="7" t="s">
        <v>31</v>
      </c>
      <c r="U3" s="7" t="s">
        <v>21</v>
      </c>
      <c r="V3" s="7" t="s">
        <v>17</v>
      </c>
      <c r="W3" s="7" t="s">
        <v>18</v>
      </c>
      <c r="X3" s="7" t="s">
        <v>20</v>
      </c>
      <c r="Y3" s="7" t="s">
        <v>22</v>
      </c>
      <c r="Z3" s="7" t="s">
        <v>23</v>
      </c>
    </row>
    <row r="4" spans="1:26" x14ac:dyDescent="0.25">
      <c r="A4" s="3">
        <v>7</v>
      </c>
      <c r="B4" s="3">
        <v>5</v>
      </c>
      <c r="C4" s="3">
        <v>65</v>
      </c>
      <c r="E4" s="3">
        <v>1</v>
      </c>
      <c r="F4" s="3">
        <v>7</v>
      </c>
      <c r="G4" s="3">
        <v>5</v>
      </c>
      <c r="I4" s="3">
        <v>65</v>
      </c>
      <c r="J4" s="3">
        <f>F4-$A$17</f>
        <v>1</v>
      </c>
      <c r="K4" s="3">
        <f>G4-$B$17</f>
        <v>0.72727272727272751</v>
      </c>
      <c r="L4" s="3">
        <f>I4-$C$17</f>
        <v>17.81818181818182</v>
      </c>
      <c r="M4" s="3">
        <f>J4^2</f>
        <v>1</v>
      </c>
      <c r="N4" s="3">
        <f>K4^2</f>
        <v>0.52892561983471109</v>
      </c>
      <c r="O4" s="3">
        <f>L4^2</f>
        <v>317.48760330578517</v>
      </c>
      <c r="P4" s="3">
        <f>L4*J4</f>
        <v>17.81818181818182</v>
      </c>
      <c r="Q4" s="3">
        <f>L4*K4</f>
        <v>12.95867768595042</v>
      </c>
      <c r="R4" s="3">
        <f>$E$36+$E$37*F4+$E$38*G4</f>
        <v>54.810499624828537</v>
      </c>
      <c r="S4" s="3">
        <f>F4^2</f>
        <v>49</v>
      </c>
      <c r="T4" s="3">
        <f>G4^2</f>
        <v>25</v>
      </c>
      <c r="U4" s="3">
        <f>I4^2</f>
        <v>4225</v>
      </c>
      <c r="V4" s="3">
        <f>I4-R4</f>
        <v>10.189500375171463</v>
      </c>
      <c r="W4" s="3">
        <f>V4^2</f>
        <v>103.82591789561937</v>
      </c>
      <c r="X4" s="3"/>
      <c r="Y4" s="3">
        <f>R4-$C$17</f>
        <v>7.6286814430103576</v>
      </c>
      <c r="Z4" s="3">
        <f>Y4^2</f>
        <v>58.196780558930591</v>
      </c>
    </row>
    <row r="5" spans="1:26" x14ac:dyDescent="0.25">
      <c r="A5" s="3">
        <v>3</v>
      </c>
      <c r="B5" s="3">
        <v>7</v>
      </c>
      <c r="C5" s="3">
        <v>38</v>
      </c>
      <c r="E5" s="3">
        <v>1</v>
      </c>
      <c r="F5" s="3">
        <v>3</v>
      </c>
      <c r="G5" s="3">
        <v>7</v>
      </c>
      <c r="I5" s="3">
        <v>38</v>
      </c>
      <c r="J5" s="3">
        <f>F5-$A$17</f>
        <v>-3</v>
      </c>
      <c r="K5" s="3">
        <f t="shared" ref="K5:K14" si="0">G5-$B$17</f>
        <v>2.7272727272727275</v>
      </c>
      <c r="L5" s="3">
        <f>I5-$C$17</f>
        <v>-9.1818181818181799</v>
      </c>
      <c r="M5" s="3">
        <f t="shared" ref="M5:M14" si="1">J5^2</f>
        <v>9</v>
      </c>
      <c r="N5" s="3">
        <f t="shared" ref="N5:N14" si="2">K5^2</f>
        <v>7.4380165289256208</v>
      </c>
      <c r="O5" s="3">
        <f>L5^2</f>
        <v>84.305785123966913</v>
      </c>
      <c r="P5" s="3">
        <f t="shared" ref="P5:P14" si="3">L5*J5</f>
        <v>27.54545454545454</v>
      </c>
      <c r="Q5" s="3">
        <f t="shared" ref="Q5:Q14" si="4">L5*K5</f>
        <v>-25.041322314049584</v>
      </c>
      <c r="R5" s="3">
        <f>$E$36+$E$37*F5+$E$38*G5</f>
        <v>42.746177132655433</v>
      </c>
      <c r="S5" s="3">
        <f t="shared" ref="S5:S14" si="5">F5^2</f>
        <v>9</v>
      </c>
      <c r="T5" s="3">
        <f t="shared" ref="T5:T14" si="6">G5^2</f>
        <v>49</v>
      </c>
      <c r="U5" s="3">
        <f t="shared" ref="U5:U14" si="7">I5^2</f>
        <v>1444</v>
      </c>
      <c r="V5" s="3">
        <f>I5-R5</f>
        <v>-4.7461771326554327</v>
      </c>
      <c r="W5" s="3">
        <f t="shared" ref="W5:W14" si="8">V5^2</f>
        <v>22.526197374541344</v>
      </c>
      <c r="X5" s="3"/>
      <c r="Y5" s="3">
        <f t="shared" ref="Y5:Y14" si="9">R5-$C$17</f>
        <v>-4.4356410491627472</v>
      </c>
      <c r="Z5" s="3">
        <f t="shared" ref="Z5:Z14" si="10">Y5^2</f>
        <v>19.674911517017595</v>
      </c>
    </row>
    <row r="6" spans="1:26" x14ac:dyDescent="0.25">
      <c r="A6" s="3">
        <v>5</v>
      </c>
      <c r="B6" s="3">
        <v>8</v>
      </c>
      <c r="C6" s="3">
        <v>51</v>
      </c>
      <c r="E6" s="3">
        <v>1</v>
      </c>
      <c r="F6" s="3">
        <v>5</v>
      </c>
      <c r="G6" s="3">
        <v>8</v>
      </c>
      <c r="I6" s="3">
        <v>51</v>
      </c>
      <c r="J6" s="3">
        <f>F6-$A$17</f>
        <v>-1</v>
      </c>
      <c r="K6" s="3">
        <f t="shared" si="0"/>
        <v>3.7272727272727275</v>
      </c>
      <c r="L6" s="3">
        <f>I6-$C$17</f>
        <v>3.8181818181818201</v>
      </c>
      <c r="M6" s="3">
        <f t="shared" si="1"/>
        <v>1</v>
      </c>
      <c r="N6" s="3">
        <f t="shared" si="2"/>
        <v>13.892561983471076</v>
      </c>
      <c r="O6" s="3">
        <f>L6^2</f>
        <v>14.578512396694229</v>
      </c>
      <c r="P6" s="3">
        <f t="shared" si="3"/>
        <v>-3.8181818181818201</v>
      </c>
      <c r="Q6" s="3">
        <f t="shared" si="4"/>
        <v>14.231404958677695</v>
      </c>
      <c r="R6" s="3">
        <f>$E$36+$E$37*F6+$E$38*G6</f>
        <v>56.295169344614322</v>
      </c>
      <c r="S6" s="3">
        <f t="shared" si="5"/>
        <v>25</v>
      </c>
      <c r="T6" s="3">
        <f t="shared" si="6"/>
        <v>64</v>
      </c>
      <c r="U6" s="3">
        <f t="shared" si="7"/>
        <v>2601</v>
      </c>
      <c r="V6" s="3">
        <f>I6-R6</f>
        <v>-5.2951693446143224</v>
      </c>
      <c r="W6" s="3">
        <f t="shared" si="8"/>
        <v>28.038818388143273</v>
      </c>
      <c r="X6" s="3"/>
      <c r="Y6" s="3">
        <f t="shared" si="9"/>
        <v>9.1133511627961425</v>
      </c>
      <c r="Z6" s="3">
        <f t="shared" si="10"/>
        <v>83.053169416437797</v>
      </c>
    </row>
    <row r="7" spans="1:26" x14ac:dyDescent="0.25">
      <c r="A7" s="3">
        <v>8</v>
      </c>
      <c r="B7" s="3">
        <v>1</v>
      </c>
      <c r="C7" s="3">
        <v>38</v>
      </c>
      <c r="E7" s="3">
        <v>1</v>
      </c>
      <c r="F7" s="3">
        <v>8</v>
      </c>
      <c r="G7" s="3">
        <v>1</v>
      </c>
      <c r="I7" s="3">
        <v>38</v>
      </c>
      <c r="J7" s="3">
        <f>F7-$A$17</f>
        <v>2</v>
      </c>
      <c r="K7" s="3">
        <f t="shared" si="0"/>
        <v>-3.2727272727272725</v>
      </c>
      <c r="L7" s="3">
        <f>I7-$C$17</f>
        <v>-9.1818181818181799</v>
      </c>
      <c r="M7" s="3">
        <f t="shared" si="1"/>
        <v>4</v>
      </c>
      <c r="N7" s="3">
        <f t="shared" si="2"/>
        <v>10.710743801652891</v>
      </c>
      <c r="O7" s="3">
        <f>L7^2</f>
        <v>84.305785123966913</v>
      </c>
      <c r="P7" s="3">
        <f t="shared" si="3"/>
        <v>-18.36363636363636</v>
      </c>
      <c r="Q7" s="3">
        <f t="shared" si="4"/>
        <v>30.049586776859496</v>
      </c>
      <c r="R7" s="3">
        <f>$E$36+$E$37*F7+$E$38*G7</f>
        <v>44.672126057595207</v>
      </c>
      <c r="S7" s="3">
        <f t="shared" si="5"/>
        <v>64</v>
      </c>
      <c r="T7" s="3">
        <f t="shared" si="6"/>
        <v>1</v>
      </c>
      <c r="U7" s="3">
        <f t="shared" si="7"/>
        <v>1444</v>
      </c>
      <c r="V7" s="3">
        <f>I7-R7</f>
        <v>-6.6721260575952073</v>
      </c>
      <c r="W7" s="3">
        <f t="shared" si="8"/>
        <v>44.517266128440966</v>
      </c>
      <c r="X7" s="3"/>
      <c r="Y7" s="3">
        <f t="shared" si="9"/>
        <v>-2.5096921242229726</v>
      </c>
      <c r="Z7" s="3">
        <f t="shared" si="10"/>
        <v>6.298554558386817</v>
      </c>
    </row>
    <row r="8" spans="1:26" x14ac:dyDescent="0.25">
      <c r="A8" s="3">
        <v>9</v>
      </c>
      <c r="B8" s="3">
        <v>3</v>
      </c>
      <c r="C8" s="3">
        <v>55</v>
      </c>
      <c r="E8" s="3">
        <v>1</v>
      </c>
      <c r="F8" s="3">
        <v>9</v>
      </c>
      <c r="G8" s="3">
        <v>3</v>
      </c>
      <c r="I8" s="3">
        <v>55</v>
      </c>
      <c r="J8" s="3">
        <f>F8-$A$17</f>
        <v>3</v>
      </c>
      <c r="K8" s="3">
        <f t="shared" si="0"/>
        <v>-1.2727272727272725</v>
      </c>
      <c r="L8" s="3">
        <f>I8-$C$17</f>
        <v>7.8181818181818201</v>
      </c>
      <c r="M8" s="3">
        <f t="shared" si="1"/>
        <v>9</v>
      </c>
      <c r="N8" s="3">
        <f t="shared" si="2"/>
        <v>1.6198347107438011</v>
      </c>
      <c r="O8" s="3">
        <f>L8^2</f>
        <v>61.12396694214879</v>
      </c>
      <c r="P8" s="3">
        <f t="shared" si="3"/>
        <v>23.45454545454546</v>
      </c>
      <c r="Q8" s="3">
        <f t="shared" si="4"/>
        <v>-9.9504132231404956</v>
      </c>
      <c r="R8" s="3">
        <f>$E$36+$E$37*F8+$E$38*G8</f>
        <v>57.08424538797891</v>
      </c>
      <c r="S8" s="3">
        <f t="shared" si="5"/>
        <v>81</v>
      </c>
      <c r="T8" s="3">
        <f t="shared" si="6"/>
        <v>9</v>
      </c>
      <c r="U8" s="3">
        <f t="shared" si="7"/>
        <v>3025</v>
      </c>
      <c r="V8" s="3">
        <f>I8-R8</f>
        <v>-2.0842453879789105</v>
      </c>
      <c r="W8" s="3">
        <f t="shared" si="8"/>
        <v>4.3440788373113586</v>
      </c>
      <c r="X8" s="3"/>
      <c r="Y8" s="3">
        <f t="shared" si="9"/>
        <v>9.9024272061607306</v>
      </c>
      <c r="Z8" s="3">
        <f t="shared" si="10"/>
        <v>98.058064573312208</v>
      </c>
    </row>
    <row r="9" spans="1:26" x14ac:dyDescent="0.25">
      <c r="A9" s="3">
        <v>5</v>
      </c>
      <c r="B9" s="3">
        <v>4</v>
      </c>
      <c r="C9" s="3">
        <v>43</v>
      </c>
      <c r="E9" s="3">
        <v>1</v>
      </c>
      <c r="F9" s="3">
        <v>5</v>
      </c>
      <c r="G9" s="3">
        <v>4</v>
      </c>
      <c r="I9" s="3">
        <v>43</v>
      </c>
      <c r="J9" s="3">
        <f>F9-$A$17</f>
        <v>-1</v>
      </c>
      <c r="K9" s="3">
        <f t="shared" si="0"/>
        <v>-0.27272727272727249</v>
      </c>
      <c r="L9" s="3">
        <f>I9-$C$17</f>
        <v>-4.1818181818181799</v>
      </c>
      <c r="M9" s="3">
        <f t="shared" si="1"/>
        <v>1</v>
      </c>
      <c r="N9" s="3">
        <f t="shared" si="2"/>
        <v>7.4380165289256062E-2</v>
      </c>
      <c r="O9" s="3">
        <f>L9^2</f>
        <v>17.487603305785107</v>
      </c>
      <c r="P9" s="3">
        <f t="shared" si="3"/>
        <v>4.1818181818181799</v>
      </c>
      <c r="Q9" s="3">
        <f t="shared" si="4"/>
        <v>1.1404958677685935</v>
      </c>
      <c r="R9" s="3">
        <f>$E$36+$E$37*F9+$E$38*G9</f>
        <v>41.261507412869634</v>
      </c>
      <c r="S9" s="3">
        <f t="shared" si="5"/>
        <v>25</v>
      </c>
      <c r="T9" s="3">
        <f t="shared" si="6"/>
        <v>16</v>
      </c>
      <c r="U9" s="3">
        <f t="shared" si="7"/>
        <v>1849</v>
      </c>
      <c r="V9" s="3">
        <f>I9-R9</f>
        <v>1.7384925871303665</v>
      </c>
      <c r="W9" s="3">
        <f t="shared" si="8"/>
        <v>3.0223564755072347</v>
      </c>
      <c r="X9" s="3"/>
      <c r="Y9" s="3">
        <f t="shared" si="9"/>
        <v>-5.9203107689485464</v>
      </c>
      <c r="Z9" s="3">
        <f t="shared" si="10"/>
        <v>35.050079600928129</v>
      </c>
    </row>
    <row r="10" spans="1:26" x14ac:dyDescent="0.25">
      <c r="A10" s="3">
        <v>4</v>
      </c>
      <c r="B10" s="3">
        <v>0</v>
      </c>
      <c r="C10" s="3">
        <v>25</v>
      </c>
      <c r="E10" s="3">
        <v>1</v>
      </c>
      <c r="F10" s="3">
        <v>4</v>
      </c>
      <c r="G10" s="3">
        <v>0</v>
      </c>
      <c r="I10" s="3">
        <v>25</v>
      </c>
      <c r="J10" s="3">
        <f>F10-$A$17</f>
        <v>-2</v>
      </c>
      <c r="K10" s="3">
        <f t="shared" si="0"/>
        <v>-4.2727272727272725</v>
      </c>
      <c r="L10" s="3">
        <f>I10-$C$17</f>
        <v>-22.18181818181818</v>
      </c>
      <c r="M10" s="3">
        <f t="shared" si="1"/>
        <v>4</v>
      </c>
      <c r="N10" s="3">
        <f t="shared" si="2"/>
        <v>18.256198347107436</v>
      </c>
      <c r="O10" s="3">
        <f>L10^2</f>
        <v>492.03305785123956</v>
      </c>
      <c r="P10" s="3">
        <f t="shared" si="3"/>
        <v>44.36363636363636</v>
      </c>
      <c r="Q10" s="3">
        <f t="shared" si="4"/>
        <v>94.776859504132219</v>
      </c>
      <c r="R10" s="3">
        <f>$E$36+$E$37*F10+$E$38*G10</f>
        <v>21.332557116613586</v>
      </c>
      <c r="S10" s="3">
        <f t="shared" si="5"/>
        <v>16</v>
      </c>
      <c r="T10" s="3">
        <f t="shared" si="6"/>
        <v>0</v>
      </c>
      <c r="U10" s="3">
        <f t="shared" si="7"/>
        <v>625</v>
      </c>
      <c r="V10" s="3">
        <f>I10-R10</f>
        <v>3.6674428833864141</v>
      </c>
      <c r="W10" s="3">
        <f t="shared" si="8"/>
        <v>13.450137302901656</v>
      </c>
      <c r="X10" s="3"/>
      <c r="Y10" s="3">
        <f t="shared" si="9"/>
        <v>-25.849261065204594</v>
      </c>
      <c r="Z10" s="3">
        <f t="shared" si="10"/>
        <v>668.18429761710217</v>
      </c>
    </row>
    <row r="11" spans="1:26" x14ac:dyDescent="0.25">
      <c r="A11" s="3">
        <v>2</v>
      </c>
      <c r="B11" s="3">
        <v>6</v>
      </c>
      <c r="C11" s="3">
        <v>33</v>
      </c>
      <c r="E11" s="3">
        <v>1</v>
      </c>
      <c r="F11" s="3">
        <v>2</v>
      </c>
      <c r="G11" s="3">
        <v>6</v>
      </c>
      <c r="I11" s="3">
        <v>33</v>
      </c>
      <c r="J11" s="3">
        <f>F11-$A$17</f>
        <v>-4</v>
      </c>
      <c r="K11" s="3">
        <f t="shared" si="0"/>
        <v>1.7272727272727275</v>
      </c>
      <c r="L11" s="3">
        <f>I11-$C$17</f>
        <v>-14.18181818181818</v>
      </c>
      <c r="M11" s="3">
        <f t="shared" si="1"/>
        <v>16</v>
      </c>
      <c r="N11" s="3">
        <f t="shared" si="2"/>
        <v>2.9834710743801662</v>
      </c>
      <c r="O11" s="3">
        <f>L11^2</f>
        <v>201.12396694214871</v>
      </c>
      <c r="P11" s="3">
        <f t="shared" si="3"/>
        <v>56.72727272727272</v>
      </c>
      <c r="Q11" s="3">
        <f t="shared" si="4"/>
        <v>-24.495867768595041</v>
      </c>
      <c r="R11" s="3">
        <f>$E$36+$E$37*F11+$E$38*G11</f>
        <v>34.092473285207895</v>
      </c>
      <c r="S11" s="3">
        <f t="shared" si="5"/>
        <v>4</v>
      </c>
      <c r="T11" s="3">
        <f t="shared" si="6"/>
        <v>36</v>
      </c>
      <c r="U11" s="3">
        <f t="shared" si="7"/>
        <v>1089</v>
      </c>
      <c r="V11" s="3">
        <f>I11-R11</f>
        <v>-1.0924732852078947</v>
      </c>
      <c r="W11" s="3">
        <f t="shared" si="8"/>
        <v>1.19349787889293</v>
      </c>
      <c r="X11" s="3"/>
      <c r="Y11" s="3">
        <f t="shared" si="9"/>
        <v>-13.089344896610285</v>
      </c>
      <c r="Z11" s="3">
        <f t="shared" si="10"/>
        <v>171.33094982241772</v>
      </c>
    </row>
    <row r="12" spans="1:26" x14ac:dyDescent="0.25">
      <c r="A12" s="3">
        <v>8</v>
      </c>
      <c r="B12" s="3">
        <v>7</v>
      </c>
      <c r="C12" s="3">
        <v>71</v>
      </c>
      <c r="E12" s="3">
        <v>1</v>
      </c>
      <c r="F12" s="3">
        <v>8</v>
      </c>
      <c r="G12" s="3">
        <v>7</v>
      </c>
      <c r="I12" s="3">
        <v>71</v>
      </c>
      <c r="J12" s="3">
        <f>F12-$A$17</f>
        <v>2</v>
      </c>
      <c r="K12" s="3">
        <f t="shared" si="0"/>
        <v>2.7272727272727275</v>
      </c>
      <c r="L12" s="3">
        <f>I12-$C$17</f>
        <v>23.81818181818182</v>
      </c>
      <c r="M12" s="3">
        <f t="shared" si="1"/>
        <v>4</v>
      </c>
      <c r="N12" s="3">
        <f t="shared" si="2"/>
        <v>7.4380165289256208</v>
      </c>
      <c r="O12" s="3">
        <f>L12^2</f>
        <v>567.30578512396698</v>
      </c>
      <c r="P12" s="3">
        <f t="shared" si="3"/>
        <v>47.63636363636364</v>
      </c>
      <c r="Q12" s="3">
        <f t="shared" si="4"/>
        <v>64.95867768595042</v>
      </c>
      <c r="R12" s="3">
        <f>$E$36+$E$37*F12+$E$38*G12</f>
        <v>67.222618955212241</v>
      </c>
      <c r="S12" s="3">
        <f t="shared" si="5"/>
        <v>64</v>
      </c>
      <c r="T12" s="3">
        <f t="shared" si="6"/>
        <v>49</v>
      </c>
      <c r="U12" s="3">
        <f t="shared" si="7"/>
        <v>5041</v>
      </c>
      <c r="V12" s="3">
        <f>I12-R12</f>
        <v>3.7773810447877594</v>
      </c>
      <c r="W12" s="3">
        <f t="shared" si="8"/>
        <v>14.268607557521864</v>
      </c>
      <c r="X12" s="3"/>
      <c r="Y12" s="3">
        <f t="shared" si="9"/>
        <v>20.040800773394061</v>
      </c>
      <c r="Z12" s="3">
        <f t="shared" si="10"/>
        <v>401.63369563887198</v>
      </c>
    </row>
    <row r="13" spans="1:26" x14ac:dyDescent="0.25">
      <c r="A13" s="3">
        <v>6</v>
      </c>
      <c r="B13" s="3">
        <v>4</v>
      </c>
      <c r="C13" s="3">
        <v>51</v>
      </c>
      <c r="E13" s="3">
        <v>1</v>
      </c>
      <c r="F13" s="3">
        <v>6</v>
      </c>
      <c r="G13" s="3">
        <v>4</v>
      </c>
      <c r="I13" s="3">
        <v>51</v>
      </c>
      <c r="J13" s="3">
        <f>F13-$A$17</f>
        <v>0</v>
      </c>
      <c r="K13" s="3">
        <f t="shared" si="0"/>
        <v>-0.27272727272727249</v>
      </c>
      <c r="L13" s="3">
        <f>I13-$C$17</f>
        <v>3.8181818181818201</v>
      </c>
      <c r="M13" s="3">
        <f t="shared" si="1"/>
        <v>0</v>
      </c>
      <c r="N13" s="3">
        <f t="shared" si="2"/>
        <v>7.4380165289256062E-2</v>
      </c>
      <c r="O13" s="3">
        <f>L13^2</f>
        <v>14.578512396694229</v>
      </c>
      <c r="P13" s="3">
        <f t="shared" si="3"/>
        <v>0</v>
      </c>
      <c r="Q13" s="3">
        <f t="shared" si="4"/>
        <v>-1.0413223140495864</v>
      </c>
      <c r="R13" s="3">
        <f>$E$36+$E$37*F13+$E$38*G13</f>
        <v>46.156795777380999</v>
      </c>
      <c r="S13" s="3">
        <f t="shared" si="5"/>
        <v>36</v>
      </c>
      <c r="T13" s="3">
        <f t="shared" si="6"/>
        <v>16</v>
      </c>
      <c r="U13" s="3">
        <f t="shared" si="7"/>
        <v>2601</v>
      </c>
      <c r="V13" s="3">
        <f>I13-R13</f>
        <v>4.8432042226190006</v>
      </c>
      <c r="W13" s="3">
        <f t="shared" si="8"/>
        <v>23.456627141994517</v>
      </c>
      <c r="X13" s="3"/>
      <c r="Y13" s="3">
        <f t="shared" si="9"/>
        <v>-1.0250224044371805</v>
      </c>
      <c r="Z13" s="3">
        <f t="shared" si="10"/>
        <v>1.0506709295981789</v>
      </c>
    </row>
    <row r="14" spans="1:26" x14ac:dyDescent="0.25">
      <c r="A14" s="3">
        <v>9</v>
      </c>
      <c r="B14" s="3">
        <v>2</v>
      </c>
      <c r="C14" s="3">
        <v>49</v>
      </c>
      <c r="E14" s="3">
        <v>1</v>
      </c>
      <c r="F14" s="3">
        <v>9</v>
      </c>
      <c r="G14" s="3">
        <v>2</v>
      </c>
      <c r="I14" s="3">
        <v>49</v>
      </c>
      <c r="J14" s="3">
        <f>F14-$A$17</f>
        <v>3</v>
      </c>
      <c r="K14" s="3">
        <f t="shared" si="0"/>
        <v>-2.2727272727272725</v>
      </c>
      <c r="L14" s="3">
        <f>I14-$C$17</f>
        <v>1.8181818181818201</v>
      </c>
      <c r="M14" s="3">
        <f t="shared" si="1"/>
        <v>9</v>
      </c>
      <c r="N14" s="3">
        <f t="shared" si="2"/>
        <v>5.1652892561983457</v>
      </c>
      <c r="O14" s="3">
        <f>L14^2</f>
        <v>3.3057851239669493</v>
      </c>
      <c r="P14" s="3">
        <f t="shared" si="3"/>
        <v>5.4545454545454604</v>
      </c>
      <c r="Q14" s="3">
        <f t="shared" si="4"/>
        <v>-4.1322314049586817</v>
      </c>
      <c r="R14" s="3">
        <f>$E$36+$E$37*F14+$E$38*G14</f>
        <v>53.325829905042738</v>
      </c>
      <c r="S14" s="3">
        <f t="shared" si="5"/>
        <v>81</v>
      </c>
      <c r="T14" s="3">
        <f t="shared" si="6"/>
        <v>4</v>
      </c>
      <c r="U14" s="3">
        <f t="shared" si="7"/>
        <v>2401</v>
      </c>
      <c r="V14" s="3">
        <f>I14-R14</f>
        <v>-4.3258299050427382</v>
      </c>
      <c r="W14" s="3">
        <f t="shared" si="8"/>
        <v>18.712804367362065</v>
      </c>
      <c r="X14" s="3"/>
      <c r="Y14" s="3">
        <f t="shared" si="9"/>
        <v>6.1440117232245584</v>
      </c>
      <c r="Z14" s="3">
        <f t="shared" si="10"/>
        <v>37.748880055120807</v>
      </c>
    </row>
    <row r="15" spans="1:26" x14ac:dyDescent="0.25">
      <c r="F15" s="13">
        <f>SUM(F4:F14)</f>
        <v>66</v>
      </c>
      <c r="G15" s="13">
        <f t="shared" ref="G15:Z15" si="11">SUM(G4:G14)</f>
        <v>47</v>
      </c>
      <c r="I15" s="13">
        <f t="shared" si="11"/>
        <v>519</v>
      </c>
      <c r="J15" s="13">
        <f t="shared" si="11"/>
        <v>0</v>
      </c>
      <c r="K15" s="13">
        <f t="shared" si="11"/>
        <v>0</v>
      </c>
      <c r="L15" s="13">
        <f t="shared" si="11"/>
        <v>2.1316282072803006E-14</v>
      </c>
      <c r="M15" s="13">
        <f t="shared" si="11"/>
        <v>58</v>
      </c>
      <c r="N15" s="13">
        <f t="shared" si="11"/>
        <v>68.181818181818187</v>
      </c>
      <c r="O15" s="13">
        <f t="shared" si="11"/>
        <v>1857.6363636363633</v>
      </c>
      <c r="P15" s="13">
        <f t="shared" si="11"/>
        <v>205.00000000000003</v>
      </c>
      <c r="Q15" s="13">
        <f t="shared" si="11"/>
        <v>153.45454545454547</v>
      </c>
      <c r="R15" s="13">
        <f t="shared" si="11"/>
        <v>518.99999999999955</v>
      </c>
      <c r="S15" s="13">
        <f t="shared" si="11"/>
        <v>454</v>
      </c>
      <c r="T15" s="13">
        <f t="shared" si="11"/>
        <v>269</v>
      </c>
      <c r="U15" s="13">
        <f t="shared" si="11"/>
        <v>26345</v>
      </c>
      <c r="V15" s="13">
        <f t="shared" si="11"/>
        <v>4.9737991503207013E-13</v>
      </c>
      <c r="W15" s="13">
        <f t="shared" si="11"/>
        <v>277.35630934823661</v>
      </c>
      <c r="X15" s="13">
        <f t="shared" si="11"/>
        <v>0</v>
      </c>
      <c r="Y15" s="13">
        <f t="shared" si="11"/>
        <v>-4.7606363295926712E-13</v>
      </c>
      <c r="Z15" s="13">
        <f t="shared" si="11"/>
        <v>1580.2800542881241</v>
      </c>
    </row>
    <row r="16" spans="1:26" x14ac:dyDescent="0.25">
      <c r="A16" s="10" t="s">
        <v>8</v>
      </c>
      <c r="B16" s="10"/>
      <c r="C16" s="10"/>
    </row>
    <row r="17" spans="1:15" ht="17.25" x14ac:dyDescent="0.25">
      <c r="A17" s="4">
        <f>AVERAGE(A4:A14)</f>
        <v>6</v>
      </c>
      <c r="B17" s="4">
        <f>AVERAGE(B4:B14)</f>
        <v>4.2727272727272725</v>
      </c>
      <c r="C17" s="4">
        <f>AVERAGE(C4:C14)</f>
        <v>47.18181818181818</v>
      </c>
      <c r="E17" s="11" t="s">
        <v>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</row>
    <row r="19" spans="1:15" x14ac:dyDescent="0.25">
      <c r="E19" s="3">
        <v>7</v>
      </c>
      <c r="F19" s="3">
        <v>3</v>
      </c>
      <c r="G19" s="3">
        <v>5</v>
      </c>
      <c r="H19" s="3">
        <v>8</v>
      </c>
      <c r="I19" s="3">
        <v>9</v>
      </c>
      <c r="J19" s="3">
        <v>5</v>
      </c>
      <c r="K19" s="3">
        <v>4</v>
      </c>
      <c r="L19" s="3">
        <v>2</v>
      </c>
      <c r="M19" s="3">
        <v>8</v>
      </c>
      <c r="N19" s="3">
        <v>6</v>
      </c>
      <c r="O19" s="3">
        <v>9</v>
      </c>
    </row>
    <row r="20" spans="1:15" x14ac:dyDescent="0.25">
      <c r="E20" s="3">
        <v>5</v>
      </c>
      <c r="F20" s="3">
        <v>7</v>
      </c>
      <c r="G20" s="3">
        <v>8</v>
      </c>
      <c r="H20" s="3">
        <v>1</v>
      </c>
      <c r="I20" s="3">
        <v>3</v>
      </c>
      <c r="J20" s="3">
        <v>4</v>
      </c>
      <c r="K20" s="3">
        <v>0</v>
      </c>
      <c r="L20" s="3">
        <v>6</v>
      </c>
      <c r="M20" s="3">
        <v>7</v>
      </c>
      <c r="N20" s="3">
        <v>4</v>
      </c>
      <c r="O20" s="3">
        <v>2</v>
      </c>
    </row>
    <row r="23" spans="1:15" ht="17.25" x14ac:dyDescent="0.25">
      <c r="E23" s="11" t="s">
        <v>7</v>
      </c>
      <c r="F23" s="11"/>
      <c r="G23" s="11"/>
      <c r="J23" s="6" t="s">
        <v>9</v>
      </c>
    </row>
    <row r="24" spans="1:15" x14ac:dyDescent="0.25">
      <c r="E24" s="3">
        <f t="array" ref="E24:G26">MMULT(E18:O20,E4:G14)</f>
        <v>11</v>
      </c>
      <c r="F24" s="3">
        <v>66</v>
      </c>
      <c r="G24" s="3">
        <v>47</v>
      </c>
      <c r="J24" s="3">
        <f t="array" ref="J24:J26">MMULT(E18:O20,I4:I14)</f>
        <v>519</v>
      </c>
    </row>
    <row r="25" spans="1:15" x14ac:dyDescent="0.25">
      <c r="E25" s="3">
        <v>66</v>
      </c>
      <c r="F25" s="3">
        <v>454</v>
      </c>
      <c r="G25" s="3">
        <v>261</v>
      </c>
      <c r="J25" s="3">
        <v>3319</v>
      </c>
    </row>
    <row r="26" spans="1:15" x14ac:dyDescent="0.25">
      <c r="E26" s="3">
        <v>47</v>
      </c>
      <c r="F26" s="3">
        <v>261</v>
      </c>
      <c r="G26" s="3">
        <v>269</v>
      </c>
      <c r="J26" s="3">
        <v>2371</v>
      </c>
    </row>
    <row r="29" spans="1:15" ht="17.25" x14ac:dyDescent="0.25">
      <c r="E29" s="11" t="s">
        <v>10</v>
      </c>
      <c r="F29" s="11"/>
      <c r="G29" s="11"/>
    </row>
    <row r="30" spans="1:15" x14ac:dyDescent="0.25">
      <c r="E30" s="3">
        <f t="array" ref="E30:G32">MINVERSE(E24:G26)</f>
        <v>1.3973194649279432</v>
      </c>
      <c r="F30" s="3">
        <v>-0.14197003803461952</v>
      </c>
      <c r="G30" s="3">
        <v>-0.10639343838132949</v>
      </c>
    </row>
    <row r="31" spans="1:15" x14ac:dyDescent="0.25">
      <c r="E31" s="3">
        <v>-0.14197003803461947</v>
      </c>
      <c r="F31" s="3">
        <v>1.9405417992703587E-2</v>
      </c>
      <c r="G31" s="3">
        <v>5.9768687417527068E-3</v>
      </c>
    </row>
    <row r="32" spans="1:15" x14ac:dyDescent="0.25">
      <c r="E32" s="3">
        <v>-0.10639343838132957</v>
      </c>
      <c r="F32" s="3">
        <v>5.976868741752718E-3</v>
      </c>
      <c r="G32" s="3">
        <v>1.6507542239126507E-2</v>
      </c>
    </row>
    <row r="35" spans="3:5" ht="17.25" x14ac:dyDescent="0.25">
      <c r="E35" s="5" t="s">
        <v>11</v>
      </c>
    </row>
    <row r="36" spans="3:5" x14ac:dyDescent="0.25">
      <c r="C36" t="s">
        <v>12</v>
      </c>
      <c r="D36" t="s">
        <v>13</v>
      </c>
      <c r="E36" s="3">
        <f t="array" ref="E36:E38">MMULT(E30:G32,J24:J26)</f>
        <v>1.7514036585681367</v>
      </c>
    </row>
    <row r="37" spans="3:5" x14ac:dyDescent="0.25">
      <c r="C37" t="s">
        <v>1</v>
      </c>
      <c r="D37" t="s">
        <v>15</v>
      </c>
      <c r="E37" s="3">
        <v>4.8952883645113623</v>
      </c>
    </row>
    <row r="38" spans="3:5" x14ac:dyDescent="0.25">
      <c r="C38" t="s">
        <v>2</v>
      </c>
      <c r="D38" t="s">
        <v>16</v>
      </c>
      <c r="E38" s="3">
        <v>3.7584154829361722</v>
      </c>
    </row>
  </sheetData>
  <mergeCells count="5">
    <mergeCell ref="E3:G3"/>
    <mergeCell ref="A16:C16"/>
    <mergeCell ref="E17:O17"/>
    <mergeCell ref="E23:G23"/>
    <mergeCell ref="E29:G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Reg</vt:lpstr>
      <vt:lpstr>Data</vt:lpstr>
      <vt:lpstr>Multi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Srinivas</dc:creator>
  <cp:lastModifiedBy>Hitesh Srinivas</cp:lastModifiedBy>
  <dcterms:created xsi:type="dcterms:W3CDTF">2015-06-05T18:17:20Z</dcterms:created>
  <dcterms:modified xsi:type="dcterms:W3CDTF">2025-01-10T04:00:34Z</dcterms:modified>
</cp:coreProperties>
</file>