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HDD\"/>
    </mc:Choice>
  </mc:AlternateContent>
  <xr:revisionPtr revIDLastSave="0" documentId="13_ncr:1_{56AF02E2-DCA1-4665-93A0-A551F1861702}" xr6:coauthVersionLast="45" xr6:coauthVersionMax="45" xr10:uidLastSave="{00000000-0000-0000-0000-000000000000}"/>
  <workbookProtection workbookAlgorithmName="SHA-512" workbookHashValue="P2YmqjfR33r9pSgiC5jZ8/n898UG44Uabv/b33fvSeh7VPRTb66tWaWm/te84OqbO+CNUWx4ZAajshM0NjaCcw==" workbookSaltValue="sMr136PQMq1pxD/EDf3wcw==" workbookSpinCount="100000" lockStructure="1"/>
  <bookViews>
    <workbookView xWindow="-108" yWindow="-108" windowWidth="23256" windowHeight="12576" xr2:uid="{00000000-000D-0000-FFFF-FFFF00000000}"/>
  </bookViews>
  <sheets>
    <sheet name="Order Form" sheetId="8" r:id="rId1"/>
    <sheet name="Data Sheet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8" l="1"/>
  <c r="H16" i="8"/>
  <c r="L8" i="8" l="1"/>
  <c r="M8" i="8" s="1"/>
  <c r="L6" i="8"/>
  <c r="M6" i="8" s="1"/>
  <c r="L4" i="8"/>
  <c r="M4" i="8" s="1"/>
  <c r="H8" i="8"/>
  <c r="I8" i="8" s="1"/>
  <c r="H6" i="8"/>
  <c r="I6" i="8" s="1"/>
  <c r="H4" i="8"/>
  <c r="I4" i="8" s="1"/>
  <c r="D20" i="8"/>
  <c r="E20" i="8" s="1"/>
  <c r="D18" i="8"/>
  <c r="E18" i="8" s="1"/>
  <c r="D15" i="8"/>
  <c r="E15" i="8" s="1"/>
  <c r="D8" i="8"/>
  <c r="E8" i="8" s="1"/>
  <c r="D6" i="8"/>
  <c r="E6" i="8" s="1"/>
  <c r="D4" i="8"/>
  <c r="E4" i="8" s="1"/>
  <c r="F23" i="7" l="1"/>
  <c r="F22" i="7"/>
  <c r="F21" i="7"/>
  <c r="H18" i="8" l="1"/>
  <c r="I18" i="8" s="1"/>
  <c r="L21" i="8"/>
  <c r="M21" i="8" s="1"/>
  <c r="H21" i="8"/>
  <c r="I21" i="8" s="1"/>
  <c r="D23" i="8"/>
  <c r="E23" i="8" s="1"/>
  <c r="D11" i="8"/>
  <c r="E11" i="8" s="1"/>
  <c r="L18" i="8"/>
  <c r="M18" i="8" s="1"/>
  <c r="M17" i="8"/>
  <c r="L15" i="8"/>
  <c r="M15" i="8" s="1"/>
  <c r="L13" i="8"/>
  <c r="M13" i="8" s="1"/>
  <c r="L12" i="8"/>
  <c r="M12" i="8" s="1"/>
  <c r="L11" i="8"/>
  <c r="M11" i="8" s="1"/>
  <c r="H13" i="8"/>
  <c r="I13" i="8" s="1"/>
  <c r="H12" i="8"/>
  <c r="I12" i="8" s="1"/>
  <c r="L1" i="8"/>
  <c r="O3" i="8" l="1"/>
  <c r="O4" i="8" s="1"/>
  <c r="O6" i="8" s="1"/>
  <c r="O10" i="8" s="1"/>
  <c r="F20" i="7"/>
  <c r="F19" i="7"/>
  <c r="F18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3" i="7"/>
</calcChain>
</file>

<file path=xl/sharedStrings.xml><?xml version="1.0" encoding="utf-8"?>
<sst xmlns="http://schemas.openxmlformats.org/spreadsheetml/2006/main" count="247" uniqueCount="103">
  <si>
    <t>Price</t>
  </si>
  <si>
    <t>Chips</t>
  </si>
  <si>
    <t>WRAPS</t>
  </si>
  <si>
    <t>SALAD</t>
  </si>
  <si>
    <t>PIZZA</t>
  </si>
  <si>
    <t>Veggie</t>
  </si>
  <si>
    <t>Sandwich</t>
  </si>
  <si>
    <t>Chicken Strip</t>
  </si>
  <si>
    <t>Drinks</t>
  </si>
  <si>
    <t>20 Oz</t>
  </si>
  <si>
    <t>30 Oz</t>
  </si>
  <si>
    <t>Milk</t>
  </si>
  <si>
    <t>Cookie</t>
  </si>
  <si>
    <t>$7 Meal</t>
  </si>
  <si>
    <t>#1 Ham</t>
  </si>
  <si>
    <t>FOOT LONGS</t>
  </si>
  <si>
    <t>6 INCHES</t>
  </si>
  <si>
    <t>Salami</t>
  </si>
  <si>
    <t>Cheese</t>
  </si>
  <si>
    <t>Deluxe</t>
  </si>
  <si>
    <t>Double Meat</t>
  </si>
  <si>
    <t>Salad</t>
  </si>
  <si>
    <r>
      <rPr>
        <sz val="11"/>
        <rFont val="Calibri"/>
        <family val="2"/>
      </rPr>
      <t>Veggie</t>
    </r>
  </si>
  <si>
    <r>
      <rPr>
        <sz val="11"/>
        <rFont val="Calibri"/>
        <family val="2"/>
      </rPr>
      <t>Ham</t>
    </r>
  </si>
  <si>
    <r>
      <rPr>
        <sz val="11"/>
        <rFont val="Calibri"/>
        <family val="2"/>
      </rPr>
      <t>Cold Cut Combo</t>
    </r>
  </si>
  <si>
    <r>
      <rPr>
        <sz val="11"/>
        <rFont val="Calibri"/>
        <family val="2"/>
      </rPr>
      <t>Meatball</t>
    </r>
  </si>
  <si>
    <r>
      <rPr>
        <sz val="11"/>
        <rFont val="Calibri"/>
        <family val="2"/>
      </rPr>
      <t>Spicy Italian</t>
    </r>
  </si>
  <si>
    <r>
      <rPr>
        <sz val="11"/>
        <rFont val="Calibri"/>
        <family val="2"/>
      </rPr>
      <t>Tuna</t>
    </r>
  </si>
  <si>
    <t>Oven Roasted Chicken</t>
  </si>
  <si>
    <r>
      <rPr>
        <sz val="11"/>
        <rFont val="Calibri"/>
        <family val="2"/>
      </rPr>
      <t>Turkey</t>
    </r>
  </si>
  <si>
    <r>
      <rPr>
        <sz val="11"/>
        <rFont val="Calibri"/>
        <family val="2"/>
      </rPr>
      <t>B.M.T.</t>
    </r>
  </si>
  <si>
    <r>
      <rPr>
        <sz val="11"/>
        <rFont val="Calibri"/>
        <family val="2"/>
      </rPr>
      <t>Steak</t>
    </r>
  </si>
  <si>
    <t>Chicken Bacon Ranch</t>
  </si>
  <si>
    <t>Sweet Onion Chicken</t>
  </si>
  <si>
    <t>Turkey Italiano</t>
  </si>
  <si>
    <t>Pizza Sub</t>
  </si>
  <si>
    <t>Pizza</t>
  </si>
  <si>
    <t>Meat ball</t>
  </si>
  <si>
    <t>Pepperoni</t>
  </si>
  <si>
    <t>South west Steak and Cheese</t>
  </si>
  <si>
    <t>Wraps</t>
  </si>
  <si>
    <t>Turkey Bacon Guacamole</t>
  </si>
  <si>
    <t>Chicken Cesare</t>
  </si>
  <si>
    <t>Bacon</t>
  </si>
  <si>
    <t xml:space="preserve"> 6" Add On</t>
  </si>
  <si>
    <t xml:space="preserve"> 12" Add On</t>
  </si>
  <si>
    <t>Juice Box</t>
  </si>
  <si>
    <t>Other Add on</t>
  </si>
  <si>
    <t>Shop #</t>
  </si>
  <si>
    <t>Qt</t>
  </si>
  <si>
    <t>Select Sandwich</t>
  </si>
  <si>
    <t>6" inch</t>
  </si>
  <si>
    <t xml:space="preserve"> Price</t>
  </si>
  <si>
    <t>Foot Long</t>
  </si>
  <si>
    <t>Select wrap</t>
  </si>
  <si>
    <t>Bread</t>
  </si>
  <si>
    <t>Flat Bread</t>
  </si>
  <si>
    <t>Select Salad</t>
  </si>
  <si>
    <t>Select Pizza</t>
  </si>
  <si>
    <t>6" Add On</t>
  </si>
  <si>
    <t>12" Add On</t>
  </si>
  <si>
    <t>$ 7 Deal</t>
  </si>
  <si>
    <t>Chips / Cookie</t>
  </si>
  <si>
    <t>3-Cookie</t>
  </si>
  <si>
    <t>12-Cookie</t>
  </si>
  <si>
    <t>Add Meal</t>
  </si>
  <si>
    <t>Mini Sub</t>
  </si>
  <si>
    <t>Bottle / Chips</t>
  </si>
  <si>
    <t>20Oz/Chips</t>
  </si>
  <si>
    <t>20 Oz / 2-Cookie</t>
  </si>
  <si>
    <t>30 Oz / Chops</t>
  </si>
  <si>
    <t>30 Oz / 2- Cookie</t>
  </si>
  <si>
    <t>Other Meat</t>
  </si>
  <si>
    <t>Bottle / 2-Cookie</t>
  </si>
  <si>
    <t>Peperoni</t>
  </si>
  <si>
    <t>Bottled Beverages</t>
  </si>
  <si>
    <t>Juice / Chips</t>
  </si>
  <si>
    <t>Juice / Cookie</t>
  </si>
  <si>
    <t>20Oz/Cookie</t>
  </si>
  <si>
    <t>Milk / Chips</t>
  </si>
  <si>
    <t>Milk / Cookie</t>
  </si>
  <si>
    <t>20Oz / Apple Sauce</t>
  </si>
  <si>
    <t>Milk / Apple Sauce</t>
  </si>
  <si>
    <t>Ham</t>
  </si>
  <si>
    <t>Turkey</t>
  </si>
  <si>
    <t>Tune</t>
  </si>
  <si>
    <t>Meatball</t>
  </si>
  <si>
    <t>Peporoni</t>
  </si>
  <si>
    <t>#2 Turkey</t>
  </si>
  <si>
    <t>#3 BMT</t>
  </si>
  <si>
    <t>#4 Tuna</t>
  </si>
  <si>
    <t>#5 Meatball</t>
  </si>
  <si>
    <t>#6 ORC</t>
  </si>
  <si>
    <t>#7 CCC</t>
  </si>
  <si>
    <t xml:space="preserve">                 ORDER FORM</t>
  </si>
  <si>
    <t>Egg &amp; Cheese</t>
  </si>
  <si>
    <t>Bacon Egg  &amp; Cheese</t>
  </si>
  <si>
    <t>Steak Egg &amp; Cheese</t>
  </si>
  <si>
    <t>Total</t>
  </si>
  <si>
    <t>Tax</t>
  </si>
  <si>
    <t>Collected</t>
  </si>
  <si>
    <t>Total with Tax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</si>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</sst>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\$###0.00;\$###0.00"/>
  </numFmts>
  <fonts count="1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165" fontId="5" fillId="2" borderId="3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shrinkToFit="1"/>
    </xf>
    <xf numFmtId="0" fontId="4" fillId="0" borderId="11" xfId="0" applyFont="1" applyBorder="1" applyAlignment="1">
      <alignment horizontal="right" vertical="top" shrinkToFit="1"/>
    </xf>
    <xf numFmtId="165" fontId="5" fillId="2" borderId="10" xfId="0" applyNumberFormat="1" applyFont="1" applyFill="1" applyBorder="1" applyAlignment="1" applyProtection="1">
      <alignment horizontal="center" vertical="top" shrinkToFit="1"/>
      <protection locked="0"/>
    </xf>
    <xf numFmtId="165" fontId="5" fillId="2" borderId="12" xfId="0" applyNumberFormat="1" applyFont="1" applyFill="1" applyBorder="1" applyAlignment="1" applyProtection="1">
      <alignment horizontal="center" vertical="top" wrapText="1"/>
      <protection locked="0"/>
    </xf>
    <xf numFmtId="0" fontId="4" fillId="0" borderId="13" xfId="0" applyFont="1" applyBorder="1" applyAlignment="1">
      <alignment horizontal="right" vertical="top" shrinkToFit="1"/>
    </xf>
    <xf numFmtId="165" fontId="5" fillId="2" borderId="14" xfId="0" applyNumberFormat="1" applyFont="1" applyFill="1" applyBorder="1" applyAlignment="1" applyProtection="1">
      <alignment horizontal="center" vertical="top" shrinkToFit="1"/>
      <protection locked="0"/>
    </xf>
    <xf numFmtId="165" fontId="5" fillId="2" borderId="15" xfId="0" applyNumberFormat="1" applyFont="1" applyFill="1" applyBorder="1" applyAlignment="1" applyProtection="1">
      <alignment horizontal="center" vertical="top" wrapText="1"/>
      <protection locked="0"/>
    </xf>
    <xf numFmtId="0" fontId="4" fillId="0" borderId="3" xfId="0" applyFont="1" applyFill="1" applyBorder="1" applyAlignment="1">
      <alignment horizontal="right" vertical="top" shrinkToFit="1"/>
    </xf>
    <xf numFmtId="165" fontId="5" fillId="2" borderId="3" xfId="0" applyNumberFormat="1" applyFont="1" applyFill="1" applyBorder="1" applyAlignment="1" applyProtection="1">
      <alignment horizontal="center" vertical="top" shrinkToFit="1"/>
      <protection locked="0"/>
    </xf>
    <xf numFmtId="0" fontId="4" fillId="0" borderId="11" xfId="0" applyFont="1" applyFill="1" applyBorder="1" applyAlignment="1">
      <alignment horizontal="right" vertical="top" shrinkToFit="1"/>
    </xf>
    <xf numFmtId="0" fontId="4" fillId="0" borderId="3" xfId="0" applyFont="1" applyBorder="1" applyAlignment="1">
      <alignment horizontal="right" vertical="top" shrinkToFit="1"/>
    </xf>
    <xf numFmtId="0" fontId="4" fillId="0" borderId="16" xfId="0" applyFont="1" applyBorder="1" applyAlignment="1">
      <alignment horizontal="right" vertical="top" shrinkToFit="1"/>
    </xf>
    <xf numFmtId="165" fontId="5" fillId="2" borderId="17" xfId="0" applyNumberFormat="1" applyFont="1" applyFill="1" applyBorder="1" applyAlignment="1" applyProtection="1">
      <alignment horizontal="center" vertical="top" shrinkToFit="1"/>
      <protection locked="0"/>
    </xf>
    <xf numFmtId="165" fontId="5" fillId="2" borderId="18" xfId="0" applyNumberFormat="1" applyFont="1" applyFill="1" applyBorder="1" applyAlignment="1" applyProtection="1">
      <alignment horizontal="center" vertical="top" wrapText="1"/>
      <protection locked="0"/>
    </xf>
    <xf numFmtId="0" fontId="0" fillId="0" borderId="3" xfId="0" applyBorder="1" applyAlignment="1">
      <alignment horizontal="center" shrinkToFit="1"/>
    </xf>
    <xf numFmtId="0" fontId="0" fillId="0" borderId="3" xfId="0" applyBorder="1" applyAlignment="1">
      <alignment shrinkToFit="1"/>
    </xf>
    <xf numFmtId="164" fontId="0" fillId="2" borderId="3" xfId="0" applyNumberFormat="1" applyFill="1" applyBorder="1" applyAlignment="1">
      <alignment shrinkToFit="1"/>
    </xf>
    <xf numFmtId="0" fontId="0" fillId="0" borderId="3" xfId="0" applyBorder="1" applyAlignment="1">
      <alignment horizontal="right" shrinkToFit="1"/>
    </xf>
    <xf numFmtId="0" fontId="0" fillId="0" borderId="3" xfId="0" applyBorder="1"/>
    <xf numFmtId="164" fontId="0" fillId="2" borderId="3" xfId="0" applyNumberFormat="1" applyFill="1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164" fontId="0" fillId="2" borderId="4" xfId="0" applyNumberFormat="1" applyFill="1" applyBorder="1" applyAlignment="1">
      <alignment horizontal="center" shrinkToFit="1"/>
    </xf>
    <xf numFmtId="0" fontId="4" fillId="0" borderId="0" xfId="0" applyFont="1" applyFill="1" applyBorder="1" applyAlignment="1">
      <alignment horizontal="right" vertical="top" shrinkToFit="1"/>
    </xf>
    <xf numFmtId="0" fontId="5" fillId="3" borderId="0" xfId="0" applyNumberFormat="1" applyFont="1" applyFill="1" applyBorder="1" applyAlignment="1" applyProtection="1">
      <alignment horizontal="center" vertical="top" shrinkToFit="1"/>
      <protection locked="0"/>
    </xf>
    <xf numFmtId="0" fontId="6" fillId="0" borderId="0" xfId="0" applyFont="1"/>
    <xf numFmtId="164" fontId="6" fillId="0" borderId="7" xfId="0" applyNumberFormat="1" applyFont="1" applyBorder="1"/>
    <xf numFmtId="0" fontId="2" fillId="0" borderId="0" xfId="0" applyFont="1"/>
    <xf numFmtId="0" fontId="6" fillId="0" borderId="7" xfId="0" applyFont="1" applyBorder="1" applyAlignment="1">
      <alignment horizontal="center"/>
    </xf>
    <xf numFmtId="0" fontId="0" fillId="0" borderId="0" xfId="0" applyFont="1"/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1" xfId="0" applyFont="1" applyBorder="1" applyAlignment="1" applyProtection="1">
      <alignment horizontal="center" shrinkToFit="1"/>
      <protection locked="0"/>
    </xf>
    <xf numFmtId="164" fontId="6" fillId="0" borderId="23" xfId="0" applyNumberFormat="1" applyFont="1" applyBorder="1"/>
    <xf numFmtId="0" fontId="6" fillId="0" borderId="21" xfId="0" applyFont="1" applyBorder="1" applyAlignment="1">
      <alignment horizontal="center" shrinkToFit="1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8" xfId="0" applyBorder="1"/>
    <xf numFmtId="0" fontId="6" fillId="0" borderId="28" xfId="0" applyFont="1" applyBorder="1"/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 shrinkToFit="1"/>
    </xf>
    <xf numFmtId="0" fontId="6" fillId="0" borderId="20" xfId="0" applyFont="1" applyBorder="1" applyAlignment="1" applyProtection="1">
      <alignment horizontal="center" shrinkToFit="1"/>
      <protection locked="0"/>
    </xf>
    <xf numFmtId="164" fontId="6" fillId="0" borderId="23" xfId="0" applyNumberFormat="1" applyFont="1" applyBorder="1" applyAlignment="1">
      <alignment shrinkToFit="1"/>
    </xf>
    <xf numFmtId="0" fontId="6" fillId="0" borderId="22" xfId="0" applyFont="1" applyBorder="1" applyAlignment="1" applyProtection="1">
      <alignment horizontal="center" shrinkToFit="1"/>
      <protection locked="0"/>
    </xf>
    <xf numFmtId="0" fontId="6" fillId="0" borderId="5" xfId="0" applyFont="1" applyBorder="1" applyAlignment="1" applyProtection="1">
      <alignment horizontal="center" shrinkToFit="1"/>
      <protection locked="0"/>
    </xf>
    <xf numFmtId="0" fontId="6" fillId="0" borderId="6" xfId="0" applyFont="1" applyBorder="1" applyAlignment="1" applyProtection="1">
      <alignment horizontal="center" shrinkToFit="1"/>
      <protection locked="0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0" fillId="0" borderId="26" xfId="0" applyBorder="1" applyAlignment="1">
      <alignment horizontal="center" shrinkToFit="1"/>
    </xf>
    <xf numFmtId="14" fontId="3" fillId="0" borderId="0" xfId="0" applyNumberFormat="1" applyFont="1" applyAlignment="1">
      <alignment horizontal="center" shrinkToFit="1"/>
    </xf>
    <xf numFmtId="0" fontId="0" fillId="0" borderId="19" xfId="0" applyBorder="1"/>
    <xf numFmtId="164" fontId="5" fillId="2" borderId="3" xfId="0" applyNumberFormat="1" applyFont="1" applyFill="1" applyBorder="1" applyAlignment="1" applyProtection="1">
      <alignment horizontal="center" vertical="top" shrinkToFit="1"/>
      <protection locked="0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 shrinkToFit="1"/>
    </xf>
    <xf numFmtId="164" fontId="6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1" fillId="0" borderId="7" xfId="0" applyFont="1" applyFill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8" xfId="0" applyFont="1" applyBorder="1"/>
    <xf numFmtId="0" fontId="0" fillId="0" borderId="7" xfId="0" applyBorder="1"/>
    <xf numFmtId="164" fontId="11" fillId="6" borderId="1" xfId="0" applyNumberFormat="1" applyFont="1" applyFill="1" applyBorder="1" applyAlignment="1">
      <alignment horizontal="center"/>
    </xf>
    <xf numFmtId="164" fontId="13" fillId="5" borderId="1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7" fillId="0" borderId="0" xfId="0" applyFont="1"/>
    <xf numFmtId="0" fontId="12" fillId="0" borderId="0" xfId="0" applyFont="1"/>
    <xf numFmtId="0" fontId="7" fillId="0" borderId="8" xfId="0" applyFont="1" applyBorder="1"/>
    <xf numFmtId="164" fontId="10" fillId="0" borderId="8" xfId="0" applyNumberFormat="1" applyFont="1" applyBorder="1"/>
    <xf numFmtId="0" fontId="10" fillId="0" borderId="8" xfId="0" applyFont="1" applyBorder="1"/>
    <xf numFmtId="164" fontId="10" fillId="0" borderId="0" xfId="0" applyNumberFormat="1" applyFont="1"/>
    <xf numFmtId="0" fontId="12" fillId="0" borderId="9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64" fontId="10" fillId="0" borderId="9" xfId="0" applyNumberFormat="1" applyFont="1" applyBorder="1"/>
    <xf numFmtId="0" fontId="7" fillId="3" borderId="9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2" fillId="0" borderId="9" xfId="0" applyFont="1" applyBorder="1"/>
    <xf numFmtId="0" fontId="7" fillId="0" borderId="9" xfId="0" applyFont="1" applyBorder="1"/>
    <xf numFmtId="0" fontId="10" fillId="0" borderId="0" xfId="0" applyFont="1"/>
    <xf numFmtId="0" fontId="10" fillId="0" borderId="9" xfId="0" applyFont="1" applyBorder="1"/>
    <xf numFmtId="0" fontId="10" fillId="0" borderId="0" xfId="0" applyFont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30" xfId="0" applyFont="1" applyFill="1" applyBorder="1" applyAlignment="1" applyProtection="1">
      <alignment horizontal="center" shrinkToFit="1"/>
      <protection locked="0"/>
    </xf>
    <xf numFmtId="0" fontId="3" fillId="7" borderId="30" xfId="0" applyFont="1" applyFill="1" applyBorder="1" applyAlignment="1">
      <alignment horizontal="center"/>
    </xf>
    <xf numFmtId="164" fontId="10" fillId="0" borderId="2" xfId="0" applyNumberFormat="1" applyFont="1" applyBorder="1"/>
    <xf numFmtId="0" fontId="6" fillId="0" borderId="23" xfId="0" applyFont="1" applyBorder="1" applyAlignment="1" applyProtection="1">
      <alignment horizontal="center"/>
      <protection locked="0"/>
    </xf>
    <xf numFmtId="0" fontId="6" fillId="0" borderId="21" xfId="0" applyFont="1" applyBorder="1" applyAlignment="1" applyProtection="1">
      <alignment horizontal="center"/>
      <protection locked="0"/>
    </xf>
    <xf numFmtId="0" fontId="6" fillId="4" borderId="5" xfId="0" applyFont="1" applyFill="1" applyBorder="1" applyAlignment="1" applyProtection="1">
      <alignment horizontal="center" shrinkToFit="1"/>
      <protection locked="0"/>
    </xf>
    <xf numFmtId="0" fontId="6" fillId="4" borderId="6" xfId="0" applyFont="1" applyFill="1" applyBorder="1" applyAlignment="1" applyProtection="1">
      <alignment horizontal="center" shrinkToFit="1"/>
      <protection locked="0"/>
    </xf>
    <xf numFmtId="0" fontId="6" fillId="4" borderId="7" xfId="0" applyFont="1" applyFill="1" applyBorder="1" applyAlignment="1" applyProtection="1">
      <alignment horizontal="center" shrinkToFit="1"/>
      <protection locked="0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14" fontId="3" fillId="0" borderId="24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35" xfId="0" applyFont="1" applyFill="1" applyBorder="1" applyAlignment="1">
      <alignment horizontal="center"/>
    </xf>
    <xf numFmtId="0" fontId="2" fillId="7" borderId="36" xfId="0" applyFont="1" applyFill="1" applyBorder="1" applyAlignment="1">
      <alignment horizontal="center"/>
    </xf>
    <xf numFmtId="0" fontId="2" fillId="7" borderId="3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37675-1AC2-4D50-B6EA-45478948C351}">
  <dimension ref="A1:O23"/>
  <sheetViews>
    <sheetView tabSelected="1" zoomScale="85" zoomScaleNormal="85" workbookViewId="0">
      <selection activeCell="L1" sqref="L1"/>
    </sheetView>
  </sheetViews>
  <sheetFormatPr defaultRowHeight="14.4" x14ac:dyDescent="0.3"/>
  <cols>
    <col min="1" max="1" width="7.6640625" bestFit="1" customWidth="1"/>
    <col min="2" max="2" width="4.33203125" bestFit="1" customWidth="1"/>
    <col min="3" max="3" width="21.5546875" bestFit="1" customWidth="1"/>
    <col min="4" max="4" width="8.21875" customWidth="1"/>
    <col min="5" max="5" width="2.88671875" style="74" customWidth="1"/>
    <col min="6" max="6" width="4.33203125" bestFit="1" customWidth="1"/>
    <col min="7" max="7" width="21.5546875" bestFit="1" customWidth="1"/>
    <col min="8" max="8" width="8.21875" bestFit="1" customWidth="1"/>
    <col min="9" max="9" width="2.33203125" style="74" customWidth="1"/>
    <col min="10" max="10" width="4.21875" bestFit="1" customWidth="1"/>
    <col min="11" max="11" width="21" bestFit="1" customWidth="1"/>
    <col min="12" max="12" width="8.88671875" customWidth="1"/>
    <col min="13" max="13" width="2.6640625" style="74" customWidth="1"/>
    <col min="14" max="14" width="18.88671875" bestFit="1" customWidth="1"/>
    <col min="15" max="15" width="14.88671875" customWidth="1"/>
  </cols>
  <sheetData>
    <row r="1" spans="1:15" ht="29.4" thickBot="1" x14ac:dyDescent="0.6">
      <c r="A1" s="106" t="s">
        <v>48</v>
      </c>
      <c r="B1" s="106"/>
      <c r="C1" s="73">
        <v>870</v>
      </c>
      <c r="D1" s="107" t="s">
        <v>94</v>
      </c>
      <c r="E1" s="107"/>
      <c r="F1" s="107"/>
      <c r="G1" s="107"/>
      <c r="H1" s="107"/>
      <c r="I1" s="107"/>
      <c r="J1" s="107"/>
      <c r="K1" s="107"/>
      <c r="L1" s="57">
        <f ca="1">(TODAY())</f>
        <v>44152</v>
      </c>
    </row>
    <row r="2" spans="1:15" s="30" customFormat="1" ht="24" thickBot="1" x14ac:dyDescent="0.5">
      <c r="A2" s="114" t="s">
        <v>16</v>
      </c>
      <c r="B2" s="115"/>
      <c r="C2" s="115"/>
      <c r="D2" s="116"/>
      <c r="E2" s="80"/>
      <c r="F2" s="114" t="s">
        <v>3</v>
      </c>
      <c r="G2" s="115"/>
      <c r="H2" s="116"/>
      <c r="I2" s="88"/>
      <c r="J2" s="117" t="s">
        <v>2</v>
      </c>
      <c r="K2" s="118"/>
      <c r="L2" s="119"/>
      <c r="M2" s="75"/>
    </row>
    <row r="3" spans="1:15" s="32" customFormat="1" ht="29.4" thickBot="1" x14ac:dyDescent="0.6">
      <c r="A3" s="33" t="s">
        <v>55</v>
      </c>
      <c r="B3" s="34" t="s">
        <v>49</v>
      </c>
      <c r="C3" s="34" t="s">
        <v>50</v>
      </c>
      <c r="D3" s="36" t="s">
        <v>0</v>
      </c>
      <c r="E3" s="81"/>
      <c r="F3" s="34" t="s">
        <v>49</v>
      </c>
      <c r="G3" s="34" t="s">
        <v>57</v>
      </c>
      <c r="H3" s="31" t="s">
        <v>0</v>
      </c>
      <c r="I3" s="89"/>
      <c r="J3" s="60" t="s">
        <v>49</v>
      </c>
      <c r="K3" s="44" t="s">
        <v>54</v>
      </c>
      <c r="L3" s="61" t="s">
        <v>0</v>
      </c>
      <c r="M3" s="76"/>
      <c r="N3" s="65" t="s">
        <v>98</v>
      </c>
      <c r="O3" s="62">
        <f>SUM(E4+E6+E8+E11+E15+E18+E20+E23+I4+I6+I8+I12+I13+I17+I18+I21+M4+M6+M8+M11+M12+M13+M15+M17+M18+M21)</f>
        <v>0</v>
      </c>
    </row>
    <row r="4" spans="1:15" s="28" customFormat="1" ht="21.6" thickBot="1" x14ac:dyDescent="0.45">
      <c r="A4" s="49" t="s">
        <v>55</v>
      </c>
      <c r="B4" s="37">
        <v>0</v>
      </c>
      <c r="C4" s="37" t="s">
        <v>5</v>
      </c>
      <c r="D4" s="50">
        <f>VLOOKUP(C4,'Data Sheet'!A3:B23,2,0)</f>
        <v>4.29</v>
      </c>
      <c r="E4" s="82">
        <f>SUM(D4*B4)</f>
        <v>0</v>
      </c>
      <c r="F4" s="37">
        <v>0</v>
      </c>
      <c r="G4" s="37" t="s">
        <v>5</v>
      </c>
      <c r="H4" s="50">
        <f>VLOOKUP(G4,'Data Sheet'!E3:F23,2,0)</f>
        <v>6.29</v>
      </c>
      <c r="I4" s="82">
        <f>SUM(H4*F4)</f>
        <v>0</v>
      </c>
      <c r="J4" s="37">
        <v>0</v>
      </c>
      <c r="K4" s="39" t="s">
        <v>41</v>
      </c>
      <c r="L4" s="50">
        <f>VLOOKUP(K4,'Data Sheet'!I3:J23,2,0)</f>
        <v>7.49</v>
      </c>
      <c r="M4" s="77">
        <f>SUM(L4*J4)</f>
        <v>0</v>
      </c>
      <c r="N4" s="66" t="s">
        <v>99</v>
      </c>
      <c r="O4" s="63">
        <f>SUM(O3*0.08)</f>
        <v>0</v>
      </c>
    </row>
    <row r="5" spans="1:15" s="32" customFormat="1" ht="4.95" customHeight="1" thickBot="1" x14ac:dyDescent="0.35">
      <c r="A5" s="111"/>
      <c r="B5" s="112"/>
      <c r="C5" s="112"/>
      <c r="D5" s="113"/>
      <c r="E5" s="83"/>
      <c r="F5" s="111"/>
      <c r="G5" s="112"/>
      <c r="H5" s="113"/>
      <c r="I5" s="89"/>
      <c r="J5" s="111"/>
      <c r="K5" s="112"/>
      <c r="L5" s="113"/>
      <c r="M5" s="76"/>
      <c r="O5" s="69"/>
    </row>
    <row r="6" spans="1:15" s="28" customFormat="1" ht="26.4" thickBot="1" x14ac:dyDescent="0.55000000000000004">
      <c r="A6" s="49" t="s">
        <v>55</v>
      </c>
      <c r="B6" s="37">
        <v>0</v>
      </c>
      <c r="C6" s="37" t="s">
        <v>5</v>
      </c>
      <c r="D6" s="38">
        <f>VLOOKUP(C6,'Data Sheet'!A3:B23,2,0)</f>
        <v>4.29</v>
      </c>
      <c r="E6" s="82">
        <f>SUM(D6*B6)</f>
        <v>0</v>
      </c>
      <c r="F6" s="37">
        <v>0</v>
      </c>
      <c r="G6" s="37" t="s">
        <v>5</v>
      </c>
      <c r="H6" s="50">
        <f>VLOOKUP(G6,'Data Sheet'!E3:F23,2,0)</f>
        <v>6.29</v>
      </c>
      <c r="I6" s="82">
        <f>SUM(H6*F6)</f>
        <v>0</v>
      </c>
      <c r="J6" s="37">
        <v>0</v>
      </c>
      <c r="K6" s="39" t="s">
        <v>41</v>
      </c>
      <c r="L6" s="50">
        <f>VLOOKUP(K6,'Data Sheet'!I3:J23,2,0)</f>
        <v>7.49</v>
      </c>
      <c r="M6" s="77">
        <f>SUM(L6*J6)</f>
        <v>0</v>
      </c>
      <c r="N6" s="66" t="s">
        <v>101</v>
      </c>
      <c r="O6" s="64">
        <f>SUM(O3+O4)</f>
        <v>0</v>
      </c>
    </row>
    <row r="7" spans="1:15" s="32" customFormat="1" ht="7.2" customHeight="1" thickBot="1" x14ac:dyDescent="0.35">
      <c r="A7" s="111"/>
      <c r="B7" s="112"/>
      <c r="C7" s="112"/>
      <c r="D7" s="113"/>
      <c r="E7" s="83"/>
      <c r="F7" s="111"/>
      <c r="G7" s="112"/>
      <c r="H7" s="113"/>
      <c r="I7" s="89"/>
      <c r="J7" s="111"/>
      <c r="K7" s="112"/>
      <c r="L7" s="113"/>
      <c r="M7" s="76"/>
      <c r="O7" s="69"/>
    </row>
    <row r="8" spans="1:15" s="28" customFormat="1" ht="26.4" thickBot="1" x14ac:dyDescent="0.55000000000000004">
      <c r="A8" s="49" t="s">
        <v>55</v>
      </c>
      <c r="B8" s="37">
        <v>0</v>
      </c>
      <c r="C8" s="37" t="s">
        <v>5</v>
      </c>
      <c r="D8" s="38">
        <f>VLOOKUP(C8,'Data Sheet'!A3:B23,2,0)</f>
        <v>4.29</v>
      </c>
      <c r="E8" s="82">
        <f>SUM(D8*B8)</f>
        <v>0</v>
      </c>
      <c r="F8" s="37">
        <v>0</v>
      </c>
      <c r="G8" s="37" t="s">
        <v>5</v>
      </c>
      <c r="H8" s="50">
        <f>VLOOKUP(G8,'Data Sheet'!E3:F23,2,0)</f>
        <v>6.29</v>
      </c>
      <c r="I8" s="82">
        <f>SUM(H8*F8)</f>
        <v>0</v>
      </c>
      <c r="J8" s="37">
        <v>0</v>
      </c>
      <c r="K8" s="39" t="s">
        <v>41</v>
      </c>
      <c r="L8" s="50">
        <f>VLOOKUP(K8,'Data Sheet'!I3:J23,2,0)</f>
        <v>7.49</v>
      </c>
      <c r="M8" s="77">
        <f>SUM(L8*J8)</f>
        <v>0</v>
      </c>
      <c r="N8" s="67" t="s">
        <v>100</v>
      </c>
      <c r="O8" s="72"/>
    </row>
    <row r="9" spans="1:15" ht="4.95" customHeight="1" thickBot="1" x14ac:dyDescent="0.35">
      <c r="A9" s="2"/>
      <c r="B9" s="2"/>
      <c r="C9" s="2"/>
      <c r="D9" s="2"/>
      <c r="E9" s="84"/>
      <c r="F9" s="2"/>
      <c r="G9" s="2"/>
      <c r="H9" s="2"/>
      <c r="M9" s="76"/>
      <c r="N9" s="1"/>
      <c r="O9" s="70"/>
    </row>
    <row r="10" spans="1:15" s="28" customFormat="1" ht="29.4" thickBot="1" x14ac:dyDescent="0.6">
      <c r="A10" s="40"/>
      <c r="B10" s="33" t="s">
        <v>49</v>
      </c>
      <c r="C10" s="93" t="s">
        <v>59</v>
      </c>
      <c r="D10" s="31" t="s">
        <v>0</v>
      </c>
      <c r="E10" s="85"/>
      <c r="F10" s="103" t="s">
        <v>4</v>
      </c>
      <c r="G10" s="104"/>
      <c r="H10" s="105"/>
      <c r="I10" s="90"/>
      <c r="J10" s="33" t="s">
        <v>49</v>
      </c>
      <c r="K10" s="93" t="s">
        <v>8</v>
      </c>
      <c r="L10" s="31" t="s">
        <v>0</v>
      </c>
      <c r="M10" s="78"/>
      <c r="N10" s="68" t="s">
        <v>102</v>
      </c>
      <c r="O10" s="71">
        <f>SUM(O6-O8)</f>
        <v>0</v>
      </c>
    </row>
    <row r="11" spans="1:15" s="28" customFormat="1" ht="21.6" thickBot="1" x14ac:dyDescent="0.45">
      <c r="A11" s="40"/>
      <c r="B11" s="52">
        <v>0</v>
      </c>
      <c r="C11" s="34" t="s">
        <v>19</v>
      </c>
      <c r="D11" s="38">
        <f>VLOOKUP(C11,'Data Sheet'!K3:L9,2,0)</f>
        <v>0.75</v>
      </c>
      <c r="E11" s="82">
        <f>SUM(D11*B11)</f>
        <v>0</v>
      </c>
      <c r="F11" s="41" t="s">
        <v>49</v>
      </c>
      <c r="G11" s="42" t="s">
        <v>58</v>
      </c>
      <c r="H11" s="36" t="s">
        <v>0</v>
      </c>
      <c r="I11" s="91"/>
      <c r="J11" s="51">
        <v>0</v>
      </c>
      <c r="K11" s="44" t="s">
        <v>9</v>
      </c>
      <c r="L11" s="50">
        <f>VLOOKUP(K11,'Data Sheet'!O3:P7,2,0)</f>
        <v>1.89</v>
      </c>
      <c r="M11" s="79">
        <f>SUM(L11*J11)</f>
        <v>0</v>
      </c>
    </row>
    <row r="12" spans="1:15" ht="21.6" thickBot="1" x14ac:dyDescent="0.45">
      <c r="A12" s="2"/>
      <c r="B12" s="2"/>
      <c r="C12" s="2"/>
      <c r="D12" s="2"/>
      <c r="E12" s="86"/>
      <c r="F12" s="51">
        <v>0</v>
      </c>
      <c r="G12" s="37" t="s">
        <v>18</v>
      </c>
      <c r="H12" s="38">
        <f>VLOOKUP(G12,'Data Sheet'!G3:H6,2,0)</f>
        <v>4.99</v>
      </c>
      <c r="I12" s="82">
        <f>SUM(H12*F12)</f>
        <v>0</v>
      </c>
      <c r="J12" s="51">
        <v>0</v>
      </c>
      <c r="K12" s="44" t="s">
        <v>9</v>
      </c>
      <c r="L12" s="50">
        <f>VLOOKUP(K12,'Data Sheet'!O3:P7,2,0)</f>
        <v>1.89</v>
      </c>
      <c r="M12" s="79">
        <f>SUM(L12*J12)</f>
        <v>0</v>
      </c>
    </row>
    <row r="13" spans="1:15" ht="24" thickBot="1" x14ac:dyDescent="0.5">
      <c r="A13" s="114" t="s">
        <v>15</v>
      </c>
      <c r="B13" s="115"/>
      <c r="C13" s="115"/>
      <c r="D13" s="116"/>
      <c r="E13" s="86"/>
      <c r="F13" s="51">
        <v>0</v>
      </c>
      <c r="G13" s="37" t="s">
        <v>18</v>
      </c>
      <c r="H13" s="38">
        <f>VLOOKUP(G13,'Data Sheet'!G3:H6,2,0)</f>
        <v>4.99</v>
      </c>
      <c r="I13" s="82">
        <f>SUM(H13*F13)</f>
        <v>0</v>
      </c>
      <c r="J13" s="51">
        <v>0</v>
      </c>
      <c r="K13" s="44" t="s">
        <v>9</v>
      </c>
      <c r="L13" s="50">
        <f>VLOOKUP(K13,'Data Sheet'!O3:P7,2,0)</f>
        <v>1.89</v>
      </c>
      <c r="M13" s="79">
        <f>SUM(L13*J13)</f>
        <v>0</v>
      </c>
    </row>
    <row r="14" spans="1:15" ht="21.6" thickBot="1" x14ac:dyDescent="0.45">
      <c r="A14" s="33" t="s">
        <v>55</v>
      </c>
      <c r="B14" s="34" t="s">
        <v>49</v>
      </c>
      <c r="C14" s="34" t="s">
        <v>50</v>
      </c>
      <c r="D14" s="31" t="s">
        <v>0</v>
      </c>
      <c r="E14" s="87"/>
      <c r="F14" s="46"/>
      <c r="G14" s="46"/>
      <c r="H14" s="46"/>
      <c r="I14" s="76"/>
      <c r="J14" s="35" t="s">
        <v>49</v>
      </c>
      <c r="K14" s="93" t="s">
        <v>62</v>
      </c>
      <c r="L14" s="31" t="s">
        <v>0</v>
      </c>
      <c r="O14" s="1"/>
    </row>
    <row r="15" spans="1:15" ht="21.6" thickBot="1" x14ac:dyDescent="0.45">
      <c r="A15" s="49" t="s">
        <v>55</v>
      </c>
      <c r="B15" s="37">
        <v>0</v>
      </c>
      <c r="C15" s="37" t="s">
        <v>5</v>
      </c>
      <c r="D15" s="29">
        <f>VLOOKUP(C15,'Data Sheet'!C3:D23,2,0)</f>
        <v>6.19</v>
      </c>
      <c r="E15" s="82">
        <f>SUM(D15*B15)</f>
        <v>0</v>
      </c>
      <c r="F15" s="47" t="s">
        <v>49</v>
      </c>
      <c r="G15" s="94" t="s">
        <v>61</v>
      </c>
      <c r="H15" s="47" t="s">
        <v>0</v>
      </c>
      <c r="I15" s="76"/>
      <c r="J15" s="51">
        <v>0</v>
      </c>
      <c r="K15" s="37" t="s">
        <v>1</v>
      </c>
      <c r="L15" s="50">
        <f>VLOOKUP(K15,'Data Sheet'!Q3:R6,2,0)</f>
        <v>1.29</v>
      </c>
      <c r="M15" s="79">
        <f>SUM(L15*J15)</f>
        <v>0</v>
      </c>
    </row>
    <row r="16" spans="1:15" ht="21.6" thickBot="1" x14ac:dyDescent="0.45">
      <c r="A16" s="52"/>
      <c r="B16" s="53"/>
      <c r="C16" s="53"/>
      <c r="D16" s="29"/>
      <c r="E16" s="82"/>
      <c r="F16" s="53">
        <v>0</v>
      </c>
      <c r="G16" s="98" t="s">
        <v>14</v>
      </c>
      <c r="H16" s="38">
        <f>VLOOKUP(G16,'Data Sheet'!S2:T8,2,0)</f>
        <v>7</v>
      </c>
      <c r="I16" s="76"/>
      <c r="J16" s="49">
        <v>0</v>
      </c>
      <c r="K16" s="37" t="s">
        <v>1</v>
      </c>
      <c r="L16" s="50">
        <f>VLOOKUP(K16,'Data Sheet'!Q1:R4,2,0)</f>
        <v>1.29</v>
      </c>
      <c r="M16" s="79"/>
    </row>
    <row r="17" spans="1:13" s="28" customFormat="1" ht="6" customHeight="1" thickBot="1" x14ac:dyDescent="0.45">
      <c r="A17" s="108"/>
      <c r="B17" s="109"/>
      <c r="C17" s="109"/>
      <c r="D17" s="110"/>
      <c r="E17" s="81"/>
      <c r="F17" s="100"/>
      <c r="G17" s="101"/>
      <c r="H17" s="102"/>
      <c r="I17" s="82"/>
      <c r="J17" s="100"/>
      <c r="K17" s="101"/>
      <c r="L17" s="102"/>
      <c r="M17" s="79">
        <f>SUM(L17*J17)</f>
        <v>0</v>
      </c>
    </row>
    <row r="18" spans="1:13" ht="21.6" thickBot="1" x14ac:dyDescent="0.45">
      <c r="A18" s="49" t="s">
        <v>55</v>
      </c>
      <c r="B18" s="37">
        <v>0</v>
      </c>
      <c r="C18" s="37" t="s">
        <v>5</v>
      </c>
      <c r="D18" s="29">
        <f>VLOOKUP(C18,'Data Sheet'!C3:D23,2,0)</f>
        <v>6.19</v>
      </c>
      <c r="E18" s="82">
        <f>SUM(D18*B18)</f>
        <v>0</v>
      </c>
      <c r="F18" s="53">
        <v>0</v>
      </c>
      <c r="G18" s="98" t="s">
        <v>14</v>
      </c>
      <c r="H18" s="38">
        <f>VLOOKUP(G18,'Data Sheet'!S3:T9,2,0)</f>
        <v>7</v>
      </c>
      <c r="I18" s="82">
        <f>SUM(H18*F18)</f>
        <v>0</v>
      </c>
      <c r="J18" s="49">
        <v>0</v>
      </c>
      <c r="K18" s="37" t="s">
        <v>1</v>
      </c>
      <c r="L18" s="50">
        <f>VLOOKUP(K18,'Data Sheet'!Q3:R6,2,0)</f>
        <v>1.29</v>
      </c>
      <c r="M18" s="79">
        <f>SUM(L18*J18)</f>
        <v>0</v>
      </c>
    </row>
    <row r="19" spans="1:13" ht="4.95" customHeight="1" thickBot="1" x14ac:dyDescent="0.35">
      <c r="A19" s="111"/>
      <c r="B19" s="112"/>
      <c r="C19" s="112"/>
      <c r="D19" s="113"/>
      <c r="E19" s="84"/>
    </row>
    <row r="20" spans="1:13" ht="21.6" thickBot="1" x14ac:dyDescent="0.45">
      <c r="A20" s="49" t="s">
        <v>55</v>
      </c>
      <c r="B20" s="37">
        <v>0</v>
      </c>
      <c r="C20" s="37" t="s">
        <v>5</v>
      </c>
      <c r="D20" s="29">
        <f>VLOOKUP(C20,'Data Sheet'!C3:D23,2,0)</f>
        <v>6.19</v>
      </c>
      <c r="E20" s="82">
        <f>SUM(D20*B20)</f>
        <v>0</v>
      </c>
      <c r="F20" s="43" t="s">
        <v>49</v>
      </c>
      <c r="G20" s="96" t="s">
        <v>65</v>
      </c>
      <c r="H20" s="54" t="s">
        <v>0</v>
      </c>
      <c r="I20" s="92"/>
      <c r="J20" s="55" t="s">
        <v>49</v>
      </c>
      <c r="K20" s="95" t="s">
        <v>66</v>
      </c>
      <c r="L20" s="54" t="s">
        <v>0</v>
      </c>
    </row>
    <row r="21" spans="1:13" ht="21.6" thickBot="1" x14ac:dyDescent="0.45">
      <c r="E21" s="76"/>
      <c r="F21" s="53">
        <v>0</v>
      </c>
      <c r="G21" s="99" t="s">
        <v>68</v>
      </c>
      <c r="H21" s="38">
        <f>VLOOKUP(G21,'Data Sheet'!U3:V16,2,0)</f>
        <v>2.79</v>
      </c>
      <c r="I21" s="82">
        <f>SUM(H21*F21)</f>
        <v>0</v>
      </c>
      <c r="J21" s="53">
        <v>0</v>
      </c>
      <c r="K21" s="34" t="s">
        <v>83</v>
      </c>
      <c r="L21" s="38">
        <f>VLOOKUP(K21,'Data Sheet'!W3:X7,2,0)</f>
        <v>2.99</v>
      </c>
      <c r="M21" s="79">
        <f>SUM(L21*J21)</f>
        <v>0</v>
      </c>
    </row>
    <row r="22" spans="1:13" ht="21.6" thickBot="1" x14ac:dyDescent="0.45">
      <c r="B22" s="33" t="s">
        <v>49</v>
      </c>
      <c r="C22" s="93" t="s">
        <v>60</v>
      </c>
      <c r="D22" s="31" t="s">
        <v>0</v>
      </c>
    </row>
    <row r="23" spans="1:13" ht="21.6" thickBot="1" x14ac:dyDescent="0.45">
      <c r="A23" s="45"/>
      <c r="B23" s="51">
        <v>0</v>
      </c>
      <c r="C23" s="34" t="s">
        <v>19</v>
      </c>
      <c r="D23" s="38">
        <f>VLOOKUP(C23,'Data Sheet'!M3:N9,2,0)</f>
        <v>1.5</v>
      </c>
      <c r="E23" s="97">
        <f>SUM(D23*B23)</f>
        <v>0</v>
      </c>
      <c r="F23" s="1"/>
    </row>
  </sheetData>
  <sheetProtection algorithmName="SHA-512" hashValue="bXoe+69szxpbLQFcADB63oC5X8DEbgE5SoFw8qg1HZ0F1nNlrpexYuAvmLMwzOk+EChT/3EWfZvfV8cADHYLZg==" saltValue="G4+JXq8kSsWxF39xcX1/4Q==" spinCount="100000" sheet="1" objects="1" scenarios="1"/>
  <mergeCells count="17">
    <mergeCell ref="A19:D19"/>
    <mergeCell ref="A2:D2"/>
    <mergeCell ref="F2:H2"/>
    <mergeCell ref="J2:L2"/>
    <mergeCell ref="A13:D13"/>
    <mergeCell ref="A7:D7"/>
    <mergeCell ref="F7:H7"/>
    <mergeCell ref="A5:D5"/>
    <mergeCell ref="J5:L5"/>
    <mergeCell ref="J7:L7"/>
    <mergeCell ref="F5:H5"/>
    <mergeCell ref="F17:H17"/>
    <mergeCell ref="J17:L17"/>
    <mergeCell ref="F10:H10"/>
    <mergeCell ref="A1:B1"/>
    <mergeCell ref="D1:K1"/>
    <mergeCell ref="A17:D17"/>
  </mergeCells>
  <pageMargins left="0.7" right="0.7" top="0.75" bottom="0.75" header="0.3" footer="0.3"/>
  <pageSetup scale="78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D45CAF7B-75DD-46A2-82A5-3E564A617AD5}">
          <x14:formula1>
            <xm:f>'Data Sheet'!$G$3:$G$6</xm:f>
          </x14:formula1>
          <xm:sqref>G12:G13</xm:sqref>
        </x14:dataValidation>
        <x14:dataValidation type="list" allowBlank="1" showInputMessage="1" showErrorMessage="1" xr:uid="{519FF82A-FB95-45CC-88E7-FF424EC644A3}">
          <x14:formula1>
            <xm:f>'Data Sheet'!$G$11:$G$12</xm:f>
          </x14:formula1>
          <xm:sqref>A4 A6 A15:A16 A8 A18 A20</xm:sqref>
        </x14:dataValidation>
        <x14:dataValidation type="list" allowBlank="1" showInputMessage="1" showErrorMessage="1" xr:uid="{E5678535-9CD0-490C-B8D0-82F93900DBAC}">
          <x14:formula1>
            <xm:f>'Data Sheet'!$H$11:$H$20</xm:f>
          </x14:formula1>
          <xm:sqref>B4 B6 B15:B16 B8 B18 B20 F4 F6 F8 F12:F13 F16:F18 B11 J11:J13 J8 J6 J4 B23 J21 F21 J15:J18</xm:sqref>
        </x14:dataValidation>
        <x14:dataValidation type="list" allowBlank="1" showInputMessage="1" showErrorMessage="1" xr:uid="{E2D4E04A-51A6-442F-8D1A-55585FE3BC22}">
          <x14:formula1>
            <xm:f>'Data Sheet'!$I$3:$I$20</xm:f>
          </x14:formula1>
          <xm:sqref>K8 K6</xm:sqref>
        </x14:dataValidation>
        <x14:dataValidation type="list" allowBlank="1" showInputMessage="1" showErrorMessage="1" xr:uid="{6B93BFEB-ADC3-4CF5-A26C-BDA4A7CE312A}">
          <x14:formula1>
            <xm:f>'Data Sheet'!$O$3:$O$7</xm:f>
          </x14:formula1>
          <xm:sqref>K11:K13</xm:sqref>
        </x14:dataValidation>
        <x14:dataValidation type="list" allowBlank="1" showInputMessage="1" showErrorMessage="1" xr:uid="{E8D5D90A-337F-4BA8-9636-ECDCD6C021EC}">
          <x14:formula1>
            <xm:f>'Data Sheet'!$Q$3:$Q$6</xm:f>
          </x14:formula1>
          <xm:sqref>K15:K16 K18</xm:sqref>
        </x14:dataValidation>
        <x14:dataValidation type="list" allowBlank="1" showInputMessage="1" showErrorMessage="1" xr:uid="{2468D8FB-2DCC-416E-8042-D04ABBEDFF8B}">
          <x14:formula1>
            <xm:f>'Data Sheet'!$M$3:$M$9</xm:f>
          </x14:formula1>
          <xm:sqref>C11 C23</xm:sqref>
        </x14:dataValidation>
        <x14:dataValidation type="list" allowBlank="1" showInputMessage="1" showErrorMessage="1" xr:uid="{2749F2CE-6A51-4995-B71B-0189A6B65C03}">
          <x14:formula1>
            <xm:f>'Data Sheet'!$U$3:$U$16</xm:f>
          </x14:formula1>
          <xm:sqref>G21</xm:sqref>
        </x14:dataValidation>
        <x14:dataValidation type="list" allowBlank="1" showInputMessage="1" showErrorMessage="1" xr:uid="{AC4BABE9-3A40-42B5-9D60-E0E5F96FB065}">
          <x14:formula1>
            <xm:f>'Data Sheet'!$S$3:$S$9</xm:f>
          </x14:formula1>
          <xm:sqref>G16 G18</xm:sqref>
        </x14:dataValidation>
        <x14:dataValidation type="list" allowBlank="1" showInputMessage="1" showErrorMessage="1" xr:uid="{BA69358B-6178-4A83-81AA-FA2422A7272E}">
          <x14:formula1>
            <xm:f>'Data Sheet'!$W$3:$W$7</xm:f>
          </x14:formula1>
          <xm:sqref>K21</xm:sqref>
        </x14:dataValidation>
        <x14:dataValidation type="list" allowBlank="1" showInputMessage="1" showErrorMessage="1" xr:uid="{07CE39CC-51B3-40F8-89F3-CA240325D706}">
          <x14:formula1>
            <xm:f>'Data Sheet'!$N$14:$N$18</xm:f>
          </x14:formula1>
          <xm:sqref>C1</xm:sqref>
        </x14:dataValidation>
        <x14:dataValidation type="list" allowBlank="1" showInputMessage="1" showErrorMessage="1" xr:uid="{C57E934A-C247-47ED-99D3-79B532B67278}">
          <x14:formula1>
            <xm:f>'Data Sheet'!$A$3:$A$23</xm:f>
          </x14:formula1>
          <xm:sqref>C4 C6 C8 C15:C16 C18 C20 G4 G6 G8</xm:sqref>
        </x14:dataValidation>
        <x14:dataValidation type="list" allowBlank="1" showInputMessage="1" showErrorMessage="1" xr:uid="{A633109C-4C07-4F3D-878A-61B53F846768}">
          <x14:formula1>
            <xm:f>'Data Sheet'!$I$3:$I$23</xm:f>
          </x14:formula1>
          <xm:sqref>K4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E4B1A-5453-4344-A584-47651E6B8269}">
  <dimension ref="A1:X32"/>
  <sheetViews>
    <sheetView workbookViewId="0">
      <selection activeCell="J24" sqref="J24"/>
    </sheetView>
  </sheetViews>
  <sheetFormatPr defaultRowHeight="14.4" x14ac:dyDescent="0.3"/>
  <cols>
    <col min="1" max="1" width="25" bestFit="1" customWidth="1"/>
    <col min="2" max="2" width="10.6640625" bestFit="1" customWidth="1"/>
    <col min="3" max="3" width="25" bestFit="1" customWidth="1"/>
    <col min="5" max="5" width="25" bestFit="1" customWidth="1"/>
    <col min="9" max="9" width="25" bestFit="1" customWidth="1"/>
    <col min="11" max="11" width="11.5546875" bestFit="1" customWidth="1"/>
    <col min="13" max="13" width="11.5546875" bestFit="1" customWidth="1"/>
    <col min="15" max="15" width="15.88671875" bestFit="1" customWidth="1"/>
    <col min="17" max="17" width="11.77734375" bestFit="1" customWidth="1"/>
  </cols>
  <sheetData>
    <row r="1" spans="1:24" x14ac:dyDescent="0.3">
      <c r="A1" s="120" t="s">
        <v>51</v>
      </c>
      <c r="B1" s="120"/>
      <c r="C1" s="121" t="s">
        <v>53</v>
      </c>
      <c r="D1" s="121"/>
      <c r="E1" s="22"/>
    </row>
    <row r="2" spans="1:24" s="4" customFormat="1" x14ac:dyDescent="0.3">
      <c r="A2" s="18" t="s">
        <v>6</v>
      </c>
      <c r="B2" s="18" t="s">
        <v>52</v>
      </c>
      <c r="C2" s="18" t="s">
        <v>6</v>
      </c>
      <c r="D2" s="18" t="s">
        <v>52</v>
      </c>
      <c r="E2" s="18" t="s">
        <v>21</v>
      </c>
      <c r="F2" s="18" t="s">
        <v>0</v>
      </c>
      <c r="G2" s="18" t="s">
        <v>36</v>
      </c>
      <c r="H2" s="18" t="s">
        <v>0</v>
      </c>
      <c r="I2" s="18" t="s">
        <v>40</v>
      </c>
      <c r="J2" s="18" t="s">
        <v>0</v>
      </c>
      <c r="K2" s="18" t="s">
        <v>44</v>
      </c>
      <c r="L2" s="18" t="s">
        <v>0</v>
      </c>
      <c r="M2" s="18" t="s">
        <v>45</v>
      </c>
      <c r="N2" s="18" t="s">
        <v>0</v>
      </c>
      <c r="O2" s="18" t="s">
        <v>8</v>
      </c>
      <c r="P2" s="18" t="s">
        <v>0</v>
      </c>
      <c r="Q2" s="18" t="s">
        <v>47</v>
      </c>
      <c r="R2" s="24" t="s">
        <v>0</v>
      </c>
      <c r="S2" s="18" t="s">
        <v>13</v>
      </c>
      <c r="T2" s="24" t="s">
        <v>0</v>
      </c>
      <c r="U2" s="19" t="s">
        <v>65</v>
      </c>
      <c r="V2" s="56" t="s">
        <v>0</v>
      </c>
      <c r="W2" s="19" t="s">
        <v>66</v>
      </c>
      <c r="X2" s="19" t="s">
        <v>0</v>
      </c>
    </row>
    <row r="3" spans="1:24" s="4" customFormat="1" ht="15.6" x14ac:dyDescent="0.3">
      <c r="A3" s="15" t="s">
        <v>22</v>
      </c>
      <c r="B3" s="16">
        <v>4.29</v>
      </c>
      <c r="C3" s="15" t="s">
        <v>22</v>
      </c>
      <c r="D3" s="17">
        <v>6.19</v>
      </c>
      <c r="E3" s="14" t="s">
        <v>22</v>
      </c>
      <c r="F3" s="12">
        <f>SUM(B3+2)</f>
        <v>6.29</v>
      </c>
      <c r="G3" s="21" t="s">
        <v>18</v>
      </c>
      <c r="H3" s="20">
        <v>4.99</v>
      </c>
      <c r="I3" s="11" t="s">
        <v>41</v>
      </c>
      <c r="J3" s="23">
        <v>7.49</v>
      </c>
      <c r="K3" s="21" t="s">
        <v>19</v>
      </c>
      <c r="L3" s="23">
        <v>0.75</v>
      </c>
      <c r="M3" s="21" t="s">
        <v>19</v>
      </c>
      <c r="N3" s="23">
        <v>1.5</v>
      </c>
      <c r="O3" s="21" t="s">
        <v>9</v>
      </c>
      <c r="P3" s="20">
        <v>1.89</v>
      </c>
      <c r="Q3" s="21" t="s">
        <v>1</v>
      </c>
      <c r="R3" s="25">
        <v>1.29</v>
      </c>
      <c r="S3" s="19" t="s">
        <v>14</v>
      </c>
      <c r="T3" s="25">
        <v>7</v>
      </c>
      <c r="U3" s="18" t="s">
        <v>68</v>
      </c>
      <c r="V3" s="20">
        <v>2.79</v>
      </c>
      <c r="W3" s="19" t="s">
        <v>83</v>
      </c>
      <c r="X3" s="20">
        <v>2.99</v>
      </c>
    </row>
    <row r="4" spans="1:24" s="4" customFormat="1" ht="15.6" x14ac:dyDescent="0.3">
      <c r="A4" s="5" t="s">
        <v>23</v>
      </c>
      <c r="B4" s="6">
        <v>4.49</v>
      </c>
      <c r="C4" s="13" t="s">
        <v>35</v>
      </c>
      <c r="D4" s="7">
        <v>6.49</v>
      </c>
      <c r="E4" s="14" t="s">
        <v>23</v>
      </c>
      <c r="F4" s="12">
        <f t="shared" ref="F4:F23" si="0">SUM(B4+2)</f>
        <v>6.49</v>
      </c>
      <c r="G4" s="21" t="s">
        <v>5</v>
      </c>
      <c r="H4" s="20">
        <v>4.99</v>
      </c>
      <c r="I4" s="11" t="s">
        <v>39</v>
      </c>
      <c r="J4" s="23">
        <v>7.49</v>
      </c>
      <c r="K4" s="21" t="s">
        <v>43</v>
      </c>
      <c r="L4" s="23">
        <v>0.75</v>
      </c>
      <c r="M4" s="21" t="s">
        <v>43</v>
      </c>
      <c r="N4" s="23">
        <v>1.5</v>
      </c>
      <c r="O4" s="21" t="s">
        <v>10</v>
      </c>
      <c r="P4" s="20">
        <v>2.09</v>
      </c>
      <c r="Q4" s="21" t="s">
        <v>12</v>
      </c>
      <c r="R4" s="25">
        <v>0.59</v>
      </c>
      <c r="S4" s="19" t="s">
        <v>88</v>
      </c>
      <c r="T4" s="25">
        <v>7</v>
      </c>
      <c r="U4" s="18" t="s">
        <v>69</v>
      </c>
      <c r="V4" s="20">
        <v>2.76</v>
      </c>
      <c r="W4" s="19" t="s">
        <v>84</v>
      </c>
      <c r="X4" s="20">
        <v>2.99</v>
      </c>
    </row>
    <row r="5" spans="1:24" s="4" customFormat="1" ht="15.6" x14ac:dyDescent="0.3">
      <c r="A5" s="5" t="s">
        <v>24</v>
      </c>
      <c r="B5" s="6">
        <v>4.49</v>
      </c>
      <c r="C5" s="5" t="s">
        <v>23</v>
      </c>
      <c r="D5" s="7">
        <v>6.49</v>
      </c>
      <c r="E5" s="14" t="s">
        <v>24</v>
      </c>
      <c r="F5" s="12">
        <f t="shared" si="0"/>
        <v>6.49</v>
      </c>
      <c r="G5" s="21" t="s">
        <v>38</v>
      </c>
      <c r="H5" s="20">
        <v>5.49</v>
      </c>
      <c r="I5" s="14" t="s">
        <v>42</v>
      </c>
      <c r="J5" s="23">
        <v>7.49</v>
      </c>
      <c r="K5" s="21" t="s">
        <v>74</v>
      </c>
      <c r="L5" s="23">
        <v>0.75</v>
      </c>
      <c r="M5" s="21" t="s">
        <v>74</v>
      </c>
      <c r="N5" s="23">
        <v>1.5</v>
      </c>
      <c r="O5" s="21" t="s">
        <v>75</v>
      </c>
      <c r="P5" s="20">
        <v>2.19</v>
      </c>
      <c r="Q5" s="21" t="s">
        <v>63</v>
      </c>
      <c r="R5" s="25">
        <v>1.69</v>
      </c>
      <c r="S5" s="19" t="s">
        <v>89</v>
      </c>
      <c r="T5" s="25">
        <v>7</v>
      </c>
      <c r="U5" s="18" t="s">
        <v>70</v>
      </c>
      <c r="V5" s="20">
        <v>2.76</v>
      </c>
      <c r="W5" s="19" t="s">
        <v>85</v>
      </c>
      <c r="X5" s="20">
        <v>2.99</v>
      </c>
    </row>
    <row r="6" spans="1:24" s="4" customFormat="1" ht="15.6" x14ac:dyDescent="0.3">
      <c r="A6" s="5" t="s">
        <v>25</v>
      </c>
      <c r="B6" s="6">
        <v>4.49</v>
      </c>
      <c r="C6" s="5" t="s">
        <v>24</v>
      </c>
      <c r="D6" s="7">
        <v>6.49</v>
      </c>
      <c r="E6" s="14" t="s">
        <v>25</v>
      </c>
      <c r="F6" s="12">
        <f t="shared" si="0"/>
        <v>6.49</v>
      </c>
      <c r="G6" s="21" t="s">
        <v>37</v>
      </c>
      <c r="H6" s="20">
        <v>5.49</v>
      </c>
      <c r="I6" s="14" t="s">
        <v>22</v>
      </c>
      <c r="J6" s="23">
        <v>7.49</v>
      </c>
      <c r="K6" s="21" t="s">
        <v>17</v>
      </c>
      <c r="L6" s="23">
        <v>0.75</v>
      </c>
      <c r="M6" s="21" t="s">
        <v>17</v>
      </c>
      <c r="N6" s="23">
        <v>1.5</v>
      </c>
      <c r="O6" s="21" t="s">
        <v>46</v>
      </c>
      <c r="P6" s="20">
        <v>1.29</v>
      </c>
      <c r="Q6" s="21" t="s">
        <v>64</v>
      </c>
      <c r="R6" s="25">
        <v>5.99</v>
      </c>
      <c r="S6" s="19" t="s">
        <v>90</v>
      </c>
      <c r="T6" s="25">
        <v>7</v>
      </c>
      <c r="U6" s="18" t="s">
        <v>71</v>
      </c>
      <c r="V6" s="20">
        <v>2.76</v>
      </c>
      <c r="W6" s="19" t="s">
        <v>86</v>
      </c>
      <c r="X6" s="20">
        <v>2.99</v>
      </c>
    </row>
    <row r="7" spans="1:24" s="4" customFormat="1" ht="15.6" x14ac:dyDescent="0.3">
      <c r="A7" s="5" t="s">
        <v>26</v>
      </c>
      <c r="B7" s="6">
        <v>4.49</v>
      </c>
      <c r="C7" s="5" t="s">
        <v>25</v>
      </c>
      <c r="D7" s="7">
        <v>6.49</v>
      </c>
      <c r="E7" s="14" t="s">
        <v>26</v>
      </c>
      <c r="F7" s="12">
        <f t="shared" si="0"/>
        <v>6.49</v>
      </c>
      <c r="I7" s="14" t="s">
        <v>23</v>
      </c>
      <c r="J7" s="23">
        <v>7.49</v>
      </c>
      <c r="K7" s="21" t="s">
        <v>18</v>
      </c>
      <c r="L7" s="23">
        <v>0.75</v>
      </c>
      <c r="M7" s="21" t="s">
        <v>18</v>
      </c>
      <c r="N7" s="23">
        <v>1.5</v>
      </c>
      <c r="O7" s="21" t="s">
        <v>11</v>
      </c>
      <c r="P7" s="20">
        <v>1.89</v>
      </c>
      <c r="S7" s="19" t="s">
        <v>91</v>
      </c>
      <c r="T7" s="25">
        <v>7</v>
      </c>
      <c r="U7" s="18" t="s">
        <v>67</v>
      </c>
      <c r="V7" s="20">
        <v>2.76</v>
      </c>
      <c r="W7" s="19" t="s">
        <v>87</v>
      </c>
      <c r="X7" s="20">
        <v>2.99</v>
      </c>
    </row>
    <row r="8" spans="1:24" s="4" customFormat="1" ht="15.6" x14ac:dyDescent="0.3">
      <c r="A8" s="13" t="s">
        <v>35</v>
      </c>
      <c r="B8" s="6">
        <v>4.49</v>
      </c>
      <c r="C8" s="5" t="s">
        <v>26</v>
      </c>
      <c r="D8" s="7">
        <v>6.49</v>
      </c>
      <c r="E8" s="11" t="s">
        <v>35</v>
      </c>
      <c r="F8" s="12">
        <f t="shared" si="0"/>
        <v>6.49</v>
      </c>
      <c r="I8" s="14" t="s">
        <v>24</v>
      </c>
      <c r="J8" s="23">
        <v>7.49</v>
      </c>
      <c r="K8" s="21" t="s">
        <v>72</v>
      </c>
      <c r="L8" s="23">
        <v>0.75</v>
      </c>
      <c r="M8" s="21" t="s">
        <v>72</v>
      </c>
      <c r="N8" s="23">
        <v>1.5</v>
      </c>
      <c r="S8" s="19" t="s">
        <v>92</v>
      </c>
      <c r="T8" s="25">
        <v>7</v>
      </c>
      <c r="U8" s="18" t="s">
        <v>73</v>
      </c>
      <c r="V8" s="20">
        <v>2.76</v>
      </c>
    </row>
    <row r="9" spans="1:24" s="4" customFormat="1" ht="15.6" x14ac:dyDescent="0.3">
      <c r="A9" s="5" t="s">
        <v>27</v>
      </c>
      <c r="B9" s="6">
        <v>4.99</v>
      </c>
      <c r="C9" s="5" t="s">
        <v>27</v>
      </c>
      <c r="D9" s="7">
        <v>7.99</v>
      </c>
      <c r="E9" s="14" t="s">
        <v>27</v>
      </c>
      <c r="F9" s="12">
        <f t="shared" si="0"/>
        <v>6.99</v>
      </c>
      <c r="I9" s="14" t="s">
        <v>25</v>
      </c>
      <c r="J9" s="23">
        <v>7.49</v>
      </c>
      <c r="K9" s="21" t="s">
        <v>20</v>
      </c>
      <c r="L9" s="23">
        <v>1.5</v>
      </c>
      <c r="M9" s="21" t="s">
        <v>20</v>
      </c>
      <c r="N9" s="23">
        <v>3</v>
      </c>
      <c r="S9" s="19" t="s">
        <v>93</v>
      </c>
      <c r="T9" s="25">
        <v>7</v>
      </c>
      <c r="U9" s="18" t="s">
        <v>76</v>
      </c>
      <c r="V9" s="20">
        <v>1.5</v>
      </c>
    </row>
    <row r="10" spans="1:24" s="4" customFormat="1" ht="15.6" x14ac:dyDescent="0.3">
      <c r="A10" s="5" t="s">
        <v>28</v>
      </c>
      <c r="B10" s="6">
        <v>4.99</v>
      </c>
      <c r="C10" s="5" t="s">
        <v>28</v>
      </c>
      <c r="D10" s="7">
        <v>7.99</v>
      </c>
      <c r="E10" s="14" t="s">
        <v>28</v>
      </c>
      <c r="F10" s="12">
        <f t="shared" si="0"/>
        <v>6.99</v>
      </c>
      <c r="I10" s="14" t="s">
        <v>26</v>
      </c>
      <c r="J10" s="23">
        <v>7.49</v>
      </c>
      <c r="U10" s="18" t="s">
        <v>77</v>
      </c>
      <c r="V10" s="20">
        <v>1.5</v>
      </c>
    </row>
    <row r="11" spans="1:24" s="4" customFormat="1" ht="15.6" x14ac:dyDescent="0.3">
      <c r="A11" s="5" t="s">
        <v>29</v>
      </c>
      <c r="B11" s="6">
        <v>4.99</v>
      </c>
      <c r="C11" s="5" t="s">
        <v>29</v>
      </c>
      <c r="D11" s="7">
        <v>7.99</v>
      </c>
      <c r="E11" s="14" t="s">
        <v>29</v>
      </c>
      <c r="F11" s="12">
        <f t="shared" si="0"/>
        <v>6.99</v>
      </c>
      <c r="G11" s="4" t="s">
        <v>55</v>
      </c>
      <c r="H11" s="48">
        <v>0</v>
      </c>
      <c r="I11" s="11" t="s">
        <v>35</v>
      </c>
      <c r="J11" s="23">
        <v>7.49</v>
      </c>
      <c r="U11" s="19" t="s">
        <v>68</v>
      </c>
      <c r="V11" s="20">
        <v>1.5</v>
      </c>
    </row>
    <row r="12" spans="1:24" s="4" customFormat="1" ht="15.6" x14ac:dyDescent="0.3">
      <c r="A12" s="5" t="s">
        <v>30</v>
      </c>
      <c r="B12" s="6">
        <v>4.99</v>
      </c>
      <c r="C12" s="5" t="s">
        <v>30</v>
      </c>
      <c r="D12" s="7">
        <v>7.99</v>
      </c>
      <c r="E12" s="14" t="s">
        <v>30</v>
      </c>
      <c r="F12" s="12">
        <f t="shared" si="0"/>
        <v>6.99</v>
      </c>
      <c r="G12" s="4" t="s">
        <v>56</v>
      </c>
      <c r="H12" s="48">
        <v>1</v>
      </c>
      <c r="I12" s="14" t="s">
        <v>27</v>
      </c>
      <c r="J12" s="23">
        <v>7.49</v>
      </c>
      <c r="U12" s="19" t="s">
        <v>78</v>
      </c>
      <c r="V12" s="20">
        <v>1.5</v>
      </c>
    </row>
    <row r="13" spans="1:24" s="4" customFormat="1" ht="15.6" x14ac:dyDescent="0.3">
      <c r="A13" s="13" t="s">
        <v>34</v>
      </c>
      <c r="B13" s="6">
        <v>4.99</v>
      </c>
      <c r="C13" s="13" t="s">
        <v>34</v>
      </c>
      <c r="D13" s="7">
        <v>7.99</v>
      </c>
      <c r="E13" s="11" t="s">
        <v>34</v>
      </c>
      <c r="F13" s="12">
        <f t="shared" si="0"/>
        <v>6.99</v>
      </c>
      <c r="H13" s="48">
        <v>2</v>
      </c>
      <c r="I13" s="14" t="s">
        <v>28</v>
      </c>
      <c r="J13" s="23">
        <v>7.49</v>
      </c>
      <c r="U13" s="19" t="s">
        <v>81</v>
      </c>
      <c r="V13" s="20">
        <v>1.5</v>
      </c>
    </row>
    <row r="14" spans="1:24" s="4" customFormat="1" ht="15.6" x14ac:dyDescent="0.3">
      <c r="A14" s="8" t="s">
        <v>31</v>
      </c>
      <c r="B14" s="9">
        <v>5.49</v>
      </c>
      <c r="C14" s="8" t="s">
        <v>31</v>
      </c>
      <c r="D14" s="10">
        <v>8.49</v>
      </c>
      <c r="E14" s="14" t="s">
        <v>31</v>
      </c>
      <c r="F14" s="12">
        <f t="shared" si="0"/>
        <v>7.49</v>
      </c>
      <c r="H14" s="48">
        <v>3</v>
      </c>
      <c r="I14" s="14" t="s">
        <v>29</v>
      </c>
      <c r="J14" s="23">
        <v>7.49</v>
      </c>
      <c r="N14" s="4">
        <v>870</v>
      </c>
      <c r="U14" s="19" t="s">
        <v>79</v>
      </c>
      <c r="V14" s="20">
        <v>1.5</v>
      </c>
    </row>
    <row r="15" spans="1:24" ht="15.6" x14ac:dyDescent="0.3">
      <c r="A15" s="14" t="s">
        <v>33</v>
      </c>
      <c r="B15" s="12">
        <v>5.49</v>
      </c>
      <c r="C15" s="14" t="s">
        <v>33</v>
      </c>
      <c r="D15" s="3">
        <v>8.49</v>
      </c>
      <c r="E15" s="14" t="s">
        <v>33</v>
      </c>
      <c r="F15" s="12">
        <f t="shared" si="0"/>
        <v>7.49</v>
      </c>
      <c r="H15" s="48">
        <v>4</v>
      </c>
      <c r="I15" s="14" t="s">
        <v>30</v>
      </c>
      <c r="J15" s="23">
        <v>7.49</v>
      </c>
      <c r="N15">
        <v>928</v>
      </c>
      <c r="U15" s="19" t="s">
        <v>80</v>
      </c>
      <c r="V15" s="20">
        <v>1.5</v>
      </c>
    </row>
    <row r="16" spans="1:24" ht="15.6" x14ac:dyDescent="0.3">
      <c r="A16" s="11" t="s">
        <v>7</v>
      </c>
      <c r="B16" s="12">
        <v>5.49</v>
      </c>
      <c r="C16" s="11" t="s">
        <v>7</v>
      </c>
      <c r="D16" s="3">
        <v>8.49</v>
      </c>
      <c r="E16" s="11" t="s">
        <v>7</v>
      </c>
      <c r="F16" s="12">
        <f t="shared" si="0"/>
        <v>7.49</v>
      </c>
      <c r="H16" s="48">
        <v>5</v>
      </c>
      <c r="I16" s="11" t="s">
        <v>34</v>
      </c>
      <c r="J16" s="23">
        <v>7.49</v>
      </c>
      <c r="N16">
        <v>3922</v>
      </c>
      <c r="U16" s="19" t="s">
        <v>82</v>
      </c>
      <c r="V16" s="20">
        <v>1.5</v>
      </c>
    </row>
    <row r="17" spans="1:14" ht="15.6" x14ac:dyDescent="0.3">
      <c r="A17" s="14" t="s">
        <v>32</v>
      </c>
      <c r="B17" s="12">
        <v>5.69</v>
      </c>
      <c r="C17" s="14" t="s">
        <v>32</v>
      </c>
      <c r="D17" s="3">
        <v>8.59</v>
      </c>
      <c r="E17" s="14" t="s">
        <v>32</v>
      </c>
      <c r="F17" s="12">
        <f t="shared" si="0"/>
        <v>7.69</v>
      </c>
      <c r="H17" s="48">
        <v>6</v>
      </c>
      <c r="I17" s="14" t="s">
        <v>31</v>
      </c>
      <c r="J17" s="23">
        <v>7.49</v>
      </c>
      <c r="N17" s="4">
        <v>12038</v>
      </c>
    </row>
    <row r="18" spans="1:14" ht="15.6" x14ac:dyDescent="0.3">
      <c r="A18" s="11" t="s">
        <v>41</v>
      </c>
      <c r="B18" s="12">
        <v>5.99</v>
      </c>
      <c r="C18" s="11" t="s">
        <v>41</v>
      </c>
      <c r="D18" s="3">
        <v>8.99</v>
      </c>
      <c r="E18" s="11" t="s">
        <v>41</v>
      </c>
      <c r="F18" s="12">
        <f t="shared" si="0"/>
        <v>7.99</v>
      </c>
      <c r="H18" s="48">
        <v>7</v>
      </c>
      <c r="I18" s="14" t="s">
        <v>33</v>
      </c>
      <c r="J18" s="23">
        <v>7.49</v>
      </c>
      <c r="N18" s="4">
        <v>19853</v>
      </c>
    </row>
    <row r="19" spans="1:14" ht="15.6" x14ac:dyDescent="0.3">
      <c r="A19" s="11" t="s">
        <v>39</v>
      </c>
      <c r="B19" s="12">
        <v>5.99</v>
      </c>
      <c r="C19" s="11" t="s">
        <v>39</v>
      </c>
      <c r="D19" s="3">
        <v>8.99</v>
      </c>
      <c r="E19" s="11" t="s">
        <v>39</v>
      </c>
      <c r="F19" s="12">
        <f t="shared" si="0"/>
        <v>7.99</v>
      </c>
      <c r="H19" s="48">
        <v>8</v>
      </c>
      <c r="I19" s="11" t="s">
        <v>7</v>
      </c>
      <c r="J19" s="23">
        <v>7.49</v>
      </c>
    </row>
    <row r="20" spans="1:14" ht="15.6" x14ac:dyDescent="0.3">
      <c r="A20" s="11" t="s">
        <v>42</v>
      </c>
      <c r="B20" s="12">
        <v>5.49</v>
      </c>
      <c r="C20" s="11" t="s">
        <v>42</v>
      </c>
      <c r="D20" s="3">
        <v>8.49</v>
      </c>
      <c r="E20" s="11" t="s">
        <v>42</v>
      </c>
      <c r="F20" s="12">
        <f t="shared" si="0"/>
        <v>7.49</v>
      </c>
      <c r="H20" s="48">
        <v>9</v>
      </c>
      <c r="I20" s="14" t="s">
        <v>32</v>
      </c>
      <c r="J20" s="23">
        <v>7.49</v>
      </c>
    </row>
    <row r="21" spans="1:14" ht="15.6" x14ac:dyDescent="0.3">
      <c r="A21" s="11" t="s">
        <v>95</v>
      </c>
      <c r="B21" s="12">
        <v>3.79</v>
      </c>
      <c r="C21" s="11" t="s">
        <v>95</v>
      </c>
      <c r="D21" s="12">
        <v>5.79</v>
      </c>
      <c r="E21" s="11" t="s">
        <v>95</v>
      </c>
      <c r="F21" s="12">
        <f t="shared" si="0"/>
        <v>5.79</v>
      </c>
      <c r="I21" s="11" t="s">
        <v>95</v>
      </c>
      <c r="J21" s="23">
        <v>7.49</v>
      </c>
    </row>
    <row r="22" spans="1:14" ht="15.6" x14ac:dyDescent="0.3">
      <c r="A22" s="11" t="s">
        <v>96</v>
      </c>
      <c r="B22" s="59">
        <v>3.99</v>
      </c>
      <c r="C22" s="11" t="s">
        <v>96</v>
      </c>
      <c r="D22" s="59">
        <v>5.99</v>
      </c>
      <c r="E22" s="11" t="s">
        <v>96</v>
      </c>
      <c r="F22" s="12">
        <f t="shared" si="0"/>
        <v>5.99</v>
      </c>
      <c r="I22" s="11" t="s">
        <v>96</v>
      </c>
      <c r="J22" s="23">
        <v>7.49</v>
      </c>
    </row>
    <row r="23" spans="1:14" ht="15.6" x14ac:dyDescent="0.3">
      <c r="A23" s="11" t="s">
        <v>97</v>
      </c>
      <c r="B23" s="59">
        <v>3.99</v>
      </c>
      <c r="C23" s="11" t="s">
        <v>97</v>
      </c>
      <c r="D23" s="59">
        <v>5.99</v>
      </c>
      <c r="E23" s="11" t="s">
        <v>97</v>
      </c>
      <c r="F23" s="12">
        <f t="shared" si="0"/>
        <v>5.99</v>
      </c>
      <c r="I23" s="11" t="s">
        <v>97</v>
      </c>
      <c r="J23" s="23">
        <v>7.49</v>
      </c>
    </row>
    <row r="24" spans="1:14" ht="15.6" x14ac:dyDescent="0.3">
      <c r="A24" s="26"/>
      <c r="B24" s="27"/>
    </row>
    <row r="25" spans="1:14" ht="15.6" x14ac:dyDescent="0.3">
      <c r="B25" s="27"/>
      <c r="E25" s="58"/>
    </row>
    <row r="26" spans="1:14" ht="15.6" x14ac:dyDescent="0.3">
      <c r="B26" s="27"/>
    </row>
    <row r="27" spans="1:14" ht="15.6" x14ac:dyDescent="0.3">
      <c r="B27" s="27"/>
    </row>
    <row r="28" spans="1:14" ht="15.6" x14ac:dyDescent="0.3">
      <c r="B28" s="27"/>
    </row>
    <row r="29" spans="1:14" ht="15.6" x14ac:dyDescent="0.3">
      <c r="B29" s="27"/>
    </row>
    <row r="30" spans="1:14" ht="15.6" x14ac:dyDescent="0.3">
      <c r="B30" s="27"/>
    </row>
    <row r="31" spans="1:14" ht="15.6" x14ac:dyDescent="0.3">
      <c r="B31" s="27"/>
    </row>
    <row r="32" spans="1:14" ht="15.6" x14ac:dyDescent="0.3">
      <c r="B32" s="27"/>
    </row>
  </sheetData>
  <sheetProtection algorithmName="SHA-512" hashValue="jZ9YB7zz6gmJtL7FDM6vyQvRIs0INjsKjlJLqhnm03N4tdU32Au3XXXrzCOCn65h8Y4zEJIRPeyZzN1tG3LK7Q==" saltValue="781Kejf/Qssprx9wiPTCBA==" spinCount="100000" sheet="1" objects="1" scenarios="1"/>
  <sortState xmlns:xlrd2="http://schemas.microsoft.com/office/spreadsheetml/2017/richdata2" ref="K3:L9">
    <sortCondition ref="L9"/>
  </sortState>
  <mergeCells count="2">
    <mergeCell ref="A1:B1"/>
    <mergeCell ref="C1:D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Form</vt:lpstr>
      <vt:lpstr>Data Sheet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Patel</dc:creator>
  <cp:lastModifiedBy>Piyush Patel</cp:lastModifiedBy>
  <cp:lastPrinted>2020-11-17T15:17:29Z</cp:lastPrinted>
  <dcterms:created xsi:type="dcterms:W3CDTF">2016-07-03T00:05:44Z</dcterms:created>
  <dcterms:modified xsi:type="dcterms:W3CDTF">2020-11-17T15:17:58Z</dcterms:modified>
</cp:coreProperties>
</file>