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439F45C8-B1E9-874F-931E-0D34ED7DB3E7}" xr6:coauthVersionLast="36" xr6:coauthVersionMax="45" xr10:uidLastSave="{00000000-0000-0000-0000-000000000000}"/>
  <bookViews>
    <workbookView xWindow="0" yWindow="460" windowWidth="29040" windowHeight="15840" xr2:uid="{00000000-000D-0000-FFFF-FFFF00000000}"/>
  </bookViews>
  <sheets>
    <sheet name="Payroll" sheetId="2" r:id="rId1"/>
    <sheet name="Form" sheetId="1" r:id="rId2"/>
  </sheets>
  <definedNames>
    <definedName name="Department">Form!$C$5</definedName>
    <definedName name="Generate">Payroll!$K$15</definedName>
    <definedName name="Insurance">Form!$F$11</definedName>
    <definedName name="Leave">Form!$F$10</definedName>
    <definedName name="Name">Form!$C$4</definedName>
    <definedName name="NET_Pay">Form!$C$17</definedName>
    <definedName name="Overtime">Form!$C$11</definedName>
    <definedName name="PayrollTable" localSheetId="0">Payroll!$A$2:$K$12</definedName>
    <definedName name="Retirement">Form!$F$12</definedName>
    <definedName name="Salary">Form!$C$10</definedName>
    <definedName name="Tax">Form!$F$13</definedName>
    <definedName name="Total_Addition">Form!$C$15</definedName>
    <definedName name="Total_Deductions">Form!$F$15</definedName>
  </definedNames>
  <calcPr calcId="181029"/>
  <webPublishing codePage="1252"/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4" i="2"/>
  <c r="D3" i="2"/>
  <c r="D2" i="2"/>
  <c r="G13" i="2"/>
  <c r="H12" i="2" l="1"/>
  <c r="J12" i="2" s="1"/>
  <c r="E12" i="2"/>
  <c r="F12" i="2" s="1"/>
  <c r="K12" i="2" s="1"/>
  <c r="H11" i="2"/>
  <c r="J11" i="2" s="1"/>
  <c r="E11" i="2"/>
  <c r="F11" i="2" s="1"/>
  <c r="K11" i="2" s="1"/>
  <c r="H4" i="2"/>
  <c r="J4" i="2" s="1"/>
  <c r="H5" i="2"/>
  <c r="H7" i="2"/>
  <c r="J7" i="2" s="1"/>
  <c r="H8" i="2"/>
  <c r="J8" i="2" s="1"/>
  <c r="H9" i="2"/>
  <c r="J9" i="2" s="1"/>
  <c r="H10" i="2"/>
  <c r="J10" i="2" s="1"/>
  <c r="H3" i="2"/>
  <c r="J3" i="2" s="1"/>
  <c r="H6" i="2"/>
  <c r="J6" i="2" s="1"/>
  <c r="H2" i="2"/>
  <c r="J2" i="2" s="1"/>
  <c r="E7" i="2"/>
  <c r="F7" i="2" s="1"/>
  <c r="E6" i="2"/>
  <c r="F6" i="2" s="1"/>
  <c r="E10" i="2"/>
  <c r="F10" i="2" s="1"/>
  <c r="K10" i="2" s="1"/>
  <c r="E8" i="2"/>
  <c r="F8" i="2" s="1"/>
  <c r="E9" i="2"/>
  <c r="F9" i="2" s="1"/>
  <c r="K9" i="2" s="1"/>
  <c r="E5" i="2"/>
  <c r="F5" i="2" s="1"/>
  <c r="E4" i="2"/>
  <c r="F4" i="2" s="1"/>
  <c r="K4" i="2" s="1"/>
  <c r="E3" i="2"/>
  <c r="F3" i="2" s="1"/>
  <c r="E2" i="2"/>
  <c r="F2" i="2" s="1"/>
  <c r="K2" i="2" s="1"/>
  <c r="D5" i="2"/>
  <c r="C13" i="2"/>
  <c r="I13" i="2"/>
  <c r="K6" i="2" l="1"/>
  <c r="K7" i="2"/>
  <c r="K3" i="2"/>
  <c r="K8" i="2"/>
  <c r="D13" i="2"/>
  <c r="J5" i="2"/>
  <c r="J13" i="2" s="1"/>
  <c r="H13" i="2"/>
  <c r="E13" i="2"/>
  <c r="K5" i="2" l="1"/>
  <c r="K13" i="2" s="1"/>
  <c r="F13" i="2"/>
</calcChain>
</file>

<file path=xl/sharedStrings.xml><?xml version="1.0" encoding="utf-8"?>
<sst xmlns="http://schemas.openxmlformats.org/spreadsheetml/2006/main" count="55" uniqueCount="42">
  <si>
    <t>Total</t>
  </si>
  <si>
    <t>Name</t>
  </si>
  <si>
    <t>Month/Year:</t>
  </si>
  <si>
    <t>Day in  Month:</t>
  </si>
  <si>
    <t>Worked Days:</t>
  </si>
  <si>
    <t xml:space="preserve"> </t>
  </si>
  <si>
    <t>Personal Payroll Slip</t>
  </si>
  <si>
    <t>Department</t>
  </si>
  <si>
    <t>Salary</t>
  </si>
  <si>
    <t>Tax</t>
  </si>
  <si>
    <t>Overtime</t>
  </si>
  <si>
    <t>NET Pay</t>
  </si>
  <si>
    <t>Total Addition</t>
  </si>
  <si>
    <t>Leave</t>
  </si>
  <si>
    <t>Andy Duncan</t>
  </si>
  <si>
    <t>Cody Breslin</t>
  </si>
  <si>
    <t>Julian Parker</t>
  </si>
  <si>
    <t>Scarlett Maddux</t>
  </si>
  <si>
    <t>Spencer Dual</t>
  </si>
  <si>
    <t>Noah Shields</t>
  </si>
  <si>
    <t>Jimmy Turner</t>
  </si>
  <si>
    <t>Tony Harris</t>
  </si>
  <si>
    <t>Allison Swift</t>
  </si>
  <si>
    <t>Marketing</t>
  </si>
  <si>
    <t>Administration</t>
  </si>
  <si>
    <t>CEO</t>
  </si>
  <si>
    <t>CFO</t>
  </si>
  <si>
    <t>CTO</t>
  </si>
  <si>
    <t>Developer</t>
  </si>
  <si>
    <t>Earnings</t>
  </si>
  <si>
    <t>Remarks</t>
  </si>
  <si>
    <t>Willy Dawson</t>
  </si>
  <si>
    <t>Peter Newman</t>
  </si>
  <si>
    <t>Total Deduction</t>
  </si>
  <si>
    <t>Deduction</t>
  </si>
  <si>
    <t>Insurance</t>
  </si>
  <si>
    <t>Retirement</t>
  </si>
  <si>
    <t>NET_Pay</t>
  </si>
  <si>
    <t>Total_Addition</t>
  </si>
  <si>
    <t>09/2017</t>
  </si>
  <si>
    <t>Total_Deductions</t>
  </si>
  <si>
    <t>Generate
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</si>
</sst>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&quot;$&quot;#,##0.00"/>
  </numFmts>
  <fonts count="13" x14ac:knownFonts="1">
    <font>
      <sz val="10"/>
      <color theme="1"/>
      <name val="Microsoft Sans Serif"/>
      <family val="2"/>
      <scheme val="minor"/>
    </font>
    <font>
      <sz val="8"/>
      <color theme="1"/>
      <name val="Arial"/>
      <family val="2"/>
    </font>
    <font>
      <sz val="10"/>
      <color indexed="63"/>
      <name val="Microsoft Sans Serif"/>
      <family val="2"/>
      <scheme val="minor"/>
    </font>
    <font>
      <b/>
      <sz val="10"/>
      <color indexed="63"/>
      <name val="Microsoft Sans Serif"/>
      <family val="2"/>
      <scheme val="minor"/>
    </font>
    <font>
      <sz val="10"/>
      <name val="Microsoft Sans Serif"/>
      <family val="2"/>
      <scheme val="minor"/>
    </font>
    <font>
      <b/>
      <sz val="10"/>
      <color theme="3"/>
      <name val="Microsoft Sans Serif"/>
      <family val="2"/>
      <scheme val="minor"/>
    </font>
    <font>
      <b/>
      <sz val="10"/>
      <color theme="4"/>
      <name val="Microsoft Sans Serif"/>
      <family val="2"/>
      <scheme val="minor"/>
    </font>
    <font>
      <sz val="10"/>
      <color theme="3"/>
      <name val="Microsoft Sans Serif"/>
      <family val="2"/>
      <scheme val="minor"/>
    </font>
    <font>
      <sz val="10"/>
      <color theme="4"/>
      <name val="Microsoft Sans Serif"/>
      <family val="2"/>
      <scheme val="minor"/>
    </font>
    <font>
      <sz val="30"/>
      <color theme="3"/>
      <name val="Franklin Gothic Demi"/>
      <family val="2"/>
      <scheme val="major"/>
    </font>
    <font>
      <sz val="14"/>
      <color theme="3" tint="-0.249977111117893"/>
      <name val="Franklin Gothic Demi"/>
      <family val="2"/>
      <scheme val="major"/>
    </font>
    <font>
      <sz val="14"/>
      <color indexed="63"/>
      <name val="Microsoft Sans Serif"/>
      <family val="2"/>
      <scheme val="minor"/>
    </font>
    <font>
      <sz val="14"/>
      <color indexed="63"/>
      <name val="Franklin Gothic Dem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6" tint="0.59999389629810485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/>
      <top style="thin">
        <color theme="4" tint="0.39994506668294322"/>
      </top>
      <bottom/>
      <diagonal/>
    </border>
    <border>
      <left style="medium">
        <color theme="4" tint="0.79998168889431442"/>
      </left>
      <right/>
      <top style="thin">
        <color theme="4" tint="0.39994506668294322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0"/>
      </left>
      <right style="thin">
        <color theme="4"/>
      </right>
      <top style="thin">
        <color theme="4" tint="0.39994506668294322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theme="3"/>
      </left>
      <right/>
      <top style="thin">
        <color theme="0"/>
      </top>
      <bottom style="thin">
        <color theme="4" tint="0.39994506668294322"/>
      </bottom>
      <diagonal/>
    </border>
    <border>
      <left style="medium">
        <color theme="6" tint="0.79998168889431442"/>
      </left>
      <right/>
      <top style="thin">
        <color theme="0"/>
      </top>
      <bottom style="thin">
        <color theme="4" tint="0.39994506668294322"/>
      </bottom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4" tint="0.399945066682943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3"/>
      </left>
      <right/>
      <top style="thin">
        <color theme="4" tint="0.39994506668294322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0" borderId="0" xfId="0" applyFont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right" vertical="center" indent="1"/>
    </xf>
    <xf numFmtId="164" fontId="7" fillId="0" borderId="0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 shrinkToFit="1"/>
    </xf>
    <xf numFmtId="0" fontId="5" fillId="0" borderId="0" xfId="0" applyFont="1" applyFill="1" applyBorder="1" applyAlignment="1">
      <alignment vertical="center" wrapText="1"/>
    </xf>
    <xf numFmtId="0" fontId="0" fillId="0" borderId="1" xfId="0" applyBorder="1"/>
    <xf numFmtId="0" fontId="7" fillId="0" borderId="0" xfId="0" applyFont="1" applyFill="1" applyBorder="1" applyAlignment="1">
      <alignment horizontal="left" vertical="center" indent="1" shrinkToFit="1"/>
    </xf>
    <xf numFmtId="0" fontId="0" fillId="0" borderId="4" xfId="0" applyBorder="1"/>
    <xf numFmtId="0" fontId="0" fillId="0" borderId="0" xfId="0" applyFill="1" applyBorder="1"/>
    <xf numFmtId="164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left" vertical="center" indent="1"/>
    </xf>
    <xf numFmtId="164" fontId="8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164" fontId="5" fillId="0" borderId="0" xfId="0" applyNumberFormat="1" applyFont="1" applyFill="1" applyBorder="1" applyAlignment="1">
      <alignment horizontal="right" vertical="center" indent="1"/>
    </xf>
    <xf numFmtId="164" fontId="8" fillId="0" borderId="0" xfId="0" applyNumberFormat="1" applyFont="1" applyFill="1" applyBorder="1" applyAlignment="1">
      <alignment horizontal="right" vertical="center" indent="1"/>
    </xf>
    <xf numFmtId="0" fontId="8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 shrinkToFit="1"/>
    </xf>
    <xf numFmtId="6" fontId="3" fillId="0" borderId="0" xfId="0" applyNumberFormat="1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 shrinkToFit="1"/>
    </xf>
    <xf numFmtId="0" fontId="3" fillId="0" borderId="0" xfId="0" applyNumberFormat="1" applyFont="1" applyFill="1" applyBorder="1" applyAlignment="1">
      <alignment horizontal="left" vertical="center"/>
    </xf>
    <xf numFmtId="0" fontId="6" fillId="0" borderId="3" xfId="0" applyFont="1" applyFill="1" applyBorder="1" applyAlignment="1">
      <alignment vertical="center" shrinkToFit="1"/>
    </xf>
    <xf numFmtId="0" fontId="7" fillId="4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 wrapText="1" indent="1"/>
    </xf>
    <xf numFmtId="164" fontId="2" fillId="0" borderId="0" xfId="0" applyNumberFormat="1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vertical="center" shrinkToFit="1"/>
    </xf>
    <xf numFmtId="0" fontId="10" fillId="0" borderId="0" xfId="0" applyFont="1" applyFill="1" applyBorder="1" applyAlignment="1">
      <alignment vertical="center" shrinkToFit="1"/>
    </xf>
    <xf numFmtId="0" fontId="12" fillId="0" borderId="0" xfId="0" applyFont="1" applyFill="1" applyBorder="1" applyAlignment="1">
      <alignment horizontal="left" vertical="center" wrapText="1"/>
    </xf>
    <xf numFmtId="164" fontId="2" fillId="4" borderId="0" xfId="0" applyNumberFormat="1" applyFont="1" applyFill="1" applyBorder="1" applyAlignment="1">
      <alignment horizontal="right" vertical="center"/>
    </xf>
    <xf numFmtId="164" fontId="2" fillId="6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 indent="1"/>
    </xf>
    <xf numFmtId="0" fontId="8" fillId="0" borderId="0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vertical="center" shrinkToFit="1"/>
    </xf>
    <xf numFmtId="0" fontId="8" fillId="3" borderId="2" xfId="0" applyFont="1" applyFill="1" applyBorder="1" applyAlignment="1">
      <alignment vertical="center" shrinkToFit="1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 shrinkToFit="1"/>
    </xf>
    <xf numFmtId="0" fontId="0" fillId="0" borderId="0" xfId="0" applyFont="1" applyFill="1" applyBorder="1"/>
    <xf numFmtId="0" fontId="8" fillId="3" borderId="3" xfId="0" applyFont="1" applyFill="1" applyBorder="1" applyAlignment="1">
      <alignment horizontal="left" vertical="center" shrinkToFit="1"/>
    </xf>
    <xf numFmtId="0" fontId="8" fillId="0" borderId="3" xfId="0" applyFont="1" applyFill="1" applyBorder="1" applyAlignment="1">
      <alignment horizontal="left" vertical="center" shrinkToFit="1"/>
    </xf>
    <xf numFmtId="0" fontId="0" fillId="0" borderId="0" xfId="0" applyAlignment="1">
      <alignment horizontal="right"/>
    </xf>
    <xf numFmtId="164" fontId="2" fillId="6" borderId="0" xfId="0" applyNumberFormat="1" applyFont="1" applyFill="1" applyBorder="1" applyAlignment="1">
      <alignment horizontal="right" vertical="center"/>
    </xf>
    <xf numFmtId="6" fontId="2" fillId="6" borderId="0" xfId="0" applyNumberFormat="1" applyFont="1" applyFill="1" applyBorder="1" applyAlignment="1">
      <alignment horizontal="right" vertical="center"/>
    </xf>
    <xf numFmtId="164" fontId="2" fillId="4" borderId="0" xfId="0" applyNumberFormat="1" applyFont="1" applyFill="1" applyBorder="1" applyAlignment="1">
      <alignment vertical="center" wrapText="1"/>
    </xf>
    <xf numFmtId="164" fontId="2" fillId="4" borderId="0" xfId="0" applyNumberFormat="1" applyFont="1" applyFill="1" applyBorder="1" applyAlignment="1">
      <alignment horizontal="right" vertical="center" wrapText="1"/>
    </xf>
    <xf numFmtId="6" fontId="3" fillId="0" borderId="0" xfId="0" applyNumberFormat="1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5" xfId="0" applyBorder="1"/>
    <xf numFmtId="0" fontId="0" fillId="0" borderId="6" xfId="0" applyBorder="1"/>
    <xf numFmtId="0" fontId="7" fillId="6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0" fillId="0" borderId="0" xfId="0" applyBorder="1"/>
    <xf numFmtId="0" fontId="0" fillId="7" borderId="16" xfId="0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 shrinkToFit="1"/>
    </xf>
    <xf numFmtId="0" fontId="7" fillId="0" borderId="9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right" vertical="center" indent="1"/>
    </xf>
    <xf numFmtId="164" fontId="7" fillId="5" borderId="9" xfId="0" applyNumberFormat="1" applyFont="1" applyFill="1" applyBorder="1" applyAlignment="1">
      <alignment horizontal="right" vertical="center" indent="1"/>
    </xf>
    <xf numFmtId="164" fontId="7" fillId="5" borderId="12" xfId="0" applyNumberFormat="1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left" vertical="center" indent="1"/>
    </xf>
    <xf numFmtId="164" fontId="6" fillId="3" borderId="14" xfId="0" applyNumberFormat="1" applyFont="1" applyFill="1" applyBorder="1" applyAlignment="1">
      <alignment horizontal="right" vertical="center" indent="1"/>
    </xf>
    <xf numFmtId="165" fontId="6" fillId="3" borderId="15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 indent="1" shrinkToFit="1"/>
    </xf>
    <xf numFmtId="6" fontId="3" fillId="0" borderId="0" xfId="0" applyNumberFormat="1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</cellXfs>
  <cellStyles count="1">
    <cellStyle name="Normal" xfId="0" builtinId="0" customBuiltin="1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ustom 24">
      <a:dk1>
        <a:sysClr val="windowText" lastClr="000000"/>
      </a:dk1>
      <a:lt1>
        <a:sysClr val="window" lastClr="FFFFFF"/>
      </a:lt1>
      <a:dk2>
        <a:srgbClr val="2F4158"/>
      </a:dk2>
      <a:lt2>
        <a:srgbClr val="F2F2F2"/>
      </a:lt2>
      <a:accent1>
        <a:srgbClr val="D0DE4E"/>
      </a:accent1>
      <a:accent2>
        <a:srgbClr val="3D5157"/>
      </a:accent2>
      <a:accent3>
        <a:srgbClr val="47653F"/>
      </a:accent3>
      <a:accent4>
        <a:srgbClr val="607E4C"/>
      </a:accent4>
      <a:accent5>
        <a:srgbClr val="78A141"/>
      </a:accent5>
      <a:accent6>
        <a:srgbClr val="9BBB59"/>
      </a:accent6>
      <a:hlink>
        <a:srgbClr val="9BBB59"/>
      </a:hlink>
      <a:folHlink>
        <a:srgbClr val="9BBB59"/>
      </a:folHlink>
    </a:clrScheme>
    <a:fontScheme name="Custom 5">
      <a:majorFont>
        <a:latin typeface="Franklin Gothic Demi"/>
        <a:ea typeface=""/>
        <a:cs typeface=""/>
      </a:majorFont>
      <a:minorFont>
        <a:latin typeface="Microsoft Sans Serif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E310-700E-2241-9060-6A966133B0D8}">
  <dimension ref="A1:M25"/>
  <sheetViews>
    <sheetView tabSelected="1" zoomScaleNormal="100" workbookViewId="0"/>
  </sheetViews>
  <sheetFormatPr baseColWidth="10" defaultColWidth="11.5" defaultRowHeight="13" x14ac:dyDescent="0.15"/>
  <cols>
    <col min="1" max="1" width="17.83203125" customWidth="1"/>
    <col min="2" max="7" width="18" customWidth="1"/>
    <col min="8" max="8" width="22.1640625" customWidth="1"/>
    <col min="9" max="9" width="14.5" customWidth="1"/>
    <col min="10" max="10" width="18.6640625" bestFit="1" customWidth="1"/>
    <col min="11" max="11" width="16.83203125" style="59" customWidth="1"/>
  </cols>
  <sheetData>
    <row r="1" spans="1:11" ht="18.75" customHeight="1" x14ac:dyDescent="0.15">
      <c r="A1" s="74" t="s">
        <v>7</v>
      </c>
      <c r="B1" s="75" t="s">
        <v>1</v>
      </c>
      <c r="C1" s="75" t="s">
        <v>8</v>
      </c>
      <c r="D1" s="75" t="s">
        <v>13</v>
      </c>
      <c r="E1" s="75" t="s">
        <v>10</v>
      </c>
      <c r="F1" s="75" t="s">
        <v>38</v>
      </c>
      <c r="G1" s="75" t="s">
        <v>35</v>
      </c>
      <c r="H1" s="75" t="s">
        <v>36</v>
      </c>
      <c r="I1" s="75" t="s">
        <v>9</v>
      </c>
      <c r="J1" s="76" t="s">
        <v>40</v>
      </c>
      <c r="K1" s="77" t="s">
        <v>37</v>
      </c>
    </row>
    <row r="2" spans="1:11" ht="17" customHeight="1" x14ac:dyDescent="0.15">
      <c r="A2" s="78" t="s">
        <v>25</v>
      </c>
      <c r="B2" s="79" t="s">
        <v>14</v>
      </c>
      <c r="C2" s="80">
        <v>5000</v>
      </c>
      <c r="D2" s="80">
        <f>SUM(Payroll!$C2/30/8)*8</f>
        <v>166.66666666666666</v>
      </c>
      <c r="E2" s="80">
        <f>SUM(Payroll!$C2/30/8*1.25)*0</f>
        <v>0</v>
      </c>
      <c r="F2" s="81">
        <f>SUM(Payroll!$C2+Payroll!$E2)</f>
        <v>5000</v>
      </c>
      <c r="G2" s="80">
        <v>214</v>
      </c>
      <c r="H2" s="80">
        <f>SUM(Payroll!$C2*0.06)</f>
        <v>300</v>
      </c>
      <c r="I2" s="80">
        <v>54</v>
      </c>
      <c r="J2" s="80">
        <f>SUM(Payroll!$D2+Payroll!$G2+Payroll!$H2-Payroll!$I2)</f>
        <v>626.66666666666663</v>
      </c>
      <c r="K2" s="82">
        <f>SUM(Payroll!$F2-Payroll!$J2)</f>
        <v>4373.333333333333</v>
      </c>
    </row>
    <row r="3" spans="1:11" ht="17" customHeight="1" x14ac:dyDescent="0.15">
      <c r="A3" s="78" t="s">
        <v>26</v>
      </c>
      <c r="B3" s="79" t="s">
        <v>15</v>
      </c>
      <c r="C3" s="80">
        <v>2900</v>
      </c>
      <c r="D3" s="80">
        <f>SUM(Payroll!$C3/30/8)*0</f>
        <v>0</v>
      </c>
      <c r="E3" s="80">
        <f>SUM(Payroll!$C3/30/8*1.25)*0</f>
        <v>0</v>
      </c>
      <c r="F3" s="81">
        <f>SUM(Payroll!$C3+Payroll!$E3)</f>
        <v>2900</v>
      </c>
      <c r="G3" s="80">
        <v>102</v>
      </c>
      <c r="H3" s="80">
        <f>SUM(Payroll!$C3*0)</f>
        <v>0</v>
      </c>
      <c r="I3" s="80">
        <v>32.5</v>
      </c>
      <c r="J3" s="80">
        <f>SUM(Payroll!$D3+Payroll!$G3+Payroll!$H3-Payroll!$I3)</f>
        <v>69.5</v>
      </c>
      <c r="K3" s="82">
        <f>SUM(Payroll!$F3-Payroll!$J3)</f>
        <v>2830.5</v>
      </c>
    </row>
    <row r="4" spans="1:11" ht="17" customHeight="1" x14ac:dyDescent="0.15">
      <c r="A4" s="78" t="s">
        <v>27</v>
      </c>
      <c r="B4" s="79" t="s">
        <v>16</v>
      </c>
      <c r="C4" s="80">
        <v>4100</v>
      </c>
      <c r="D4" s="80">
        <f>SUM(Payroll!$C4/30/8)*0</f>
        <v>0</v>
      </c>
      <c r="E4" s="80">
        <f>SUM(Payroll!$C4/30/8*1.25)*0</f>
        <v>0</v>
      </c>
      <c r="F4" s="81">
        <f>SUM(Payroll!$C4+Payroll!$E4)</f>
        <v>4100</v>
      </c>
      <c r="G4" s="80">
        <v>102</v>
      </c>
      <c r="H4" s="80">
        <f>SUM(Payroll!$C4*0.03)</f>
        <v>123</v>
      </c>
      <c r="I4" s="80">
        <v>54</v>
      </c>
      <c r="J4" s="80">
        <f>SUM(Payroll!$D4+Payroll!$G4+Payroll!$H4-Payroll!$I4)</f>
        <v>171</v>
      </c>
      <c r="K4" s="82">
        <f>SUM(Payroll!$F4-Payroll!$J4)</f>
        <v>3929</v>
      </c>
    </row>
    <row r="5" spans="1:11" ht="17" customHeight="1" x14ac:dyDescent="0.15">
      <c r="A5" s="78" t="s">
        <v>24</v>
      </c>
      <c r="B5" s="79" t="s">
        <v>17</v>
      </c>
      <c r="C5" s="80">
        <v>3900</v>
      </c>
      <c r="D5" s="80">
        <f>-SUM(Payroll!$C5/30/8)*0</f>
        <v>0</v>
      </c>
      <c r="E5" s="80">
        <f>SUM(Payroll!$C5/30/8*1.25)*0</f>
        <v>0</v>
      </c>
      <c r="F5" s="81">
        <f>SUM(Payroll!$C5+Payroll!$E5)</f>
        <v>3900</v>
      </c>
      <c r="G5" s="80">
        <v>102.4</v>
      </c>
      <c r="H5" s="80">
        <f>SUM(Payroll!$C5*0.03)</f>
        <v>117</v>
      </c>
      <c r="I5" s="80">
        <v>54</v>
      </c>
      <c r="J5" s="80">
        <f>SUM(Payroll!$D5+Payroll!$G5+Payroll!$H5-Payroll!$I5)</f>
        <v>165.4</v>
      </c>
      <c r="K5" s="82">
        <f>SUM(Payroll!$F5-Payroll!$J5)</f>
        <v>3734.6</v>
      </c>
    </row>
    <row r="6" spans="1:11" ht="17" customHeight="1" x14ac:dyDescent="0.15">
      <c r="A6" s="78" t="s">
        <v>23</v>
      </c>
      <c r="B6" s="79" t="s">
        <v>18</v>
      </c>
      <c r="C6" s="80">
        <v>7800</v>
      </c>
      <c r="D6" s="80">
        <f>SUM(Payroll!$C6/30/8)*0</f>
        <v>0</v>
      </c>
      <c r="E6" s="80">
        <f>SUM(Payroll!$C6/30/8*1.25)*4</f>
        <v>162.5</v>
      </c>
      <c r="F6" s="81">
        <f>SUM(Payroll!$C6+Payroll!$E6)</f>
        <v>7962.5</v>
      </c>
      <c r="G6" s="80">
        <v>214</v>
      </c>
      <c r="H6" s="80">
        <f>SUM(Payroll!$C6*0.06)</f>
        <v>468</v>
      </c>
      <c r="I6" s="80">
        <v>128</v>
      </c>
      <c r="J6" s="80">
        <f>SUM(Payroll!$D6+Payroll!$G6+Payroll!$H6-Payroll!$I6)</f>
        <v>554</v>
      </c>
      <c r="K6" s="82">
        <f>SUM(Payroll!$F6-Payroll!$J6)</f>
        <v>7408.5</v>
      </c>
    </row>
    <row r="7" spans="1:11" ht="17" customHeight="1" x14ac:dyDescent="0.15">
      <c r="A7" s="78" t="s">
        <v>23</v>
      </c>
      <c r="B7" s="79" t="s">
        <v>19</v>
      </c>
      <c r="C7" s="80">
        <v>4500</v>
      </c>
      <c r="D7" s="80">
        <f>SUM(Payroll!$C7/30/8)*4</f>
        <v>75</v>
      </c>
      <c r="E7" s="80">
        <f>SUM(Payroll!$C7/30/8*1.25)*4</f>
        <v>93.75</v>
      </c>
      <c r="F7" s="81">
        <f>SUM(Payroll!$C7+Payroll!$E7)</f>
        <v>4593.75</v>
      </c>
      <c r="G7" s="80">
        <v>102.4</v>
      </c>
      <c r="H7" s="80">
        <f>SUM(Payroll!$C7*0)</f>
        <v>0</v>
      </c>
      <c r="I7" s="80">
        <v>54</v>
      </c>
      <c r="J7" s="80">
        <f>SUM(Payroll!$D7+Payroll!$G7+Payroll!$H7-Payroll!$I7)</f>
        <v>123.4</v>
      </c>
      <c r="K7" s="82">
        <f>SUM(Payroll!$F7-Payroll!$J7)</f>
        <v>4470.3500000000004</v>
      </c>
    </row>
    <row r="8" spans="1:11" ht="17" customHeight="1" x14ac:dyDescent="0.15">
      <c r="A8" s="78" t="s">
        <v>23</v>
      </c>
      <c r="B8" s="79" t="s">
        <v>20</v>
      </c>
      <c r="C8" s="80">
        <v>5000</v>
      </c>
      <c r="D8" s="80">
        <f>SUM(Payroll!$C8/30/8)*0</f>
        <v>0</v>
      </c>
      <c r="E8" s="80">
        <f>SUM(Payroll!$C8/30/8*1.25)*0</f>
        <v>0</v>
      </c>
      <c r="F8" s="81">
        <f>SUM(Payroll!$C8+Payroll!$E8)</f>
        <v>5000</v>
      </c>
      <c r="G8" s="80">
        <v>102.4</v>
      </c>
      <c r="H8" s="80">
        <f>SUM(Payroll!$C8*0.03)</f>
        <v>150</v>
      </c>
      <c r="I8" s="80">
        <v>106</v>
      </c>
      <c r="J8" s="80">
        <f>SUM(Payroll!$D8+Payroll!$G8+Payroll!$H8-Payroll!$I8)</f>
        <v>146.4</v>
      </c>
      <c r="K8" s="82">
        <f>SUM(Payroll!$F8-Payroll!$J8)</f>
        <v>4853.6000000000004</v>
      </c>
    </row>
    <row r="9" spans="1:11" ht="17" customHeight="1" x14ac:dyDescent="0.15">
      <c r="A9" s="78" t="s">
        <v>28</v>
      </c>
      <c r="B9" s="79" t="s">
        <v>21</v>
      </c>
      <c r="C9" s="80">
        <v>8600</v>
      </c>
      <c r="D9" s="80">
        <f>SUM(Payroll!$C9/30/8)*0</f>
        <v>0</v>
      </c>
      <c r="E9" s="80">
        <f>SUM(Payroll!$C9/30/8*1.25)*0</f>
        <v>0</v>
      </c>
      <c r="F9" s="81">
        <f>SUM(Payroll!$C9+Payroll!$E9)</f>
        <v>8600</v>
      </c>
      <c r="G9" s="80">
        <v>214</v>
      </c>
      <c r="H9" s="80">
        <f>SUM(Payroll!$C9*0.06)</f>
        <v>516</v>
      </c>
      <c r="I9" s="80">
        <v>150</v>
      </c>
      <c r="J9" s="80">
        <f>SUM(Payroll!$D9+Payroll!$G9+Payroll!$H9-Payroll!$I9)</f>
        <v>580</v>
      </c>
      <c r="K9" s="82">
        <f>SUM(Payroll!$F9-Payroll!$J9)</f>
        <v>8020</v>
      </c>
    </row>
    <row r="10" spans="1:11" ht="17" customHeight="1" x14ac:dyDescent="0.15">
      <c r="A10" s="78" t="s">
        <v>28</v>
      </c>
      <c r="B10" s="79" t="s">
        <v>22</v>
      </c>
      <c r="C10" s="80">
        <v>3200</v>
      </c>
      <c r="D10" s="80">
        <f>SUM(Payroll!$C10/30/8)*16</f>
        <v>213.33333333333334</v>
      </c>
      <c r="E10" s="80">
        <f>SUM(Payroll!$C10/30/8*1.25)*0</f>
        <v>0</v>
      </c>
      <c r="F10" s="81">
        <f>SUM(Payroll!$C10+Payroll!$E10)</f>
        <v>3200</v>
      </c>
      <c r="G10" s="80">
        <v>102.4</v>
      </c>
      <c r="H10" s="80">
        <f>SUM(Payroll!$C10*0)</f>
        <v>0</v>
      </c>
      <c r="I10" s="80">
        <v>32.5</v>
      </c>
      <c r="J10" s="80">
        <f>SUM(Payroll!$D10+Payroll!$G10+Payroll!$H10-Payroll!$I10)</f>
        <v>283.23333333333335</v>
      </c>
      <c r="K10" s="82">
        <f>SUM(Payroll!$F10-Payroll!$J10)</f>
        <v>2916.7666666666664</v>
      </c>
    </row>
    <row r="11" spans="1:11" ht="17" customHeight="1" x14ac:dyDescent="0.15">
      <c r="A11" s="78" t="s">
        <v>28</v>
      </c>
      <c r="B11" s="79" t="s">
        <v>31</v>
      </c>
      <c r="C11" s="80">
        <v>5000</v>
      </c>
      <c r="D11" s="80">
        <f>SUM(Payroll!$C11/30/8)*0</f>
        <v>0</v>
      </c>
      <c r="E11" s="80">
        <f>SUM(Payroll!$C11/30/8*1.25)*0</f>
        <v>0</v>
      </c>
      <c r="F11" s="81">
        <f>SUM(Payroll!$C11+Payroll!$E11)</f>
        <v>5000</v>
      </c>
      <c r="G11" s="80">
        <v>102.4</v>
      </c>
      <c r="H11" s="80">
        <f>SUM(Payroll!$C11*0.03)</f>
        <v>150</v>
      </c>
      <c r="I11" s="80">
        <v>106</v>
      </c>
      <c r="J11" s="80">
        <f>SUM(Payroll!$D11+Payroll!$G11+Payroll!$H11-Payroll!$I11)</f>
        <v>146.4</v>
      </c>
      <c r="K11" s="82">
        <f>SUM(Payroll!$F11-Payroll!$J11)</f>
        <v>4853.6000000000004</v>
      </c>
    </row>
    <row r="12" spans="1:11" ht="17" customHeight="1" x14ac:dyDescent="0.15">
      <c r="A12" s="78" t="s">
        <v>28</v>
      </c>
      <c r="B12" s="79" t="s">
        <v>32</v>
      </c>
      <c r="C12" s="80">
        <v>8600</v>
      </c>
      <c r="D12" s="80">
        <f>SUM(Payroll!$C12/30/8)*0</f>
        <v>0</v>
      </c>
      <c r="E12" s="80">
        <f>SUM(Payroll!$C12/30/8*1.25)*0</f>
        <v>0</v>
      </c>
      <c r="F12" s="81">
        <f>SUM(Payroll!$C12+Payroll!$E12)</f>
        <v>8600</v>
      </c>
      <c r="G12" s="80">
        <v>214</v>
      </c>
      <c r="H12" s="80">
        <f>SUM(Payroll!$C12*0.06)</f>
        <v>516</v>
      </c>
      <c r="I12" s="80">
        <v>150</v>
      </c>
      <c r="J12" s="80">
        <f>SUM(Payroll!$D12+Payroll!$G12+Payroll!$H12-Payroll!$I12)</f>
        <v>580</v>
      </c>
      <c r="K12" s="82">
        <f>SUM(Payroll!$F12-Payroll!$J12)</f>
        <v>8020</v>
      </c>
    </row>
    <row r="13" spans="1:11" ht="17" customHeight="1" x14ac:dyDescent="0.15">
      <c r="A13" s="83" t="s">
        <v>0</v>
      </c>
      <c r="B13" s="84"/>
      <c r="C13" s="84">
        <f>SUM(Payroll!$C$2:$C$12)</f>
        <v>58600</v>
      </c>
      <c r="D13" s="84">
        <f>SUM(Payroll!$D$2:$D$12)</f>
        <v>455</v>
      </c>
      <c r="E13" s="84">
        <f>SUM(Payroll!$E$2:$E$12)</f>
        <v>256.25</v>
      </c>
      <c r="F13" s="84">
        <f>SUM(Payroll!$F$2:$F$12)</f>
        <v>58856.25</v>
      </c>
      <c r="G13" s="84">
        <f>SUM(Payroll!$G$2:$G$12)</f>
        <v>1572</v>
      </c>
      <c r="H13" s="84">
        <f>SUM(Payroll!$H$2:$H$12)</f>
        <v>2340</v>
      </c>
      <c r="I13" s="84">
        <f>SUBTOTAL(109,Payroll!$I$2:$I$12)</f>
        <v>921</v>
      </c>
      <c r="J13" s="84">
        <f>SUBTOTAL(109,Payroll!$J$2:$J$12)</f>
        <v>3446.0000000000005</v>
      </c>
      <c r="K13" s="85">
        <f>SUBTOTAL(109,Payroll!$K$2:$K$12)</f>
        <v>55410.249999999993</v>
      </c>
    </row>
    <row r="14" spans="1:11" ht="16.5" customHeight="1" thickBot="1" x14ac:dyDescent="0.2"/>
    <row r="15" spans="1:11" ht="33" customHeight="1" thickBot="1" x14ac:dyDescent="0.2">
      <c r="K15" s="73" t="s">
        <v>41</v>
      </c>
    </row>
    <row r="16" spans="1:11" ht="17" customHeight="1" x14ac:dyDescent="0.15"/>
    <row r="17" spans="7:13" ht="17" customHeight="1" x14ac:dyDescent="0.15"/>
    <row r="18" spans="7:13" ht="17" customHeight="1" x14ac:dyDescent="0.15"/>
    <row r="19" spans="7:13" ht="17" customHeight="1" x14ac:dyDescent="0.15">
      <c r="G19" s="67"/>
    </row>
    <row r="20" spans="7:13" ht="23" customHeight="1" x14ac:dyDescent="0.15">
      <c r="M20" s="68"/>
    </row>
    <row r="22" spans="7:13" x14ac:dyDescent="0.15">
      <c r="I22" s="14"/>
      <c r="J22" s="72"/>
    </row>
    <row r="24" spans="7:13" x14ac:dyDescent="0.15">
      <c r="H24" s="72"/>
    </row>
    <row r="25" spans="7:13" x14ac:dyDescent="0.15">
      <c r="H25" s="7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O72"/>
  <sheetViews>
    <sheetView showGridLines="0" topLeftCell="A2" zoomScaleNormal="100" workbookViewId="0">
      <selection activeCell="F15" sqref="F15"/>
    </sheetView>
  </sheetViews>
  <sheetFormatPr baseColWidth="10" defaultColWidth="8.83203125" defaultRowHeight="13" x14ac:dyDescent="0.15"/>
  <cols>
    <col min="1" max="1" width="2.5" customWidth="1"/>
    <col min="2" max="2" width="22" customWidth="1"/>
    <col min="3" max="3" width="27.5" customWidth="1"/>
    <col min="4" max="4" width="2.83203125" customWidth="1"/>
    <col min="5" max="5" width="22" customWidth="1"/>
    <col min="6" max="6" width="27.5" customWidth="1"/>
    <col min="7" max="7" width="22" customWidth="1"/>
    <col min="8" max="8" width="26.1640625" customWidth="1"/>
    <col min="9" max="9" width="12.5" customWidth="1"/>
    <col min="10" max="10" width="28.1640625" customWidth="1"/>
  </cols>
  <sheetData>
    <row r="1" spans="2:13" ht="16" customHeight="1" x14ac:dyDescent="0.15"/>
    <row r="2" spans="2:13" ht="52" customHeight="1" x14ac:dyDescent="0.15">
      <c r="B2" s="36" t="s">
        <v>6</v>
      </c>
      <c r="C2" s="36"/>
      <c r="D2" s="36"/>
      <c r="E2" s="36"/>
      <c r="F2" s="36"/>
      <c r="G2" s="37"/>
      <c r="H2" s="37"/>
      <c r="I2" s="37"/>
      <c r="J2" s="37"/>
    </row>
    <row r="3" spans="2:13" s="3" customFormat="1" ht="11" customHeight="1" x14ac:dyDescent="0.15">
      <c r="B3" s="4"/>
      <c r="C3" s="2"/>
      <c r="D3" s="2"/>
      <c r="E3" s="2"/>
      <c r="F3" s="2"/>
      <c r="G3" s="2"/>
      <c r="H3" s="2"/>
      <c r="I3" s="2"/>
      <c r="J3" s="2"/>
    </row>
    <row r="4" spans="2:13" ht="21" customHeight="1" x14ac:dyDescent="0.15">
      <c r="B4" s="53" t="s">
        <v>1</v>
      </c>
      <c r="C4" s="33"/>
      <c r="D4" s="34"/>
      <c r="E4" s="52" t="s">
        <v>3</v>
      </c>
      <c r="F4" s="70">
        <v>30</v>
      </c>
      <c r="G4" s="10"/>
      <c r="H4" s="66"/>
      <c r="I4" s="26"/>
      <c r="J4" s="26"/>
    </row>
    <row r="5" spans="2:13" ht="21" customHeight="1" x14ac:dyDescent="0.15">
      <c r="B5" s="55" t="s">
        <v>7</v>
      </c>
      <c r="C5" s="32"/>
      <c r="D5" s="34"/>
      <c r="E5" s="57" t="s">
        <v>4</v>
      </c>
      <c r="F5" s="71">
        <v>22</v>
      </c>
      <c r="G5" s="27"/>
      <c r="H5" s="28"/>
      <c r="I5" s="27"/>
      <c r="J5" s="28"/>
      <c r="M5" s="12"/>
    </row>
    <row r="6" spans="2:13" ht="21" customHeight="1" x14ac:dyDescent="0.15">
      <c r="B6" s="55" t="s">
        <v>2</v>
      </c>
      <c r="C6" s="69" t="s">
        <v>39</v>
      </c>
      <c r="D6" s="35"/>
      <c r="E6" s="58"/>
      <c r="F6" s="30"/>
      <c r="G6" s="29"/>
      <c r="H6" s="30"/>
      <c r="I6" s="29"/>
      <c r="J6" s="30"/>
      <c r="K6" s="11"/>
      <c r="L6" s="11"/>
    </row>
    <row r="7" spans="2:13" ht="21" customHeight="1" x14ac:dyDescent="0.15">
      <c r="B7" s="10"/>
      <c r="C7" s="89"/>
      <c r="D7" s="89"/>
      <c r="E7" s="89"/>
      <c r="F7" s="1"/>
      <c r="G7" s="31"/>
      <c r="H7" s="31"/>
      <c r="I7" s="31"/>
      <c r="J7" s="28"/>
    </row>
    <row r="8" spans="2:13" ht="25" customHeight="1" x14ac:dyDescent="0.15">
      <c r="B8" s="44" t="s">
        <v>29</v>
      </c>
      <c r="C8" s="41"/>
      <c r="D8" s="42"/>
      <c r="E8" s="43" t="s">
        <v>34</v>
      </c>
      <c r="F8" s="39"/>
      <c r="G8" s="10"/>
      <c r="H8" s="10"/>
      <c r="I8" s="10"/>
      <c r="J8" s="28"/>
    </row>
    <row r="9" spans="2:13" ht="9" customHeight="1" x14ac:dyDescent="0.15">
      <c r="B9" s="45"/>
      <c r="C9" s="42"/>
      <c r="D9" s="42"/>
      <c r="E9" s="46"/>
      <c r="F9" s="21"/>
      <c r="G9" s="10"/>
      <c r="H9" s="10"/>
      <c r="I9" s="10"/>
      <c r="J9" s="28"/>
    </row>
    <row r="10" spans="2:13" ht="23" customHeight="1" x14ac:dyDescent="0.15">
      <c r="B10" s="52" t="s">
        <v>8</v>
      </c>
      <c r="C10" s="48"/>
      <c r="D10" s="40"/>
      <c r="E10" s="52" t="s">
        <v>13</v>
      </c>
      <c r="F10" s="47"/>
      <c r="G10" s="86"/>
      <c r="H10" s="86"/>
      <c r="I10" s="86"/>
      <c r="J10" s="87"/>
      <c r="K10" s="15"/>
      <c r="L10" s="15"/>
      <c r="M10" s="15"/>
    </row>
    <row r="11" spans="2:13" ht="21" customHeight="1" x14ac:dyDescent="0.15">
      <c r="B11" s="53" t="s">
        <v>10</v>
      </c>
      <c r="C11" s="63"/>
      <c r="D11" s="38"/>
      <c r="E11" s="53" t="s">
        <v>35</v>
      </c>
      <c r="F11" s="60"/>
      <c r="G11" s="86"/>
      <c r="H11" s="86"/>
      <c r="I11" s="86"/>
      <c r="J11" s="87"/>
      <c r="K11" s="15"/>
      <c r="L11" s="15"/>
      <c r="M11" s="15"/>
    </row>
    <row r="12" spans="2:13" ht="20" customHeight="1" x14ac:dyDescent="0.15">
      <c r="B12" s="56"/>
      <c r="C12" s="49"/>
      <c r="D12" s="22"/>
      <c r="E12" s="54" t="s">
        <v>36</v>
      </c>
      <c r="F12" s="47"/>
      <c r="G12" s="21"/>
      <c r="H12" s="21"/>
      <c r="I12" s="21"/>
      <c r="J12" s="64"/>
      <c r="K12" s="15"/>
      <c r="L12" s="15"/>
      <c r="M12" s="15"/>
    </row>
    <row r="13" spans="2:13" ht="20" customHeight="1" x14ac:dyDescent="0.15">
      <c r="B13" s="18"/>
      <c r="C13" s="50"/>
      <c r="D13" s="20"/>
      <c r="E13" s="55" t="s">
        <v>9</v>
      </c>
      <c r="F13" s="61"/>
      <c r="G13" s="6"/>
      <c r="H13" s="7"/>
      <c r="I13" s="7"/>
      <c r="J13" s="7"/>
      <c r="K13" s="15"/>
      <c r="L13" s="15"/>
      <c r="M13" s="15"/>
    </row>
    <row r="14" spans="2:13" ht="9" customHeight="1" x14ac:dyDescent="0.15">
      <c r="B14" s="13"/>
      <c r="C14" s="8"/>
      <c r="D14" s="8"/>
      <c r="E14" s="8"/>
      <c r="F14" s="65"/>
      <c r="G14" s="13"/>
      <c r="H14" s="8"/>
      <c r="I14" s="8"/>
      <c r="J14" s="8"/>
      <c r="K14" s="15"/>
      <c r="L14" s="15"/>
      <c r="M14" s="15"/>
    </row>
    <row r="15" spans="2:13" ht="18" customHeight="1" x14ac:dyDescent="0.15">
      <c r="B15" s="53" t="s">
        <v>12</v>
      </c>
      <c r="C15" s="63"/>
      <c r="D15" s="8"/>
      <c r="E15" s="53" t="s">
        <v>33</v>
      </c>
      <c r="F15" s="62"/>
      <c r="G15" s="13"/>
      <c r="H15" s="8"/>
      <c r="I15" s="8"/>
      <c r="J15" s="8"/>
      <c r="K15" s="15"/>
      <c r="L15" s="15"/>
      <c r="M15" s="15"/>
    </row>
    <row r="16" spans="2:13" ht="10" customHeight="1" x14ac:dyDescent="0.15">
      <c r="B16" s="13"/>
      <c r="C16" s="8"/>
      <c r="D16" s="8"/>
      <c r="E16" s="8"/>
      <c r="F16" s="65"/>
      <c r="G16" s="13"/>
      <c r="H16" s="8"/>
      <c r="I16" s="8"/>
      <c r="J16" s="8"/>
      <c r="K16" s="15"/>
      <c r="L16" s="15"/>
      <c r="M16" s="15"/>
    </row>
    <row r="17" spans="2:15" ht="45" customHeight="1" x14ac:dyDescent="0.15">
      <c r="B17" s="53" t="s">
        <v>11</v>
      </c>
      <c r="C17" s="63"/>
      <c r="D17" s="8"/>
      <c r="E17" s="52" t="s">
        <v>30</v>
      </c>
      <c r="F17" s="51"/>
      <c r="G17" s="13"/>
      <c r="H17" s="8"/>
      <c r="I17" s="8"/>
      <c r="J17" s="8"/>
      <c r="K17" s="15"/>
      <c r="L17" s="15"/>
      <c r="M17" s="15"/>
    </row>
    <row r="18" spans="2:15" ht="18" customHeight="1" x14ac:dyDescent="0.15">
      <c r="B18" s="13"/>
      <c r="C18" s="8"/>
      <c r="D18" s="8"/>
      <c r="E18" s="8"/>
      <c r="F18" s="65"/>
      <c r="G18" s="13"/>
      <c r="H18" s="8"/>
      <c r="I18" s="8"/>
      <c r="J18" s="8"/>
      <c r="K18" s="15"/>
      <c r="L18" s="15"/>
      <c r="M18" s="15"/>
    </row>
    <row r="19" spans="2:15" ht="18" customHeight="1" x14ac:dyDescent="0.15">
      <c r="B19" s="13"/>
      <c r="C19" s="8"/>
      <c r="D19" s="8"/>
      <c r="E19" s="8"/>
      <c r="F19" s="65"/>
      <c r="G19" s="13"/>
      <c r="H19" s="8"/>
      <c r="I19" s="8"/>
      <c r="J19" s="8"/>
      <c r="K19" s="15"/>
      <c r="L19" s="15"/>
      <c r="M19" s="15"/>
    </row>
    <row r="20" spans="2:15" ht="18" customHeight="1" x14ac:dyDescent="0.15">
      <c r="B20" s="13"/>
      <c r="C20" s="8"/>
      <c r="D20" s="8"/>
      <c r="E20" s="8"/>
      <c r="F20" s="65"/>
      <c r="G20" s="13"/>
      <c r="H20" s="8"/>
      <c r="I20" s="8"/>
      <c r="J20" s="8"/>
      <c r="K20" s="15"/>
      <c r="L20" s="15"/>
      <c r="M20" s="15"/>
      <c r="O20" t="s">
        <v>5</v>
      </c>
    </row>
    <row r="21" spans="2:15" ht="18" customHeight="1" x14ac:dyDescent="0.15">
      <c r="B21" s="13"/>
      <c r="C21" s="8"/>
      <c r="D21" s="8"/>
      <c r="E21" s="8"/>
      <c r="F21" s="65"/>
      <c r="G21" s="13"/>
      <c r="H21" s="8"/>
      <c r="I21" s="8"/>
      <c r="J21" s="8"/>
      <c r="K21" s="15"/>
      <c r="L21" s="15"/>
      <c r="M21" s="15"/>
    </row>
    <row r="22" spans="2:15" ht="18" customHeight="1" x14ac:dyDescent="0.15">
      <c r="B22" s="13"/>
      <c r="C22" s="8"/>
      <c r="D22" s="8"/>
      <c r="E22" s="8"/>
      <c r="F22" s="65"/>
      <c r="G22" s="13"/>
      <c r="H22" s="8"/>
      <c r="I22" s="8"/>
      <c r="J22" s="8"/>
      <c r="K22" s="15"/>
      <c r="L22" s="15"/>
      <c r="M22" s="15"/>
    </row>
    <row r="23" spans="2:15" ht="18" customHeight="1" x14ac:dyDescent="0.15">
      <c r="B23" s="13"/>
      <c r="C23" s="8"/>
      <c r="D23" s="8"/>
      <c r="E23" s="8"/>
      <c r="F23" s="65"/>
      <c r="G23" s="6"/>
      <c r="H23" s="23"/>
      <c r="I23" s="8"/>
      <c r="J23" s="8"/>
      <c r="K23" s="15"/>
      <c r="L23" s="15"/>
      <c r="M23" s="15"/>
    </row>
    <row r="24" spans="2:15" ht="18" customHeight="1" x14ac:dyDescent="0.15">
      <c r="B24" s="18"/>
      <c r="C24" s="24"/>
      <c r="D24" s="24"/>
      <c r="E24" s="24"/>
      <c r="F24" s="65"/>
      <c r="G24" s="88"/>
      <c r="H24" s="88"/>
      <c r="I24" s="88"/>
      <c r="J24" s="88"/>
      <c r="K24" s="15"/>
      <c r="L24" s="15"/>
      <c r="M24" s="15"/>
    </row>
    <row r="25" spans="2:15" ht="18" customHeight="1" x14ac:dyDescent="0.15">
      <c r="B25" s="88"/>
      <c r="C25" s="88"/>
      <c r="D25" s="88"/>
      <c r="E25" s="88"/>
      <c r="F25" s="65"/>
      <c r="G25" s="18"/>
      <c r="H25" s="20"/>
      <c r="I25" s="20"/>
      <c r="J25" s="20"/>
      <c r="K25" s="15"/>
      <c r="L25" s="15"/>
      <c r="M25" s="15"/>
    </row>
    <row r="26" spans="2:15" ht="18" customHeight="1" x14ac:dyDescent="0.15">
      <c r="B26" s="6"/>
      <c r="C26" s="7"/>
      <c r="D26" s="7"/>
      <c r="E26" s="7"/>
      <c r="F26" s="65"/>
      <c r="G26" s="13"/>
      <c r="H26" s="9"/>
      <c r="I26" s="9"/>
      <c r="J26" s="9"/>
      <c r="K26" s="15"/>
      <c r="L26" s="15"/>
      <c r="M26" s="15"/>
    </row>
    <row r="27" spans="2:15" ht="18" customHeight="1" x14ac:dyDescent="0.15">
      <c r="B27" s="13"/>
      <c r="C27" s="9"/>
      <c r="D27" s="9"/>
      <c r="E27" s="9"/>
      <c r="F27" s="65"/>
      <c r="G27" s="13"/>
      <c r="H27" s="9"/>
      <c r="I27" s="9"/>
      <c r="J27" s="9"/>
      <c r="K27" s="15"/>
      <c r="L27" s="15"/>
      <c r="M27" s="15"/>
    </row>
    <row r="28" spans="2:15" ht="18" customHeight="1" x14ac:dyDescent="0.15">
      <c r="B28" s="13"/>
      <c r="C28" s="9"/>
      <c r="D28" s="9"/>
      <c r="E28" s="9"/>
      <c r="F28" s="65"/>
      <c r="G28" s="13"/>
      <c r="H28" s="9"/>
      <c r="I28" s="9"/>
      <c r="J28" s="9"/>
      <c r="K28" s="15"/>
      <c r="L28" s="15"/>
      <c r="M28" s="15"/>
    </row>
    <row r="29" spans="2:15" ht="18" customHeight="1" x14ac:dyDescent="0.15">
      <c r="B29" s="13"/>
      <c r="C29" s="9"/>
      <c r="D29" s="9"/>
      <c r="E29" s="9"/>
      <c r="F29" s="65"/>
      <c r="G29" s="13"/>
      <c r="H29" s="9"/>
      <c r="I29" s="9"/>
      <c r="J29" s="9"/>
      <c r="K29" s="15"/>
      <c r="L29" s="15"/>
      <c r="M29" s="15"/>
    </row>
    <row r="30" spans="2:15" ht="18" customHeight="1" x14ac:dyDescent="0.15">
      <c r="B30" s="13"/>
      <c r="C30" s="9"/>
      <c r="D30" s="9"/>
      <c r="E30" s="9"/>
      <c r="F30" s="65"/>
      <c r="G30" s="13"/>
      <c r="H30" s="9"/>
      <c r="I30" s="9"/>
      <c r="J30" s="9"/>
      <c r="K30" s="15"/>
      <c r="L30" s="15"/>
      <c r="M30" s="15"/>
    </row>
    <row r="31" spans="2:15" ht="18" customHeight="1" x14ac:dyDescent="0.15">
      <c r="B31" s="13"/>
      <c r="C31" s="9"/>
      <c r="D31" s="9"/>
      <c r="E31" s="9"/>
      <c r="F31" s="65"/>
      <c r="G31" s="13"/>
      <c r="H31" s="9"/>
      <c r="I31" s="9"/>
      <c r="J31" s="9"/>
      <c r="K31" s="15"/>
      <c r="L31" s="15"/>
      <c r="M31" s="15"/>
    </row>
    <row r="32" spans="2:15" ht="18" customHeight="1" x14ac:dyDescent="0.15">
      <c r="B32" s="13"/>
      <c r="C32" s="9"/>
      <c r="D32" s="9"/>
      <c r="E32" s="9"/>
      <c r="F32" s="65"/>
      <c r="G32" s="18"/>
      <c r="H32" s="19"/>
      <c r="I32" s="19"/>
      <c r="J32" s="19"/>
      <c r="K32" s="15"/>
      <c r="L32" s="15"/>
      <c r="M32" s="15"/>
    </row>
    <row r="33" spans="2:13" ht="18" customHeight="1" x14ac:dyDescent="0.15">
      <c r="B33" s="13"/>
      <c r="C33" s="9"/>
      <c r="D33" s="9"/>
      <c r="E33" s="9"/>
      <c r="F33" s="65"/>
      <c r="G33" s="88"/>
      <c r="H33" s="88"/>
      <c r="I33" s="88"/>
      <c r="J33" s="88"/>
      <c r="K33" s="15"/>
      <c r="L33" s="15"/>
      <c r="M33" s="15"/>
    </row>
    <row r="34" spans="2:13" ht="18" customHeight="1" x14ac:dyDescent="0.15">
      <c r="B34" s="6"/>
      <c r="C34" s="9"/>
      <c r="D34" s="9"/>
      <c r="E34" s="9"/>
      <c r="F34" s="65"/>
      <c r="G34" s="6"/>
      <c r="H34" s="7"/>
      <c r="I34" s="7"/>
      <c r="J34" s="7"/>
      <c r="K34" s="15"/>
      <c r="L34" s="15"/>
      <c r="M34" s="15"/>
    </row>
    <row r="35" spans="2:13" ht="18" customHeight="1" x14ac:dyDescent="0.15">
      <c r="B35" s="88"/>
      <c r="C35" s="88"/>
      <c r="D35" s="88"/>
      <c r="E35" s="88"/>
      <c r="F35" s="65"/>
      <c r="G35" s="13"/>
      <c r="H35" s="9"/>
      <c r="I35" s="9"/>
      <c r="J35" s="9"/>
      <c r="K35" s="15"/>
      <c r="L35" s="15"/>
      <c r="M35" s="15"/>
    </row>
    <row r="36" spans="2:13" ht="18" customHeight="1" x14ac:dyDescent="0.15">
      <c r="B36" s="18"/>
      <c r="C36" s="20"/>
      <c r="D36" s="20"/>
      <c r="E36" s="20"/>
      <c r="F36" s="65"/>
      <c r="G36" s="13"/>
      <c r="H36" s="9"/>
      <c r="I36" s="9"/>
      <c r="J36" s="9"/>
      <c r="K36" s="15"/>
      <c r="L36" s="15"/>
      <c r="M36" s="15"/>
    </row>
    <row r="37" spans="2:13" ht="18" customHeight="1" x14ac:dyDescent="0.15">
      <c r="B37" s="13"/>
      <c r="C37" s="9"/>
      <c r="D37" s="9"/>
      <c r="E37" s="9"/>
      <c r="F37" s="65"/>
      <c r="G37" s="13"/>
      <c r="H37" s="9"/>
      <c r="I37" s="9"/>
      <c r="J37" s="9"/>
      <c r="K37" s="15"/>
      <c r="L37" s="15"/>
      <c r="M37" s="15"/>
    </row>
    <row r="38" spans="2:13" ht="18" customHeight="1" x14ac:dyDescent="0.15">
      <c r="B38" s="13"/>
      <c r="C38" s="9"/>
      <c r="D38" s="9"/>
      <c r="E38" s="9"/>
      <c r="F38" s="65"/>
      <c r="G38" s="13"/>
      <c r="H38" s="9"/>
      <c r="I38" s="9"/>
      <c r="J38" s="9"/>
      <c r="K38" s="15"/>
      <c r="L38" s="15"/>
      <c r="M38" s="15"/>
    </row>
    <row r="39" spans="2:13" ht="18" customHeight="1" x14ac:dyDescent="0.15">
      <c r="B39" s="13"/>
      <c r="C39" s="9"/>
      <c r="D39" s="9"/>
      <c r="E39" s="9"/>
      <c r="F39" s="65"/>
      <c r="G39" s="6"/>
      <c r="H39" s="9"/>
      <c r="I39" s="9"/>
      <c r="J39" s="9"/>
      <c r="K39" s="15"/>
      <c r="L39" s="15"/>
      <c r="M39" s="15"/>
    </row>
    <row r="40" spans="2:13" ht="18" customHeight="1" x14ac:dyDescent="0.15">
      <c r="B40" s="13"/>
      <c r="C40" s="9"/>
      <c r="D40" s="9"/>
      <c r="E40" s="9"/>
      <c r="F40" s="65"/>
      <c r="G40" s="88"/>
      <c r="H40" s="88"/>
      <c r="I40" s="88"/>
      <c r="J40" s="88"/>
      <c r="K40" s="15"/>
      <c r="L40" s="15"/>
      <c r="M40" s="15"/>
    </row>
    <row r="41" spans="2:13" ht="18" customHeight="1" x14ac:dyDescent="0.15">
      <c r="B41" s="18"/>
      <c r="C41" s="19"/>
      <c r="D41" s="19"/>
      <c r="E41" s="19"/>
      <c r="F41" s="65"/>
      <c r="G41" s="18"/>
      <c r="H41" s="20"/>
      <c r="I41" s="20"/>
      <c r="J41" s="20"/>
      <c r="K41" s="15"/>
      <c r="L41" s="15"/>
      <c r="M41" s="15"/>
    </row>
    <row r="42" spans="2:13" ht="18" customHeight="1" x14ac:dyDescent="0.15">
      <c r="B42" s="88"/>
      <c r="C42" s="88"/>
      <c r="D42" s="88"/>
      <c r="E42" s="88"/>
      <c r="F42" s="65"/>
      <c r="G42" s="13"/>
      <c r="H42" s="9"/>
      <c r="I42" s="9"/>
      <c r="J42" s="9"/>
      <c r="K42" s="15"/>
      <c r="L42" s="15"/>
      <c r="M42" s="15"/>
    </row>
    <row r="43" spans="2:13" ht="18" customHeight="1" x14ac:dyDescent="0.15">
      <c r="B43" s="6"/>
      <c r="C43" s="7"/>
      <c r="D43" s="7"/>
      <c r="E43" s="7"/>
      <c r="F43" s="65"/>
      <c r="G43" s="13"/>
      <c r="H43" s="9"/>
      <c r="I43" s="9"/>
      <c r="J43" s="9"/>
      <c r="K43" s="15"/>
      <c r="L43" s="15"/>
      <c r="M43" s="15"/>
    </row>
    <row r="44" spans="2:13" ht="18" customHeight="1" x14ac:dyDescent="0.15">
      <c r="B44" s="13"/>
      <c r="C44" s="9"/>
      <c r="D44" s="9"/>
      <c r="E44" s="9"/>
      <c r="F44" s="65"/>
      <c r="G44" s="13"/>
      <c r="H44" s="9"/>
      <c r="I44" s="9"/>
      <c r="J44" s="9"/>
      <c r="K44" s="15"/>
      <c r="L44" s="15"/>
      <c r="M44" s="15"/>
    </row>
    <row r="45" spans="2:13" ht="18" customHeight="1" x14ac:dyDescent="0.15">
      <c r="B45" s="13"/>
      <c r="C45" s="9"/>
      <c r="D45" s="9"/>
      <c r="E45" s="9"/>
      <c r="F45" s="65"/>
      <c r="G45" s="18"/>
      <c r="H45" s="19"/>
      <c r="I45" s="19"/>
      <c r="J45" s="19"/>
      <c r="K45" s="15"/>
      <c r="L45" s="15"/>
      <c r="M45" s="15"/>
    </row>
    <row r="46" spans="2:13" ht="18" customHeight="1" x14ac:dyDescent="0.15">
      <c r="B46" s="13"/>
      <c r="C46" s="9"/>
      <c r="D46" s="9"/>
      <c r="E46" s="9"/>
      <c r="F46" s="65"/>
      <c r="G46" s="88"/>
      <c r="H46" s="88"/>
      <c r="I46" s="88"/>
      <c r="J46" s="88"/>
      <c r="K46" s="15"/>
      <c r="L46" s="15"/>
      <c r="M46" s="15"/>
    </row>
    <row r="47" spans="2:13" ht="18" customHeight="1" x14ac:dyDescent="0.15">
      <c r="B47" s="6"/>
      <c r="C47" s="9"/>
      <c r="D47" s="9"/>
      <c r="E47" s="9"/>
      <c r="F47" s="65"/>
      <c r="G47" s="6"/>
      <c r="H47" s="7"/>
      <c r="I47" s="7"/>
      <c r="J47" s="7"/>
      <c r="K47" s="15"/>
      <c r="L47" s="15"/>
      <c r="M47" s="15"/>
    </row>
    <row r="48" spans="2:13" ht="18" customHeight="1" x14ac:dyDescent="0.15">
      <c r="B48" s="88"/>
      <c r="C48" s="88"/>
      <c r="D48" s="88"/>
      <c r="E48" s="88"/>
      <c r="F48" s="65"/>
      <c r="G48" s="13"/>
      <c r="H48" s="9"/>
      <c r="I48" s="9"/>
      <c r="J48" s="9"/>
      <c r="K48" s="15"/>
      <c r="L48" s="15"/>
      <c r="M48" s="15"/>
    </row>
    <row r="49" spans="2:13" ht="18" customHeight="1" x14ac:dyDescent="0.15">
      <c r="B49" s="18"/>
      <c r="C49" s="25"/>
      <c r="D49" s="25"/>
      <c r="E49" s="25"/>
      <c r="F49" s="65"/>
      <c r="G49" s="13"/>
      <c r="H49" s="9"/>
      <c r="I49" s="9"/>
      <c r="J49" s="9"/>
      <c r="K49" s="15"/>
      <c r="L49" s="15"/>
      <c r="M49" s="15"/>
    </row>
    <row r="50" spans="2:13" ht="18" customHeight="1" x14ac:dyDescent="0.15">
      <c r="B50" s="13"/>
      <c r="C50" s="9"/>
      <c r="D50" s="9"/>
      <c r="E50" s="9"/>
      <c r="F50" s="65"/>
      <c r="G50" s="13"/>
      <c r="H50" s="9"/>
      <c r="I50" s="9"/>
      <c r="J50" s="9"/>
      <c r="K50" s="15"/>
      <c r="L50" s="15"/>
      <c r="M50" s="15"/>
    </row>
    <row r="51" spans="2:13" ht="18" customHeight="1" x14ac:dyDescent="0.15">
      <c r="B51" s="13"/>
      <c r="C51" s="9"/>
      <c r="D51" s="9"/>
      <c r="E51" s="9"/>
      <c r="F51" s="65"/>
      <c r="G51" s="6"/>
      <c r="H51" s="9"/>
      <c r="I51" s="9"/>
      <c r="J51" s="9"/>
      <c r="K51" s="15"/>
      <c r="L51" s="15"/>
      <c r="M51" s="15"/>
    </row>
    <row r="52" spans="2:13" ht="18" customHeight="1" x14ac:dyDescent="0.15">
      <c r="B52" s="13"/>
      <c r="C52" s="9"/>
      <c r="D52" s="9"/>
      <c r="E52" s="9"/>
      <c r="F52" s="65"/>
      <c r="G52" s="88"/>
      <c r="H52" s="88"/>
      <c r="I52" s="88"/>
      <c r="J52" s="88"/>
      <c r="K52" s="15"/>
      <c r="L52" s="15"/>
      <c r="M52" s="15"/>
    </row>
    <row r="53" spans="2:13" ht="18" customHeight="1" x14ac:dyDescent="0.15">
      <c r="B53" s="13"/>
      <c r="C53" s="9"/>
      <c r="D53" s="9"/>
      <c r="E53" s="9"/>
      <c r="F53" s="65"/>
      <c r="G53" s="18"/>
      <c r="H53" s="20"/>
      <c r="I53" s="20"/>
      <c r="J53" s="20"/>
      <c r="K53" s="15"/>
      <c r="L53" s="15"/>
      <c r="M53" s="15"/>
    </row>
    <row r="54" spans="2:13" ht="18" customHeight="1" x14ac:dyDescent="0.15">
      <c r="B54" s="13"/>
      <c r="C54" s="9"/>
      <c r="D54" s="9"/>
      <c r="E54" s="9"/>
      <c r="F54" s="65"/>
      <c r="G54" s="13"/>
      <c r="H54" s="9"/>
      <c r="I54" s="9"/>
      <c r="J54" s="9"/>
      <c r="K54" s="15"/>
      <c r="L54" s="15"/>
      <c r="M54" s="15"/>
    </row>
    <row r="55" spans="2:13" ht="18" customHeight="1" x14ac:dyDescent="0.15">
      <c r="B55" s="18"/>
      <c r="C55" s="19"/>
      <c r="D55" s="19"/>
      <c r="E55" s="19"/>
      <c r="F55" s="65"/>
      <c r="G55" s="13"/>
      <c r="H55" s="9"/>
      <c r="I55" s="9"/>
      <c r="J55" s="9"/>
      <c r="K55" s="15"/>
      <c r="L55" s="15"/>
      <c r="M55" s="15"/>
    </row>
    <row r="56" spans="2:13" ht="18" customHeight="1" x14ac:dyDescent="0.15">
      <c r="B56" s="88"/>
      <c r="C56" s="88"/>
      <c r="D56" s="88"/>
      <c r="E56" s="88"/>
      <c r="F56" s="65"/>
      <c r="G56" s="13"/>
      <c r="H56" s="9"/>
      <c r="I56" s="9"/>
      <c r="J56" s="9"/>
      <c r="K56" s="15"/>
      <c r="L56" s="15"/>
      <c r="M56" s="15"/>
    </row>
    <row r="57" spans="2:13" ht="18" customHeight="1" x14ac:dyDescent="0.15">
      <c r="B57" s="17"/>
      <c r="C57" s="5"/>
      <c r="D57" s="5"/>
      <c r="E57" s="5"/>
      <c r="F57" s="65"/>
      <c r="G57" s="13"/>
      <c r="H57" s="9"/>
      <c r="I57" s="9"/>
      <c r="J57" s="9"/>
      <c r="K57" s="15"/>
      <c r="L57" s="15"/>
      <c r="M57" s="15"/>
    </row>
    <row r="58" spans="2:13" ht="18" customHeight="1" x14ac:dyDescent="0.15">
      <c r="B58" s="13"/>
      <c r="C58" s="9"/>
      <c r="D58" s="9"/>
      <c r="E58" s="9"/>
      <c r="F58" s="65"/>
      <c r="G58" s="18"/>
      <c r="H58" s="19"/>
      <c r="I58" s="19"/>
      <c r="J58" s="19"/>
      <c r="K58" s="15"/>
      <c r="L58" s="15"/>
      <c r="M58" s="15"/>
    </row>
    <row r="59" spans="2:13" ht="18" customHeight="1" x14ac:dyDescent="0.15">
      <c r="B59" s="13"/>
      <c r="C59" s="9"/>
      <c r="D59" s="9"/>
      <c r="E59" s="9"/>
      <c r="F59" s="66"/>
      <c r="G59" s="90"/>
      <c r="H59" s="90"/>
      <c r="I59" s="90"/>
      <c r="J59" s="90"/>
      <c r="K59" s="15"/>
      <c r="L59" s="15"/>
      <c r="M59" s="15"/>
    </row>
    <row r="60" spans="2:13" ht="18" customHeight="1" x14ac:dyDescent="0.15">
      <c r="B60" s="13"/>
      <c r="C60" s="9"/>
      <c r="D60" s="9"/>
      <c r="E60" s="9"/>
      <c r="F60" s="66"/>
      <c r="G60" s="86"/>
      <c r="H60" s="86"/>
      <c r="I60" s="86"/>
      <c r="J60" s="87"/>
      <c r="K60" s="15"/>
      <c r="L60" s="15"/>
      <c r="M60" s="15"/>
    </row>
    <row r="61" spans="2:13" ht="18" customHeight="1" x14ac:dyDescent="0.15">
      <c r="B61" s="13"/>
      <c r="C61" s="9"/>
      <c r="D61" s="9"/>
      <c r="E61" s="9"/>
      <c r="F61" s="66"/>
      <c r="G61" s="86"/>
      <c r="H61" s="86"/>
      <c r="I61" s="86"/>
      <c r="J61" s="87"/>
      <c r="K61" s="15"/>
      <c r="L61" s="15"/>
      <c r="M61" s="15"/>
    </row>
    <row r="62" spans="2:13" ht="18" customHeight="1" x14ac:dyDescent="0.15">
      <c r="B62" s="13"/>
      <c r="C62" s="9"/>
      <c r="D62" s="9"/>
      <c r="E62" s="9"/>
      <c r="F62" s="66"/>
      <c r="G62" s="86"/>
      <c r="H62" s="86"/>
      <c r="I62" s="86"/>
      <c r="J62" s="87"/>
      <c r="K62" s="15"/>
      <c r="L62" s="15"/>
    </row>
    <row r="63" spans="2:13" ht="18" customHeight="1" x14ac:dyDescent="0.15">
      <c r="B63" s="13"/>
      <c r="C63" s="9"/>
      <c r="D63" s="9"/>
      <c r="E63" s="9"/>
      <c r="F63" s="66"/>
      <c r="G63" s="86"/>
      <c r="H63" s="86"/>
      <c r="I63" s="86"/>
      <c r="J63" s="87"/>
      <c r="K63" s="15"/>
      <c r="L63" s="15"/>
    </row>
    <row r="64" spans="2:13" ht="18" customHeight="1" x14ac:dyDescent="0.15">
      <c r="B64" s="13"/>
      <c r="C64" s="9"/>
      <c r="D64" s="9"/>
      <c r="E64" s="9"/>
      <c r="F64" s="66"/>
      <c r="G64" s="86"/>
      <c r="H64" s="86"/>
      <c r="I64" s="86"/>
      <c r="J64" s="87"/>
      <c r="K64" s="15"/>
      <c r="L64" s="15"/>
    </row>
    <row r="65" spans="2:12" ht="18" customHeight="1" x14ac:dyDescent="0.15">
      <c r="B65" s="17"/>
      <c r="C65" s="16"/>
      <c r="D65" s="16"/>
      <c r="E65" s="16"/>
      <c r="F65" s="66"/>
      <c r="G65" s="86"/>
      <c r="H65" s="86"/>
      <c r="I65" s="86"/>
      <c r="J65" s="87"/>
      <c r="K65" s="15"/>
      <c r="L65" s="15"/>
    </row>
    <row r="66" spans="2:12" ht="20" customHeight="1" x14ac:dyDescent="0.1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</row>
    <row r="67" spans="2:12" x14ac:dyDescent="0.1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</row>
    <row r="68" spans="2:12" x14ac:dyDescent="0.1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</row>
    <row r="69" spans="2:12" x14ac:dyDescent="0.15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</row>
    <row r="70" spans="2:12" x14ac:dyDescent="0.1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</row>
    <row r="71" spans="2:12" x14ac:dyDescent="0.1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 spans="2:12" x14ac:dyDescent="0.1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</row>
  </sheetData>
  <mergeCells count="20">
    <mergeCell ref="G52:J52"/>
    <mergeCell ref="G59:J59"/>
    <mergeCell ref="B56:E56"/>
    <mergeCell ref="B25:E25"/>
    <mergeCell ref="B35:E35"/>
    <mergeCell ref="B42:E42"/>
    <mergeCell ref="J64:J65"/>
    <mergeCell ref="G64:I65"/>
    <mergeCell ref="J62:J63"/>
    <mergeCell ref="G62:I63"/>
    <mergeCell ref="G60:I61"/>
    <mergeCell ref="J60:J61"/>
    <mergeCell ref="G10:I11"/>
    <mergeCell ref="J10:J11"/>
    <mergeCell ref="B48:E48"/>
    <mergeCell ref="C7:E7"/>
    <mergeCell ref="G24:J24"/>
    <mergeCell ref="G33:J33"/>
    <mergeCell ref="G40:J40"/>
    <mergeCell ref="G46:J46"/>
  </mergeCells>
  <phoneticPr fontId="1" type="noConversion"/>
  <pageMargins left="0.5" right="0.5" top="0.5" bottom="0.5" header="0.5" footer="0.5"/>
  <pageSetup scale="65" orientation="portrait" horizontalDpi="4294967292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H L N T j k A 4 C S o A A A A + A A A A B I A H A B D b 2 5 m a W c v U G F j a 2 F n Z S 5 4 b W w g o h g A K K A U A A A A A A A A A A A A A A A A A A A A A A A A A A A A h Y 9 B D o I w F E S v Q r q n L Q i o 5 F M W b i U x I R q 3 D V R o h G J o s d z N h U f y C p I o 6 s 7 l T N 4 k b x 6 3 O 6 R j 2 z h X 0 W v Z q Q R 5 m C J H q K I r p a o S N J i T u 0 I p g x 0 v z r w S z g Q r H Y 9 a J q g 2 5 h I T Y q 3 F d o G 7 v i I + p R 4 5 Z t u 8 q E X L X a m 0 4 a o Q 6 L M q / 6 8 Q g 8 N L h v k 4 W u M w i J Y 4 C D 0 g c w 2 Z V F / E n 4 w x B f J T w m Z o z N A L J p S 7 z 4 H M E c j 7 B X s C U E s D B B Q A A g A I A C x y z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c s 1 O K I p H u A 4 A A A A R A A A A E w A c A E Z v c m 1 1 b G F z L 1 N l Y 3 R p b 2 4 x L m 0 g o h g A K K A U A A A A A A A A A A A A A A A A A A A A A A A A A A A A K 0 5 N L s n M z 1 M I h t C G 1 g B Q S w E C L Q A U A A I A C A A s c s 1 O O Q D g J K g A A A D 4 A A A A E g A A A A A A A A A A A A A A A A A A A A A A Q 2 9 u Z m l n L 1 B h Y 2 t h Z 2 U u e G 1 s U E s B A i 0 A F A A C A A g A L H L N T g / K 6 a u k A A A A 6 Q A A A B M A A A A A A A A A A A A A A A A A 9 A A A A F t D b 2 5 0 Z W 5 0 X 1 R 5 c G V z X S 5 4 b W x Q S w E C L Q A U A A I A C A A s c s 1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4 O p F 8 l S O U W n H a H i j 4 + 8 u g A A A A A C A A A A A A A Q Z g A A A A E A A C A A A A C 3 L n I S r 6 H 5 t H F 9 m x R M Q V U v / k I E t 2 O 8 M 1 1 K r u s R g A c F H w A A A A A O g A A A A A I A A C A A A A D c r L w f 9 K O n s A W k 5 Z D v V C 6 M x I 6 Y S h X v B w 6 m I O h E 9 9 Y + w l A A A A A 5 M k i q X z 0 Y 1 y o f X J B X m M s u V 8 Y T K n m x 9 D n R D Y A t Q d J W o 2 Y R w d Q s o G j 1 K W T b p I 6 C K U U A O 2 I q j k Q B X 6 h e z n h J j 8 6 R v T 0 4 t v 9 5 Q s Z T 7 p 9 8 o v z W O E A A A A B n Y F E + z 8 s u J X 2 5 P S Z c a U Y Q k c l U 6 3 9 / U x M X p I V Y k b Y 5 h D L Q 0 M Q j g 1 h S x k v V X D G 1 8 w 2 6 V 0 H Q 1 Z h f f U q G Q b n Y P a U L < / D a t a M a s h u p > 
</file>

<file path=customXml/itemProps1.xml><?xml version="1.0" encoding="utf-8"?>
<ds:datastoreItem xmlns:ds="http://schemas.openxmlformats.org/officeDocument/2006/customXml" ds:itemID="{0FC4FD8B-5119-421C-930E-F222DD51AA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Payroll</vt:lpstr>
      <vt:lpstr>Form</vt:lpstr>
      <vt:lpstr>Department</vt:lpstr>
      <vt:lpstr>Generate</vt:lpstr>
      <vt:lpstr>Insurance</vt:lpstr>
      <vt:lpstr>Leave</vt:lpstr>
      <vt:lpstr>Name</vt:lpstr>
      <vt:lpstr>NET_Pay</vt:lpstr>
      <vt:lpstr>Overtime</vt:lpstr>
      <vt:lpstr>Payroll!PayrollTable</vt:lpstr>
      <vt:lpstr>Retirement</vt:lpstr>
      <vt:lpstr>Salary</vt:lpstr>
      <vt:lpstr>Tax</vt:lpstr>
      <vt:lpstr>Total_Addition</vt:lpstr>
      <vt:lpstr>Total_Deductions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Hawk Chen</cp:lastModifiedBy>
  <dcterms:created xsi:type="dcterms:W3CDTF">2017-12-27T06:42:21Z</dcterms:created>
  <dcterms:modified xsi:type="dcterms:W3CDTF">2020-05-18T07:40:00Z</dcterms:modified>
</cp:coreProperties>
</file>