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7.xml" ContentType="application/vnd.openxmlformats-officedocument.spreadsheetml.table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codeName="ThisWorkbook" defaultThemeVersion="124226"/>
  <xr:revisionPtr revIDLastSave="0" documentId="13_ncr:1_{9D8228C1-D044-9449-A572-BDF1166876F7}" xr6:coauthVersionLast="36" xr6:coauthVersionMax="36" xr10:uidLastSave="{00000000-0000-0000-0000-000000000000}"/>
  <bookViews>
    <workbookView xWindow="34680" yWindow="460" windowWidth="33600" windowHeight="20540" tabRatio="903" firstSheet="3" activeTab="16" xr2:uid="{00000000-000D-0000-FFFF-FFFF00000000}"/>
  </bookViews>
  <sheets>
    <sheet name="Home" sheetId="36" r:id="rId1"/>
    <sheet name="Products1" sheetId="9" r:id="rId2"/>
    <sheet name="Products2" sheetId="18" r:id="rId3"/>
    <sheet name="Book tour" sheetId="8" r:id="rId4"/>
    <sheet name="Grades" sheetId="28" r:id="rId5"/>
    <sheet name="Customers1" sheetId="19" r:id="rId6"/>
    <sheet name="Quarters" sheetId="4" r:id="rId7"/>
    <sheet name="Bike rating" sheetId="15" r:id="rId8"/>
    <sheet name="FY months" sheetId="25" r:id="rId9"/>
    <sheet name="Regional sales" sheetId="22" r:id="rId10"/>
    <sheet name="Mountains" sheetId="7" r:id="rId11"/>
    <sheet name="Category sales" sheetId="10" r:id="rId12"/>
    <sheet name="Banded rows" sheetId="30" r:id="rId13"/>
    <sheet name="Compare to totals" sheetId="33" r:id="rId14"/>
    <sheet name="Products3" sheetId="34" r:id="rId15"/>
    <sheet name="Customers2" sheetId="29" r:id="rId16"/>
    <sheet name="Another Sheet " sheetId="37" r:id="rId17"/>
    <sheet name="Total" sheetId="38" r:id="rId18"/>
  </sheets>
  <calcPr calcId="181029" calcMode="manual"/>
</workbook>
</file>

<file path=xl/calcChain.xml><?xml version="1.0" encoding="utf-8"?>
<calcChain xmlns="http://schemas.openxmlformats.org/spreadsheetml/2006/main">
  <c r="B15" i="38" l="1"/>
  <c r="B16" i="38"/>
  <c r="B17" i="38"/>
  <c r="B14" i="38"/>
  <c r="B10" i="38"/>
  <c r="B11" i="38"/>
  <c r="B12" i="38"/>
  <c r="B9" i="38"/>
  <c r="B5" i="38"/>
  <c r="B6" i="38"/>
  <c r="B7" i="38"/>
  <c r="B4" i="38"/>
  <c r="G3" i="29" l="1"/>
  <c r="H3" i="29" s="1"/>
  <c r="N1" i="18"/>
  <c r="H5" i="4"/>
  <c r="H6" i="4"/>
  <c r="H7" i="4"/>
  <c r="H8" i="4"/>
  <c r="H4" i="4"/>
  <c r="G18" i="29"/>
  <c r="H18" i="29" s="1"/>
  <c r="G12" i="29"/>
  <c r="H12" i="29" s="1"/>
  <c r="G15" i="29"/>
  <c r="H15" i="29" s="1"/>
  <c r="G13" i="29"/>
  <c r="H13" i="29" s="1"/>
  <c r="G16" i="29"/>
  <c r="H16" i="29" s="1"/>
  <c r="G6" i="29"/>
  <c r="H6" i="29" s="1"/>
  <c r="G10" i="29"/>
  <c r="H10" i="29" s="1"/>
  <c r="G20" i="29"/>
  <c r="H20" i="29" s="1"/>
  <c r="G14" i="29"/>
  <c r="H14" i="29" s="1"/>
  <c r="G11" i="29"/>
  <c r="H11" i="29" s="1"/>
  <c r="G4" i="29"/>
  <c r="H4" i="29" s="1"/>
  <c r="G17" i="29"/>
  <c r="H17" i="29" s="1"/>
  <c r="G7" i="29"/>
  <c r="H7" i="29" s="1"/>
  <c r="G9" i="29"/>
  <c r="H9" i="29" s="1"/>
  <c r="G8" i="29"/>
  <c r="H8" i="29" s="1"/>
  <c r="G19" i="29"/>
  <c r="H19" i="29" s="1"/>
  <c r="G5" i="29"/>
  <c r="H5" i="29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 l="1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C4" i="25"/>
  <c r="B12" i="22"/>
  <c r="G5" i="15"/>
  <c r="G6" i="15"/>
  <c r="G7" i="15"/>
  <c r="G8" i="15"/>
  <c r="G9" i="15"/>
  <c r="G4" i="15"/>
  <c r="N4" i="4"/>
  <c r="N5" i="4"/>
  <c r="N6" i="4"/>
  <c r="N7" i="4"/>
  <c r="N8" i="4"/>
  <c r="K4" i="4"/>
  <c r="K5" i="4"/>
  <c r="K6" i="4"/>
  <c r="K7" i="4"/>
  <c r="K8" i="4"/>
  <c r="D8" i="4"/>
  <c r="D7" i="4"/>
  <c r="D6" i="4"/>
  <c r="D5" i="4"/>
  <c r="D4" i="4"/>
  <c r="G8" i="4"/>
  <c r="G7" i="4"/>
  <c r="G6" i="4"/>
  <c r="G5" i="4"/>
  <c r="G4" i="4"/>
  <c r="J8" i="4"/>
  <c r="J7" i="4"/>
  <c r="J6" i="4"/>
  <c r="J5" i="4"/>
  <c r="J4" i="4"/>
  <c r="M8" i="4"/>
  <c r="M7" i="4"/>
  <c r="M6" i="4"/>
  <c r="M5" i="4"/>
  <c r="M4" i="4"/>
  <c r="E5" i="4"/>
  <c r="E6" i="4"/>
  <c r="E7" i="4"/>
  <c r="E8" i="4"/>
  <c r="E4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<sst xmlns="http://schemas.openxmlformats.org/spreadsheetml/2006/main" count="726" uniqueCount="317">
  <si>
    <t>Europe</t>
  </si>
  <si>
    <t>S. America</t>
  </si>
  <si>
    <t>Far East</t>
  </si>
  <si>
    <t>Date</t>
  </si>
  <si>
    <t>Mountain</t>
  </si>
  <si>
    <t>Location</t>
  </si>
  <si>
    <t>Everest</t>
  </si>
  <si>
    <t>K2</t>
  </si>
  <si>
    <t>Kashmir</t>
  </si>
  <si>
    <t>Kanchenjunga</t>
  </si>
  <si>
    <t>India-Nepal</t>
  </si>
  <si>
    <t>Annapurna I</t>
  </si>
  <si>
    <t>Nepal</t>
  </si>
  <si>
    <t>Aconcagua</t>
  </si>
  <si>
    <t>Argentina</t>
  </si>
  <si>
    <t>Ojos del Salado</t>
  </si>
  <si>
    <t>Argentina-Chile</t>
  </si>
  <si>
    <t>Huascaran</t>
  </si>
  <si>
    <t>Peru</t>
  </si>
  <si>
    <t>Sajama</t>
  </si>
  <si>
    <t>Bolivia</t>
  </si>
  <si>
    <t>McKinley</t>
  </si>
  <si>
    <t>Alaska, U.S.</t>
  </si>
  <si>
    <t>Logan</t>
  </si>
  <si>
    <t>Yukon, Canada</t>
  </si>
  <si>
    <t>Kilimanjaro</t>
  </si>
  <si>
    <t>Tanzania</t>
  </si>
  <si>
    <t>Citlaltepetl</t>
  </si>
  <si>
    <t>Mexico</t>
  </si>
  <si>
    <t>Vinson Massif</t>
  </si>
  <si>
    <t>Antarctica</t>
  </si>
  <si>
    <t>Ararat</t>
  </si>
  <si>
    <t>Turkey</t>
  </si>
  <si>
    <t>Jaja</t>
  </si>
  <si>
    <t>New Guinea</t>
  </si>
  <si>
    <t>Mont Blanc</t>
  </si>
  <si>
    <t>France-Italy</t>
  </si>
  <si>
    <t>Monte Rosa</t>
  </si>
  <si>
    <t>Italy-Switzerland</t>
  </si>
  <si>
    <t>Ras Dashan</t>
  </si>
  <si>
    <t>Ethiopia</t>
  </si>
  <si>
    <t>Grand Teton</t>
  </si>
  <si>
    <t>Wyoming, U.S.</t>
  </si>
  <si>
    <t>Jebel Toubkal</t>
  </si>
  <si>
    <t>Morocco</t>
  </si>
  <si>
    <t>Kinabalu</t>
  </si>
  <si>
    <t>Malaysia</t>
  </si>
  <si>
    <t>Cook</t>
  </si>
  <si>
    <t>New Zealand</t>
  </si>
  <si>
    <t>City</t>
  </si>
  <si>
    <t>Fee</t>
  </si>
  <si>
    <t>Attendance</t>
  </si>
  <si>
    <t>Books Sold</t>
  </si>
  <si>
    <t>Philadelphia</t>
  </si>
  <si>
    <t>Providence</t>
  </si>
  <si>
    <t>Detroit</t>
  </si>
  <si>
    <t>Atlanta</t>
  </si>
  <si>
    <t>Charleston</t>
  </si>
  <si>
    <t>Topeka</t>
  </si>
  <si>
    <t>Vancouver, B.C.</t>
  </si>
  <si>
    <t>Washington, D.C.</t>
  </si>
  <si>
    <t>New Orleans</t>
  </si>
  <si>
    <t>Flagstaff</t>
  </si>
  <si>
    <t>Salt Lake City</t>
  </si>
  <si>
    <t>New York</t>
  </si>
  <si>
    <t>Cleveland</t>
  </si>
  <si>
    <t>Anchorage</t>
  </si>
  <si>
    <t>Phoenix</t>
  </si>
  <si>
    <t>Los Angeles</t>
  </si>
  <si>
    <t>Seattle</t>
  </si>
  <si>
    <t>St. Louis</t>
  </si>
  <si>
    <t>Memphis</t>
  </si>
  <si>
    <t>San Francisco</t>
  </si>
  <si>
    <t>Boston</t>
  </si>
  <si>
    <t>Portland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</si>
  <si>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</si>
  <si>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</si>
  <si>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</si>
  <si>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</si>
  <si>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</si>
  <si>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</si>
  <si>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</si>
  <si>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</si>
  <si>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</si>
  <si>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</si>
  <si>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France</t>
  </si>
  <si>
    <t>Germany</t>
  </si>
  <si>
    <t>Germany Total</t>
  </si>
  <si>
    <t>Italy</t>
  </si>
  <si>
    <t>Italy Total</t>
  </si>
  <si>
    <t>Norway</t>
  </si>
  <si>
    <t>Spain</t>
  </si>
  <si>
    <t>Sweden</t>
  </si>
  <si>
    <t>Country</t>
  </si>
  <si>
    <t>Total Sales</t>
  </si>
  <si>
    <t>North</t>
  </si>
  <si>
    <t>Mid</t>
  </si>
  <si>
    <t>South</t>
  </si>
  <si>
    <t>Nepal-China</t>
  </si>
  <si>
    <t>Percent</t>
  </si>
  <si>
    <t>Contact Name</t>
  </si>
  <si>
    <t>Address</t>
  </si>
  <si>
    <t>Postal Code</t>
  </si>
  <si>
    <t>Phone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</si>
  <si>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</si>
  <si>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</si>
  <si>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</si>
  <si>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</si>
  <si>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</si>
  <si>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</si>
  <si>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</si>
  <si>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</si>
  <si>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</si>
  <si>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</si>
  <si>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</si>
  <si>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</si>
  <si>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</si>
  <si>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</si>
  <si>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</si>
  <si>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</si>
  <si>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</si>
  <si>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</si>
  <si>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</si>
  <si>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</si>
  <si>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</si>
  <si>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</si>
  <si>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</si>
  <si>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</si>
  <si>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</si>
  <si>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</si>
  <si>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</si>
  <si>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</si>
  <si>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</si>
  <si>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</si>
  <si>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</si>
  <si>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</si>
  <si>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</si>
  <si>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</si>
  <si>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</si>
  <si>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</si>
  <si>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</si>
  <si>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</si>
  <si>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</si>
  <si>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</si>
  <si>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</si>
  <si>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</si>
  <si>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</si>
  <si>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</si>
  <si>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</si>
  <si>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</si>
  <si>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</si>
  <si>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</si>
  <si>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</si>
  <si>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</si>
  <si>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</si>
  <si>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</si>
  <si>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</si>
  <si>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</si>
  <si>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</si>
  <si>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</si>
  <si>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</si>
  <si>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</si>
  <si>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</si>
  <si>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</si>
  <si>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</si>
  <si>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Q1</t>
  </si>
  <si>
    <t>Q2</t>
  </si>
  <si>
    <t>Q3</t>
  </si>
  <si>
    <t>Q4</t>
  </si>
  <si>
    <t>Status</t>
  </si>
  <si>
    <t>Trend</t>
  </si>
  <si>
    <t>Mountain Bike</t>
  </si>
  <si>
    <t>Comfort Rider</t>
  </si>
  <si>
    <t>Shifting</t>
  </si>
  <si>
    <t>Brakes</t>
  </si>
  <si>
    <t>Seat</t>
  </si>
  <si>
    <t>Hybrid</t>
  </si>
  <si>
    <t>Road Bike</t>
  </si>
  <si>
    <t>Recumbant</t>
  </si>
  <si>
    <t>Unicycle</t>
  </si>
  <si>
    <t>Frequency
of Repair</t>
  </si>
  <si>
    <t>Overall
Score</t>
  </si>
  <si>
    <t>Area</t>
  </si>
  <si>
    <t>Sales</t>
  </si>
  <si>
    <t>NorthWest</t>
  </si>
  <si>
    <t>West</t>
  </si>
  <si>
    <t>SouthWest</t>
  </si>
  <si>
    <t>Central</t>
  </si>
  <si>
    <t>NorthEast</t>
  </si>
  <si>
    <t>East</t>
  </si>
  <si>
    <t>Territories</t>
  </si>
  <si>
    <t>Total</t>
  </si>
  <si>
    <t>Student</t>
  </si>
  <si>
    <t>Grade</t>
  </si>
  <si>
    <t>Quiz1</t>
  </si>
  <si>
    <t>Quiz2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</si>
  <si>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</si>
  <si>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</si>
  <si>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</si>
  <si>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</si>
  <si>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</si>
  <si>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</si>
  <si>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</si>
  <si>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</si>
  <si>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</si>
  <si>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Exam1</t>
  </si>
  <si>
    <t>Exam2</t>
  </si>
  <si>
    <t>December</t>
  </si>
  <si>
    <t>January</t>
  </si>
  <si>
    <t>July</t>
  </si>
  <si>
    <t>August</t>
  </si>
  <si>
    <t>FY 2008</t>
  </si>
  <si>
    <t>September</t>
  </si>
  <si>
    <t>October</t>
  </si>
  <si>
    <t>November</t>
  </si>
  <si>
    <t>February</t>
  </si>
  <si>
    <t>March</t>
  </si>
  <si>
    <t>May</t>
  </si>
  <si>
    <t>June</t>
  </si>
  <si>
    <t>April</t>
  </si>
  <si>
    <t xml:space="preserve">Actuals  </t>
  </si>
  <si>
    <t>Budget</t>
  </si>
  <si>
    <t>Variance</t>
  </si>
  <si>
    <t>Widgets</t>
  </si>
  <si>
    <t>Whatnots</t>
  </si>
  <si>
    <t>Whoseits</t>
  </si>
  <si>
    <t>Account #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</si>
  <si>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</si>
  <si>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</si>
  <si>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</si>
  <si>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</si>
  <si>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</si>
  <si>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</si>
  <si>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</si>
  <si>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</si>
  <si>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</si>
  <si>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</si>
  <si>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</si>
  <si>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</si>
  <si>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</si>
  <si>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</si>
  <si>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</si>
  <si>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</si>
  <si>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</si>
  <si>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</si>
  <si>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</si>
  <si>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</si>
  <si>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</si>
  <si>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</si>
  <si>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Division A</t>
  </si>
  <si>
    <t>Division B</t>
  </si>
  <si>
    <t>Division C</t>
  </si>
  <si>
    <t>Totals</t>
  </si>
  <si>
    <t xml:space="preserve"> </t>
  </si>
  <si>
    <t>Worksheet</t>
  </si>
  <si>
    <t>Handle
Bars</t>
  </si>
  <si>
    <t>Height
(m)</t>
  </si>
  <si>
    <t>Default
Value</t>
  </si>
  <si>
    <t>(Top 20%)</t>
  </si>
  <si>
    <t>(Above Average)</t>
  </si>
  <si>
    <t>(Bottom 10)</t>
  </si>
  <si>
    <t>Belgium</t>
  </si>
  <si>
    <t xml:space="preserve"> Region</t>
  </si>
  <si>
    <t>Beverage</t>
  </si>
  <si>
    <t>265, blvd. Charonne</t>
  </si>
  <si>
    <t>Icon set</t>
  </si>
  <si>
    <t>Data bars</t>
  </si>
  <si>
    <t>Formula-based</t>
  </si>
  <si>
    <t>Profits</t>
  </si>
  <si>
    <t>Top/bottom values</t>
  </si>
  <si>
    <t>Unique/duplicate</t>
  </si>
  <si>
    <t>3  color scale</t>
  </si>
  <si>
    <t>Cell value</t>
  </si>
  <si>
    <t>T/F</t>
  </si>
  <si>
    <t>Description</t>
  </si>
  <si>
    <t>Cell value (with formula)</t>
  </si>
  <si>
    <t>Rule Type</t>
  </si>
  <si>
    <t>Identify top, bottom, and above average values in a recent 
book tour report</t>
  </si>
  <si>
    <t>Find duplicate rows in a list of customers</t>
  </si>
  <si>
    <t>Shade alternate rows in a range</t>
  </si>
  <si>
    <t>Compare data in a cell outside the conditionally formatted range of cells</t>
  </si>
  <si>
    <t>#</t>
  </si>
  <si>
    <t>Bar only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</si>
  <si>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</si>
  <si>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Quickly see revenue status and trends from one quarter to the next</t>
  </si>
  <si>
    <t>Determine who are the top two students in the class</t>
  </si>
  <si>
    <t>Compare different product criteria by using a rating scale</t>
  </si>
  <si>
    <t>Identify regional sales below $900,000</t>
  </si>
  <si>
    <t>2006 Gross Profits (in Millions)</t>
  </si>
  <si>
    <t>Examine profit trends from month to month</t>
  </si>
  <si>
    <t>Examine overall sales distributions in key product categories</t>
  </si>
  <si>
    <t>Shade an entire row where several criteria must be true</t>
  </si>
  <si>
    <t>Shade an entire row if the row is a unique value</t>
  </si>
  <si>
    <t>Compare heights of the tallest mountains</t>
  </si>
  <si>
    <t>Two column
bar chart</t>
  </si>
  <si>
    <t>Change Product:</t>
  </si>
  <si>
    <t>Change Amount:</t>
  </si>
  <si>
    <t>Percen-
tile</t>
  </si>
  <si>
    <r>
      <t xml:space="preserve">To navigate to the 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</si>
  <si>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t>Find specific numbers, dates, and text in a list of products</t>
  </si>
  <si>
    <t>See a dynamically changed number or text value in a list of products</t>
  </si>
  <si>
    <t xml:space="preserve">&lt; $900,000    </t>
  </si>
  <si>
    <t>Products1</t>
  </si>
  <si>
    <t>Products2</t>
  </si>
  <si>
    <t>Book tour</t>
  </si>
  <si>
    <t>Grades</t>
  </si>
  <si>
    <t>Customers1</t>
  </si>
  <si>
    <t>Quarters</t>
  </si>
  <si>
    <t>Bike Rating</t>
  </si>
  <si>
    <t>Fy months</t>
  </si>
  <si>
    <t>Regional sales</t>
  </si>
  <si>
    <t>Mountains</t>
  </si>
  <si>
    <t>Category sales</t>
  </si>
  <si>
    <t>Banded rows</t>
  </si>
  <si>
    <t>Compare to totals</t>
  </si>
  <si>
    <t>Products3</t>
  </si>
  <si>
    <t>Customers2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</si>
</sst>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mm/dd"/>
    <numFmt numFmtId="168" formatCode="mm/dd/yyyy"/>
    <numFmt numFmtId="169" formatCode="&quot; Excellent&quot;"/>
    <numFmt numFmtId="170" formatCode="&quot; Very Good&quot;"/>
    <numFmt numFmtId="171" formatCode="&quot; Good&quot;"/>
    <numFmt numFmtId="172" formatCode="&quot; Fair&quot;"/>
    <numFmt numFmtId="173" formatCode="&quot; Poor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7" fillId="6" borderId="5" applyNumberFormat="0" applyAlignment="0" applyProtection="0"/>
    <xf numFmtId="0" fontId="1" fillId="7" borderId="6" applyNumberFormat="0" applyFont="0" applyAlignment="0" applyProtection="0"/>
    <xf numFmtId="0" fontId="18" fillId="9" borderId="7" applyNumberFormat="0" applyAlignment="0" applyProtection="0"/>
  </cellStyleXfs>
  <cellXfs count="10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5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7" fontId="6" fillId="0" borderId="0" xfId="3" applyNumberFormat="1" applyFont="1"/>
    <xf numFmtId="0" fontId="6" fillId="0" borderId="0" xfId="3" applyFont="1"/>
    <xf numFmtId="0" fontId="6" fillId="0" borderId="0" xfId="3" applyFont="1" applyAlignment="1">
      <alignment horizontal="center"/>
    </xf>
    <xf numFmtId="166" fontId="6" fillId="0" borderId="0" xfId="5" applyNumberFormat="1" applyFont="1" applyAlignment="1">
      <alignment horizontal="center"/>
    </xf>
    <xf numFmtId="0" fontId="7" fillId="0" borderId="0" xfId="3" applyFont="1"/>
    <xf numFmtId="168" fontId="7" fillId="0" borderId="0" xfId="3" applyNumberFormat="1" applyFont="1"/>
    <xf numFmtId="166" fontId="7" fillId="0" borderId="0" xfId="5" applyNumberFormat="1" applyFont="1"/>
    <xf numFmtId="0" fontId="6" fillId="0" borderId="0" xfId="3" applyNumberFormat="1" applyFont="1"/>
    <xf numFmtId="166" fontId="6" fillId="0" borderId="0" xfId="5" applyNumberFormat="1" applyFont="1"/>
    <xf numFmtId="167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5" fontId="0" fillId="0" borderId="0" xfId="0" applyNumberFormat="1"/>
    <xf numFmtId="165" fontId="1" fillId="0" borderId="0" xfId="4" applyNumberFormat="1" applyFont="1"/>
    <xf numFmtId="16" fontId="6" fillId="0" borderId="0" xfId="3" applyNumberFormat="1" applyFont="1"/>
    <xf numFmtId="165" fontId="6" fillId="0" borderId="0" xfId="3" applyNumberFormat="1" applyFont="1"/>
    <xf numFmtId="16" fontId="7" fillId="0" borderId="0" xfId="3" applyNumberFormat="1" applyFont="1"/>
    <xf numFmtId="165" fontId="7" fillId="0" borderId="0" xfId="3" applyNumberFormat="1" applyFont="1"/>
    <xf numFmtId="0" fontId="6" fillId="0" borderId="0" xfId="2" applyFont="1" applyAlignment="1"/>
    <xf numFmtId="0" fontId="7" fillId="0" borderId="0" xfId="2" applyFont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8" fillId="0" borderId="0" xfId="0" applyNumberFormat="1" applyFont="1"/>
    <xf numFmtId="0" fontId="10" fillId="0" borderId="1" xfId="10" applyFont="1" applyFill="1" applyBorder="1" applyAlignment="1">
      <alignment wrapText="1"/>
    </xf>
    <xf numFmtId="0" fontId="10" fillId="0" borderId="2" xfId="10" applyFont="1" applyFill="1" applyBorder="1" applyAlignment="1">
      <alignment wrapText="1"/>
    </xf>
    <xf numFmtId="0" fontId="10" fillId="0" borderId="3" xfId="10" applyFont="1" applyFill="1" applyBorder="1" applyAlignment="1">
      <alignment wrapText="1"/>
    </xf>
    <xf numFmtId="1" fontId="10" fillId="0" borderId="3" xfId="10" applyNumberFormat="1" applyFont="1" applyFill="1" applyBorder="1" applyAlignment="1">
      <alignment wrapText="1"/>
    </xf>
    <xf numFmtId="1" fontId="10" fillId="0" borderId="1" xfId="10" applyNumberFormat="1" applyFont="1" applyFill="1" applyBorder="1" applyAlignment="1">
      <alignment wrapText="1"/>
    </xf>
    <xf numFmtId="1" fontId="10" fillId="0" borderId="2" xfId="10" applyNumberFormat="1" applyFont="1" applyFill="1" applyBorder="1" applyAlignment="1">
      <alignment wrapText="1"/>
    </xf>
    <xf numFmtId="0" fontId="7" fillId="0" borderId="0" xfId="3" applyFont="1" applyAlignment="1"/>
    <xf numFmtId="0" fontId="7" fillId="0" borderId="0" xfId="3" applyFont="1" applyBorder="1" applyAlignment="1">
      <alignment horizontal="left"/>
    </xf>
    <xf numFmtId="165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Border="1"/>
    <xf numFmtId="169" fontId="12" fillId="3" borderId="0" xfId="0" applyNumberFormat="1" applyFont="1" applyFill="1" applyBorder="1" applyAlignment="1">
      <alignment horizontal="left" vertical="center"/>
    </xf>
    <xf numFmtId="170" fontId="12" fillId="3" borderId="0" xfId="0" applyNumberFormat="1" applyFont="1" applyFill="1" applyBorder="1" applyAlignment="1">
      <alignment horizontal="left" vertical="center"/>
    </xf>
    <xf numFmtId="171" fontId="12" fillId="3" borderId="0" xfId="0" applyNumberFormat="1" applyFont="1" applyFill="1" applyBorder="1" applyAlignment="1">
      <alignment horizontal="left" vertical="center"/>
    </xf>
    <xf numFmtId="172" fontId="12" fillId="3" borderId="0" xfId="0" applyNumberFormat="1" applyFont="1" applyFill="1" applyBorder="1" applyAlignment="1">
      <alignment horizontal="left" vertical="center"/>
    </xf>
    <xf numFmtId="173" fontId="12" fillId="3" borderId="0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/>
    <xf numFmtId="0" fontId="7" fillId="5" borderId="0" xfId="3" applyFont="1" applyFill="1"/>
    <xf numFmtId="165" fontId="14" fillId="4" borderId="4" xfId="3" applyNumberFormat="1" applyFont="1" applyFill="1" applyBorder="1" applyAlignment="1">
      <alignment horizontal="center" vertical="center"/>
    </xf>
    <xf numFmtId="165" fontId="14" fillId="5" borderId="4" xfId="3" applyNumberFormat="1" applyFont="1" applyFill="1" applyBorder="1" applyAlignment="1">
      <alignment horizontal="center" vertical="center"/>
    </xf>
    <xf numFmtId="165" fontId="14" fillId="2" borderId="4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6" applyFont="1" applyAlignment="1">
      <alignment horizontal="left"/>
    </xf>
    <xf numFmtId="0" fontId="15" fillId="0" borderId="0" xfId="0" applyFont="1"/>
    <xf numFmtId="0" fontId="16" fillId="0" borderId="0" xfId="0" applyFont="1"/>
    <xf numFmtId="165" fontId="16" fillId="0" borderId="0" xfId="0" applyNumberFormat="1" applyFont="1"/>
    <xf numFmtId="9" fontId="16" fillId="0" borderId="0" xfId="9" applyFont="1"/>
    <xf numFmtId="165" fontId="17" fillId="6" borderId="5" xfId="11" applyNumberFormat="1"/>
    <xf numFmtId="0" fontId="18" fillId="8" borderId="4" xfId="0" applyFont="1" applyFill="1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Fill="1" applyBorder="1"/>
    <xf numFmtId="165" fontId="6" fillId="0" borderId="0" xfId="1" applyNumberFormat="1" applyFont="1"/>
    <xf numFmtId="0" fontId="18" fillId="9" borderId="7" xfId="13" applyAlignment="1">
      <alignment horizontal="right" wrapText="1"/>
    </xf>
    <xf numFmtId="0" fontId="18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165" fontId="7" fillId="0" borderId="0" xfId="2" applyNumberFormat="1" applyFont="1" applyAlignment="1">
      <alignment horizontal="center"/>
    </xf>
    <xf numFmtId="0" fontId="19" fillId="0" borderId="0" xfId="3" applyFont="1" applyAlignment="1">
      <alignment horizontal="center" vertical="center"/>
    </xf>
    <xf numFmtId="164" fontId="19" fillId="0" borderId="0" xfId="7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/>
    <xf numFmtId="0" fontId="3" fillId="0" borderId="0" xfId="3" applyFont="1"/>
    <xf numFmtId="164" fontId="3" fillId="0" borderId="0" xfId="7" applyNumberFormat="1" applyFont="1"/>
    <xf numFmtId="164" fontId="3" fillId="0" borderId="0" xfId="3" applyNumberFormat="1" applyFont="1"/>
    <xf numFmtId="0" fontId="0" fillId="0" borderId="0" xfId="0" applyNumberFormat="1" applyFont="1" applyAlignment="1">
      <alignment vertical="top"/>
    </xf>
    <xf numFmtId="0" fontId="19" fillId="0" borderId="0" xfId="3" applyFont="1" applyAlignment="1">
      <alignment horizontal="center" vertical="center" wrapText="1"/>
    </xf>
    <xf numFmtId="168" fontId="7" fillId="0" borderId="0" xfId="3" applyNumberFormat="1" applyFont="1"/>
    <xf numFmtId="0" fontId="0" fillId="0" borderId="0" xfId="0" applyFill="1"/>
    <xf numFmtId="0" fontId="0" fillId="0" borderId="4" xfId="12" applyFont="1" applyFill="1" applyBorder="1" applyAlignment="1">
      <alignment horizontal="right"/>
    </xf>
    <xf numFmtId="165" fontId="0" fillId="0" borderId="0" xfId="0" applyNumberFormat="1" applyAlignment="1"/>
    <xf numFmtId="0" fontId="0" fillId="10" borderId="0" xfId="0" applyFill="1" applyBorder="1" applyAlignment="1">
      <alignment horizontal="center"/>
    </xf>
    <xf numFmtId="0" fontId="6" fillId="0" borderId="0" xfId="2" applyFont="1" applyAlignment="1">
      <alignment horizont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4" xfId="8" applyBorder="1" applyAlignment="1" applyProtection="1">
      <alignment horizontal="left" vertical="center"/>
    </xf>
  </cellXfs>
  <cellStyles count="14">
    <cellStyle name="Check Cell" xfId="13" builtinId="23"/>
    <cellStyle name="Comma" xfId="7" builtinId="3"/>
    <cellStyle name="Comma 2" xfId="5" xr:uid="{00000000-0005-0000-0000-000002000000}"/>
    <cellStyle name="Currency" xfId="1" builtinId="4"/>
    <cellStyle name="Currency 2" xfId="4" xr:uid="{00000000-0005-0000-0000-000004000000}"/>
    <cellStyle name="Hyperlink" xfId="8" builtinId="8"/>
    <cellStyle name="Input" xfId="11" builtinId="20"/>
    <cellStyle name="Normal" xfId="0" builtinId="0"/>
    <cellStyle name="Normal 2" xfId="2" xr:uid="{00000000-0005-0000-0000-000008000000}"/>
    <cellStyle name="Normal 3" xfId="3" xr:uid="{00000000-0005-0000-0000-000009000000}"/>
    <cellStyle name="Normal_Grades" xfId="10" xr:uid="{00000000-0005-0000-0000-00000A000000}"/>
    <cellStyle name="Normal_Sheet10" xfId="6" xr:uid="{00000000-0005-0000-0000-00000B000000}"/>
    <cellStyle name="Note" xfId="12" builtinId="10"/>
    <cellStyle name="Percent" xfId="9" builtinId="5"/>
  </cellStyles>
  <dxfs count="76"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  <vertical/>
        <horizontal/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  <color rgb="FFC00000"/>
      </font>
      <numFmt numFmtId="176" formatCode="&quot;Super!  &quot;00"/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5" formatCode="&quot;$&quot;#,##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9" defaultPivotStyle="PivotStyleLight16"/>
  <colors>
    <mruColors>
      <color rgb="FFFFFF00"/>
      <color rgb="FFFFFFCC"/>
      <color rgb="FFFFFF97"/>
      <color rgb="FF0066FF"/>
      <color rgb="FFFFFF99"/>
      <color rgb="FF009999"/>
      <color rgb="FF92D050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#BM5" TargetMode="External"/><Relationship Id="rId2" Type="http://schemas.openxmlformats.org/officeDocument/2006/relationships/image" Target="../media/image9.png"/><Relationship Id="rId1" Type="http://schemas.openxmlformats.org/officeDocument/2006/relationships/hyperlink" Target="#Home!A1"/><Relationship Id="rId4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://office.microsoft.com/en-us/help/add-change-find-or-clear-conditional-formats-HP010073939.aspx#BM4" TargetMode="External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http://office.microsoft.com/en-us/help/add-change-find-or-clear-conditional-formats-HP010073939.aspx#BM3" TargetMode="External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office.microsoft.com/en-us/help/add-change-find-or-clear-conditional-formats-HP010073939.aspx#BM7" TargetMode="Externa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office.microsoft.com/en-us/help/add-change-find-or-clear-conditional-formats-HP010073939.aspx#BM9" TargetMode="External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 Data: Examples and Guidelines</a:t>
          </a:r>
        </a:p>
      </xdr:txBody>
    </xdr:sp>
    <xdr:clientData/>
  </xdr:oneCellAnchor>
  <xdr:twoCellAnchor>
    <xdr:from>
      <xdr:col>3</xdr:col>
      <xdr:colOff>1647825</xdr:colOff>
      <xdr:row>5</xdr:row>
      <xdr:rowOff>47625</xdr:rowOff>
    </xdr:from>
    <xdr:to>
      <xdr:col>3</xdr:col>
      <xdr:colOff>2196465</xdr:colOff>
      <xdr:row>5</xdr:row>
      <xdr:rowOff>197454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210175" y="100012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0000000-0008-0000-0900-00000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6</xdr:col>
      <xdr:colOff>542925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0195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9</xdr:col>
      <xdr:colOff>57150</xdr:colOff>
      <xdr:row>0</xdr:row>
      <xdr:rowOff>76200</xdr:rowOff>
    </xdr:from>
    <xdr:to>
      <xdr:col>14</xdr:col>
      <xdr:colOff>476250</xdr:colOff>
      <xdr:row>37</xdr:row>
      <xdr:rowOff>66675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00000000-0008-0000-0A00-00000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0200" y="76200"/>
          <a:ext cx="3848100" cy="61722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495300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6574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7</xdr:col>
      <xdr:colOff>285750</xdr:colOff>
      <xdr:row>0</xdr:row>
      <xdr:rowOff>19050</xdr:rowOff>
    </xdr:from>
    <xdr:ext cx="1320799" cy="171450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4133850" y="19050"/>
          <a:ext cx="1320799" cy="171450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95250</xdr:colOff>
      <xdr:row>0</xdr:row>
      <xdr:rowOff>133350</xdr:rowOff>
    </xdr:from>
    <xdr:to>
      <xdr:col>16</xdr:col>
      <xdr:colOff>361950</xdr:colOff>
      <xdr:row>26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133350"/>
          <a:ext cx="3733800" cy="41624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11906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D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14859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104775</xdr:colOff>
      <xdr:row>0</xdr:row>
      <xdr:rowOff>57150</xdr:rowOff>
    </xdr:from>
    <xdr:to>
      <xdr:col>12</xdr:col>
      <xdr:colOff>314325</xdr:colOff>
      <xdr:row>32</xdr:row>
      <xdr:rowOff>38100</xdr:rowOff>
    </xdr:to>
    <xdr:pic>
      <xdr:nvPicPr>
        <xdr:cNvPr id="15362" name="Picture 2">
          <a:extLst>
            <a:ext uri="{FF2B5EF4-FFF2-40B4-BE49-F238E27FC236}">
              <a16:creationId xmlns:a16="http://schemas.microsoft.com/office/drawing/2014/main" id="{00000000-0008-0000-0E00-000002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24175" y="57150"/>
          <a:ext cx="4876800" cy="60769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19050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43719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8</xdr:col>
      <xdr:colOff>95250</xdr:colOff>
      <xdr:row>0</xdr:row>
      <xdr:rowOff>95250</xdr:rowOff>
    </xdr:from>
    <xdr:to>
      <xdr:col>13</xdr:col>
      <xdr:colOff>638175</xdr:colOff>
      <xdr:row>24</xdr:row>
      <xdr:rowOff>38100</xdr:rowOff>
    </xdr:to>
    <xdr:pic>
      <xdr:nvPicPr>
        <xdr:cNvPr id="14338" name="Picture 2">
          <a:extLst>
            <a:ext uri="{FF2B5EF4-FFF2-40B4-BE49-F238E27FC236}">
              <a16:creationId xmlns:a16="http://schemas.microsoft.com/office/drawing/2014/main" id="{00000000-0008-0000-0F00-000002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80072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0C044-42A0-554D-B3D1-D313F0FE88AC}"/>
            </a:ext>
          </a:extLst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E37BA2-1B0A-9C49-ACEA-D315CF999682}"/>
            </a:ext>
          </a:extLst>
        </xdr:cNvPr>
        <xdr:cNvSpPr txBox="1"/>
      </xdr:nvSpPr>
      <xdr:spPr>
        <a:xfrm>
          <a:off x="1339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28575</xdr:colOff>
      <xdr:row>0</xdr:row>
      <xdr:rowOff>63500</xdr:rowOff>
    </xdr:from>
    <xdr:to>
      <xdr:col>13</xdr:col>
      <xdr:colOff>219075</xdr:colOff>
      <xdr:row>19</xdr:row>
      <xdr:rowOff>6350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268BF8F-32A4-8D46-9205-BD31BC762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97175" y="63500"/>
          <a:ext cx="410210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270365</xdr:colOff>
      <xdr:row>0</xdr:row>
      <xdr:rowOff>9526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37923" y="9526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238125</xdr:colOff>
      <xdr:row>0</xdr:row>
      <xdr:rowOff>104775</xdr:rowOff>
    </xdr:from>
    <xdr:to>
      <xdr:col>10</xdr:col>
      <xdr:colOff>590550</xdr:colOff>
      <xdr:row>24</xdr:row>
      <xdr:rowOff>114300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105150" y="104775"/>
          <a:ext cx="4010025" cy="45815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9525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485900" y="9525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180975</xdr:colOff>
      <xdr:row>0</xdr:row>
      <xdr:rowOff>85725</xdr:rowOff>
    </xdr:from>
    <xdr:to>
      <xdr:col>13</xdr:col>
      <xdr:colOff>19050</xdr:colOff>
      <xdr:row>21</xdr:row>
      <xdr:rowOff>38100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52975" y="8572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390525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5622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23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485775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295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247650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200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10</xdr:col>
      <xdr:colOff>180975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133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95250</xdr:colOff>
      <xdr:row>0</xdr:row>
      <xdr:rowOff>47625</xdr:rowOff>
    </xdr:from>
    <xdr:to>
      <xdr:col>23</xdr:col>
      <xdr:colOff>95250</xdr:colOff>
      <xdr:row>31</xdr:row>
      <xdr:rowOff>9525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6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47625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95250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8862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200025</xdr:colOff>
      <xdr:row>0</xdr:row>
      <xdr:rowOff>85725</xdr:rowOff>
    </xdr:from>
    <xdr:to>
      <xdr:col>13</xdr:col>
      <xdr:colOff>304800</xdr:colOff>
      <xdr:row>27</xdr:row>
      <xdr:rowOff>142875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0000000-0008-0000-0700-000002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9725" y="85725"/>
          <a:ext cx="3762375" cy="5391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</xdr:col>
      <xdr:colOff>104775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8953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25" totalsRowShown="0" headerRowDxfId="75" dataDxfId="74">
  <autoFilter ref="A3:E25" xr:uid="{00000000-0009-0000-0100-000001000000}"/>
  <sortState ref="A3:E24">
    <sortCondition ref="A2:A24"/>
  </sortState>
  <tableColumns count="5">
    <tableColumn id="1" xr3:uid="{00000000-0010-0000-0000-000001000000}" name="City" dataDxfId="73"/>
    <tableColumn id="2" xr3:uid="{00000000-0010-0000-0000-000002000000}" name="Date" dataDxfId="72"/>
    <tableColumn id="3" xr3:uid="{00000000-0010-0000-0000-000003000000}" name="Fee" dataDxfId="71"/>
    <tableColumn id="4" xr3:uid="{00000000-0010-0000-0000-000004000000}" name="Attendance" dataDxfId="70"/>
    <tableColumn id="5" xr3:uid="{00000000-0010-0000-0000-000005000000}" name="Books Sold" dataDxfId="6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F11" totalsRowShown="0" headerRowDxfId="68" dataDxfId="67" tableBorderDxfId="66" dataCellStyle="Normal_Grades">
  <autoFilter ref="A2:F11" xr:uid="{00000000-0009-0000-0100-000002000000}"/>
  <tableColumns count="6">
    <tableColumn id="1" xr3:uid="{00000000-0010-0000-0100-000001000000}" name="Student" dataDxfId="65" dataCellStyle="Normal_Grades"/>
    <tableColumn id="2" xr3:uid="{00000000-0010-0000-0100-000002000000}" name="Quiz1" dataDxfId="64" dataCellStyle="Normal_Grades"/>
    <tableColumn id="4" xr3:uid="{00000000-0010-0000-0100-000004000000}" name="Exam1" dataDxfId="63" dataCellStyle="Normal_Grades"/>
    <tableColumn id="5" xr3:uid="{00000000-0010-0000-0100-000005000000}" name="Quiz2" dataDxfId="62" dataCellStyle="Normal_Grades"/>
    <tableColumn id="6" xr3:uid="{00000000-0010-0000-0100-000006000000}" name="Exam2" dataDxfId="61" dataCellStyle="Normal_Grades"/>
    <tableColumn id="7" xr3:uid="{00000000-0010-0000-0100-000007000000}" name="Grade" dataDxfId="60" dataCellStyle="Normal_Grades">
      <calculatedColumnFormula>(B3+(C3*3)+D3+(E3*3))/8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F21" totalsRowShown="0" headerRowDxfId="59" dataDxfId="58">
  <autoFilter ref="A2:F21" xr:uid="{00000000-0009-0000-0100-000003000000}"/>
  <sortState ref="A2:G22">
    <sortCondition ref="A1:A22"/>
  </sortState>
  <tableColumns count="6">
    <tableColumn id="1" xr3:uid="{00000000-0010-0000-0200-000001000000}" name="Contact Name" dataDxfId="57"/>
    <tableColumn id="2" xr3:uid="{00000000-0010-0000-0200-000002000000}" name="Address" dataDxfId="56"/>
    <tableColumn id="3" xr3:uid="{00000000-0010-0000-0200-000003000000}" name="City" dataDxfId="55"/>
    <tableColumn id="8" xr3:uid="{00000000-0010-0000-0200-000008000000}" name="Postal Code" dataDxfId="54"/>
    <tableColumn id="4" xr3:uid="{00000000-0010-0000-0200-000004000000}" name="Country" dataDxfId="53"/>
    <tableColumn id="5" xr3:uid="{00000000-0010-0000-0200-000005000000}" name="Phone" dataDxfId="5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3:G9" totalsRowShown="0" headerRowDxfId="51" dataDxfId="50">
  <tableColumns count="7">
    <tableColumn id="1" xr3:uid="{00000000-0010-0000-0300-000001000000}" name="Product"/>
    <tableColumn id="2" xr3:uid="{00000000-0010-0000-0300-000002000000}" name="Shifting" dataDxfId="49"/>
    <tableColumn id="3" xr3:uid="{00000000-0010-0000-0300-000003000000}" name="Brakes" dataDxfId="48"/>
    <tableColumn id="4" xr3:uid="{00000000-0010-0000-0300-000004000000}" name="Handle_x000a_Bars" dataDxfId="47"/>
    <tableColumn id="5" xr3:uid="{00000000-0010-0000-0300-000005000000}" name="Seat" dataDxfId="46"/>
    <tableColumn id="6" xr3:uid="{00000000-0010-0000-0300-000006000000}" name="Frequency_x000a_of Repair" dataDxfId="45"/>
    <tableColumn id="7" xr3:uid="{00000000-0010-0000-0300-000007000000}" name="Overall_x000a_Score" dataDxfId="44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2:C14" totalsRowShown="0">
  <autoFilter ref="A2:C14" xr:uid="{00000000-0009-0000-0100-000004000000}"/>
  <tableColumns count="3">
    <tableColumn id="1" xr3:uid="{00000000-0010-0000-0400-000001000000}" name="FY 2008"/>
    <tableColumn id="2" xr3:uid="{00000000-0010-0000-0400-000002000000}" name="Profits" dataDxfId="43"/>
    <tableColumn id="3" xr3:uid="{00000000-0010-0000-0400-000003000000}" name="Trend" dataDxfId="42">
      <calculatedColumnFormula>B3-B2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2" totalsRowCount="1">
  <autoFilter ref="A3:B11" xr:uid="{00000000-0009-0000-0100-000006000000}"/>
  <tableColumns count="2">
    <tableColumn id="1" xr3:uid="{00000000-0010-0000-0500-000001000000}" name="Region" totalsRowLabel="Total"/>
    <tableColumn id="2" xr3:uid="{00000000-0010-0000-0500-000002000000}" name="Sales" totalsRowFunction="sum" dataDxfId="41" totalsRowDxfId="4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8" displayName="Table38" ref="A2:H20" totalsRowShown="0" headerRowDxfId="39" dataDxfId="38">
  <autoFilter ref="A2:H20" xr:uid="{00000000-0009-0000-0100-000007000000}"/>
  <tableColumns count="8">
    <tableColumn id="1" xr3:uid="{00000000-0010-0000-0600-000001000000}" name="Contact Name" dataDxfId="37"/>
    <tableColumn id="2" xr3:uid="{00000000-0010-0000-0600-000002000000}" name="Address" dataDxfId="36"/>
    <tableColumn id="3" xr3:uid="{00000000-0010-0000-0600-000003000000}" name="City" dataDxfId="35"/>
    <tableColumn id="8" xr3:uid="{00000000-0010-0000-0600-000008000000}" name="Postal Code" dataDxfId="34"/>
    <tableColumn id="4" xr3:uid="{00000000-0010-0000-0600-000004000000}" name="Country" dataDxfId="33"/>
    <tableColumn id="5" xr3:uid="{00000000-0010-0000-0600-000005000000}" name="Phone" dataDxfId="32"/>
    <tableColumn id="6" xr3:uid="{00000000-0010-0000-0600-000006000000}" name="#" dataDxfId="31">
      <calculatedColumnFormula>COUNTIFS($A$3:$A$20,A3,$B$3:$B$20,B3,$C$3:$C$20,C3,$D$3:$D$20,D3,$E$3:$E$20,E3, $F$3:$F$20,F3)</calculatedColumnFormula>
    </tableColumn>
    <tableColumn id="7" xr3:uid="{00000000-0010-0000-0600-000007000000}" name="T/F" dataDxfId="30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zoomScale="140" zoomScaleNormal="140" workbookViewId="0">
      <selection activeCell="B6" sqref="B6:D6"/>
    </sheetView>
  </sheetViews>
  <sheetFormatPr baseColWidth="10" defaultColWidth="8.83203125" defaultRowHeight="15"/>
  <cols>
    <col min="1" max="1" width="10.6640625" customWidth="1"/>
    <col min="2" max="2" width="19.33203125" customWidth="1"/>
    <col min="3" max="3" width="23.5" bestFit="1" customWidth="1"/>
    <col min="4" max="4" width="66.5" customWidth="1"/>
  </cols>
  <sheetData>
    <row r="1" spans="1:4">
      <c r="A1" s="47" t="s">
        <v>253</v>
      </c>
    </row>
    <row r="3" spans="1:4">
      <c r="B3" s="47"/>
    </row>
    <row r="4" spans="1:4">
      <c r="B4" s="47"/>
    </row>
    <row r="5" spans="1:4">
      <c r="B5" s="96" t="s">
        <v>298</v>
      </c>
      <c r="C5" s="96"/>
      <c r="D5" s="96"/>
    </row>
    <row r="6" spans="1:4" ht="17.25" customHeight="1">
      <c r="B6" s="96"/>
      <c r="C6" s="96"/>
      <c r="D6" s="96"/>
    </row>
    <row r="7" spans="1:4">
      <c r="B7" s="75"/>
      <c r="C7" s="75"/>
      <c r="D7" s="75"/>
    </row>
    <row r="8" spans="1:4">
      <c r="B8" s="71" t="s">
        <v>254</v>
      </c>
      <c r="C8" s="71" t="s">
        <v>276</v>
      </c>
      <c r="D8" s="65" t="s">
        <v>274</v>
      </c>
    </row>
    <row r="9" spans="1:4">
      <c r="B9" s="101" t="s">
        <v>302</v>
      </c>
      <c r="C9" s="72" t="s">
        <v>272</v>
      </c>
      <c r="D9" s="66" t="s">
        <v>299</v>
      </c>
    </row>
    <row r="10" spans="1:4">
      <c r="B10" s="101" t="s">
        <v>303</v>
      </c>
      <c r="C10" s="72" t="s">
        <v>275</v>
      </c>
      <c r="D10" s="66" t="s">
        <v>300</v>
      </c>
    </row>
    <row r="11" spans="1:4" ht="32">
      <c r="B11" s="101" t="s">
        <v>304</v>
      </c>
      <c r="C11" s="73" t="s">
        <v>283</v>
      </c>
      <c r="D11" s="67" t="s">
        <v>277</v>
      </c>
    </row>
    <row r="12" spans="1:4" ht="16">
      <c r="B12" s="101" t="s">
        <v>305</v>
      </c>
      <c r="C12" s="73" t="s">
        <v>269</v>
      </c>
      <c r="D12" s="68" t="s">
        <v>285</v>
      </c>
    </row>
    <row r="13" spans="1:4" ht="16">
      <c r="B13" s="101" t="s">
        <v>306</v>
      </c>
      <c r="C13" s="73" t="s">
        <v>270</v>
      </c>
      <c r="D13" s="68" t="s">
        <v>278</v>
      </c>
    </row>
    <row r="14" spans="1:4">
      <c r="B14" s="101" t="s">
        <v>307</v>
      </c>
      <c r="C14" s="74" t="s">
        <v>265</v>
      </c>
      <c r="D14" s="68" t="s">
        <v>284</v>
      </c>
    </row>
    <row r="15" spans="1:4">
      <c r="B15" s="101" t="s">
        <v>308</v>
      </c>
      <c r="C15" s="74" t="s">
        <v>265</v>
      </c>
      <c r="D15" s="68" t="s">
        <v>286</v>
      </c>
    </row>
    <row r="16" spans="1:4">
      <c r="B16" s="101" t="s">
        <v>309</v>
      </c>
      <c r="C16" s="74" t="s">
        <v>265</v>
      </c>
      <c r="D16" s="68" t="s">
        <v>289</v>
      </c>
    </row>
    <row r="17" spans="2:4">
      <c r="B17" s="101" t="s">
        <v>310</v>
      </c>
      <c r="C17" s="74" t="s">
        <v>265</v>
      </c>
      <c r="D17" s="68" t="s">
        <v>287</v>
      </c>
    </row>
    <row r="18" spans="2:4">
      <c r="B18" s="101" t="s">
        <v>311</v>
      </c>
      <c r="C18" s="74" t="s">
        <v>266</v>
      </c>
      <c r="D18" s="68" t="s">
        <v>293</v>
      </c>
    </row>
    <row r="19" spans="2:4">
      <c r="B19" s="101" t="s">
        <v>312</v>
      </c>
      <c r="C19" s="72" t="s">
        <v>271</v>
      </c>
      <c r="D19" s="68" t="s">
        <v>290</v>
      </c>
    </row>
    <row r="20" spans="2:4">
      <c r="B20" s="101" t="s">
        <v>313</v>
      </c>
      <c r="C20" s="74" t="s">
        <v>267</v>
      </c>
      <c r="D20" s="68" t="s">
        <v>279</v>
      </c>
    </row>
    <row r="21" spans="2:4" ht="16">
      <c r="B21" s="101" t="s">
        <v>314</v>
      </c>
      <c r="C21" s="74" t="s">
        <v>267</v>
      </c>
      <c r="D21" s="67" t="s">
        <v>280</v>
      </c>
    </row>
    <row r="22" spans="2:4">
      <c r="B22" s="101" t="s">
        <v>315</v>
      </c>
      <c r="C22" s="74" t="s">
        <v>267</v>
      </c>
      <c r="D22" s="68" t="s">
        <v>291</v>
      </c>
    </row>
    <row r="23" spans="2:4">
      <c r="B23" s="101" t="s">
        <v>316</v>
      </c>
      <c r="C23" s="74" t="s">
        <v>267</v>
      </c>
      <c r="D23" s="68" t="s">
        <v>292</v>
      </c>
    </row>
    <row r="24" spans="2:4">
      <c r="C24" s="47"/>
    </row>
  </sheetData>
  <mergeCells count="2">
    <mergeCell ref="B5:D5"/>
    <mergeCell ref="B6:D6"/>
  </mergeCells>
  <dataValidations count="1">
    <dataValidation operator="equal" allowBlank="1" showInputMessage="1" showErrorMessage="1" sqref="B9:B23" xr:uid="{00000000-0002-0000-0000-000000000000}"/>
  </dataValidations>
  <hyperlinks>
    <hyperlink ref="B9" location="Products1!A1" display="Products1" xr:uid="{FC604008-B1E6-DA42-B658-1177DF7791BA}"/>
    <hyperlink ref="B10" location="Products2!A1" display="Products2" xr:uid="{10DE7033-E799-5E4B-BF6D-E4C98FDF8FBF}"/>
    <hyperlink ref="B11" location="'Book tour'!A1" display="Book tour" xr:uid="{1B92CA59-14EA-C240-B408-33E7D9600BC2}"/>
    <hyperlink ref="B12" location="Grades!A1" display="Grades" xr:uid="{0A2E1D19-9996-2742-87D4-C31F3F5FE9C0}"/>
    <hyperlink ref="B13" location="Customers1!A1" display="Customers1" xr:uid="{FE9B432A-F082-C643-9891-B831EE1713C7}"/>
    <hyperlink ref="B14" location="Quarters!A1" display="Quarters" xr:uid="{91BF5647-DA3C-CD4D-B14B-D990084AEE0E}"/>
    <hyperlink ref="B15" location="'Bike rating'!A1" display="Bike Rating" xr:uid="{7E169F87-2902-3946-9F6F-D17E96BF8D29}"/>
    <hyperlink ref="B16" location="'FY months'!A1" display="Fy months" xr:uid="{F4CE18EF-BD02-8A43-ABF1-143A5A6025D4}"/>
    <hyperlink ref="B17" location="'Regional sales'!A1" display="Regional sales" xr:uid="{6C378E92-7268-3448-B118-64177619FDA9}"/>
    <hyperlink ref="B18" location="Mountains!A1" display="Mountains" xr:uid="{21CE8FD8-4F24-6143-AFBD-89EC3F654B3A}"/>
    <hyperlink ref="B19" location="'Category sales'!A1" display="Category sales" xr:uid="{30A0310D-AC9A-2C44-86D6-CF532AFC0013}"/>
    <hyperlink ref="B20" location="'Banded rows'!A1" display="Banded rows" xr:uid="{2529C25D-3DE8-F34E-AC3B-3659EE2FEC39}"/>
    <hyperlink ref="B21" location="'Compare to totals'!A1" display="Compare to totals" xr:uid="{82D0B2ED-348A-3D43-816D-AE2AE5BAAEC1}"/>
    <hyperlink ref="B22" location="Products3!A1" display="Products3" xr:uid="{935500CC-AC54-9D49-8FA2-575214BF87A0}"/>
    <hyperlink ref="B23" location="Customers2!A1" display="Customers2" xr:uid="{928C8FE9-9100-1045-B809-5404C5620942}"/>
  </hyperlink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2:B17"/>
  <sheetViews>
    <sheetView zoomScaleNormal="100" workbookViewId="0">
      <selection activeCell="A2" sqref="A2"/>
    </sheetView>
  </sheetViews>
  <sheetFormatPr baseColWidth="10" defaultColWidth="8.83203125" defaultRowHeight="15"/>
  <cols>
    <col min="1" max="1" width="17.33203125" customWidth="1"/>
    <col min="2" max="2" width="16.5" customWidth="1"/>
  </cols>
  <sheetData>
    <row r="2" spans="1:2">
      <c r="B2" s="94" t="s">
        <v>301</v>
      </c>
    </row>
    <row r="3" spans="1:2">
      <c r="A3" t="s">
        <v>76</v>
      </c>
      <c r="B3" t="s">
        <v>183</v>
      </c>
    </row>
    <row r="4" spans="1:2">
      <c r="A4" t="s">
        <v>184</v>
      </c>
      <c r="B4" s="20">
        <v>1781345</v>
      </c>
    </row>
    <row r="5" spans="1:2">
      <c r="A5" t="s">
        <v>185</v>
      </c>
      <c r="B5" s="95">
        <v>534389</v>
      </c>
    </row>
    <row r="6" spans="1:2">
      <c r="A6" t="s">
        <v>186</v>
      </c>
      <c r="B6" s="20">
        <v>1009268</v>
      </c>
    </row>
    <row r="7" spans="1:2">
      <c r="A7" t="s">
        <v>97</v>
      </c>
      <c r="B7" s="20">
        <v>899999</v>
      </c>
    </row>
    <row r="8" spans="1:2">
      <c r="A8" t="s">
        <v>187</v>
      </c>
      <c r="B8" s="20">
        <v>2345184</v>
      </c>
    </row>
    <row r="9" spans="1:2">
      <c r="A9" t="s">
        <v>188</v>
      </c>
      <c r="B9" s="20">
        <v>900000</v>
      </c>
    </row>
    <row r="10" spans="1:2">
      <c r="A10" t="s">
        <v>189</v>
      </c>
      <c r="B10" s="20">
        <v>1567090</v>
      </c>
    </row>
    <row r="11" spans="1:2">
      <c r="A11" t="s">
        <v>190</v>
      </c>
      <c r="B11" s="20">
        <v>34678</v>
      </c>
    </row>
    <row r="12" spans="1:2">
      <c r="A12" t="s">
        <v>191</v>
      </c>
      <c r="B12" s="20">
        <f>SUBTOTAL(109,Table6[Sales])</f>
        <v>9071953</v>
      </c>
    </row>
    <row r="13" spans="1:2">
      <c r="B13" s="20"/>
    </row>
    <row r="17" spans="2:2">
      <c r="B17" s="93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24"/>
  <sheetViews>
    <sheetView workbookViewId="0">
      <selection activeCell="A2" sqref="A2"/>
    </sheetView>
  </sheetViews>
  <sheetFormatPr baseColWidth="10" defaultColWidth="10.33203125" defaultRowHeight="13"/>
  <cols>
    <col min="1" max="1" width="11.1640625" style="87" customWidth="1"/>
    <col min="2" max="2" width="9.1640625" style="87" customWidth="1"/>
    <col min="3" max="3" width="7.5" style="88" customWidth="1"/>
    <col min="4" max="4" width="7.5" style="87" bestFit="1" customWidth="1"/>
    <col min="5" max="5" width="8" style="87" bestFit="1" customWidth="1"/>
    <col min="6" max="7" width="9" style="87" customWidth="1"/>
    <col min="8" max="8" width="6.5" style="87" customWidth="1"/>
    <col min="9" max="9" width="12.6640625" style="87" customWidth="1"/>
    <col min="10" max="16384" width="10.33203125" style="87"/>
  </cols>
  <sheetData>
    <row r="1" spans="1:11" ht="15" customHeight="1"/>
    <row r="2" spans="1:11" ht="28">
      <c r="A2" s="83" t="s">
        <v>4</v>
      </c>
      <c r="B2" s="83" t="s">
        <v>5</v>
      </c>
      <c r="C2" s="84" t="s">
        <v>256</v>
      </c>
      <c r="D2" s="85" t="s">
        <v>257</v>
      </c>
      <c r="E2" s="83" t="s">
        <v>99</v>
      </c>
      <c r="F2" s="91" t="s">
        <v>297</v>
      </c>
      <c r="G2" s="85" t="s">
        <v>282</v>
      </c>
      <c r="H2" s="98" t="s">
        <v>294</v>
      </c>
      <c r="I2" s="99"/>
      <c r="J2" s="86"/>
      <c r="K2" s="86"/>
    </row>
    <row r="3" spans="1:11">
      <c r="A3" s="87" t="s">
        <v>13</v>
      </c>
      <c r="B3" s="87" t="s">
        <v>14</v>
      </c>
      <c r="C3" s="88">
        <v>6959.8032000000003</v>
      </c>
      <c r="D3" s="89">
        <f t="shared" ref="D3:D24" si="0">C3</f>
        <v>6959.8032000000003</v>
      </c>
      <c r="E3" s="89">
        <f t="shared" ref="E3:E24" si="1">C3</f>
        <v>6959.8032000000003</v>
      </c>
      <c r="F3" s="89">
        <f t="shared" ref="F3:F24" si="2">C3</f>
        <v>6959.8032000000003</v>
      </c>
      <c r="G3" s="89">
        <f t="shared" ref="G3:G24" si="3">C3</f>
        <v>6959.8032000000003</v>
      </c>
      <c r="H3" s="89">
        <f t="shared" ref="H3:H24" si="4">C3</f>
        <v>6959.8032000000003</v>
      </c>
      <c r="I3" s="89">
        <f t="shared" ref="I3:I24" si="5">C3</f>
        <v>6959.8032000000003</v>
      </c>
      <c r="J3" s="89"/>
      <c r="K3" s="89"/>
    </row>
    <row r="4" spans="1:11">
      <c r="A4" s="87" t="s">
        <v>11</v>
      </c>
      <c r="B4" s="87" t="s">
        <v>12</v>
      </c>
      <c r="C4" s="88">
        <v>8078.4192000000003</v>
      </c>
      <c r="D4" s="89">
        <f t="shared" si="0"/>
        <v>8078.4192000000003</v>
      </c>
      <c r="E4" s="89">
        <f t="shared" si="1"/>
        <v>8078.4192000000003</v>
      </c>
      <c r="F4" s="89">
        <f t="shared" si="2"/>
        <v>8078.4192000000003</v>
      </c>
      <c r="G4" s="89">
        <f t="shared" si="3"/>
        <v>8078.4192000000003</v>
      </c>
      <c r="H4" s="89">
        <f t="shared" si="4"/>
        <v>8078.4192000000003</v>
      </c>
      <c r="I4" s="89">
        <f t="shared" si="5"/>
        <v>8078.4192000000003</v>
      </c>
      <c r="J4" s="89"/>
      <c r="K4" s="89"/>
    </row>
    <row r="5" spans="1:11">
      <c r="A5" s="87" t="s">
        <v>31</v>
      </c>
      <c r="B5" s="87" t="s">
        <v>32</v>
      </c>
      <c r="C5" s="88">
        <v>5121.8591999999999</v>
      </c>
      <c r="D5" s="89">
        <f t="shared" si="0"/>
        <v>5121.8591999999999</v>
      </c>
      <c r="E5" s="89">
        <f t="shared" si="1"/>
        <v>5121.8591999999999</v>
      </c>
      <c r="F5" s="89">
        <f t="shared" si="2"/>
        <v>5121.8591999999999</v>
      </c>
      <c r="G5" s="89">
        <f t="shared" si="3"/>
        <v>5121.8591999999999</v>
      </c>
      <c r="H5" s="89">
        <f t="shared" si="4"/>
        <v>5121.8591999999999</v>
      </c>
      <c r="I5" s="89">
        <f t="shared" si="5"/>
        <v>5121.8591999999999</v>
      </c>
      <c r="J5" s="89"/>
      <c r="K5" s="89"/>
    </row>
    <row r="6" spans="1:11">
      <c r="A6" s="87" t="s">
        <v>27</v>
      </c>
      <c r="B6" s="87" t="s">
        <v>28</v>
      </c>
      <c r="C6" s="88">
        <v>5699.76</v>
      </c>
      <c r="D6" s="89">
        <f t="shared" si="0"/>
        <v>5699.76</v>
      </c>
      <c r="E6" s="89">
        <f t="shared" si="1"/>
        <v>5699.76</v>
      </c>
      <c r="F6" s="89">
        <f t="shared" si="2"/>
        <v>5699.76</v>
      </c>
      <c r="G6" s="89">
        <f t="shared" si="3"/>
        <v>5699.76</v>
      </c>
      <c r="H6" s="89">
        <f t="shared" si="4"/>
        <v>5699.76</v>
      </c>
      <c r="I6" s="89">
        <f t="shared" si="5"/>
        <v>5699.76</v>
      </c>
      <c r="J6" s="89"/>
      <c r="K6" s="89"/>
    </row>
    <row r="7" spans="1:11">
      <c r="A7" s="87" t="s">
        <v>47</v>
      </c>
      <c r="B7" s="87" t="s">
        <v>48</v>
      </c>
      <c r="C7" s="88">
        <v>3763.9751999999999</v>
      </c>
      <c r="D7" s="89">
        <f t="shared" si="0"/>
        <v>3763.9751999999999</v>
      </c>
      <c r="E7" s="89">
        <f t="shared" si="1"/>
        <v>3763.9751999999999</v>
      </c>
      <c r="F7" s="89">
        <f t="shared" si="2"/>
        <v>3763.9751999999999</v>
      </c>
      <c r="G7" s="89">
        <f t="shared" si="3"/>
        <v>3763.9751999999999</v>
      </c>
      <c r="H7" s="89">
        <f t="shared" si="4"/>
        <v>3763.9751999999999</v>
      </c>
      <c r="I7" s="89">
        <f t="shared" si="5"/>
        <v>3763.9751999999999</v>
      </c>
      <c r="J7" s="89"/>
      <c r="K7" s="89"/>
    </row>
    <row r="8" spans="1:11">
      <c r="A8" s="87" t="s">
        <v>6</v>
      </c>
      <c r="B8" s="87" t="s">
        <v>98</v>
      </c>
      <c r="C8" s="88">
        <v>8847.7343999999994</v>
      </c>
      <c r="D8" s="89">
        <f t="shared" si="0"/>
        <v>8847.7343999999994</v>
      </c>
      <c r="E8" s="89">
        <f t="shared" si="1"/>
        <v>8847.7343999999994</v>
      </c>
      <c r="F8" s="89">
        <f t="shared" si="2"/>
        <v>8847.7343999999994</v>
      </c>
      <c r="G8" s="89">
        <f t="shared" si="3"/>
        <v>8847.7343999999994</v>
      </c>
      <c r="H8" s="89">
        <f t="shared" si="4"/>
        <v>8847.7343999999994</v>
      </c>
      <c r="I8" s="89">
        <f t="shared" si="5"/>
        <v>8847.7343999999994</v>
      </c>
      <c r="J8" s="89"/>
      <c r="K8" s="89"/>
    </row>
    <row r="9" spans="1:11">
      <c r="A9" s="87" t="s">
        <v>41</v>
      </c>
      <c r="B9" s="87" t="s">
        <v>42</v>
      </c>
      <c r="C9" s="88">
        <v>4195.8768</v>
      </c>
      <c r="D9" s="89">
        <f t="shared" si="0"/>
        <v>4195.8768</v>
      </c>
      <c r="E9" s="89">
        <f t="shared" si="1"/>
        <v>4195.8768</v>
      </c>
      <c r="F9" s="89">
        <f t="shared" si="2"/>
        <v>4195.8768</v>
      </c>
      <c r="G9" s="89">
        <f t="shared" si="3"/>
        <v>4195.8768</v>
      </c>
      <c r="H9" s="89">
        <f t="shared" si="4"/>
        <v>4195.8768</v>
      </c>
      <c r="I9" s="89">
        <f t="shared" si="5"/>
        <v>4195.8768</v>
      </c>
      <c r="J9" s="89"/>
      <c r="K9" s="89"/>
    </row>
    <row r="10" spans="1:11">
      <c r="A10" s="87" t="s">
        <v>17</v>
      </c>
      <c r="B10" s="87" t="s">
        <v>18</v>
      </c>
      <c r="C10" s="88">
        <v>6768.0839999999998</v>
      </c>
      <c r="D10" s="89">
        <f t="shared" si="0"/>
        <v>6768.0839999999998</v>
      </c>
      <c r="E10" s="89">
        <f t="shared" si="1"/>
        <v>6768.0839999999998</v>
      </c>
      <c r="F10" s="89">
        <f t="shared" si="2"/>
        <v>6768.0839999999998</v>
      </c>
      <c r="G10" s="89">
        <f t="shared" si="3"/>
        <v>6768.0839999999998</v>
      </c>
      <c r="H10" s="89">
        <f t="shared" si="4"/>
        <v>6768.0839999999998</v>
      </c>
      <c r="I10" s="89">
        <f t="shared" si="5"/>
        <v>6768.0839999999998</v>
      </c>
      <c r="J10" s="89"/>
      <c r="K10" s="89"/>
    </row>
    <row r="11" spans="1:11">
      <c r="A11" s="87" t="s">
        <v>33</v>
      </c>
      <c r="B11" s="87" t="s">
        <v>34</v>
      </c>
      <c r="C11" s="88">
        <v>5029.2</v>
      </c>
      <c r="D11" s="89">
        <f t="shared" si="0"/>
        <v>5029.2</v>
      </c>
      <c r="E11" s="89">
        <f t="shared" si="1"/>
        <v>5029.2</v>
      </c>
      <c r="F11" s="89">
        <f t="shared" si="2"/>
        <v>5029.2</v>
      </c>
      <c r="G11" s="89">
        <f t="shared" si="3"/>
        <v>5029.2</v>
      </c>
      <c r="H11" s="89">
        <f t="shared" si="4"/>
        <v>5029.2</v>
      </c>
      <c r="I11" s="89">
        <f t="shared" si="5"/>
        <v>5029.2</v>
      </c>
      <c r="J11" s="89"/>
      <c r="K11" s="89"/>
    </row>
    <row r="12" spans="1:11">
      <c r="A12" s="87" t="s">
        <v>43</v>
      </c>
      <c r="B12" s="87" t="s">
        <v>44</v>
      </c>
      <c r="C12" s="88">
        <v>4163.8728000000001</v>
      </c>
      <c r="D12" s="89">
        <f t="shared" si="0"/>
        <v>4163.8728000000001</v>
      </c>
      <c r="E12" s="89">
        <f t="shared" si="1"/>
        <v>4163.8728000000001</v>
      </c>
      <c r="F12" s="89">
        <f t="shared" si="2"/>
        <v>4163.8728000000001</v>
      </c>
      <c r="G12" s="89">
        <f t="shared" si="3"/>
        <v>4163.8728000000001</v>
      </c>
      <c r="H12" s="89">
        <f t="shared" si="4"/>
        <v>4163.8728000000001</v>
      </c>
      <c r="I12" s="89">
        <f t="shared" si="5"/>
        <v>4163.8728000000001</v>
      </c>
      <c r="J12" s="89"/>
      <c r="K12" s="89"/>
    </row>
    <row r="13" spans="1:11">
      <c r="A13" s="87" t="s">
        <v>7</v>
      </c>
      <c r="B13" s="87" t="s">
        <v>8</v>
      </c>
      <c r="C13" s="88">
        <v>8610.6</v>
      </c>
      <c r="D13" s="89">
        <f t="shared" si="0"/>
        <v>8610.6</v>
      </c>
      <c r="E13" s="89">
        <f t="shared" si="1"/>
        <v>8610.6</v>
      </c>
      <c r="F13" s="89">
        <f t="shared" si="2"/>
        <v>8610.6</v>
      </c>
      <c r="G13" s="89">
        <f t="shared" si="3"/>
        <v>8610.6</v>
      </c>
      <c r="H13" s="89">
        <f t="shared" si="4"/>
        <v>8610.6</v>
      </c>
      <c r="I13" s="89">
        <f t="shared" si="5"/>
        <v>8610.6</v>
      </c>
      <c r="J13" s="89"/>
      <c r="K13" s="89"/>
    </row>
    <row r="14" spans="1:11">
      <c r="A14" s="87" t="s">
        <v>9</v>
      </c>
      <c r="B14" s="87" t="s">
        <v>10</v>
      </c>
      <c r="C14" s="88">
        <v>8597.7983999999997</v>
      </c>
      <c r="D14" s="89">
        <f t="shared" si="0"/>
        <v>8597.7983999999997</v>
      </c>
      <c r="E14" s="89">
        <f t="shared" si="1"/>
        <v>8597.7983999999997</v>
      </c>
      <c r="F14" s="89">
        <f t="shared" si="2"/>
        <v>8597.7983999999997</v>
      </c>
      <c r="G14" s="89">
        <f t="shared" si="3"/>
        <v>8597.7983999999997</v>
      </c>
      <c r="H14" s="89">
        <f t="shared" si="4"/>
        <v>8597.7983999999997</v>
      </c>
      <c r="I14" s="89">
        <f t="shared" si="5"/>
        <v>8597.7983999999997</v>
      </c>
      <c r="J14" s="89"/>
      <c r="K14" s="89"/>
    </row>
    <row r="15" spans="1:11">
      <c r="A15" s="87" t="s">
        <v>25</v>
      </c>
      <c r="B15" s="87" t="s">
        <v>26</v>
      </c>
      <c r="C15" s="88">
        <v>5894.8320000000003</v>
      </c>
      <c r="D15" s="89">
        <f t="shared" si="0"/>
        <v>5894.8320000000003</v>
      </c>
      <c r="E15" s="89">
        <f t="shared" si="1"/>
        <v>5894.8320000000003</v>
      </c>
      <c r="F15" s="89">
        <f t="shared" si="2"/>
        <v>5894.8320000000003</v>
      </c>
      <c r="G15" s="89">
        <f t="shared" si="3"/>
        <v>5894.8320000000003</v>
      </c>
      <c r="H15" s="89">
        <f t="shared" si="4"/>
        <v>5894.8320000000003</v>
      </c>
      <c r="I15" s="89">
        <f t="shared" si="5"/>
        <v>5894.8320000000003</v>
      </c>
      <c r="J15" s="89"/>
      <c r="K15" s="89"/>
    </row>
    <row r="16" spans="1:11">
      <c r="A16" s="87" t="s">
        <v>45</v>
      </c>
      <c r="B16" s="87" t="s">
        <v>46</v>
      </c>
      <c r="C16" s="88">
        <v>4101.0839999999998</v>
      </c>
      <c r="D16" s="89">
        <f t="shared" si="0"/>
        <v>4101.0839999999998</v>
      </c>
      <c r="E16" s="89">
        <f t="shared" si="1"/>
        <v>4101.0839999999998</v>
      </c>
      <c r="F16" s="89">
        <f t="shared" si="2"/>
        <v>4101.0839999999998</v>
      </c>
      <c r="G16" s="89">
        <f t="shared" si="3"/>
        <v>4101.0839999999998</v>
      </c>
      <c r="H16" s="89">
        <f t="shared" si="4"/>
        <v>4101.0839999999998</v>
      </c>
      <c r="I16" s="89">
        <f t="shared" si="5"/>
        <v>4101.0839999999998</v>
      </c>
      <c r="J16" s="89"/>
      <c r="K16" s="89"/>
    </row>
    <row r="17" spans="1:11">
      <c r="A17" s="87" t="s">
        <v>23</v>
      </c>
      <c r="B17" s="87" t="s">
        <v>24</v>
      </c>
      <c r="C17" s="88">
        <v>6050.28</v>
      </c>
      <c r="D17" s="89">
        <f t="shared" si="0"/>
        <v>6050.28</v>
      </c>
      <c r="E17" s="89">
        <f t="shared" si="1"/>
        <v>6050.28</v>
      </c>
      <c r="F17" s="89">
        <f t="shared" si="2"/>
        <v>6050.28</v>
      </c>
      <c r="G17" s="89">
        <f t="shared" si="3"/>
        <v>6050.28</v>
      </c>
      <c r="H17" s="89">
        <f t="shared" si="4"/>
        <v>6050.28</v>
      </c>
      <c r="I17" s="89">
        <f t="shared" si="5"/>
        <v>6050.28</v>
      </c>
      <c r="J17" s="89"/>
      <c r="K17" s="89"/>
    </row>
    <row r="18" spans="1:11">
      <c r="A18" s="87" t="s">
        <v>21</v>
      </c>
      <c r="B18" s="87" t="s">
        <v>22</v>
      </c>
      <c r="C18" s="88">
        <v>6193.5360000000001</v>
      </c>
      <c r="D18" s="89">
        <f t="shared" si="0"/>
        <v>6193.5360000000001</v>
      </c>
      <c r="E18" s="89">
        <f t="shared" si="1"/>
        <v>6193.5360000000001</v>
      </c>
      <c r="F18" s="89">
        <f t="shared" si="2"/>
        <v>6193.5360000000001</v>
      </c>
      <c r="G18" s="89">
        <f t="shared" si="3"/>
        <v>6193.5360000000001</v>
      </c>
      <c r="H18" s="89">
        <f t="shared" si="4"/>
        <v>6193.5360000000001</v>
      </c>
      <c r="I18" s="89">
        <f t="shared" si="5"/>
        <v>6193.5360000000001</v>
      </c>
      <c r="J18" s="89"/>
      <c r="K18" s="89"/>
    </row>
    <row r="19" spans="1:11">
      <c r="A19" s="87" t="s">
        <v>35</v>
      </c>
      <c r="B19" s="87" t="s">
        <v>36</v>
      </c>
      <c r="C19" s="88">
        <v>4807.0007999999998</v>
      </c>
      <c r="D19" s="89">
        <f t="shared" si="0"/>
        <v>4807.0007999999998</v>
      </c>
      <c r="E19" s="89">
        <f t="shared" si="1"/>
        <v>4807.0007999999998</v>
      </c>
      <c r="F19" s="89">
        <f t="shared" si="2"/>
        <v>4807.0007999999998</v>
      </c>
      <c r="G19" s="89">
        <f t="shared" si="3"/>
        <v>4807.0007999999998</v>
      </c>
      <c r="H19" s="89">
        <f t="shared" si="4"/>
        <v>4807.0007999999998</v>
      </c>
      <c r="I19" s="89">
        <f t="shared" si="5"/>
        <v>4807.0007999999998</v>
      </c>
      <c r="J19" s="89"/>
      <c r="K19" s="89"/>
    </row>
    <row r="20" spans="1:11">
      <c r="A20" s="87" t="s">
        <v>37</v>
      </c>
      <c r="B20" s="87" t="s">
        <v>38</v>
      </c>
      <c r="C20" s="88">
        <v>4633.8743999999997</v>
      </c>
      <c r="D20" s="89">
        <f t="shared" si="0"/>
        <v>4633.8743999999997</v>
      </c>
      <c r="E20" s="89">
        <f t="shared" si="1"/>
        <v>4633.8743999999997</v>
      </c>
      <c r="F20" s="89">
        <f t="shared" si="2"/>
        <v>4633.8743999999997</v>
      </c>
      <c r="G20" s="89">
        <f t="shared" si="3"/>
        <v>4633.8743999999997</v>
      </c>
      <c r="H20" s="89">
        <f t="shared" si="4"/>
        <v>4633.8743999999997</v>
      </c>
      <c r="I20" s="89">
        <f t="shared" si="5"/>
        <v>4633.8743999999997</v>
      </c>
      <c r="J20" s="89"/>
      <c r="K20" s="89"/>
    </row>
    <row r="21" spans="1:11">
      <c r="A21" s="87" t="s">
        <v>15</v>
      </c>
      <c r="B21" s="87" t="s">
        <v>16</v>
      </c>
      <c r="C21" s="88">
        <v>6879.9456</v>
      </c>
      <c r="D21" s="89">
        <f t="shared" si="0"/>
        <v>6879.9456</v>
      </c>
      <c r="E21" s="89">
        <f t="shared" si="1"/>
        <v>6879.9456</v>
      </c>
      <c r="F21" s="89">
        <f t="shared" si="2"/>
        <v>6879.9456</v>
      </c>
      <c r="G21" s="89">
        <f t="shared" si="3"/>
        <v>6879.9456</v>
      </c>
      <c r="H21" s="89">
        <f t="shared" si="4"/>
        <v>6879.9456</v>
      </c>
      <c r="I21" s="89">
        <f t="shared" si="5"/>
        <v>6879.9456</v>
      </c>
      <c r="J21" s="89"/>
      <c r="K21" s="89"/>
    </row>
    <row r="22" spans="1:11">
      <c r="A22" s="87" t="s">
        <v>39</v>
      </c>
      <c r="B22" s="87" t="s">
        <v>40</v>
      </c>
      <c r="C22" s="88">
        <v>4260.1584000000003</v>
      </c>
      <c r="D22" s="89">
        <f t="shared" si="0"/>
        <v>4260.1584000000003</v>
      </c>
      <c r="E22" s="89">
        <f t="shared" si="1"/>
        <v>4260.1584000000003</v>
      </c>
      <c r="F22" s="89">
        <f t="shared" si="2"/>
        <v>4260.1584000000003</v>
      </c>
      <c r="G22" s="89">
        <f t="shared" si="3"/>
        <v>4260.1584000000003</v>
      </c>
      <c r="H22" s="89">
        <f t="shared" si="4"/>
        <v>4260.1584000000003</v>
      </c>
      <c r="I22" s="89">
        <f t="shared" si="5"/>
        <v>4260.1584000000003</v>
      </c>
      <c r="J22" s="89"/>
      <c r="K22" s="89"/>
    </row>
    <row r="23" spans="1:11">
      <c r="A23" s="87" t="s">
        <v>19</v>
      </c>
      <c r="B23" s="87" t="s">
        <v>20</v>
      </c>
      <c r="C23" s="88">
        <v>6519.9768000000004</v>
      </c>
      <c r="D23" s="89">
        <f t="shared" si="0"/>
        <v>6519.9768000000004</v>
      </c>
      <c r="E23" s="89">
        <f t="shared" si="1"/>
        <v>6519.9768000000004</v>
      </c>
      <c r="F23" s="89">
        <f t="shared" si="2"/>
        <v>6519.9768000000004</v>
      </c>
      <c r="G23" s="89">
        <f t="shared" si="3"/>
        <v>6519.9768000000004</v>
      </c>
      <c r="H23" s="89">
        <f t="shared" si="4"/>
        <v>6519.9768000000004</v>
      </c>
      <c r="I23" s="89">
        <f t="shared" si="5"/>
        <v>6519.9768000000004</v>
      </c>
      <c r="J23" s="89"/>
      <c r="K23" s="89"/>
    </row>
    <row r="24" spans="1:11">
      <c r="A24" s="87" t="s">
        <v>29</v>
      </c>
      <c r="B24" s="87" t="s">
        <v>30</v>
      </c>
      <c r="C24" s="88">
        <v>5140.1472000000003</v>
      </c>
      <c r="D24" s="89">
        <f t="shared" si="0"/>
        <v>5140.1472000000003</v>
      </c>
      <c r="E24" s="89">
        <f t="shared" si="1"/>
        <v>5140.1472000000003</v>
      </c>
      <c r="F24" s="89">
        <f t="shared" si="2"/>
        <v>5140.1472000000003</v>
      </c>
      <c r="G24" s="89">
        <f t="shared" si="3"/>
        <v>5140.1472000000003</v>
      </c>
      <c r="H24" s="89">
        <f t="shared" si="4"/>
        <v>5140.1472000000003</v>
      </c>
      <c r="I24" s="89">
        <f t="shared" si="5"/>
        <v>5140.1472000000003</v>
      </c>
      <c r="J24" s="89"/>
      <c r="K24" s="89"/>
    </row>
  </sheetData>
  <sortState ref="A3:I24">
    <sortCondition ref="A2"/>
  </sortState>
  <mergeCells count="1">
    <mergeCell ref="H2:I2"/>
  </mergeCells>
  <conditionalFormatting sqref="D3:D24">
    <cfRule type="dataBar" priority="8">
      <dataBar>
        <cfvo type="min"/>
        <cfvo type="max"/>
        <color rgb="FF63C384"/>
      </dataBar>
    </cfRule>
  </conditionalFormatting>
  <conditionalFormatting sqref="E3:E24">
    <cfRule type="dataBar" priority="7">
      <dataBar>
        <cfvo type="percent" val="0"/>
        <cfvo type="percent" val="100"/>
        <color rgb="FFFFFF00"/>
      </dataBar>
    </cfRule>
  </conditionalFormatting>
  <conditionalFormatting sqref="F3:F24">
    <cfRule type="dataBar" priority="6">
      <dataBar>
        <cfvo type="percentile" val="20"/>
        <cfvo type="percentile" val="80"/>
        <color rgb="FF00B0F0"/>
      </dataBar>
    </cfRule>
  </conditionalFormatting>
  <conditionalFormatting sqref="G3:G24">
    <cfRule type="dataBar" priority="5">
      <dataBar showValue="0">
        <cfvo type="percentile" val="10"/>
        <cfvo type="percentile" val="90"/>
        <color theme="3" tint="0.39997558519241921"/>
      </dataBar>
    </cfRule>
  </conditionalFormatting>
  <conditionalFormatting sqref="I3:I24">
    <cfRule type="dataBar" priority="3">
      <dataBar showValue="0">
        <cfvo type="num" val="0"/>
        <cfvo type="max"/>
        <color rgb="FFC00000"/>
      </dataBar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2:P26"/>
  <sheetViews>
    <sheetView workbookViewId="0">
      <selection activeCell="A2" sqref="A2"/>
    </sheetView>
  </sheetViews>
  <sheetFormatPr baseColWidth="10" defaultColWidth="8.83203125" defaultRowHeight="15"/>
  <cols>
    <col min="1" max="1" width="9" bestFit="1" customWidth="1"/>
    <col min="2" max="3" width="7.5" bestFit="1" customWidth="1"/>
    <col min="4" max="4" width="8.33203125" bestFit="1" customWidth="1"/>
    <col min="5" max="5" width="7.5" bestFit="1" customWidth="1"/>
    <col min="6" max="6" width="9.33203125" bestFit="1" customWidth="1"/>
    <col min="7" max="7" width="10.5" bestFit="1" customWidth="1"/>
    <col min="9" max="9" width="11.5" bestFit="1" customWidth="1"/>
  </cols>
  <sheetData>
    <row r="2" spans="1:16">
      <c r="A2" s="59" t="s">
        <v>93</v>
      </c>
      <c r="B2" s="59" t="s">
        <v>262</v>
      </c>
      <c r="C2" s="59" t="s">
        <v>78</v>
      </c>
      <c r="D2" s="59" t="s">
        <v>80</v>
      </c>
      <c r="E2" s="59" t="s">
        <v>83</v>
      </c>
      <c r="F2" s="59" t="s">
        <v>263</v>
      </c>
      <c r="G2" s="59" t="s">
        <v>94</v>
      </c>
      <c r="I2" s="3"/>
      <c r="J2" s="3"/>
      <c r="K2" s="3"/>
      <c r="L2" s="3"/>
      <c r="M2" s="3"/>
      <c r="N2" s="3"/>
      <c r="O2" s="3"/>
      <c r="P2" s="3"/>
    </row>
    <row r="3" spans="1:16">
      <c r="A3" s="4" t="s">
        <v>82</v>
      </c>
      <c r="B3" s="4" t="s">
        <v>95</v>
      </c>
      <c r="C3" s="5">
        <v>32726</v>
      </c>
      <c r="D3" s="5">
        <v>38483</v>
      </c>
      <c r="E3" s="5">
        <v>33016</v>
      </c>
      <c r="F3" s="5">
        <v>19474</v>
      </c>
      <c r="G3" s="69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>
      <c r="A4" s="4" t="s">
        <v>82</v>
      </c>
      <c r="B4" s="4" t="s">
        <v>97</v>
      </c>
      <c r="C4" s="5">
        <v>34733</v>
      </c>
      <c r="D4" s="5">
        <v>37971</v>
      </c>
      <c r="E4" s="5">
        <v>32236</v>
      </c>
      <c r="F4" s="5">
        <v>16734</v>
      </c>
      <c r="G4" s="69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>
      <c r="A5" s="4" t="s">
        <v>91</v>
      </c>
      <c r="B5" s="4" t="s">
        <v>95</v>
      </c>
      <c r="C5" s="5">
        <v>31062</v>
      </c>
      <c r="D5" s="5">
        <v>73611</v>
      </c>
      <c r="E5" s="5">
        <v>61085</v>
      </c>
      <c r="F5" s="5">
        <v>45120</v>
      </c>
      <c r="G5" s="69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>
      <c r="A6" s="4" t="s">
        <v>91</v>
      </c>
      <c r="B6" s="4" t="s">
        <v>97</v>
      </c>
      <c r="C6" s="5">
        <v>45389</v>
      </c>
      <c r="D6" s="5">
        <v>22189</v>
      </c>
      <c r="E6" s="5">
        <v>22040</v>
      </c>
      <c r="F6" s="5">
        <v>60116</v>
      </c>
      <c r="G6" s="69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>
      <c r="A7" s="4" t="s">
        <v>85</v>
      </c>
      <c r="B7" s="4" t="s">
        <v>189</v>
      </c>
      <c r="C7" s="5">
        <v>63539</v>
      </c>
      <c r="D7" s="5">
        <v>50602</v>
      </c>
      <c r="E7" s="5">
        <v>25347</v>
      </c>
      <c r="F7" s="5">
        <v>21991</v>
      </c>
      <c r="G7" s="69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>
      <c r="A8" s="4" t="s">
        <v>85</v>
      </c>
      <c r="B8" s="4" t="s">
        <v>185</v>
      </c>
      <c r="C8" s="5">
        <v>49382</v>
      </c>
      <c r="D8" s="5">
        <v>39100</v>
      </c>
      <c r="E8" s="5">
        <v>55406</v>
      </c>
      <c r="F8" s="5">
        <v>31810</v>
      </c>
      <c r="G8" s="69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>
      <c r="A9" s="4" t="s">
        <v>90</v>
      </c>
      <c r="B9" s="4" t="s">
        <v>95</v>
      </c>
      <c r="C9" s="5">
        <v>21842</v>
      </c>
      <c r="D9" s="5">
        <v>62310</v>
      </c>
      <c r="E9" s="5">
        <v>42256</v>
      </c>
      <c r="F9" s="5">
        <v>19191</v>
      </c>
      <c r="G9" s="69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>
      <c r="A10" s="4" t="s">
        <v>90</v>
      </c>
      <c r="B10" s="4" t="s">
        <v>97</v>
      </c>
      <c r="C10" s="5">
        <v>15566</v>
      </c>
      <c r="D10" s="5">
        <v>28321</v>
      </c>
      <c r="E10" s="5">
        <v>21355</v>
      </c>
      <c r="F10" s="5">
        <v>47141</v>
      </c>
      <c r="G10" s="69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>
      <c r="A11" s="4" t="s">
        <v>79</v>
      </c>
      <c r="B11" s="4" t="s">
        <v>189</v>
      </c>
      <c r="C11" s="5">
        <v>63332</v>
      </c>
      <c r="D11" s="5">
        <v>70239</v>
      </c>
      <c r="E11" s="5">
        <v>61149</v>
      </c>
      <c r="F11" s="5">
        <v>56706</v>
      </c>
      <c r="G11" s="69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>
      <c r="A12" s="4" t="s">
        <v>79</v>
      </c>
      <c r="B12" s="4" t="s">
        <v>185</v>
      </c>
      <c r="C12" s="5">
        <v>21386</v>
      </c>
      <c r="D12" s="5">
        <v>29939</v>
      </c>
      <c r="E12" s="5">
        <v>63308</v>
      </c>
      <c r="F12" s="5">
        <v>47036</v>
      </c>
      <c r="G12" s="69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88</v>
      </c>
      <c r="B13" s="4" t="s">
        <v>96</v>
      </c>
      <c r="C13" s="5">
        <v>10471</v>
      </c>
      <c r="D13" s="5">
        <v>15781</v>
      </c>
      <c r="E13" s="5">
        <v>44755</v>
      </c>
      <c r="F13" s="5">
        <v>64064</v>
      </c>
      <c r="G13" s="69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>
      <c r="A14" s="4" t="s">
        <v>88</v>
      </c>
      <c r="B14" s="4" t="s">
        <v>97</v>
      </c>
      <c r="C14" s="5">
        <v>40282</v>
      </c>
      <c r="D14" s="5">
        <v>36045</v>
      </c>
      <c r="E14" s="5">
        <v>35135</v>
      </c>
      <c r="F14" s="5">
        <v>32748</v>
      </c>
      <c r="G14" s="69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>
      <c r="A15" s="4" t="s">
        <v>86</v>
      </c>
      <c r="B15" s="4" t="s">
        <v>189</v>
      </c>
      <c r="C15" s="5">
        <v>60161</v>
      </c>
      <c r="D15" s="5">
        <v>32055</v>
      </c>
      <c r="E15" s="5">
        <v>24207</v>
      </c>
      <c r="F15" s="5">
        <v>26952</v>
      </c>
      <c r="G15" s="69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>
      <c r="A16" s="4" t="s">
        <v>86</v>
      </c>
      <c r="B16" s="4" t="s">
        <v>185</v>
      </c>
      <c r="C16" s="5">
        <v>70606</v>
      </c>
      <c r="D16" s="5">
        <v>58763</v>
      </c>
      <c r="E16" s="5">
        <v>65356</v>
      </c>
      <c r="F16" s="5">
        <v>15132</v>
      </c>
      <c r="G16" s="69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>
      <c r="A17" s="4" t="s">
        <v>119</v>
      </c>
      <c r="B17" s="4" t="s">
        <v>95</v>
      </c>
      <c r="C17" s="5">
        <v>13522</v>
      </c>
      <c r="D17" s="5">
        <v>36363</v>
      </c>
      <c r="E17" s="5">
        <v>24925</v>
      </c>
      <c r="F17" s="5">
        <v>56741</v>
      </c>
      <c r="G17" s="69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>
      <c r="A18" s="4" t="s">
        <v>119</v>
      </c>
      <c r="B18" s="4" t="s">
        <v>97</v>
      </c>
      <c r="C18" s="5">
        <v>50055</v>
      </c>
      <c r="D18" s="5">
        <v>28828</v>
      </c>
      <c r="E18" s="5">
        <v>28333</v>
      </c>
      <c r="F18" s="5">
        <v>49805</v>
      </c>
      <c r="G18" s="69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>
      <c r="A19" s="4" t="s">
        <v>261</v>
      </c>
      <c r="B19" s="4" t="s">
        <v>95</v>
      </c>
      <c r="C19" s="5">
        <v>57008</v>
      </c>
      <c r="D19" s="5">
        <v>65101</v>
      </c>
      <c r="E19" s="5">
        <v>73444</v>
      </c>
      <c r="F19" s="5">
        <v>29043</v>
      </c>
      <c r="G19" s="69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261</v>
      </c>
      <c r="B20" s="4" t="s">
        <v>96</v>
      </c>
      <c r="C20" s="5">
        <v>52202</v>
      </c>
      <c r="D20" s="5">
        <v>60639</v>
      </c>
      <c r="E20" s="5">
        <v>38777</v>
      </c>
      <c r="F20" s="5">
        <v>52787</v>
      </c>
      <c r="G20" s="69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>
      <c r="A21" s="4" t="s">
        <v>92</v>
      </c>
      <c r="B21" s="4" t="s">
        <v>96</v>
      </c>
      <c r="C21" s="5">
        <v>65925</v>
      </c>
      <c r="D21" s="5">
        <v>10865</v>
      </c>
      <c r="E21" s="5">
        <v>41532</v>
      </c>
      <c r="F21" s="5">
        <v>10731</v>
      </c>
      <c r="G21" s="69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>
      <c r="A22" s="4" t="s">
        <v>92</v>
      </c>
      <c r="B22" s="4" t="s">
        <v>97</v>
      </c>
      <c r="C22" s="5">
        <v>61525</v>
      </c>
      <c r="D22" s="5">
        <v>22930</v>
      </c>
      <c r="E22" s="5">
        <v>10785</v>
      </c>
      <c r="F22" s="5">
        <v>60148</v>
      </c>
      <c r="G22" s="69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>
      <c r="I23" s="3"/>
      <c r="J23" s="3"/>
      <c r="K23" s="3"/>
      <c r="L23" s="3"/>
      <c r="M23" s="3"/>
      <c r="N23" s="3"/>
      <c r="O23" s="3"/>
      <c r="P23" s="3"/>
    </row>
    <row r="24" spans="1:16">
      <c r="I24" s="3"/>
      <c r="J24" s="3"/>
      <c r="K24" s="3"/>
      <c r="L24" s="3"/>
      <c r="M24" s="3"/>
      <c r="N24" s="3"/>
      <c r="O24" s="3"/>
      <c r="P24" s="3"/>
    </row>
    <row r="25" spans="1:16">
      <c r="I25" s="3"/>
      <c r="J25" s="3"/>
      <c r="K25" s="3"/>
      <c r="L25" s="3"/>
      <c r="M25" s="3"/>
      <c r="N25" s="3"/>
      <c r="O25" s="3"/>
      <c r="P25" s="3"/>
    </row>
    <row r="26" spans="1:16">
      <c r="I26" s="3"/>
      <c r="J26" s="3"/>
      <c r="K26" s="3"/>
      <c r="L26" s="3"/>
      <c r="M26" s="3"/>
      <c r="N26" s="3"/>
      <c r="O26" s="3"/>
      <c r="P26" s="3"/>
    </row>
  </sheetData>
  <conditionalFormatting sqref="C3:F22">
    <cfRule type="colorScale" priority="3">
      <colorScale>
        <cfvo type="min"/>
        <cfvo type="max"/>
        <color rgb="FFFFEF9C"/>
        <color rgb="FFFF7128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C00000"/>
        <color rgb="FFFFFF00"/>
        <color rgb="FF0070C0"/>
      </colorScale>
    </cfRule>
  </conditionalFormatting>
  <pageMargins left="0.7" right="0.7" top="0.75" bottom="0.75" header="0.3" footer="0.3"/>
  <pageSetup scale="65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25"/>
  <sheetViews>
    <sheetView workbookViewId="0"/>
  </sheetViews>
  <sheetFormatPr baseColWidth="10" defaultColWidth="9.1640625" defaultRowHeight="14"/>
  <cols>
    <col min="1" max="1" width="9.5" style="61" customWidth="1"/>
    <col min="2" max="3" width="8.5" style="61" bestFit="1" customWidth="1"/>
    <col min="4" max="4" width="7.33203125" style="61" customWidth="1"/>
    <col min="5" max="6" width="8.5" style="61" bestFit="1" customWidth="1"/>
    <col min="7" max="7" width="7.1640625" style="61" customWidth="1"/>
    <col min="8" max="9" width="8.5" style="61" bestFit="1" customWidth="1"/>
    <col min="10" max="10" width="7.5" style="61" customWidth="1"/>
    <col min="11" max="11" width="9.1640625" style="61"/>
    <col min="12" max="12" width="6.33203125" style="61" bestFit="1" customWidth="1"/>
    <col min="13" max="16384" width="9.1640625" style="61"/>
  </cols>
  <sheetData>
    <row r="1" spans="1:10" ht="18" customHeight="1"/>
    <row r="2" spans="1:10">
      <c r="A2" s="60"/>
      <c r="B2" s="100" t="s">
        <v>223</v>
      </c>
      <c r="C2" s="100"/>
      <c r="D2" s="100"/>
      <c r="E2" s="100" t="s">
        <v>224</v>
      </c>
      <c r="F2" s="100"/>
      <c r="G2" s="100"/>
      <c r="H2" s="100" t="s">
        <v>225</v>
      </c>
      <c r="I2" s="100"/>
      <c r="J2" s="100"/>
    </row>
    <row r="3" spans="1:10">
      <c r="A3" s="60" t="s">
        <v>226</v>
      </c>
      <c r="B3" s="60" t="s">
        <v>220</v>
      </c>
      <c r="C3" s="60" t="s">
        <v>221</v>
      </c>
      <c r="D3" s="60" t="s">
        <v>222</v>
      </c>
      <c r="E3" s="60" t="s">
        <v>220</v>
      </c>
      <c r="F3" s="60" t="s">
        <v>221</v>
      </c>
      <c r="G3" s="60" t="s">
        <v>222</v>
      </c>
      <c r="H3" s="60" t="s">
        <v>220</v>
      </c>
      <c r="I3" s="60" t="s">
        <v>221</v>
      </c>
      <c r="J3" s="60" t="s">
        <v>222</v>
      </c>
    </row>
    <row r="4" spans="1:10">
      <c r="A4" s="61" t="s">
        <v>227</v>
      </c>
      <c r="B4" s="62">
        <v>828923</v>
      </c>
      <c r="C4" s="62">
        <v>525102</v>
      </c>
      <c r="D4" s="63">
        <f>(B4-C4)/C4</f>
        <v>0.57859425406873333</v>
      </c>
      <c r="E4" s="62">
        <v>553082</v>
      </c>
      <c r="F4" s="62">
        <v>440237</v>
      </c>
      <c r="G4" s="63">
        <f>(E4-F4)/F4</f>
        <v>0.25632784159441391</v>
      </c>
      <c r="H4" s="62">
        <v>389859</v>
      </c>
      <c r="I4" s="62">
        <v>373537</v>
      </c>
      <c r="J4" s="63">
        <f>(H4-I4)/I4</f>
        <v>4.369580523482279E-2</v>
      </c>
    </row>
    <row r="5" spans="1:10">
      <c r="A5" s="61" t="s">
        <v>228</v>
      </c>
      <c r="B5" s="62">
        <v>17911</v>
      </c>
      <c r="C5" s="62">
        <v>263640</v>
      </c>
      <c r="D5" s="63">
        <f t="shared" ref="D5:D25" si="0">(B5-C5)/C5</f>
        <v>-0.93206266120467307</v>
      </c>
      <c r="E5" s="62">
        <v>796045</v>
      </c>
      <c r="F5" s="62">
        <v>475995</v>
      </c>
      <c r="G5" s="63">
        <f t="shared" ref="G5:G25" si="1">(E5-F5)/F5</f>
        <v>0.67238101240559245</v>
      </c>
      <c r="H5" s="62">
        <v>764213</v>
      </c>
      <c r="I5" s="62">
        <v>67530</v>
      </c>
      <c r="J5" s="63">
        <f t="shared" ref="J5:J25" si="2">(H5-I5)/I5</f>
        <v>10.3166444543166</v>
      </c>
    </row>
    <row r="6" spans="1:10">
      <c r="A6" s="61" t="s">
        <v>229</v>
      </c>
      <c r="B6" s="62">
        <v>45016</v>
      </c>
      <c r="C6" s="62">
        <v>129498</v>
      </c>
      <c r="D6" s="63">
        <f t="shared" si="0"/>
        <v>-0.65238073174875288</v>
      </c>
      <c r="E6" s="62">
        <v>578806</v>
      </c>
      <c r="F6" s="62">
        <v>680391</v>
      </c>
      <c r="G6" s="63">
        <f t="shared" si="1"/>
        <v>-0.14930385616505804</v>
      </c>
      <c r="H6" s="62">
        <v>551418</v>
      </c>
      <c r="I6" s="62">
        <v>141283</v>
      </c>
      <c r="J6" s="63">
        <f t="shared" si="2"/>
        <v>2.9029324122505891</v>
      </c>
    </row>
    <row r="7" spans="1:10">
      <c r="A7" s="61" t="s">
        <v>230</v>
      </c>
      <c r="B7" s="62">
        <v>437361</v>
      </c>
      <c r="C7" s="62">
        <v>84668</v>
      </c>
      <c r="D7" s="63">
        <f t="shared" si="0"/>
        <v>4.1655997543345773</v>
      </c>
      <c r="E7" s="62">
        <v>178970</v>
      </c>
      <c r="F7" s="62">
        <v>490475</v>
      </c>
      <c r="G7" s="63">
        <f t="shared" si="1"/>
        <v>-0.63510882307966765</v>
      </c>
      <c r="H7" s="62">
        <v>183076</v>
      </c>
      <c r="I7" s="62">
        <v>473213</v>
      </c>
      <c r="J7" s="63">
        <f t="shared" si="2"/>
        <v>-0.61312136395238503</v>
      </c>
    </row>
    <row r="8" spans="1:10">
      <c r="A8" s="61" t="s">
        <v>231</v>
      </c>
      <c r="B8" s="62">
        <v>619932</v>
      </c>
      <c r="C8" s="62">
        <v>704848</v>
      </c>
      <c r="D8" s="63">
        <f t="shared" si="0"/>
        <v>-0.12047420152997526</v>
      </c>
      <c r="E8" s="62">
        <v>893278</v>
      </c>
      <c r="F8" s="62">
        <v>821136</v>
      </c>
      <c r="G8" s="63">
        <f t="shared" si="1"/>
        <v>8.7856335613101855E-2</v>
      </c>
      <c r="H8" s="62">
        <v>504880</v>
      </c>
      <c r="I8" s="62">
        <v>138708</v>
      </c>
      <c r="J8" s="63">
        <f t="shared" si="2"/>
        <v>2.6398765752516078</v>
      </c>
    </row>
    <row r="9" spans="1:10">
      <c r="A9" s="61" t="s">
        <v>232</v>
      </c>
      <c r="B9" s="62">
        <v>262543</v>
      </c>
      <c r="C9" s="62">
        <v>616172</v>
      </c>
      <c r="D9" s="63">
        <f t="shared" si="0"/>
        <v>-0.57391280356783492</v>
      </c>
      <c r="E9" s="62">
        <v>203017</v>
      </c>
      <c r="F9" s="62">
        <v>531739</v>
      </c>
      <c r="G9" s="63">
        <f t="shared" si="1"/>
        <v>-0.61820178696691419</v>
      </c>
      <c r="H9" s="62">
        <v>699009</v>
      </c>
      <c r="I9" s="62">
        <v>161153</v>
      </c>
      <c r="J9" s="63">
        <f t="shared" si="2"/>
        <v>3.3375487890389879</v>
      </c>
    </row>
    <row r="10" spans="1:10">
      <c r="A10" s="61" t="s">
        <v>233</v>
      </c>
      <c r="B10" s="62">
        <v>506004</v>
      </c>
      <c r="C10" s="62">
        <v>118953</v>
      </c>
      <c r="D10" s="63">
        <f t="shared" si="0"/>
        <v>3.2538145317898666</v>
      </c>
      <c r="E10" s="62">
        <v>855252</v>
      </c>
      <c r="F10" s="62">
        <v>358632</v>
      </c>
      <c r="G10" s="63">
        <f t="shared" si="1"/>
        <v>1.3847620959646658</v>
      </c>
      <c r="H10" s="62">
        <v>365882</v>
      </c>
      <c r="I10" s="62">
        <v>606000</v>
      </c>
      <c r="J10" s="63">
        <f t="shared" si="2"/>
        <v>-0.39623432343234322</v>
      </c>
    </row>
    <row r="11" spans="1:10">
      <c r="A11" s="61" t="s">
        <v>234</v>
      </c>
      <c r="B11" s="62">
        <v>317381</v>
      </c>
      <c r="C11" s="62">
        <v>336700</v>
      </c>
      <c r="D11" s="63">
        <f t="shared" si="0"/>
        <v>-5.7377487377487379E-2</v>
      </c>
      <c r="E11" s="62">
        <v>626232</v>
      </c>
      <c r="F11" s="62">
        <v>797406</v>
      </c>
      <c r="G11" s="63">
        <f t="shared" si="1"/>
        <v>-0.21466354654968736</v>
      </c>
      <c r="H11" s="62">
        <v>770559</v>
      </c>
      <c r="I11" s="62">
        <v>789980</v>
      </c>
      <c r="J11" s="63">
        <f t="shared" si="2"/>
        <v>-2.4584166687764246E-2</v>
      </c>
    </row>
    <row r="12" spans="1:10">
      <c r="A12" s="61" t="s">
        <v>235</v>
      </c>
      <c r="B12" s="62">
        <v>417676</v>
      </c>
      <c r="C12" s="62">
        <v>549676</v>
      </c>
      <c r="D12" s="63">
        <f t="shared" si="0"/>
        <v>-0.24014146515401799</v>
      </c>
      <c r="E12" s="62">
        <v>104696</v>
      </c>
      <c r="F12" s="62">
        <v>803328</v>
      </c>
      <c r="G12" s="63">
        <f t="shared" si="1"/>
        <v>-0.8696721637985978</v>
      </c>
      <c r="H12" s="62">
        <v>642605</v>
      </c>
      <c r="I12" s="62">
        <v>153226</v>
      </c>
      <c r="J12" s="63">
        <f t="shared" si="2"/>
        <v>3.1938378604153344</v>
      </c>
    </row>
    <row r="13" spans="1:10">
      <c r="A13" s="61" t="s">
        <v>236</v>
      </c>
      <c r="B13" s="62">
        <v>478518</v>
      </c>
      <c r="C13" s="62">
        <v>427397</v>
      </c>
      <c r="D13" s="63">
        <f t="shared" si="0"/>
        <v>0.11961010489076901</v>
      </c>
      <c r="E13" s="62">
        <v>385078</v>
      </c>
      <c r="F13" s="62">
        <v>154539</v>
      </c>
      <c r="G13" s="63">
        <f t="shared" si="1"/>
        <v>1.4917852451484739</v>
      </c>
      <c r="H13" s="62">
        <v>743726</v>
      </c>
      <c r="I13" s="62">
        <v>602881</v>
      </c>
      <c r="J13" s="63">
        <f t="shared" si="2"/>
        <v>0.23361990177165975</v>
      </c>
    </row>
    <row r="14" spans="1:10">
      <c r="A14" s="61" t="s">
        <v>237</v>
      </c>
      <c r="B14" s="62">
        <v>402440</v>
      </c>
      <c r="C14" s="62">
        <v>450463</v>
      </c>
      <c r="D14" s="63">
        <f t="shared" si="0"/>
        <v>-0.10660808989861542</v>
      </c>
      <c r="E14" s="62">
        <v>299815</v>
      </c>
      <c r="F14" s="62">
        <v>366979</v>
      </c>
      <c r="G14" s="63">
        <f t="shared" si="1"/>
        <v>-0.18301864684355235</v>
      </c>
      <c r="H14" s="62">
        <v>468461</v>
      </c>
      <c r="I14" s="62">
        <v>172335</v>
      </c>
      <c r="J14" s="63">
        <f t="shared" si="2"/>
        <v>1.7183160704441931</v>
      </c>
    </row>
    <row r="15" spans="1:10">
      <c r="A15" s="61" t="s">
        <v>238</v>
      </c>
      <c r="B15" s="62">
        <v>511325</v>
      </c>
      <c r="C15" s="62">
        <v>149980</v>
      </c>
      <c r="D15" s="63">
        <f t="shared" si="0"/>
        <v>2.4092879050540073</v>
      </c>
      <c r="E15" s="62">
        <v>486677</v>
      </c>
      <c r="F15" s="62">
        <v>702406</v>
      </c>
      <c r="G15" s="63">
        <f t="shared" si="1"/>
        <v>-0.30712864070067741</v>
      </c>
      <c r="H15" s="62">
        <v>602059</v>
      </c>
      <c r="I15" s="62">
        <v>703775</v>
      </c>
      <c r="J15" s="63">
        <f t="shared" si="2"/>
        <v>-0.14452914638911585</v>
      </c>
    </row>
    <row r="16" spans="1:10">
      <c r="A16" s="61" t="s">
        <v>239</v>
      </c>
      <c r="B16" s="62">
        <v>287030</v>
      </c>
      <c r="C16" s="62">
        <v>772719</v>
      </c>
      <c r="D16" s="63">
        <f t="shared" si="0"/>
        <v>-0.62854543501583371</v>
      </c>
      <c r="E16" s="62">
        <v>31254</v>
      </c>
      <c r="F16" s="62">
        <v>827509</v>
      </c>
      <c r="G16" s="63">
        <f t="shared" si="1"/>
        <v>-0.96223122648817117</v>
      </c>
      <c r="H16" s="62">
        <v>882879</v>
      </c>
      <c r="I16" s="62">
        <v>70813</v>
      </c>
      <c r="J16" s="63">
        <f t="shared" si="2"/>
        <v>11.467753096182904</v>
      </c>
    </row>
    <row r="17" spans="1:10">
      <c r="A17" s="61" t="s">
        <v>240</v>
      </c>
      <c r="B17" s="62">
        <v>449917</v>
      </c>
      <c r="C17" s="62">
        <v>444492</v>
      </c>
      <c r="D17" s="63">
        <f t="shared" si="0"/>
        <v>1.2204944070984405E-2</v>
      </c>
      <c r="E17" s="62">
        <v>609250</v>
      </c>
      <c r="F17" s="62">
        <v>303316</v>
      </c>
      <c r="G17" s="63">
        <f t="shared" si="1"/>
        <v>1.0086312624457661</v>
      </c>
      <c r="H17" s="62">
        <v>667870</v>
      </c>
      <c r="I17" s="62">
        <v>394949</v>
      </c>
      <c r="J17" s="63">
        <f t="shared" si="2"/>
        <v>0.69102846190267608</v>
      </c>
    </row>
    <row r="18" spans="1:10">
      <c r="A18" s="61" t="s">
        <v>241</v>
      </c>
      <c r="B18" s="62">
        <v>459117</v>
      </c>
      <c r="C18" s="62">
        <v>668364</v>
      </c>
      <c r="D18" s="63">
        <f t="shared" si="0"/>
        <v>-0.3130734150851931</v>
      </c>
      <c r="E18" s="62">
        <v>133932</v>
      </c>
      <c r="F18" s="62">
        <v>504651</v>
      </c>
      <c r="G18" s="63">
        <f t="shared" si="1"/>
        <v>-0.73460470701534331</v>
      </c>
      <c r="H18" s="62">
        <v>58487</v>
      </c>
      <c r="I18" s="62">
        <v>656804</v>
      </c>
      <c r="J18" s="63">
        <f t="shared" si="2"/>
        <v>-0.91095212574832063</v>
      </c>
    </row>
    <row r="19" spans="1:10">
      <c r="A19" s="61" t="s">
        <v>242</v>
      </c>
      <c r="B19" s="62">
        <v>722245</v>
      </c>
      <c r="C19" s="62">
        <v>850786</v>
      </c>
      <c r="D19" s="63">
        <f t="shared" si="0"/>
        <v>-0.15108499669717179</v>
      </c>
      <c r="E19" s="62">
        <v>554527</v>
      </c>
      <c r="F19" s="62">
        <v>21385</v>
      </c>
      <c r="G19" s="63">
        <f t="shared" si="1"/>
        <v>24.930652326397006</v>
      </c>
      <c r="H19" s="62">
        <v>505097</v>
      </c>
      <c r="I19" s="62">
        <v>350394</v>
      </c>
      <c r="J19" s="63">
        <f t="shared" si="2"/>
        <v>0.44151155556316601</v>
      </c>
    </row>
    <row r="20" spans="1:10">
      <c r="A20" s="61" t="s">
        <v>243</v>
      </c>
      <c r="B20" s="62">
        <v>266636</v>
      </c>
      <c r="C20" s="62">
        <v>178433</v>
      </c>
      <c r="D20" s="63">
        <f t="shared" si="0"/>
        <v>0.49431999686156708</v>
      </c>
      <c r="E20" s="62">
        <v>537783</v>
      </c>
      <c r="F20" s="62">
        <v>38483</v>
      </c>
      <c r="G20" s="63">
        <f t="shared" si="1"/>
        <v>12.974560195410961</v>
      </c>
      <c r="H20" s="62">
        <v>57354</v>
      </c>
      <c r="I20" s="62">
        <v>863778</v>
      </c>
      <c r="J20" s="63">
        <f t="shared" si="2"/>
        <v>-0.93360099470002711</v>
      </c>
    </row>
    <row r="21" spans="1:10">
      <c r="A21" s="61" t="s">
        <v>244</v>
      </c>
      <c r="B21" s="62">
        <v>270480</v>
      </c>
      <c r="C21" s="62">
        <v>794357</v>
      </c>
      <c r="D21" s="63">
        <f t="shared" si="0"/>
        <v>-0.65949818532473437</v>
      </c>
      <c r="E21" s="62">
        <v>837665</v>
      </c>
      <c r="F21" s="62">
        <v>808048</v>
      </c>
      <c r="G21" s="63">
        <f t="shared" si="1"/>
        <v>3.6652525592539058E-2</v>
      </c>
      <c r="H21" s="62">
        <v>748117</v>
      </c>
      <c r="I21" s="62">
        <v>563125</v>
      </c>
      <c r="J21" s="63">
        <f t="shared" si="2"/>
        <v>0.32850965593784681</v>
      </c>
    </row>
    <row r="22" spans="1:10">
      <c r="A22" s="61" t="s">
        <v>245</v>
      </c>
      <c r="B22" s="62">
        <v>464252</v>
      </c>
      <c r="C22" s="62">
        <v>205673</v>
      </c>
      <c r="D22" s="63">
        <f t="shared" si="0"/>
        <v>1.2572335697928265</v>
      </c>
      <c r="E22" s="62">
        <v>366163</v>
      </c>
      <c r="F22" s="62">
        <v>186063</v>
      </c>
      <c r="G22" s="63">
        <f t="shared" si="1"/>
        <v>0.9679517152792334</v>
      </c>
      <c r="H22" s="62">
        <v>890613</v>
      </c>
      <c r="I22" s="62">
        <v>16835</v>
      </c>
      <c r="J22" s="63">
        <f t="shared" si="2"/>
        <v>51.902465102465101</v>
      </c>
    </row>
    <row r="23" spans="1:10">
      <c r="A23" s="61" t="s">
        <v>246</v>
      </c>
      <c r="B23" s="62">
        <v>477958</v>
      </c>
      <c r="C23" s="62">
        <v>461381</v>
      </c>
      <c r="D23" s="63">
        <f t="shared" si="0"/>
        <v>3.5929091141594476E-2</v>
      </c>
      <c r="E23" s="62">
        <v>240605</v>
      </c>
      <c r="F23" s="62">
        <v>474793</v>
      </c>
      <c r="G23" s="63">
        <f t="shared" si="1"/>
        <v>-0.49324231823131343</v>
      </c>
      <c r="H23" s="62">
        <v>815550</v>
      </c>
      <c r="I23" s="62">
        <v>249015</v>
      </c>
      <c r="J23" s="63">
        <f t="shared" si="2"/>
        <v>2.2751039094030481</v>
      </c>
    </row>
    <row r="24" spans="1:10">
      <c r="A24" s="61" t="s">
        <v>247</v>
      </c>
      <c r="B24" s="62">
        <v>784017</v>
      </c>
      <c r="C24" s="62">
        <v>666658</v>
      </c>
      <c r="D24" s="63">
        <f t="shared" si="0"/>
        <v>0.1760407885302509</v>
      </c>
      <c r="E24" s="62">
        <v>653507</v>
      </c>
      <c r="F24" s="62">
        <v>794167</v>
      </c>
      <c r="G24" s="63">
        <f t="shared" si="1"/>
        <v>-0.17711639995114378</v>
      </c>
      <c r="H24" s="62">
        <v>591929</v>
      </c>
      <c r="I24" s="62">
        <v>298557</v>
      </c>
      <c r="J24" s="63">
        <f t="shared" si="2"/>
        <v>0.9826331320317393</v>
      </c>
    </row>
    <row r="25" spans="1:10">
      <c r="A25" s="61" t="s">
        <v>248</v>
      </c>
      <c r="B25" s="62">
        <v>327856</v>
      </c>
      <c r="C25" s="62">
        <v>412337</v>
      </c>
      <c r="D25" s="63">
        <f t="shared" si="0"/>
        <v>-0.20488338422212898</v>
      </c>
      <c r="E25" s="62">
        <v>437507</v>
      </c>
      <c r="F25" s="62">
        <v>26499</v>
      </c>
      <c r="G25" s="63">
        <f t="shared" si="1"/>
        <v>15.510321144194121</v>
      </c>
      <c r="H25" s="62">
        <v>295408</v>
      </c>
      <c r="I25" s="62">
        <v>512575</v>
      </c>
      <c r="J25" s="63">
        <f t="shared" si="2"/>
        <v>-0.42367848607520853</v>
      </c>
    </row>
  </sheetData>
  <mergeCells count="3">
    <mergeCell ref="B2:D2"/>
    <mergeCell ref="E2:G2"/>
    <mergeCell ref="H2:J2"/>
  </mergeCells>
  <conditionalFormatting sqref="A4:J25">
    <cfRule type="expression" dxfId="13" priority="1">
      <formula>MOD(ROW(),2)=1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J92"/>
  <sheetViews>
    <sheetView workbookViewId="0">
      <selection activeCell="F4" sqref="F4"/>
    </sheetView>
  </sheetViews>
  <sheetFormatPr baseColWidth="10" defaultColWidth="8.83203125" defaultRowHeight="15"/>
  <cols>
    <col min="1" max="1" width="9.83203125" bestFit="1" customWidth="1"/>
    <col min="2" max="5" width="5.5" style="2" bestFit="1" customWidth="1"/>
    <col min="6" max="6" width="6.33203125" style="2" bestFit="1" customWidth="1"/>
    <col min="7" max="7" width="4.5" customWidth="1"/>
    <col min="8" max="8" width="4.83203125" style="2" bestFit="1" customWidth="1"/>
    <col min="9" max="10" width="5.5" style="2" bestFit="1" customWidth="1"/>
    <col min="13" max="13" width="9" customWidth="1"/>
  </cols>
  <sheetData>
    <row r="2" spans="1:10"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252</v>
      </c>
      <c r="H2" s="43"/>
      <c r="I2" s="43"/>
      <c r="J2" s="43"/>
    </row>
    <row r="3" spans="1:10">
      <c r="A3" s="41" t="s">
        <v>249</v>
      </c>
      <c r="B3" s="44"/>
      <c r="C3" s="44"/>
      <c r="D3" s="44"/>
      <c r="E3" s="44"/>
      <c r="F3" s="44"/>
    </row>
    <row r="4" spans="1:10">
      <c r="A4" t="s">
        <v>95</v>
      </c>
      <c r="B4" s="45">
        <v>55</v>
      </c>
      <c r="C4" s="45">
        <v>40</v>
      </c>
      <c r="D4" s="45">
        <v>55</v>
      </c>
      <c r="E4" s="45">
        <v>70</v>
      </c>
      <c r="F4" s="46">
        <f>SUM(B4:E4)</f>
        <v>220</v>
      </c>
      <c r="H4" s="46"/>
      <c r="I4" s="46"/>
      <c r="J4" s="46"/>
    </row>
    <row r="5" spans="1:10">
      <c r="A5" t="s">
        <v>189</v>
      </c>
      <c r="B5" s="45">
        <v>59</v>
      </c>
      <c r="C5" s="45">
        <v>98</v>
      </c>
      <c r="D5" s="45">
        <v>76</v>
      </c>
      <c r="E5" s="45">
        <v>90</v>
      </c>
      <c r="F5" s="46">
        <f>SUM(B5:E5)</f>
        <v>323</v>
      </c>
      <c r="H5" s="46"/>
      <c r="I5" s="46"/>
      <c r="J5" s="46"/>
    </row>
    <row r="6" spans="1:10">
      <c r="A6" t="s">
        <v>97</v>
      </c>
      <c r="B6" s="45">
        <v>60</v>
      </c>
      <c r="C6" s="45">
        <v>46</v>
      </c>
      <c r="D6" s="45">
        <v>86</v>
      </c>
      <c r="E6" s="45">
        <v>78</v>
      </c>
      <c r="F6" s="46">
        <f>SUM(B6:E6)</f>
        <v>270</v>
      </c>
      <c r="H6" s="46"/>
      <c r="I6" s="46"/>
      <c r="J6" s="46"/>
    </row>
    <row r="7" spans="1:10">
      <c r="A7" t="s">
        <v>185</v>
      </c>
      <c r="B7" s="45">
        <v>90</v>
      </c>
      <c r="C7" s="45">
        <v>65</v>
      </c>
      <c r="D7" s="45">
        <v>82</v>
      </c>
      <c r="E7" s="45">
        <v>45</v>
      </c>
      <c r="F7" s="46">
        <f>SUM(B7:E7)</f>
        <v>282</v>
      </c>
      <c r="H7" s="46"/>
      <c r="I7" s="46"/>
      <c r="J7" s="46"/>
    </row>
    <row r="8" spans="1:10">
      <c r="A8" s="41" t="s">
        <v>250</v>
      </c>
      <c r="B8" s="44"/>
      <c r="C8" s="44"/>
      <c r="D8" s="44"/>
      <c r="E8" s="44"/>
      <c r="F8" s="44"/>
      <c r="H8" s="45"/>
      <c r="I8" s="46"/>
      <c r="J8" s="46"/>
    </row>
    <row r="9" spans="1:10">
      <c r="A9" t="s">
        <v>95</v>
      </c>
      <c r="B9" s="45">
        <v>47</v>
      </c>
      <c r="C9" s="45">
        <v>81</v>
      </c>
      <c r="D9" s="45">
        <v>54</v>
      </c>
      <c r="E9" s="45">
        <v>61</v>
      </c>
      <c r="F9" s="46">
        <f>SUM(B9:E9)</f>
        <v>243</v>
      </c>
      <c r="H9" s="46"/>
      <c r="I9" s="46"/>
      <c r="J9" s="46"/>
    </row>
    <row r="10" spans="1:10">
      <c r="A10" t="s">
        <v>189</v>
      </c>
      <c r="B10" s="45">
        <v>89</v>
      </c>
      <c r="C10" s="45">
        <v>63</v>
      </c>
      <c r="D10" s="45">
        <v>71</v>
      </c>
      <c r="E10" s="45">
        <v>58</v>
      </c>
      <c r="F10" s="46">
        <f t="shared" ref="F10:F12" si="0">SUM(B10:E10)</f>
        <v>281</v>
      </c>
      <c r="H10" s="46"/>
      <c r="I10" s="46"/>
      <c r="J10" s="46"/>
    </row>
    <row r="11" spans="1:10">
      <c r="A11" t="s">
        <v>97</v>
      </c>
      <c r="B11" s="45">
        <v>61</v>
      </c>
      <c r="C11" s="45">
        <v>49</v>
      </c>
      <c r="D11" s="45">
        <v>88</v>
      </c>
      <c r="E11" s="45">
        <v>86</v>
      </c>
      <c r="F11" s="46">
        <f t="shared" si="0"/>
        <v>284</v>
      </c>
      <c r="H11" s="46"/>
      <c r="I11" s="46"/>
      <c r="J11" s="46"/>
    </row>
    <row r="12" spans="1:10">
      <c r="A12" t="s">
        <v>185</v>
      </c>
      <c r="B12" s="45">
        <v>54</v>
      </c>
      <c r="C12" s="45">
        <v>64</v>
      </c>
      <c r="D12" s="45">
        <v>91</v>
      </c>
      <c r="E12" s="45">
        <v>73</v>
      </c>
      <c r="F12" s="46">
        <f t="shared" si="0"/>
        <v>282</v>
      </c>
      <c r="H12" s="46"/>
      <c r="I12" s="46"/>
      <c r="J12" s="46"/>
    </row>
    <row r="13" spans="1:10">
      <c r="A13" s="41" t="s">
        <v>251</v>
      </c>
      <c r="B13" s="44"/>
      <c r="C13" s="44"/>
      <c r="D13" s="44"/>
      <c r="E13" s="44"/>
      <c r="F13" s="44"/>
      <c r="H13" s="45"/>
      <c r="I13" s="46"/>
      <c r="J13" s="46"/>
    </row>
    <row r="14" spans="1:10">
      <c r="A14" t="s">
        <v>95</v>
      </c>
      <c r="B14" s="45">
        <v>76</v>
      </c>
      <c r="C14" s="45">
        <v>45</v>
      </c>
      <c r="D14" s="45">
        <v>78</v>
      </c>
      <c r="E14" s="45">
        <v>92</v>
      </c>
      <c r="F14" s="46">
        <f>SUM(B14:E14)</f>
        <v>291</v>
      </c>
      <c r="H14" s="46"/>
      <c r="I14" s="46"/>
      <c r="J14" s="46"/>
    </row>
    <row r="15" spans="1:10">
      <c r="A15" t="s">
        <v>189</v>
      </c>
      <c r="B15" s="45">
        <v>81</v>
      </c>
      <c r="C15" s="45">
        <v>62</v>
      </c>
      <c r="D15" s="45">
        <v>47</v>
      </c>
      <c r="E15" s="45">
        <v>59</v>
      </c>
      <c r="F15" s="46">
        <f t="shared" ref="F15:F17" si="1">SUM(B15:E15)</f>
        <v>249</v>
      </c>
      <c r="H15" s="46"/>
      <c r="I15" s="46"/>
      <c r="J15" s="46"/>
    </row>
    <row r="16" spans="1:10">
      <c r="A16" t="s">
        <v>97</v>
      </c>
      <c r="B16" s="45">
        <v>85</v>
      </c>
      <c r="C16" s="45">
        <v>62</v>
      </c>
      <c r="D16" s="45">
        <v>82</v>
      </c>
      <c r="E16" s="45">
        <v>83</v>
      </c>
      <c r="F16" s="46">
        <f t="shared" si="1"/>
        <v>312</v>
      </c>
      <c r="H16" s="46"/>
      <c r="I16" s="46"/>
      <c r="J16" s="46"/>
    </row>
    <row r="17" spans="1:10">
      <c r="A17" t="s">
        <v>185</v>
      </c>
      <c r="B17" s="45">
        <v>56</v>
      </c>
      <c r="C17" s="45">
        <v>72</v>
      </c>
      <c r="D17" s="45">
        <v>72</v>
      </c>
      <c r="E17" s="45">
        <v>89</v>
      </c>
      <c r="F17" s="46">
        <f t="shared" si="1"/>
        <v>289</v>
      </c>
      <c r="H17" s="46"/>
      <c r="I17" s="46"/>
      <c r="J17" s="46"/>
    </row>
    <row r="18" spans="1:10">
      <c r="I18" s="45"/>
    </row>
    <row r="77" spans="1:7">
      <c r="B77" s="43" t="s">
        <v>165</v>
      </c>
      <c r="C77" s="43" t="s">
        <v>166</v>
      </c>
      <c r="D77" s="43" t="s">
        <v>167</v>
      </c>
      <c r="E77" s="43" t="s">
        <v>168</v>
      </c>
      <c r="F77" s="43" t="s">
        <v>252</v>
      </c>
      <c r="G77" s="1"/>
    </row>
    <row r="78" spans="1:7">
      <c r="A78" s="41" t="s">
        <v>249</v>
      </c>
      <c r="B78" s="44"/>
      <c r="C78" s="44"/>
      <c r="D78" s="44"/>
      <c r="E78" s="44"/>
      <c r="F78" s="44"/>
      <c r="G78" s="42"/>
    </row>
    <row r="79" spans="1:7">
      <c r="A79" t="s">
        <v>95</v>
      </c>
      <c r="B79" s="45">
        <v>52</v>
      </c>
      <c r="C79" s="45">
        <v>88</v>
      </c>
      <c r="D79" s="45">
        <v>52</v>
      </c>
      <c r="E79" s="45">
        <v>70</v>
      </c>
      <c r="F79" s="45">
        <f>SUM(B79:E79)</f>
        <v>262</v>
      </c>
      <c r="G79" s="20"/>
    </row>
    <row r="80" spans="1:7">
      <c r="A80" t="s">
        <v>189</v>
      </c>
      <c r="B80" s="45">
        <v>59</v>
      </c>
      <c r="C80" s="45">
        <v>89</v>
      </c>
      <c r="D80" s="45">
        <v>76</v>
      </c>
      <c r="E80" s="45">
        <v>90</v>
      </c>
    </row>
    <row r="81" spans="1:7">
      <c r="A81" t="s">
        <v>97</v>
      </c>
      <c r="B81" s="45">
        <v>60</v>
      </c>
      <c r="C81" s="45">
        <v>46</v>
      </c>
      <c r="D81" s="45">
        <v>86</v>
      </c>
      <c r="E81" s="45">
        <v>78</v>
      </c>
    </row>
    <row r="82" spans="1:7">
      <c r="A82" t="s">
        <v>185</v>
      </c>
      <c r="B82" s="45">
        <v>90</v>
      </c>
      <c r="C82" s="45">
        <v>65</v>
      </c>
      <c r="D82" s="45">
        <v>82</v>
      </c>
      <c r="E82" s="45">
        <v>45</v>
      </c>
    </row>
    <row r="83" spans="1:7">
      <c r="A83" s="41" t="s">
        <v>250</v>
      </c>
      <c r="B83" s="44"/>
      <c r="C83" s="44"/>
      <c r="D83" s="44"/>
      <c r="E83" s="44"/>
      <c r="F83" s="44"/>
      <c r="G83" s="42"/>
    </row>
    <row r="84" spans="1:7">
      <c r="A84" t="s">
        <v>95</v>
      </c>
      <c r="B84" s="45">
        <v>53</v>
      </c>
      <c r="C84" s="45">
        <v>66</v>
      </c>
      <c r="D84" s="45">
        <v>54</v>
      </c>
      <c r="E84" s="45">
        <v>61</v>
      </c>
    </row>
    <row r="85" spans="1:7">
      <c r="A85" t="s">
        <v>189</v>
      </c>
      <c r="B85" s="45">
        <v>89</v>
      </c>
      <c r="C85" s="45">
        <v>63</v>
      </c>
      <c r="D85" s="45">
        <v>71</v>
      </c>
      <c r="E85" s="45">
        <v>58</v>
      </c>
    </row>
    <row r="86" spans="1:7">
      <c r="A86" t="s">
        <v>97</v>
      </c>
      <c r="B86" s="45">
        <v>61</v>
      </c>
      <c r="C86" s="45">
        <v>49</v>
      </c>
      <c r="D86" s="45">
        <v>88</v>
      </c>
      <c r="E86" s="45">
        <v>88</v>
      </c>
    </row>
    <row r="87" spans="1:7">
      <c r="A87" t="s">
        <v>185</v>
      </c>
      <c r="B87" s="45">
        <v>54</v>
      </c>
      <c r="C87" s="45">
        <v>64</v>
      </c>
      <c r="D87" s="45">
        <v>91</v>
      </c>
      <c r="E87" s="45">
        <v>73</v>
      </c>
    </row>
    <row r="88" spans="1:7">
      <c r="A88" s="41" t="s">
        <v>251</v>
      </c>
      <c r="B88" s="44"/>
      <c r="C88" s="44"/>
      <c r="D88" s="44"/>
      <c r="E88" s="44"/>
      <c r="F88" s="44"/>
      <c r="G88" s="42"/>
    </row>
    <row r="89" spans="1:7">
      <c r="A89" t="s">
        <v>95</v>
      </c>
      <c r="B89" s="45">
        <v>76</v>
      </c>
      <c r="C89" s="45">
        <v>45</v>
      </c>
      <c r="D89" s="45">
        <v>78</v>
      </c>
      <c r="E89" s="45">
        <v>92</v>
      </c>
    </row>
    <row r="90" spans="1:7">
      <c r="A90" t="s">
        <v>189</v>
      </c>
      <c r="B90" s="45">
        <v>81</v>
      </c>
      <c r="C90" s="45">
        <v>62</v>
      </c>
      <c r="D90" s="45">
        <v>47</v>
      </c>
      <c r="E90" s="45">
        <v>59</v>
      </c>
    </row>
    <row r="91" spans="1:7">
      <c r="A91" t="s">
        <v>97</v>
      </c>
      <c r="B91" s="45">
        <v>85</v>
      </c>
      <c r="C91" s="45">
        <v>64</v>
      </c>
      <c r="D91" s="45">
        <v>82</v>
      </c>
      <c r="E91" s="45">
        <v>83</v>
      </c>
    </row>
    <row r="92" spans="1:7">
      <c r="A92" t="s">
        <v>185</v>
      </c>
      <c r="B92" s="45">
        <v>56</v>
      </c>
      <c r="C92" s="45">
        <v>72</v>
      </c>
      <c r="D92" s="45">
        <v>72</v>
      </c>
      <c r="E92" s="45">
        <v>89</v>
      </c>
    </row>
  </sheetData>
  <conditionalFormatting sqref="B4:E17">
    <cfRule type="expression" dxfId="12" priority="1">
      <formula>B4&lt;=$F4*0.2</formula>
    </cfRule>
    <cfRule type="expression" dxfId="11" priority="2">
      <formula>B4&gt;=$F4*0.3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2:I24"/>
  <sheetViews>
    <sheetView workbookViewId="0">
      <selection activeCell="A2" sqref="A2"/>
    </sheetView>
  </sheetViews>
  <sheetFormatPr baseColWidth="10" defaultColWidth="8.83203125" defaultRowHeight="15"/>
  <cols>
    <col min="1" max="1" width="10.6640625" style="17" bestFit="1" customWidth="1"/>
    <col min="2" max="2" width="8.33203125" style="12" bestFit="1" customWidth="1"/>
    <col min="3" max="3" width="14.1640625" style="12" bestFit="1" customWidth="1"/>
    <col min="4" max="4" width="9.1640625" style="14" bestFit="1" customWidth="1"/>
    <col min="5" max="5" width="9" style="12" customWidth="1"/>
    <col min="6" max="8" width="9.1640625" style="12"/>
    <col min="9" max="9" width="6.1640625" style="12" bestFit="1" customWidth="1"/>
    <col min="10" max="255" width="9.1640625" style="12"/>
    <col min="256" max="256" width="12.1640625" style="12" customWidth="1"/>
    <col min="257" max="257" width="10.33203125" style="12" customWidth="1"/>
    <col min="258" max="258" width="25.1640625" style="12" customWidth="1"/>
    <col min="259" max="259" width="11.6640625" style="12" customWidth="1"/>
    <col min="260" max="511" width="9.1640625" style="12"/>
    <col min="512" max="512" width="12.1640625" style="12" customWidth="1"/>
    <col min="513" max="513" width="10.33203125" style="12" customWidth="1"/>
    <col min="514" max="514" width="25.1640625" style="12" customWidth="1"/>
    <col min="515" max="515" width="11.6640625" style="12" customWidth="1"/>
    <col min="516" max="767" width="9.1640625" style="12"/>
    <col min="768" max="768" width="12.1640625" style="12" customWidth="1"/>
    <col min="769" max="769" width="10.33203125" style="12" customWidth="1"/>
    <col min="770" max="770" width="25.1640625" style="12" customWidth="1"/>
    <col min="771" max="771" width="11.6640625" style="12" customWidth="1"/>
    <col min="772" max="1023" width="9.1640625" style="12"/>
    <col min="1024" max="1024" width="12.1640625" style="12" customWidth="1"/>
    <col min="1025" max="1025" width="10.33203125" style="12" customWidth="1"/>
    <col min="1026" max="1026" width="25.1640625" style="12" customWidth="1"/>
    <col min="1027" max="1027" width="11.6640625" style="12" customWidth="1"/>
    <col min="1028" max="1279" width="9.1640625" style="12"/>
    <col min="1280" max="1280" width="12.1640625" style="12" customWidth="1"/>
    <col min="1281" max="1281" width="10.33203125" style="12" customWidth="1"/>
    <col min="1282" max="1282" width="25.1640625" style="12" customWidth="1"/>
    <col min="1283" max="1283" width="11.6640625" style="12" customWidth="1"/>
    <col min="1284" max="1535" width="9.1640625" style="12"/>
    <col min="1536" max="1536" width="12.1640625" style="12" customWidth="1"/>
    <col min="1537" max="1537" width="10.33203125" style="12" customWidth="1"/>
    <col min="1538" max="1538" width="25.1640625" style="12" customWidth="1"/>
    <col min="1539" max="1539" width="11.6640625" style="12" customWidth="1"/>
    <col min="1540" max="1791" width="9.1640625" style="12"/>
    <col min="1792" max="1792" width="12.1640625" style="12" customWidth="1"/>
    <col min="1793" max="1793" width="10.33203125" style="12" customWidth="1"/>
    <col min="1794" max="1794" width="25.1640625" style="12" customWidth="1"/>
    <col min="1795" max="1795" width="11.6640625" style="12" customWidth="1"/>
    <col min="1796" max="2047" width="9.1640625" style="12"/>
    <col min="2048" max="2048" width="12.1640625" style="12" customWidth="1"/>
    <col min="2049" max="2049" width="10.33203125" style="12" customWidth="1"/>
    <col min="2050" max="2050" width="25.1640625" style="12" customWidth="1"/>
    <col min="2051" max="2051" width="11.6640625" style="12" customWidth="1"/>
    <col min="2052" max="2303" width="9.1640625" style="12"/>
    <col min="2304" max="2304" width="12.1640625" style="12" customWidth="1"/>
    <col min="2305" max="2305" width="10.33203125" style="12" customWidth="1"/>
    <col min="2306" max="2306" width="25.1640625" style="12" customWidth="1"/>
    <col min="2307" max="2307" width="11.6640625" style="12" customWidth="1"/>
    <col min="2308" max="2559" width="9.1640625" style="12"/>
    <col min="2560" max="2560" width="12.1640625" style="12" customWidth="1"/>
    <col min="2561" max="2561" width="10.33203125" style="12" customWidth="1"/>
    <col min="2562" max="2562" width="25.1640625" style="12" customWidth="1"/>
    <col min="2563" max="2563" width="11.6640625" style="12" customWidth="1"/>
    <col min="2564" max="2815" width="9.1640625" style="12"/>
    <col min="2816" max="2816" width="12.1640625" style="12" customWidth="1"/>
    <col min="2817" max="2817" width="10.33203125" style="12" customWidth="1"/>
    <col min="2818" max="2818" width="25.1640625" style="12" customWidth="1"/>
    <col min="2819" max="2819" width="11.6640625" style="12" customWidth="1"/>
    <col min="2820" max="3071" width="9.1640625" style="12"/>
    <col min="3072" max="3072" width="12.1640625" style="12" customWidth="1"/>
    <col min="3073" max="3073" width="10.33203125" style="12" customWidth="1"/>
    <col min="3074" max="3074" width="25.1640625" style="12" customWidth="1"/>
    <col min="3075" max="3075" width="11.6640625" style="12" customWidth="1"/>
    <col min="3076" max="3327" width="9.1640625" style="12"/>
    <col min="3328" max="3328" width="12.1640625" style="12" customWidth="1"/>
    <col min="3329" max="3329" width="10.33203125" style="12" customWidth="1"/>
    <col min="3330" max="3330" width="25.1640625" style="12" customWidth="1"/>
    <col min="3331" max="3331" width="11.6640625" style="12" customWidth="1"/>
    <col min="3332" max="3583" width="9.1640625" style="12"/>
    <col min="3584" max="3584" width="12.1640625" style="12" customWidth="1"/>
    <col min="3585" max="3585" width="10.33203125" style="12" customWidth="1"/>
    <col min="3586" max="3586" width="25.1640625" style="12" customWidth="1"/>
    <col min="3587" max="3587" width="11.6640625" style="12" customWidth="1"/>
    <col min="3588" max="3839" width="9.1640625" style="12"/>
    <col min="3840" max="3840" width="12.1640625" style="12" customWidth="1"/>
    <col min="3841" max="3841" width="10.33203125" style="12" customWidth="1"/>
    <col min="3842" max="3842" width="25.1640625" style="12" customWidth="1"/>
    <col min="3843" max="3843" width="11.6640625" style="12" customWidth="1"/>
    <col min="3844" max="4095" width="9.1640625" style="12"/>
    <col min="4096" max="4096" width="12.1640625" style="12" customWidth="1"/>
    <col min="4097" max="4097" width="10.33203125" style="12" customWidth="1"/>
    <col min="4098" max="4098" width="25.1640625" style="12" customWidth="1"/>
    <col min="4099" max="4099" width="11.6640625" style="12" customWidth="1"/>
    <col min="4100" max="4351" width="9.1640625" style="12"/>
    <col min="4352" max="4352" width="12.1640625" style="12" customWidth="1"/>
    <col min="4353" max="4353" width="10.33203125" style="12" customWidth="1"/>
    <col min="4354" max="4354" width="25.1640625" style="12" customWidth="1"/>
    <col min="4355" max="4355" width="11.6640625" style="12" customWidth="1"/>
    <col min="4356" max="4607" width="9.1640625" style="12"/>
    <col min="4608" max="4608" width="12.1640625" style="12" customWidth="1"/>
    <col min="4609" max="4609" width="10.33203125" style="12" customWidth="1"/>
    <col min="4610" max="4610" width="25.1640625" style="12" customWidth="1"/>
    <col min="4611" max="4611" width="11.6640625" style="12" customWidth="1"/>
    <col min="4612" max="4863" width="9.1640625" style="12"/>
    <col min="4864" max="4864" width="12.1640625" style="12" customWidth="1"/>
    <col min="4865" max="4865" width="10.33203125" style="12" customWidth="1"/>
    <col min="4866" max="4866" width="25.1640625" style="12" customWidth="1"/>
    <col min="4867" max="4867" width="11.6640625" style="12" customWidth="1"/>
    <col min="4868" max="5119" width="9.1640625" style="12"/>
    <col min="5120" max="5120" width="12.1640625" style="12" customWidth="1"/>
    <col min="5121" max="5121" width="10.33203125" style="12" customWidth="1"/>
    <col min="5122" max="5122" width="25.1640625" style="12" customWidth="1"/>
    <col min="5123" max="5123" width="11.6640625" style="12" customWidth="1"/>
    <col min="5124" max="5375" width="9.1640625" style="12"/>
    <col min="5376" max="5376" width="12.1640625" style="12" customWidth="1"/>
    <col min="5377" max="5377" width="10.33203125" style="12" customWidth="1"/>
    <col min="5378" max="5378" width="25.1640625" style="12" customWidth="1"/>
    <col min="5379" max="5379" width="11.6640625" style="12" customWidth="1"/>
    <col min="5380" max="5631" width="9.1640625" style="12"/>
    <col min="5632" max="5632" width="12.1640625" style="12" customWidth="1"/>
    <col min="5633" max="5633" width="10.33203125" style="12" customWidth="1"/>
    <col min="5634" max="5634" width="25.1640625" style="12" customWidth="1"/>
    <col min="5635" max="5635" width="11.6640625" style="12" customWidth="1"/>
    <col min="5636" max="5887" width="9.1640625" style="12"/>
    <col min="5888" max="5888" width="12.1640625" style="12" customWidth="1"/>
    <col min="5889" max="5889" width="10.33203125" style="12" customWidth="1"/>
    <col min="5890" max="5890" width="25.1640625" style="12" customWidth="1"/>
    <col min="5891" max="5891" width="11.6640625" style="12" customWidth="1"/>
    <col min="5892" max="6143" width="9.1640625" style="12"/>
    <col min="6144" max="6144" width="12.1640625" style="12" customWidth="1"/>
    <col min="6145" max="6145" width="10.33203125" style="12" customWidth="1"/>
    <col min="6146" max="6146" width="25.1640625" style="12" customWidth="1"/>
    <col min="6147" max="6147" width="11.6640625" style="12" customWidth="1"/>
    <col min="6148" max="6399" width="9.1640625" style="12"/>
    <col min="6400" max="6400" width="12.1640625" style="12" customWidth="1"/>
    <col min="6401" max="6401" width="10.33203125" style="12" customWidth="1"/>
    <col min="6402" max="6402" width="25.1640625" style="12" customWidth="1"/>
    <col min="6403" max="6403" width="11.6640625" style="12" customWidth="1"/>
    <col min="6404" max="6655" width="9.1640625" style="12"/>
    <col min="6656" max="6656" width="12.1640625" style="12" customWidth="1"/>
    <col min="6657" max="6657" width="10.33203125" style="12" customWidth="1"/>
    <col min="6658" max="6658" width="25.1640625" style="12" customWidth="1"/>
    <col min="6659" max="6659" width="11.6640625" style="12" customWidth="1"/>
    <col min="6660" max="6911" width="9.1640625" style="12"/>
    <col min="6912" max="6912" width="12.1640625" style="12" customWidth="1"/>
    <col min="6913" max="6913" width="10.33203125" style="12" customWidth="1"/>
    <col min="6914" max="6914" width="25.1640625" style="12" customWidth="1"/>
    <col min="6915" max="6915" width="11.6640625" style="12" customWidth="1"/>
    <col min="6916" max="7167" width="9.1640625" style="12"/>
    <col min="7168" max="7168" width="12.1640625" style="12" customWidth="1"/>
    <col min="7169" max="7169" width="10.33203125" style="12" customWidth="1"/>
    <col min="7170" max="7170" width="25.1640625" style="12" customWidth="1"/>
    <col min="7171" max="7171" width="11.6640625" style="12" customWidth="1"/>
    <col min="7172" max="7423" width="9.1640625" style="12"/>
    <col min="7424" max="7424" width="12.1640625" style="12" customWidth="1"/>
    <col min="7425" max="7425" width="10.33203125" style="12" customWidth="1"/>
    <col min="7426" max="7426" width="25.1640625" style="12" customWidth="1"/>
    <col min="7427" max="7427" width="11.6640625" style="12" customWidth="1"/>
    <col min="7428" max="7679" width="9.1640625" style="12"/>
    <col min="7680" max="7680" width="12.1640625" style="12" customWidth="1"/>
    <col min="7681" max="7681" width="10.33203125" style="12" customWidth="1"/>
    <col min="7682" max="7682" width="25.1640625" style="12" customWidth="1"/>
    <col min="7683" max="7683" width="11.6640625" style="12" customWidth="1"/>
    <col min="7684" max="7935" width="9.1640625" style="12"/>
    <col min="7936" max="7936" width="12.1640625" style="12" customWidth="1"/>
    <col min="7937" max="7937" width="10.33203125" style="12" customWidth="1"/>
    <col min="7938" max="7938" width="25.1640625" style="12" customWidth="1"/>
    <col min="7939" max="7939" width="11.6640625" style="12" customWidth="1"/>
    <col min="7940" max="8191" width="9.1640625" style="12"/>
    <col min="8192" max="8192" width="12.1640625" style="12" customWidth="1"/>
    <col min="8193" max="8193" width="10.33203125" style="12" customWidth="1"/>
    <col min="8194" max="8194" width="25.1640625" style="12" customWidth="1"/>
    <col min="8195" max="8195" width="11.6640625" style="12" customWidth="1"/>
    <col min="8196" max="8447" width="9.1640625" style="12"/>
    <col min="8448" max="8448" width="12.1640625" style="12" customWidth="1"/>
    <col min="8449" max="8449" width="10.33203125" style="12" customWidth="1"/>
    <col min="8450" max="8450" width="25.1640625" style="12" customWidth="1"/>
    <col min="8451" max="8451" width="11.6640625" style="12" customWidth="1"/>
    <col min="8452" max="8703" width="9.1640625" style="12"/>
    <col min="8704" max="8704" width="12.1640625" style="12" customWidth="1"/>
    <col min="8705" max="8705" width="10.33203125" style="12" customWidth="1"/>
    <col min="8706" max="8706" width="25.1640625" style="12" customWidth="1"/>
    <col min="8707" max="8707" width="11.6640625" style="12" customWidth="1"/>
    <col min="8708" max="8959" width="9.1640625" style="12"/>
    <col min="8960" max="8960" width="12.1640625" style="12" customWidth="1"/>
    <col min="8961" max="8961" width="10.33203125" style="12" customWidth="1"/>
    <col min="8962" max="8962" width="25.1640625" style="12" customWidth="1"/>
    <col min="8963" max="8963" width="11.6640625" style="12" customWidth="1"/>
    <col min="8964" max="9215" width="9.1640625" style="12"/>
    <col min="9216" max="9216" width="12.1640625" style="12" customWidth="1"/>
    <col min="9217" max="9217" width="10.33203125" style="12" customWidth="1"/>
    <col min="9218" max="9218" width="25.1640625" style="12" customWidth="1"/>
    <col min="9219" max="9219" width="11.6640625" style="12" customWidth="1"/>
    <col min="9220" max="9471" width="9.1640625" style="12"/>
    <col min="9472" max="9472" width="12.1640625" style="12" customWidth="1"/>
    <col min="9473" max="9473" width="10.33203125" style="12" customWidth="1"/>
    <col min="9474" max="9474" width="25.1640625" style="12" customWidth="1"/>
    <col min="9475" max="9475" width="11.6640625" style="12" customWidth="1"/>
    <col min="9476" max="9727" width="9.1640625" style="12"/>
    <col min="9728" max="9728" width="12.1640625" style="12" customWidth="1"/>
    <col min="9729" max="9729" width="10.33203125" style="12" customWidth="1"/>
    <col min="9730" max="9730" width="25.1640625" style="12" customWidth="1"/>
    <col min="9731" max="9731" width="11.6640625" style="12" customWidth="1"/>
    <col min="9732" max="9983" width="9.1640625" style="12"/>
    <col min="9984" max="9984" width="12.1640625" style="12" customWidth="1"/>
    <col min="9985" max="9985" width="10.33203125" style="12" customWidth="1"/>
    <col min="9986" max="9986" width="25.1640625" style="12" customWidth="1"/>
    <col min="9987" max="9987" width="11.6640625" style="12" customWidth="1"/>
    <col min="9988" max="10239" width="9.1640625" style="12"/>
    <col min="10240" max="10240" width="12.1640625" style="12" customWidth="1"/>
    <col min="10241" max="10241" width="10.33203125" style="12" customWidth="1"/>
    <col min="10242" max="10242" width="25.1640625" style="12" customWidth="1"/>
    <col min="10243" max="10243" width="11.6640625" style="12" customWidth="1"/>
    <col min="10244" max="10495" width="9.1640625" style="12"/>
    <col min="10496" max="10496" width="12.1640625" style="12" customWidth="1"/>
    <col min="10497" max="10497" width="10.33203125" style="12" customWidth="1"/>
    <col min="10498" max="10498" width="25.1640625" style="12" customWidth="1"/>
    <col min="10499" max="10499" width="11.6640625" style="12" customWidth="1"/>
    <col min="10500" max="10751" width="9.1640625" style="12"/>
    <col min="10752" max="10752" width="12.1640625" style="12" customWidth="1"/>
    <col min="10753" max="10753" width="10.33203125" style="12" customWidth="1"/>
    <col min="10754" max="10754" width="25.1640625" style="12" customWidth="1"/>
    <col min="10755" max="10755" width="11.6640625" style="12" customWidth="1"/>
    <col min="10756" max="11007" width="9.1640625" style="12"/>
    <col min="11008" max="11008" width="12.1640625" style="12" customWidth="1"/>
    <col min="11009" max="11009" width="10.33203125" style="12" customWidth="1"/>
    <col min="11010" max="11010" width="25.1640625" style="12" customWidth="1"/>
    <col min="11011" max="11011" width="11.6640625" style="12" customWidth="1"/>
    <col min="11012" max="11263" width="9.1640625" style="12"/>
    <col min="11264" max="11264" width="12.1640625" style="12" customWidth="1"/>
    <col min="11265" max="11265" width="10.33203125" style="12" customWidth="1"/>
    <col min="11266" max="11266" width="25.1640625" style="12" customWidth="1"/>
    <col min="11267" max="11267" width="11.6640625" style="12" customWidth="1"/>
    <col min="11268" max="11519" width="9.1640625" style="12"/>
    <col min="11520" max="11520" width="12.1640625" style="12" customWidth="1"/>
    <col min="11521" max="11521" width="10.33203125" style="12" customWidth="1"/>
    <col min="11522" max="11522" width="25.1640625" style="12" customWidth="1"/>
    <col min="11523" max="11523" width="11.6640625" style="12" customWidth="1"/>
    <col min="11524" max="11775" width="9.1640625" style="12"/>
    <col min="11776" max="11776" width="12.1640625" style="12" customWidth="1"/>
    <col min="11777" max="11777" width="10.33203125" style="12" customWidth="1"/>
    <col min="11778" max="11778" width="25.1640625" style="12" customWidth="1"/>
    <col min="11779" max="11779" width="11.6640625" style="12" customWidth="1"/>
    <col min="11780" max="12031" width="9.1640625" style="12"/>
    <col min="12032" max="12032" width="12.1640625" style="12" customWidth="1"/>
    <col min="12033" max="12033" width="10.33203125" style="12" customWidth="1"/>
    <col min="12034" max="12034" width="25.1640625" style="12" customWidth="1"/>
    <col min="12035" max="12035" width="11.6640625" style="12" customWidth="1"/>
    <col min="12036" max="12287" width="9.1640625" style="12"/>
    <col min="12288" max="12288" width="12.1640625" style="12" customWidth="1"/>
    <col min="12289" max="12289" width="10.33203125" style="12" customWidth="1"/>
    <col min="12290" max="12290" width="25.1640625" style="12" customWidth="1"/>
    <col min="12291" max="12291" width="11.6640625" style="12" customWidth="1"/>
    <col min="12292" max="12543" width="9.1640625" style="12"/>
    <col min="12544" max="12544" width="12.1640625" style="12" customWidth="1"/>
    <col min="12545" max="12545" width="10.33203125" style="12" customWidth="1"/>
    <col min="12546" max="12546" width="25.1640625" style="12" customWidth="1"/>
    <col min="12547" max="12547" width="11.6640625" style="12" customWidth="1"/>
    <col min="12548" max="12799" width="9.1640625" style="12"/>
    <col min="12800" max="12800" width="12.1640625" style="12" customWidth="1"/>
    <col min="12801" max="12801" width="10.33203125" style="12" customWidth="1"/>
    <col min="12802" max="12802" width="25.1640625" style="12" customWidth="1"/>
    <col min="12803" max="12803" width="11.6640625" style="12" customWidth="1"/>
    <col min="12804" max="13055" width="9.1640625" style="12"/>
    <col min="13056" max="13056" width="12.1640625" style="12" customWidth="1"/>
    <col min="13057" max="13057" width="10.33203125" style="12" customWidth="1"/>
    <col min="13058" max="13058" width="25.1640625" style="12" customWidth="1"/>
    <col min="13059" max="13059" width="11.6640625" style="12" customWidth="1"/>
    <col min="13060" max="13311" width="9.1640625" style="12"/>
    <col min="13312" max="13312" width="12.1640625" style="12" customWidth="1"/>
    <col min="13313" max="13313" width="10.33203125" style="12" customWidth="1"/>
    <col min="13314" max="13314" width="25.1640625" style="12" customWidth="1"/>
    <col min="13315" max="13315" width="11.6640625" style="12" customWidth="1"/>
    <col min="13316" max="13567" width="9.1640625" style="12"/>
    <col min="13568" max="13568" width="12.1640625" style="12" customWidth="1"/>
    <col min="13569" max="13569" width="10.33203125" style="12" customWidth="1"/>
    <col min="13570" max="13570" width="25.1640625" style="12" customWidth="1"/>
    <col min="13571" max="13571" width="11.6640625" style="12" customWidth="1"/>
    <col min="13572" max="13823" width="9.1640625" style="12"/>
    <col min="13824" max="13824" width="12.1640625" style="12" customWidth="1"/>
    <col min="13825" max="13825" width="10.33203125" style="12" customWidth="1"/>
    <col min="13826" max="13826" width="25.1640625" style="12" customWidth="1"/>
    <col min="13827" max="13827" width="11.6640625" style="12" customWidth="1"/>
    <col min="13828" max="14079" width="9.1640625" style="12"/>
    <col min="14080" max="14080" width="12.1640625" style="12" customWidth="1"/>
    <col min="14081" max="14081" width="10.33203125" style="12" customWidth="1"/>
    <col min="14082" max="14082" width="25.1640625" style="12" customWidth="1"/>
    <col min="14083" max="14083" width="11.6640625" style="12" customWidth="1"/>
    <col min="14084" max="14335" width="9.1640625" style="12"/>
    <col min="14336" max="14336" width="12.1640625" style="12" customWidth="1"/>
    <col min="14337" max="14337" width="10.33203125" style="12" customWidth="1"/>
    <col min="14338" max="14338" width="25.1640625" style="12" customWidth="1"/>
    <col min="14339" max="14339" width="11.6640625" style="12" customWidth="1"/>
    <col min="14340" max="14591" width="9.1640625" style="12"/>
    <col min="14592" max="14592" width="12.1640625" style="12" customWidth="1"/>
    <col min="14593" max="14593" width="10.33203125" style="12" customWidth="1"/>
    <col min="14594" max="14594" width="25.1640625" style="12" customWidth="1"/>
    <col min="14595" max="14595" width="11.6640625" style="12" customWidth="1"/>
    <col min="14596" max="14847" width="9.1640625" style="12"/>
    <col min="14848" max="14848" width="12.1640625" style="12" customWidth="1"/>
    <col min="14849" max="14849" width="10.33203125" style="12" customWidth="1"/>
    <col min="14850" max="14850" width="25.1640625" style="12" customWidth="1"/>
    <col min="14851" max="14851" width="11.6640625" style="12" customWidth="1"/>
    <col min="14852" max="15103" width="9.1640625" style="12"/>
    <col min="15104" max="15104" width="12.1640625" style="12" customWidth="1"/>
    <col min="15105" max="15105" width="10.33203125" style="12" customWidth="1"/>
    <col min="15106" max="15106" width="25.1640625" style="12" customWidth="1"/>
    <col min="15107" max="15107" width="11.6640625" style="12" customWidth="1"/>
    <col min="15108" max="15359" width="9.1640625" style="12"/>
    <col min="15360" max="15360" width="12.1640625" style="12" customWidth="1"/>
    <col min="15361" max="15361" width="10.33203125" style="12" customWidth="1"/>
    <col min="15362" max="15362" width="25.1640625" style="12" customWidth="1"/>
    <col min="15363" max="15363" width="11.6640625" style="12" customWidth="1"/>
    <col min="15364" max="15615" width="9.1640625" style="12"/>
    <col min="15616" max="15616" width="12.1640625" style="12" customWidth="1"/>
    <col min="15617" max="15617" width="10.33203125" style="12" customWidth="1"/>
    <col min="15618" max="15618" width="25.1640625" style="12" customWidth="1"/>
    <col min="15619" max="15619" width="11.6640625" style="12" customWidth="1"/>
    <col min="15620" max="15871" width="9.1640625" style="12"/>
    <col min="15872" max="15872" width="12.1640625" style="12" customWidth="1"/>
    <col min="15873" max="15873" width="10.33203125" style="12" customWidth="1"/>
    <col min="15874" max="15874" width="25.1640625" style="12" customWidth="1"/>
    <col min="15875" max="15875" width="11.6640625" style="12" customWidth="1"/>
    <col min="15876" max="16127" width="9.1640625" style="12"/>
    <col min="16128" max="16128" width="12.1640625" style="12" customWidth="1"/>
    <col min="16129" max="16129" width="10.33203125" style="12" customWidth="1"/>
    <col min="16130" max="16130" width="25.1640625" style="12" customWidth="1"/>
    <col min="16131" max="16131" width="11.6640625" style="12" customWidth="1"/>
    <col min="16132" max="16384" width="9.1640625" style="12"/>
  </cols>
  <sheetData>
    <row r="2" spans="1:9">
      <c r="A2" s="8" t="s">
        <v>3</v>
      </c>
      <c r="B2" s="9" t="s">
        <v>75</v>
      </c>
      <c r="C2" s="10" t="s">
        <v>76</v>
      </c>
      <c r="D2" s="11" t="s">
        <v>77</v>
      </c>
      <c r="E2" s="9"/>
      <c r="I2" s="18"/>
    </row>
    <row r="3" spans="1:9">
      <c r="A3" s="92">
        <v>39181</v>
      </c>
      <c r="B3" s="12" t="s">
        <v>78</v>
      </c>
      <c r="C3" s="12" t="s">
        <v>79</v>
      </c>
      <c r="D3" s="14">
        <v>1148</v>
      </c>
      <c r="I3" s="19"/>
    </row>
    <row r="4" spans="1:9">
      <c r="A4" s="92">
        <v>39228</v>
      </c>
      <c r="B4" s="12" t="s">
        <v>80</v>
      </c>
      <c r="C4" s="12" t="s">
        <v>79</v>
      </c>
      <c r="D4" s="14">
        <v>1530</v>
      </c>
      <c r="I4" s="19"/>
    </row>
    <row r="5" spans="1:9">
      <c r="A5" s="92">
        <v>39423</v>
      </c>
      <c r="B5" s="12" t="s">
        <v>80</v>
      </c>
      <c r="C5" s="12" t="s">
        <v>79</v>
      </c>
      <c r="D5" s="14">
        <v>1423.5</v>
      </c>
      <c r="I5" s="19"/>
    </row>
    <row r="6" spans="1:9">
      <c r="A6" s="92"/>
      <c r="C6" s="9" t="s">
        <v>81</v>
      </c>
      <c r="D6" s="16">
        <f>SUBTOTAL(9,D3:D5)</f>
        <v>4101.5</v>
      </c>
      <c r="I6" s="19"/>
    </row>
    <row r="7" spans="1:9">
      <c r="A7" s="92">
        <v>39391</v>
      </c>
      <c r="B7" s="12" t="s">
        <v>78</v>
      </c>
      <c r="C7" s="12" t="s">
        <v>82</v>
      </c>
      <c r="D7" s="14">
        <v>192.1</v>
      </c>
      <c r="I7" s="19"/>
    </row>
    <row r="8" spans="1:9">
      <c r="A8" s="92">
        <v>39275</v>
      </c>
      <c r="B8" s="12" t="s">
        <v>78</v>
      </c>
      <c r="C8" s="12" t="s">
        <v>82</v>
      </c>
      <c r="D8" s="14">
        <v>351</v>
      </c>
      <c r="I8" s="19"/>
    </row>
    <row r="9" spans="1:9">
      <c r="A9" s="92">
        <v>39235</v>
      </c>
      <c r="B9" s="12" t="s">
        <v>83</v>
      </c>
      <c r="C9" s="12" t="s">
        <v>82</v>
      </c>
      <c r="D9" s="14">
        <v>490.5</v>
      </c>
      <c r="I9" s="19"/>
    </row>
    <row r="10" spans="1:9">
      <c r="A10" s="92"/>
      <c r="C10" s="9" t="s">
        <v>84</v>
      </c>
      <c r="D10" s="16">
        <f>SUBTOTAL(9,D7:D9)</f>
        <v>1033.5999999999999</v>
      </c>
      <c r="I10" s="19"/>
    </row>
    <row r="11" spans="1:9">
      <c r="A11" s="92">
        <v>39324</v>
      </c>
      <c r="B11" s="12" t="s">
        <v>78</v>
      </c>
      <c r="C11" s="12" t="s">
        <v>86</v>
      </c>
      <c r="D11" s="14">
        <v>470</v>
      </c>
      <c r="I11" s="19"/>
    </row>
    <row r="12" spans="1:9">
      <c r="A12" s="92">
        <v>39289</v>
      </c>
      <c r="B12" s="12" t="s">
        <v>78</v>
      </c>
      <c r="C12" s="12" t="s">
        <v>86</v>
      </c>
      <c r="D12" s="14">
        <v>17.399999999999999</v>
      </c>
      <c r="I12" s="19"/>
    </row>
    <row r="13" spans="1:9">
      <c r="A13" s="92">
        <v>39349</v>
      </c>
      <c r="B13" s="12" t="s">
        <v>83</v>
      </c>
      <c r="C13" s="12" t="s">
        <v>86</v>
      </c>
      <c r="D13" s="14">
        <v>1405</v>
      </c>
      <c r="I13" s="19"/>
    </row>
    <row r="14" spans="1:9">
      <c r="A14" s="92">
        <v>39385</v>
      </c>
      <c r="B14" s="12" t="s">
        <v>83</v>
      </c>
      <c r="C14" s="12" t="s">
        <v>86</v>
      </c>
      <c r="D14" s="14">
        <v>470</v>
      </c>
      <c r="I14" s="19"/>
    </row>
    <row r="15" spans="1:9">
      <c r="A15" s="92">
        <v>39320</v>
      </c>
      <c r="B15" s="12" t="s">
        <v>83</v>
      </c>
      <c r="C15" s="12" t="s">
        <v>86</v>
      </c>
      <c r="D15" s="14">
        <v>17.399999999999999</v>
      </c>
      <c r="I15" s="19"/>
    </row>
    <row r="16" spans="1:9">
      <c r="A16" s="92">
        <v>39270</v>
      </c>
      <c r="B16" s="12" t="s">
        <v>83</v>
      </c>
      <c r="C16" s="12" t="s">
        <v>86</v>
      </c>
      <c r="D16" s="14">
        <v>447</v>
      </c>
      <c r="I16" s="19"/>
    </row>
    <row r="17" spans="1:9">
      <c r="A17" s="92">
        <v>39259</v>
      </c>
      <c r="B17" s="12" t="s">
        <v>80</v>
      </c>
      <c r="C17" s="12" t="s">
        <v>86</v>
      </c>
      <c r="D17" s="14">
        <v>17.399999999999999</v>
      </c>
      <c r="I17" s="19"/>
    </row>
    <row r="18" spans="1:9">
      <c r="A18" s="92">
        <v>39270</v>
      </c>
      <c r="B18" s="12" t="s">
        <v>80</v>
      </c>
      <c r="C18" s="12" t="s">
        <v>86</v>
      </c>
      <c r="D18" s="14">
        <v>747</v>
      </c>
      <c r="I18" s="19"/>
    </row>
    <row r="19" spans="1:9">
      <c r="A19" s="92"/>
      <c r="C19" s="9" t="s">
        <v>87</v>
      </c>
      <c r="D19" s="16">
        <f>SUBTOTAL(9,D11:D18)</f>
        <v>3591.2000000000003</v>
      </c>
      <c r="I19" s="19"/>
    </row>
    <row r="20" spans="1:9">
      <c r="A20" s="92">
        <v>39100</v>
      </c>
      <c r="B20" s="12" t="s">
        <v>78</v>
      </c>
      <c r="C20" s="12" t="s">
        <v>88</v>
      </c>
      <c r="D20" s="14">
        <v>3194.2</v>
      </c>
      <c r="I20" s="19"/>
    </row>
    <row r="21" spans="1:9">
      <c r="A21" s="92">
        <v>39126</v>
      </c>
      <c r="B21" s="12" t="s">
        <v>78</v>
      </c>
      <c r="C21" s="12" t="s">
        <v>88</v>
      </c>
      <c r="D21" s="14">
        <v>438.43</v>
      </c>
      <c r="I21" s="19"/>
    </row>
    <row r="22" spans="1:9">
      <c r="A22" s="92">
        <v>39434</v>
      </c>
      <c r="B22" s="12" t="s">
        <v>80</v>
      </c>
      <c r="C22" s="12" t="s">
        <v>88</v>
      </c>
      <c r="D22" s="14">
        <v>3194.2</v>
      </c>
      <c r="I22" s="19"/>
    </row>
    <row r="23" spans="1:9">
      <c r="A23" s="92">
        <v>39154</v>
      </c>
      <c r="B23" s="12" t="s">
        <v>80</v>
      </c>
      <c r="C23" s="12" t="s">
        <v>88</v>
      </c>
      <c r="D23" s="14">
        <v>438.43</v>
      </c>
      <c r="I23" s="19"/>
    </row>
    <row r="24" spans="1:9">
      <c r="C24" s="9" t="s">
        <v>89</v>
      </c>
      <c r="D24" s="16">
        <f>SUBTOTAL(9,D20:D23)</f>
        <v>7265.26</v>
      </c>
      <c r="I24" s="19"/>
    </row>
  </sheetData>
  <conditionalFormatting sqref="A3:A23">
    <cfRule type="expression" dxfId="10" priority="1">
      <formula>AND(MONTH(A3)=MONTH(TODAY()),B3="Grain",D3&lt;500)</formula>
    </cfRule>
  </conditionalFormatting>
  <conditionalFormatting sqref="B3:B23">
    <cfRule type="expression" dxfId="9" priority="3">
      <formula>AND(B3="Grain",MONTH(A3)=MONTH(TODAY()),D3&lt;500)</formula>
    </cfRule>
  </conditionalFormatting>
  <conditionalFormatting sqref="D3:D24">
    <cfRule type="expression" dxfId="8" priority="5">
      <formula>AND(D3&lt;500,B3="Grain",MONTH(A3)=MONTH(TODAY()))</formula>
    </cfRule>
  </conditionalFormatting>
  <conditionalFormatting sqref="C3:C23">
    <cfRule type="expression" dxfId="7" priority="4">
      <formula>AND(C3=C3,B3="Grain",MONTH(A3)=MONTH(TODAY()),D3&lt;500)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H26"/>
  <sheetViews>
    <sheetView workbookViewId="0">
      <selection activeCell="A3" sqref="A3"/>
    </sheetView>
  </sheetViews>
  <sheetFormatPr baseColWidth="10" defaultColWidth="9.83203125" defaultRowHeight="15"/>
  <cols>
    <col min="1" max="1" width="17.6640625" style="76" customWidth="1"/>
    <col min="2" max="2" width="14" style="76" customWidth="1"/>
    <col min="3" max="3" width="10.6640625" style="76" customWidth="1"/>
    <col min="4" max="4" width="9.83203125" style="76" customWidth="1"/>
    <col min="5" max="5" width="9.6640625" style="76" customWidth="1"/>
    <col min="6" max="6" width="10" style="76" customWidth="1"/>
    <col min="7" max="7" width="4.1640625" style="76" bestFit="1" customWidth="1"/>
    <col min="8" max="8" width="6.1640625" style="76" bestFit="1" customWidth="1"/>
    <col min="9" max="9" width="8" style="76" customWidth="1"/>
    <col min="10" max="16384" width="9.83203125" style="76"/>
  </cols>
  <sheetData>
    <row r="1" spans="1:8" ht="15" customHeight="1"/>
    <row r="2" spans="1:8">
      <c r="A2" s="77" t="s">
        <v>100</v>
      </c>
      <c r="B2" s="77" t="s">
        <v>101</v>
      </c>
      <c r="C2" s="77" t="s">
        <v>49</v>
      </c>
      <c r="D2" s="78" t="s">
        <v>102</v>
      </c>
      <c r="E2" s="77" t="s">
        <v>93</v>
      </c>
      <c r="F2" s="77" t="s">
        <v>103</v>
      </c>
      <c r="G2" s="77" t="s">
        <v>281</v>
      </c>
      <c r="H2" s="77" t="s">
        <v>273</v>
      </c>
    </row>
    <row r="3" spans="1:8">
      <c r="A3" s="76" t="s">
        <v>121</v>
      </c>
      <c r="B3" s="76" t="s">
        <v>122</v>
      </c>
      <c r="C3" s="76" t="s">
        <v>123</v>
      </c>
      <c r="D3" s="79" t="s">
        <v>124</v>
      </c>
      <c r="E3" s="76" t="s">
        <v>92</v>
      </c>
      <c r="F3" s="76" t="s">
        <v>125</v>
      </c>
      <c r="G3" s="90">
        <f>COUNTIFS($A$3:$A$20,A3,$B$3:$B$20,B3,$C$3:$C$20,C3,$D$3:$D$20,D3,$E$3:$E$20,E3, $F$3:$F$20,F3)</f>
        <v>1</v>
      </c>
      <c r="H3" s="90" t="b">
        <f t="shared" ref="H3:H20" si="0">NOT(IF(G3&gt;1,TRUE,FALSE))</f>
        <v>1</v>
      </c>
    </row>
    <row r="4" spans="1:8">
      <c r="A4" s="76" t="s">
        <v>126</v>
      </c>
      <c r="B4" s="76" t="s">
        <v>127</v>
      </c>
      <c r="C4" s="76" t="s">
        <v>128</v>
      </c>
      <c r="D4" s="79">
        <v>68306</v>
      </c>
      <c r="E4" s="76" t="s">
        <v>86</v>
      </c>
      <c r="F4" s="76" t="s">
        <v>129</v>
      </c>
      <c r="G4" s="90">
        <f t="shared" ref="G4:G20" si="1">COUNTIFS($A$3:$A$20,A4,$B$3:$B$20,B4,$C$3:$C$20,C4,$D$3:$D$20,D4,$E$3:$E$20,E4, $F$3:$F$20,F4)</f>
        <v>2</v>
      </c>
      <c r="H4" s="90" t="b">
        <f t="shared" si="0"/>
        <v>0</v>
      </c>
    </row>
    <row r="5" spans="1:8">
      <c r="A5" s="76" t="s">
        <v>138</v>
      </c>
      <c r="B5" s="76" t="s">
        <v>139</v>
      </c>
      <c r="C5" s="76" t="s">
        <v>140</v>
      </c>
      <c r="D5" s="79">
        <v>50739</v>
      </c>
      <c r="E5" s="76" t="s">
        <v>86</v>
      </c>
      <c r="F5" s="76" t="s">
        <v>141</v>
      </c>
      <c r="G5" s="90">
        <f t="shared" si="1"/>
        <v>2</v>
      </c>
      <c r="H5" s="90" t="b">
        <f t="shared" si="0"/>
        <v>0</v>
      </c>
    </row>
    <row r="6" spans="1:8">
      <c r="A6" s="76" t="s">
        <v>104</v>
      </c>
      <c r="B6" s="76" t="s">
        <v>105</v>
      </c>
      <c r="C6" s="76" t="s">
        <v>106</v>
      </c>
      <c r="D6" s="79">
        <v>12209</v>
      </c>
      <c r="E6" s="76" t="s">
        <v>86</v>
      </c>
      <c r="F6" s="76" t="s">
        <v>107</v>
      </c>
      <c r="G6" s="90">
        <f t="shared" si="1"/>
        <v>2</v>
      </c>
      <c r="H6" s="90" t="b">
        <f t="shared" si="0"/>
        <v>0</v>
      </c>
    </row>
    <row r="7" spans="1:8">
      <c r="A7" s="76" t="s">
        <v>160</v>
      </c>
      <c r="B7" s="76" t="s">
        <v>161</v>
      </c>
      <c r="C7" s="76" t="s">
        <v>134</v>
      </c>
      <c r="D7" s="79">
        <v>1010</v>
      </c>
      <c r="E7" s="76" t="s">
        <v>14</v>
      </c>
      <c r="F7" s="76" t="s">
        <v>162</v>
      </c>
      <c r="G7" s="90">
        <f t="shared" si="1"/>
        <v>1</v>
      </c>
      <c r="H7" s="90" t="b">
        <f t="shared" si="0"/>
        <v>1</v>
      </c>
    </row>
    <row r="8" spans="1:8">
      <c r="A8" s="76" t="s">
        <v>115</v>
      </c>
      <c r="B8" s="76" t="s">
        <v>116</v>
      </c>
      <c r="C8" s="76" t="s">
        <v>117</v>
      </c>
      <c r="D8" s="79" t="s">
        <v>118</v>
      </c>
      <c r="E8" s="76" t="s">
        <v>119</v>
      </c>
      <c r="F8" s="76" t="s">
        <v>120</v>
      </c>
      <c r="G8" s="90">
        <f t="shared" si="1"/>
        <v>3</v>
      </c>
      <c r="H8" s="90" t="b">
        <f t="shared" si="0"/>
        <v>0</v>
      </c>
    </row>
    <row r="9" spans="1:8">
      <c r="A9" s="76" t="s">
        <v>142</v>
      </c>
      <c r="B9" s="76" t="s">
        <v>264</v>
      </c>
      <c r="C9" s="76" t="s">
        <v>144</v>
      </c>
      <c r="D9" s="79">
        <v>75012</v>
      </c>
      <c r="E9" s="76" t="s">
        <v>85</v>
      </c>
      <c r="F9" s="76" t="s">
        <v>145</v>
      </c>
      <c r="G9" s="90">
        <f t="shared" si="1"/>
        <v>1</v>
      </c>
      <c r="H9" s="90" t="b">
        <f t="shared" si="0"/>
        <v>1</v>
      </c>
    </row>
    <row r="10" spans="1:8">
      <c r="A10" s="76" t="s">
        <v>115</v>
      </c>
      <c r="B10" s="76" t="s">
        <v>116</v>
      </c>
      <c r="C10" s="76" t="s">
        <v>117</v>
      </c>
      <c r="D10" s="79" t="s">
        <v>118</v>
      </c>
      <c r="E10" s="76" t="s">
        <v>119</v>
      </c>
      <c r="F10" s="76" t="s">
        <v>120</v>
      </c>
      <c r="G10" s="90">
        <f t="shared" si="1"/>
        <v>3</v>
      </c>
      <c r="H10" s="90" t="b">
        <f t="shared" si="0"/>
        <v>0</v>
      </c>
    </row>
    <row r="11" spans="1:8">
      <c r="A11" s="76" t="s">
        <v>112</v>
      </c>
      <c r="B11" s="76" t="s">
        <v>113</v>
      </c>
      <c r="C11" s="76" t="s">
        <v>110</v>
      </c>
      <c r="D11" s="79">
        <v>5023</v>
      </c>
      <c r="E11" s="76" t="s">
        <v>28</v>
      </c>
      <c r="F11" s="76" t="s">
        <v>114</v>
      </c>
      <c r="G11" s="90">
        <f t="shared" si="1"/>
        <v>1</v>
      </c>
      <c r="H11" s="90" t="b">
        <f t="shared" si="0"/>
        <v>1</v>
      </c>
    </row>
    <row r="12" spans="1:8">
      <c r="A12" s="76" t="s">
        <v>104</v>
      </c>
      <c r="B12" s="76" t="s">
        <v>105</v>
      </c>
      <c r="C12" s="76" t="s">
        <v>106</v>
      </c>
      <c r="D12" s="79">
        <v>12209</v>
      </c>
      <c r="E12" s="76" t="s">
        <v>86</v>
      </c>
      <c r="F12" s="76" t="s">
        <v>107</v>
      </c>
      <c r="G12" s="90">
        <f t="shared" si="1"/>
        <v>2</v>
      </c>
      <c r="H12" s="90" t="b">
        <f t="shared" si="0"/>
        <v>0</v>
      </c>
    </row>
    <row r="13" spans="1:8">
      <c r="A13" s="76" t="s">
        <v>153</v>
      </c>
      <c r="B13" s="76" t="s">
        <v>154</v>
      </c>
      <c r="C13" s="76" t="s">
        <v>136</v>
      </c>
      <c r="D13" s="79">
        <v>1756</v>
      </c>
      <c r="E13" s="76" t="s">
        <v>137</v>
      </c>
      <c r="F13" s="76" t="s">
        <v>155</v>
      </c>
      <c r="G13" s="90">
        <f t="shared" si="1"/>
        <v>1</v>
      </c>
      <c r="H13" s="90" t="b">
        <f t="shared" si="0"/>
        <v>1</v>
      </c>
    </row>
    <row r="14" spans="1:8">
      <c r="A14" s="76" t="s">
        <v>146</v>
      </c>
      <c r="B14" s="76" t="s">
        <v>147</v>
      </c>
      <c r="C14" s="76" t="s">
        <v>110</v>
      </c>
      <c r="D14" s="79">
        <v>5033</v>
      </c>
      <c r="E14" s="76" t="s">
        <v>28</v>
      </c>
      <c r="F14" s="76" t="s">
        <v>148</v>
      </c>
      <c r="G14" s="90">
        <f t="shared" si="1"/>
        <v>1</v>
      </c>
      <c r="H14" s="90" t="b">
        <f t="shared" si="0"/>
        <v>1</v>
      </c>
    </row>
    <row r="15" spans="1:8">
      <c r="A15" s="76" t="s">
        <v>130</v>
      </c>
      <c r="B15" s="76" t="s">
        <v>131</v>
      </c>
      <c r="C15" s="76" t="s">
        <v>132</v>
      </c>
      <c r="D15" s="79">
        <v>67000</v>
      </c>
      <c r="E15" s="76" t="s">
        <v>85</v>
      </c>
      <c r="F15" s="76" t="s">
        <v>133</v>
      </c>
      <c r="G15" s="90">
        <f t="shared" si="1"/>
        <v>1</v>
      </c>
      <c r="H15" s="90" t="b">
        <f t="shared" si="0"/>
        <v>1</v>
      </c>
    </row>
    <row r="16" spans="1:8">
      <c r="A16" s="76" t="s">
        <v>115</v>
      </c>
      <c r="B16" s="76" t="s">
        <v>116</v>
      </c>
      <c r="C16" s="76" t="s">
        <v>117</v>
      </c>
      <c r="D16" s="79" t="s">
        <v>118</v>
      </c>
      <c r="E16" s="76" t="s">
        <v>119</v>
      </c>
      <c r="F16" s="76" t="s">
        <v>120</v>
      </c>
      <c r="G16" s="90">
        <f t="shared" si="1"/>
        <v>3</v>
      </c>
      <c r="H16" s="90" t="b">
        <f t="shared" si="0"/>
        <v>0</v>
      </c>
    </row>
    <row r="17" spans="1:8">
      <c r="A17" s="76" t="s">
        <v>156</v>
      </c>
      <c r="B17" s="76" t="s">
        <v>157</v>
      </c>
      <c r="C17" s="76" t="s">
        <v>158</v>
      </c>
      <c r="D17" s="79">
        <v>1307</v>
      </c>
      <c r="E17" s="76" t="s">
        <v>86</v>
      </c>
      <c r="F17" s="76" t="s">
        <v>159</v>
      </c>
      <c r="G17" s="90">
        <f t="shared" si="1"/>
        <v>1</v>
      </c>
      <c r="H17" s="90" t="b">
        <f t="shared" si="0"/>
        <v>1</v>
      </c>
    </row>
    <row r="18" spans="1:8">
      <c r="A18" s="76" t="s">
        <v>149</v>
      </c>
      <c r="B18" s="76" t="s">
        <v>150</v>
      </c>
      <c r="C18" s="76" t="s">
        <v>151</v>
      </c>
      <c r="D18" s="79">
        <v>5020</v>
      </c>
      <c r="E18" s="76" t="s">
        <v>135</v>
      </c>
      <c r="F18" s="76" t="s">
        <v>152</v>
      </c>
      <c r="G18" s="90">
        <f t="shared" si="1"/>
        <v>1</v>
      </c>
      <c r="H18" s="90" t="b">
        <f t="shared" si="0"/>
        <v>1</v>
      </c>
    </row>
    <row r="19" spans="1:8">
      <c r="A19" s="76" t="s">
        <v>126</v>
      </c>
      <c r="B19" s="76" t="s">
        <v>127</v>
      </c>
      <c r="C19" s="76" t="s">
        <v>128</v>
      </c>
      <c r="D19" s="79">
        <v>68306</v>
      </c>
      <c r="E19" s="76" t="s">
        <v>86</v>
      </c>
      <c r="F19" s="76" t="s">
        <v>129</v>
      </c>
      <c r="G19" s="90">
        <f t="shared" si="1"/>
        <v>2</v>
      </c>
      <c r="H19" s="90" t="b">
        <f t="shared" si="0"/>
        <v>0</v>
      </c>
    </row>
    <row r="20" spans="1:8">
      <c r="A20" s="76" t="s">
        <v>138</v>
      </c>
      <c r="B20" s="76" t="s">
        <v>139</v>
      </c>
      <c r="C20" s="76" t="s">
        <v>140</v>
      </c>
      <c r="D20" s="79">
        <v>50739</v>
      </c>
      <c r="E20" s="76" t="s">
        <v>86</v>
      </c>
      <c r="F20" s="76" t="s">
        <v>141</v>
      </c>
      <c r="G20" s="90">
        <f t="shared" si="1"/>
        <v>2</v>
      </c>
      <c r="H20" s="90" t="b">
        <f t="shared" si="0"/>
        <v>0</v>
      </c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80"/>
      <c r="B23" s="80"/>
      <c r="C23" s="80"/>
      <c r="D23" s="81"/>
      <c r="E23" s="80"/>
      <c r="F23" s="80"/>
      <c r="G23" s="80"/>
      <c r="H23" s="80"/>
    </row>
    <row r="24" spans="1:8">
      <c r="A24" s="80"/>
      <c r="B24" s="80"/>
      <c r="C24" s="80"/>
      <c r="D24" s="81"/>
      <c r="E24" s="80"/>
      <c r="F24" s="80"/>
      <c r="G24" s="80"/>
      <c r="H24" s="80"/>
    </row>
    <row r="25" spans="1:8">
      <c r="A25" s="80"/>
      <c r="B25" s="80"/>
      <c r="C25" s="80"/>
      <c r="D25" s="81"/>
      <c r="E25" s="80"/>
      <c r="F25" s="80"/>
      <c r="G25" s="80"/>
      <c r="H25" s="80"/>
    </row>
    <row r="26" spans="1:8">
      <c r="A26" s="80"/>
      <c r="B26" s="80"/>
      <c r="C26" s="80"/>
      <c r="D26" s="81"/>
      <c r="E26" s="80"/>
      <c r="F26" s="80"/>
      <c r="G26" s="80"/>
      <c r="H26" s="80"/>
    </row>
  </sheetData>
  <conditionalFormatting sqref="A3:H20">
    <cfRule type="expression" dxfId="6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0E63-F583-C14E-9D94-76DD070C1310}">
  <dimension ref="A2:I92"/>
  <sheetViews>
    <sheetView tabSelected="1" workbookViewId="0">
      <selection activeCell="U32" sqref="U32"/>
    </sheetView>
  </sheetViews>
  <sheetFormatPr baseColWidth="10" defaultColWidth="8.83203125" defaultRowHeight="15"/>
  <cols>
    <col min="1" max="1" width="9.83203125" bestFit="1" customWidth="1"/>
    <col min="2" max="5" width="5.5" style="2" bestFit="1" customWidth="1"/>
    <col min="6" max="6" width="4.5" customWidth="1"/>
    <col min="7" max="7" width="4.83203125" style="2" bestFit="1" customWidth="1"/>
    <col min="8" max="9" width="5.5" style="2" bestFit="1" customWidth="1"/>
    <col min="12" max="12" width="9" customWidth="1"/>
  </cols>
  <sheetData>
    <row r="2" spans="1:9">
      <c r="B2" s="43" t="s">
        <v>165</v>
      </c>
      <c r="C2" s="43" t="s">
        <v>166</v>
      </c>
      <c r="D2" s="43" t="s">
        <v>167</v>
      </c>
      <c r="E2" s="43" t="s">
        <v>168</v>
      </c>
      <c r="G2" s="43"/>
      <c r="H2" s="43"/>
      <c r="I2" s="43"/>
    </row>
    <row r="3" spans="1:9">
      <c r="A3" s="41" t="s">
        <v>249</v>
      </c>
      <c r="B3" s="44"/>
      <c r="C3" s="44"/>
      <c r="D3" s="44"/>
      <c r="E3" s="44"/>
    </row>
    <row r="4" spans="1:9">
      <c r="A4" t="s">
        <v>95</v>
      </c>
      <c r="B4" s="45">
        <v>55</v>
      </c>
      <c r="C4" s="45">
        <v>40</v>
      </c>
      <c r="D4" s="45">
        <v>55</v>
      </c>
      <c r="E4" s="45">
        <v>70</v>
      </c>
      <c r="G4" s="46"/>
      <c r="H4" s="46"/>
      <c r="I4" s="46"/>
    </row>
    <row r="5" spans="1:9">
      <c r="A5" t="s">
        <v>189</v>
      </c>
      <c r="B5" s="45">
        <v>59</v>
      </c>
      <c r="C5" s="45">
        <v>98</v>
      </c>
      <c r="D5" s="45">
        <v>76</v>
      </c>
      <c r="E5" s="45">
        <v>90</v>
      </c>
      <c r="G5" s="46"/>
      <c r="H5" s="46"/>
      <c r="I5" s="46"/>
    </row>
    <row r="6" spans="1:9">
      <c r="A6" t="s">
        <v>97</v>
      </c>
      <c r="B6" s="45">
        <v>60</v>
      </c>
      <c r="C6" s="45">
        <v>46</v>
      </c>
      <c r="D6" s="45">
        <v>86</v>
      </c>
      <c r="E6" s="45">
        <v>78</v>
      </c>
      <c r="G6" s="46"/>
      <c r="H6" s="46"/>
      <c r="I6" s="46"/>
    </row>
    <row r="7" spans="1:9">
      <c r="A7" t="s">
        <v>185</v>
      </c>
      <c r="B7" s="45">
        <v>90</v>
      </c>
      <c r="C7" s="45">
        <v>65</v>
      </c>
      <c r="D7" s="45">
        <v>82</v>
      </c>
      <c r="E7" s="45">
        <v>45</v>
      </c>
      <c r="G7" s="46"/>
      <c r="H7" s="46"/>
      <c r="I7" s="46"/>
    </row>
    <row r="8" spans="1:9">
      <c r="A8" s="41" t="s">
        <v>250</v>
      </c>
      <c r="B8" s="44"/>
      <c r="C8" s="44"/>
      <c r="D8" s="44"/>
      <c r="E8" s="44"/>
      <c r="G8" s="45"/>
      <c r="H8" s="46"/>
      <c r="I8" s="46"/>
    </row>
    <row r="9" spans="1:9">
      <c r="A9" t="s">
        <v>95</v>
      </c>
      <c r="B9" s="45">
        <v>47</v>
      </c>
      <c r="C9" s="45">
        <v>81</v>
      </c>
      <c r="D9" s="45">
        <v>54</v>
      </c>
      <c r="E9" s="45">
        <v>61</v>
      </c>
      <c r="G9" s="46"/>
      <c r="H9" s="46"/>
      <c r="I9" s="46"/>
    </row>
    <row r="10" spans="1:9">
      <c r="A10" t="s">
        <v>189</v>
      </c>
      <c r="B10" s="45">
        <v>89</v>
      </c>
      <c r="C10" s="45">
        <v>63</v>
      </c>
      <c r="D10" s="45">
        <v>71</v>
      </c>
      <c r="E10" s="45">
        <v>58</v>
      </c>
      <c r="G10" s="46"/>
      <c r="H10" s="46"/>
      <c r="I10" s="46"/>
    </row>
    <row r="11" spans="1:9">
      <c r="A11" t="s">
        <v>97</v>
      </c>
      <c r="B11" s="45">
        <v>61</v>
      </c>
      <c r="C11" s="45">
        <v>49</v>
      </c>
      <c r="D11" s="45">
        <v>88</v>
      </c>
      <c r="E11" s="45">
        <v>86</v>
      </c>
      <c r="G11" s="46"/>
      <c r="H11" s="46"/>
      <c r="I11" s="46"/>
    </row>
    <row r="12" spans="1:9">
      <c r="A12" t="s">
        <v>185</v>
      </c>
      <c r="B12" s="45">
        <v>54</v>
      </c>
      <c r="C12" s="45">
        <v>64</v>
      </c>
      <c r="D12" s="45">
        <v>91</v>
      </c>
      <c r="E12" s="45">
        <v>73</v>
      </c>
      <c r="G12" s="46"/>
      <c r="H12" s="46"/>
      <c r="I12" s="46"/>
    </row>
    <row r="13" spans="1:9">
      <c r="A13" s="41" t="s">
        <v>251</v>
      </c>
      <c r="B13" s="44"/>
      <c r="C13" s="44"/>
      <c r="D13" s="44"/>
      <c r="E13" s="44"/>
      <c r="G13" s="45"/>
      <c r="H13" s="46"/>
      <c r="I13" s="46"/>
    </row>
    <row r="14" spans="1:9">
      <c r="A14" t="s">
        <v>95</v>
      </c>
      <c r="B14" s="45">
        <v>76</v>
      </c>
      <c r="C14" s="45">
        <v>45</v>
      </c>
      <c r="D14" s="45">
        <v>78</v>
      </c>
      <c r="E14" s="45">
        <v>92</v>
      </c>
      <c r="G14" s="46"/>
      <c r="H14" s="46"/>
      <c r="I14" s="46"/>
    </row>
    <row r="15" spans="1:9">
      <c r="A15" t="s">
        <v>189</v>
      </c>
      <c r="B15" s="45">
        <v>81</v>
      </c>
      <c r="C15" s="45">
        <v>62</v>
      </c>
      <c r="D15" s="45">
        <v>47</v>
      </c>
      <c r="E15" s="45">
        <v>59</v>
      </c>
      <c r="G15" s="46"/>
      <c r="H15" s="46"/>
      <c r="I15" s="46"/>
    </row>
    <row r="16" spans="1:9">
      <c r="A16" t="s">
        <v>97</v>
      </c>
      <c r="B16" s="45">
        <v>85</v>
      </c>
      <c r="C16" s="45">
        <v>62</v>
      </c>
      <c r="D16" s="45">
        <v>82</v>
      </c>
      <c r="E16" s="45">
        <v>83</v>
      </c>
      <c r="G16" s="46"/>
      <c r="H16" s="46"/>
      <c r="I16" s="46"/>
    </row>
    <row r="17" spans="1:9">
      <c r="A17" t="s">
        <v>185</v>
      </c>
      <c r="B17" s="45">
        <v>56</v>
      </c>
      <c r="C17" s="45">
        <v>72</v>
      </c>
      <c r="D17" s="45">
        <v>72</v>
      </c>
      <c r="E17" s="45">
        <v>89</v>
      </c>
      <c r="G17" s="46"/>
      <c r="H17" s="46"/>
      <c r="I17" s="46"/>
    </row>
    <row r="18" spans="1:9">
      <c r="H18" s="45"/>
    </row>
    <row r="77" spans="1:6">
      <c r="B77" s="43" t="s">
        <v>165</v>
      </c>
      <c r="C77" s="43" t="s">
        <v>166</v>
      </c>
      <c r="D77" s="43" t="s">
        <v>167</v>
      </c>
      <c r="E77" s="43" t="s">
        <v>168</v>
      </c>
      <c r="F77" s="1"/>
    </row>
    <row r="78" spans="1:6">
      <c r="A78" s="41" t="s">
        <v>249</v>
      </c>
      <c r="B78" s="44"/>
      <c r="C78" s="44"/>
      <c r="D78" s="44"/>
      <c r="E78" s="44"/>
      <c r="F78" s="42"/>
    </row>
    <row r="79" spans="1:6">
      <c r="A79" t="s">
        <v>95</v>
      </c>
      <c r="B79" s="45">
        <v>52</v>
      </c>
      <c r="C79" s="45">
        <v>88</v>
      </c>
      <c r="D79" s="45">
        <v>52</v>
      </c>
      <c r="E79" s="45">
        <v>70</v>
      </c>
      <c r="F79" s="20"/>
    </row>
    <row r="80" spans="1:6">
      <c r="A80" t="s">
        <v>189</v>
      </c>
      <c r="B80" s="45">
        <v>59</v>
      </c>
      <c r="C80" s="45">
        <v>89</v>
      </c>
      <c r="D80" s="45">
        <v>76</v>
      </c>
      <c r="E80" s="45">
        <v>90</v>
      </c>
    </row>
    <row r="81" spans="1:6">
      <c r="A81" t="s">
        <v>97</v>
      </c>
      <c r="B81" s="45">
        <v>60</v>
      </c>
      <c r="C81" s="45">
        <v>46</v>
      </c>
      <c r="D81" s="45">
        <v>86</v>
      </c>
      <c r="E81" s="45">
        <v>78</v>
      </c>
    </row>
    <row r="82" spans="1:6">
      <c r="A82" t="s">
        <v>185</v>
      </c>
      <c r="B82" s="45">
        <v>90</v>
      </c>
      <c r="C82" s="45">
        <v>65</v>
      </c>
      <c r="D82" s="45">
        <v>82</v>
      </c>
      <c r="E82" s="45">
        <v>45</v>
      </c>
    </row>
    <row r="83" spans="1:6">
      <c r="A83" s="41" t="s">
        <v>250</v>
      </c>
      <c r="B83" s="44"/>
      <c r="C83" s="44"/>
      <c r="D83" s="44"/>
      <c r="E83" s="44"/>
      <c r="F83" s="42"/>
    </row>
    <row r="84" spans="1:6">
      <c r="A84" t="s">
        <v>95</v>
      </c>
      <c r="B84" s="45">
        <v>53</v>
      </c>
      <c r="C84" s="45">
        <v>66</v>
      </c>
      <c r="D84" s="45">
        <v>54</v>
      </c>
      <c r="E84" s="45">
        <v>61</v>
      </c>
    </row>
    <row r="85" spans="1:6">
      <c r="A85" t="s">
        <v>189</v>
      </c>
      <c r="B85" s="45">
        <v>89</v>
      </c>
      <c r="C85" s="45">
        <v>63</v>
      </c>
      <c r="D85" s="45">
        <v>71</v>
      </c>
      <c r="E85" s="45">
        <v>58</v>
      </c>
    </row>
    <row r="86" spans="1:6">
      <c r="A86" t="s">
        <v>97</v>
      </c>
      <c r="B86" s="45">
        <v>61</v>
      </c>
      <c r="C86" s="45">
        <v>49</v>
      </c>
      <c r="D86" s="45">
        <v>88</v>
      </c>
      <c r="E86" s="45">
        <v>88</v>
      </c>
    </row>
    <row r="87" spans="1:6">
      <c r="A87" t="s">
        <v>185</v>
      </c>
      <c r="B87" s="45">
        <v>54</v>
      </c>
      <c r="C87" s="45">
        <v>64</v>
      </c>
      <c r="D87" s="45">
        <v>91</v>
      </c>
      <c r="E87" s="45">
        <v>73</v>
      </c>
    </row>
    <row r="88" spans="1:6">
      <c r="A88" s="41" t="s">
        <v>251</v>
      </c>
      <c r="B88" s="44"/>
      <c r="C88" s="44"/>
      <c r="D88" s="44"/>
      <c r="E88" s="44"/>
      <c r="F88" s="42"/>
    </row>
    <row r="89" spans="1:6">
      <c r="A89" t="s">
        <v>95</v>
      </c>
      <c r="B89" s="45">
        <v>76</v>
      </c>
      <c r="C89" s="45">
        <v>45</v>
      </c>
      <c r="D89" s="45">
        <v>78</v>
      </c>
      <c r="E89" s="45">
        <v>92</v>
      </c>
    </row>
    <row r="90" spans="1:6">
      <c r="A90" t="s">
        <v>189</v>
      </c>
      <c r="B90" s="45">
        <v>81</v>
      </c>
      <c r="C90" s="45">
        <v>62</v>
      </c>
      <c r="D90" s="45">
        <v>47</v>
      </c>
      <c r="E90" s="45">
        <v>59</v>
      </c>
    </row>
    <row r="91" spans="1:6">
      <c r="A91" t="s">
        <v>97</v>
      </c>
      <c r="B91" s="45">
        <v>85</v>
      </c>
      <c r="C91" s="45">
        <v>64</v>
      </c>
      <c r="D91" s="45">
        <v>82</v>
      </c>
      <c r="E91" s="45">
        <v>83</v>
      </c>
    </row>
    <row r="92" spans="1:6">
      <c r="A92" t="s">
        <v>185</v>
      </c>
      <c r="B92" s="45">
        <v>56</v>
      </c>
      <c r="C92" s="45">
        <v>72</v>
      </c>
      <c r="D92" s="45">
        <v>72</v>
      </c>
      <c r="E92" s="45">
        <v>89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72F1C91A-2C2D-8D40-96DD-F87489F0911B}">
            <xm:f>B4&lt;=Total!$B4*0.2</xm:f>
            <x14:dxf>
              <font>
                <b/>
                <i val="0"/>
                <strike val="0"/>
                <color rgb="FFFF0000"/>
              </font>
              <numFmt numFmtId="175" formatCode="\(&quot;$&quot;00\)"/>
            </x14:dxf>
          </x14:cfRule>
          <x14:cfRule type="expression" priority="11" id="{1004ADB6-4E54-4D4F-8C77-EDE0708E23E3}">
            <xm:f>B4&gt;=Total!$B4*0.3</xm:f>
            <x14:dxf>
              <font>
                <b/>
                <i val="0"/>
                <strike val="0"/>
                <u val="double"/>
                <color rgb="FF00B050"/>
              </font>
              <numFmt numFmtId="174" formatCode="&quot;$&quot;00"/>
            </x14:dxf>
          </x14:cfRule>
          <xm:sqref>B4:E17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1172-AF7C-564D-AE21-66B5D4F407A8}">
  <dimension ref="A2:B17"/>
  <sheetViews>
    <sheetView zoomScaleNormal="100" workbookViewId="0">
      <selection activeCell="C5" sqref="C5"/>
    </sheetView>
  </sheetViews>
  <sheetFormatPr baseColWidth="10" defaultRowHeight="15"/>
  <sheetData>
    <row r="2" spans="1:2">
      <c r="B2" s="43" t="s">
        <v>252</v>
      </c>
    </row>
    <row r="3" spans="1:2">
      <c r="A3" s="41" t="s">
        <v>249</v>
      </c>
      <c r="B3" s="44"/>
    </row>
    <row r="4" spans="1:2">
      <c r="A4" t="s">
        <v>95</v>
      </c>
      <c r="B4" s="46">
        <f>SUM('Another Sheet '!B4:E4)</f>
        <v>220</v>
      </c>
    </row>
    <row r="5" spans="1:2">
      <c r="A5" t="s">
        <v>189</v>
      </c>
      <c r="B5" s="46">
        <f>SUM('Another Sheet '!B5:E5)</f>
        <v>323</v>
      </c>
    </row>
    <row r="6" spans="1:2">
      <c r="A6" t="s">
        <v>97</v>
      </c>
      <c r="B6" s="46">
        <f>SUM('Another Sheet '!B6:E6)</f>
        <v>270</v>
      </c>
    </row>
    <row r="7" spans="1:2">
      <c r="A7" t="s">
        <v>185</v>
      </c>
      <c r="B7" s="46">
        <f>SUM('Another Sheet '!B7:E7)</f>
        <v>282</v>
      </c>
    </row>
    <row r="8" spans="1:2">
      <c r="A8" s="41" t="s">
        <v>250</v>
      </c>
      <c r="B8" s="44"/>
    </row>
    <row r="9" spans="1:2">
      <c r="A9" t="s">
        <v>95</v>
      </c>
      <c r="B9" s="46">
        <f>SUM('Another Sheet '!B9:E9)</f>
        <v>243</v>
      </c>
    </row>
    <row r="10" spans="1:2">
      <c r="A10" t="s">
        <v>189</v>
      </c>
      <c r="B10" s="46">
        <f>SUM('Another Sheet '!B10:E10)</f>
        <v>281</v>
      </c>
    </row>
    <row r="11" spans="1:2">
      <c r="A11" t="s">
        <v>97</v>
      </c>
      <c r="B11" s="46">
        <f>SUM('Another Sheet '!B11:E11)</f>
        <v>284</v>
      </c>
    </row>
    <row r="12" spans="1:2">
      <c r="A12" t="s">
        <v>185</v>
      </c>
      <c r="B12" s="46">
        <f>SUM('Another Sheet '!B12:E12)</f>
        <v>282</v>
      </c>
    </row>
    <row r="13" spans="1:2">
      <c r="A13" s="41" t="s">
        <v>251</v>
      </c>
      <c r="B13" s="44"/>
    </row>
    <row r="14" spans="1:2">
      <c r="A14" t="s">
        <v>95</v>
      </c>
      <c r="B14" s="46">
        <f>SUM('Another Sheet '!B14:E14)</f>
        <v>291</v>
      </c>
    </row>
    <row r="15" spans="1:2">
      <c r="A15" t="s">
        <v>189</v>
      </c>
      <c r="B15" s="46">
        <f>SUM('Another Sheet '!B15:E15)</f>
        <v>249</v>
      </c>
    </row>
    <row r="16" spans="1:2">
      <c r="A16" t="s">
        <v>97</v>
      </c>
      <c r="B16" s="46">
        <f>SUM('Another Sheet '!B16:E16)</f>
        <v>312</v>
      </c>
    </row>
    <row r="17" spans="1:2">
      <c r="A17" t="s">
        <v>185</v>
      </c>
      <c r="B17" s="46">
        <f>SUM('Another Sheet '!B17:E17)</f>
        <v>289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24"/>
  <sheetViews>
    <sheetView zoomScaleNormal="100" workbookViewId="0">
      <selection activeCell="A2" sqref="A2"/>
    </sheetView>
  </sheetViews>
  <sheetFormatPr baseColWidth="10" defaultColWidth="8.83203125" defaultRowHeight="15"/>
  <cols>
    <col min="1" max="1" width="10.6640625" style="17" bestFit="1" customWidth="1"/>
    <col min="2" max="2" width="8.33203125" style="12" bestFit="1" customWidth="1"/>
    <col min="3" max="3" width="14.1640625" style="12" bestFit="1" customWidth="1"/>
    <col min="4" max="4" width="9.83203125" style="14" bestFit="1" customWidth="1"/>
    <col min="5" max="255" width="9.1640625" style="12"/>
    <col min="256" max="256" width="12.1640625" style="12" customWidth="1"/>
    <col min="257" max="257" width="10.33203125" style="12" customWidth="1"/>
    <col min="258" max="258" width="25.1640625" style="12" customWidth="1"/>
    <col min="259" max="259" width="11.6640625" style="12" customWidth="1"/>
    <col min="260" max="511" width="9.1640625" style="12"/>
    <col min="512" max="512" width="12.1640625" style="12" customWidth="1"/>
    <col min="513" max="513" width="10.33203125" style="12" customWidth="1"/>
    <col min="514" max="514" width="25.1640625" style="12" customWidth="1"/>
    <col min="515" max="515" width="11.6640625" style="12" customWidth="1"/>
    <col min="516" max="767" width="9.1640625" style="12"/>
    <col min="768" max="768" width="12.1640625" style="12" customWidth="1"/>
    <col min="769" max="769" width="10.33203125" style="12" customWidth="1"/>
    <col min="770" max="770" width="25.1640625" style="12" customWidth="1"/>
    <col min="771" max="771" width="11.6640625" style="12" customWidth="1"/>
    <col min="772" max="1023" width="9.1640625" style="12"/>
    <col min="1024" max="1024" width="12.1640625" style="12" customWidth="1"/>
    <col min="1025" max="1025" width="10.33203125" style="12" customWidth="1"/>
    <col min="1026" max="1026" width="25.1640625" style="12" customWidth="1"/>
    <col min="1027" max="1027" width="11.6640625" style="12" customWidth="1"/>
    <col min="1028" max="1279" width="9.1640625" style="12"/>
    <col min="1280" max="1280" width="12.1640625" style="12" customWidth="1"/>
    <col min="1281" max="1281" width="10.33203125" style="12" customWidth="1"/>
    <col min="1282" max="1282" width="25.1640625" style="12" customWidth="1"/>
    <col min="1283" max="1283" width="11.6640625" style="12" customWidth="1"/>
    <col min="1284" max="1535" width="9.1640625" style="12"/>
    <col min="1536" max="1536" width="12.1640625" style="12" customWidth="1"/>
    <col min="1537" max="1537" width="10.33203125" style="12" customWidth="1"/>
    <col min="1538" max="1538" width="25.1640625" style="12" customWidth="1"/>
    <col min="1539" max="1539" width="11.6640625" style="12" customWidth="1"/>
    <col min="1540" max="1791" width="9.1640625" style="12"/>
    <col min="1792" max="1792" width="12.1640625" style="12" customWidth="1"/>
    <col min="1793" max="1793" width="10.33203125" style="12" customWidth="1"/>
    <col min="1794" max="1794" width="25.1640625" style="12" customWidth="1"/>
    <col min="1795" max="1795" width="11.6640625" style="12" customWidth="1"/>
    <col min="1796" max="2047" width="9.1640625" style="12"/>
    <col min="2048" max="2048" width="12.1640625" style="12" customWidth="1"/>
    <col min="2049" max="2049" width="10.33203125" style="12" customWidth="1"/>
    <col min="2050" max="2050" width="25.1640625" style="12" customWidth="1"/>
    <col min="2051" max="2051" width="11.6640625" style="12" customWidth="1"/>
    <col min="2052" max="2303" width="9.1640625" style="12"/>
    <col min="2304" max="2304" width="12.1640625" style="12" customWidth="1"/>
    <col min="2305" max="2305" width="10.33203125" style="12" customWidth="1"/>
    <col min="2306" max="2306" width="25.1640625" style="12" customWidth="1"/>
    <col min="2307" max="2307" width="11.6640625" style="12" customWidth="1"/>
    <col min="2308" max="2559" width="9.1640625" style="12"/>
    <col min="2560" max="2560" width="12.1640625" style="12" customWidth="1"/>
    <col min="2561" max="2561" width="10.33203125" style="12" customWidth="1"/>
    <col min="2562" max="2562" width="25.1640625" style="12" customWidth="1"/>
    <col min="2563" max="2563" width="11.6640625" style="12" customWidth="1"/>
    <col min="2564" max="2815" width="9.1640625" style="12"/>
    <col min="2816" max="2816" width="12.1640625" style="12" customWidth="1"/>
    <col min="2817" max="2817" width="10.33203125" style="12" customWidth="1"/>
    <col min="2818" max="2818" width="25.1640625" style="12" customWidth="1"/>
    <col min="2819" max="2819" width="11.6640625" style="12" customWidth="1"/>
    <col min="2820" max="3071" width="9.1640625" style="12"/>
    <col min="3072" max="3072" width="12.1640625" style="12" customWidth="1"/>
    <col min="3073" max="3073" width="10.33203125" style="12" customWidth="1"/>
    <col min="3074" max="3074" width="25.1640625" style="12" customWidth="1"/>
    <col min="3075" max="3075" width="11.6640625" style="12" customWidth="1"/>
    <col min="3076" max="3327" width="9.1640625" style="12"/>
    <col min="3328" max="3328" width="12.1640625" style="12" customWidth="1"/>
    <col min="3329" max="3329" width="10.33203125" style="12" customWidth="1"/>
    <col min="3330" max="3330" width="25.1640625" style="12" customWidth="1"/>
    <col min="3331" max="3331" width="11.6640625" style="12" customWidth="1"/>
    <col min="3332" max="3583" width="9.1640625" style="12"/>
    <col min="3584" max="3584" width="12.1640625" style="12" customWidth="1"/>
    <col min="3585" max="3585" width="10.33203125" style="12" customWidth="1"/>
    <col min="3586" max="3586" width="25.1640625" style="12" customWidth="1"/>
    <col min="3587" max="3587" width="11.6640625" style="12" customWidth="1"/>
    <col min="3588" max="3839" width="9.1640625" style="12"/>
    <col min="3840" max="3840" width="12.1640625" style="12" customWidth="1"/>
    <col min="3841" max="3841" width="10.33203125" style="12" customWidth="1"/>
    <col min="3842" max="3842" width="25.1640625" style="12" customWidth="1"/>
    <col min="3843" max="3843" width="11.6640625" style="12" customWidth="1"/>
    <col min="3844" max="4095" width="9.1640625" style="12"/>
    <col min="4096" max="4096" width="12.1640625" style="12" customWidth="1"/>
    <col min="4097" max="4097" width="10.33203125" style="12" customWidth="1"/>
    <col min="4098" max="4098" width="25.1640625" style="12" customWidth="1"/>
    <col min="4099" max="4099" width="11.6640625" style="12" customWidth="1"/>
    <col min="4100" max="4351" width="9.1640625" style="12"/>
    <col min="4352" max="4352" width="12.1640625" style="12" customWidth="1"/>
    <col min="4353" max="4353" width="10.33203125" style="12" customWidth="1"/>
    <col min="4354" max="4354" width="25.1640625" style="12" customWidth="1"/>
    <col min="4355" max="4355" width="11.6640625" style="12" customWidth="1"/>
    <col min="4356" max="4607" width="9.1640625" style="12"/>
    <col min="4608" max="4608" width="12.1640625" style="12" customWidth="1"/>
    <col min="4609" max="4609" width="10.33203125" style="12" customWidth="1"/>
    <col min="4610" max="4610" width="25.1640625" style="12" customWidth="1"/>
    <col min="4611" max="4611" width="11.6640625" style="12" customWidth="1"/>
    <col min="4612" max="4863" width="9.1640625" style="12"/>
    <col min="4864" max="4864" width="12.1640625" style="12" customWidth="1"/>
    <col min="4865" max="4865" width="10.33203125" style="12" customWidth="1"/>
    <col min="4866" max="4866" width="25.1640625" style="12" customWidth="1"/>
    <col min="4867" max="4867" width="11.6640625" style="12" customWidth="1"/>
    <col min="4868" max="5119" width="9.1640625" style="12"/>
    <col min="5120" max="5120" width="12.1640625" style="12" customWidth="1"/>
    <col min="5121" max="5121" width="10.33203125" style="12" customWidth="1"/>
    <col min="5122" max="5122" width="25.1640625" style="12" customWidth="1"/>
    <col min="5123" max="5123" width="11.6640625" style="12" customWidth="1"/>
    <col min="5124" max="5375" width="9.1640625" style="12"/>
    <col min="5376" max="5376" width="12.1640625" style="12" customWidth="1"/>
    <col min="5377" max="5377" width="10.33203125" style="12" customWidth="1"/>
    <col min="5378" max="5378" width="25.1640625" style="12" customWidth="1"/>
    <col min="5379" max="5379" width="11.6640625" style="12" customWidth="1"/>
    <col min="5380" max="5631" width="9.1640625" style="12"/>
    <col min="5632" max="5632" width="12.1640625" style="12" customWidth="1"/>
    <col min="5633" max="5633" width="10.33203125" style="12" customWidth="1"/>
    <col min="5634" max="5634" width="25.1640625" style="12" customWidth="1"/>
    <col min="5635" max="5635" width="11.6640625" style="12" customWidth="1"/>
    <col min="5636" max="5887" width="9.1640625" style="12"/>
    <col min="5888" max="5888" width="12.1640625" style="12" customWidth="1"/>
    <col min="5889" max="5889" width="10.33203125" style="12" customWidth="1"/>
    <col min="5890" max="5890" width="25.1640625" style="12" customWidth="1"/>
    <col min="5891" max="5891" width="11.6640625" style="12" customWidth="1"/>
    <col min="5892" max="6143" width="9.1640625" style="12"/>
    <col min="6144" max="6144" width="12.1640625" style="12" customWidth="1"/>
    <col min="6145" max="6145" width="10.33203125" style="12" customWidth="1"/>
    <col min="6146" max="6146" width="25.1640625" style="12" customWidth="1"/>
    <col min="6147" max="6147" width="11.6640625" style="12" customWidth="1"/>
    <col min="6148" max="6399" width="9.1640625" style="12"/>
    <col min="6400" max="6400" width="12.1640625" style="12" customWidth="1"/>
    <col min="6401" max="6401" width="10.33203125" style="12" customWidth="1"/>
    <col min="6402" max="6402" width="25.1640625" style="12" customWidth="1"/>
    <col min="6403" max="6403" width="11.6640625" style="12" customWidth="1"/>
    <col min="6404" max="6655" width="9.1640625" style="12"/>
    <col min="6656" max="6656" width="12.1640625" style="12" customWidth="1"/>
    <col min="6657" max="6657" width="10.33203125" style="12" customWidth="1"/>
    <col min="6658" max="6658" width="25.1640625" style="12" customWidth="1"/>
    <col min="6659" max="6659" width="11.6640625" style="12" customWidth="1"/>
    <col min="6660" max="6911" width="9.1640625" style="12"/>
    <col min="6912" max="6912" width="12.1640625" style="12" customWidth="1"/>
    <col min="6913" max="6913" width="10.33203125" style="12" customWidth="1"/>
    <col min="6914" max="6914" width="25.1640625" style="12" customWidth="1"/>
    <col min="6915" max="6915" width="11.6640625" style="12" customWidth="1"/>
    <col min="6916" max="7167" width="9.1640625" style="12"/>
    <col min="7168" max="7168" width="12.1640625" style="12" customWidth="1"/>
    <col min="7169" max="7169" width="10.33203125" style="12" customWidth="1"/>
    <col min="7170" max="7170" width="25.1640625" style="12" customWidth="1"/>
    <col min="7171" max="7171" width="11.6640625" style="12" customWidth="1"/>
    <col min="7172" max="7423" width="9.1640625" style="12"/>
    <col min="7424" max="7424" width="12.1640625" style="12" customWidth="1"/>
    <col min="7425" max="7425" width="10.33203125" style="12" customWidth="1"/>
    <col min="7426" max="7426" width="25.1640625" style="12" customWidth="1"/>
    <col min="7427" max="7427" width="11.6640625" style="12" customWidth="1"/>
    <col min="7428" max="7679" width="9.1640625" style="12"/>
    <col min="7680" max="7680" width="12.1640625" style="12" customWidth="1"/>
    <col min="7681" max="7681" width="10.33203125" style="12" customWidth="1"/>
    <col min="7682" max="7682" width="25.1640625" style="12" customWidth="1"/>
    <col min="7683" max="7683" width="11.6640625" style="12" customWidth="1"/>
    <col min="7684" max="7935" width="9.1640625" style="12"/>
    <col min="7936" max="7936" width="12.1640625" style="12" customWidth="1"/>
    <col min="7937" max="7937" width="10.33203125" style="12" customWidth="1"/>
    <col min="7938" max="7938" width="25.1640625" style="12" customWidth="1"/>
    <col min="7939" max="7939" width="11.6640625" style="12" customWidth="1"/>
    <col min="7940" max="8191" width="9.1640625" style="12"/>
    <col min="8192" max="8192" width="12.1640625" style="12" customWidth="1"/>
    <col min="8193" max="8193" width="10.33203125" style="12" customWidth="1"/>
    <col min="8194" max="8194" width="25.1640625" style="12" customWidth="1"/>
    <col min="8195" max="8195" width="11.6640625" style="12" customWidth="1"/>
    <col min="8196" max="8447" width="9.1640625" style="12"/>
    <col min="8448" max="8448" width="12.1640625" style="12" customWidth="1"/>
    <col min="8449" max="8449" width="10.33203125" style="12" customWidth="1"/>
    <col min="8450" max="8450" width="25.1640625" style="12" customWidth="1"/>
    <col min="8451" max="8451" width="11.6640625" style="12" customWidth="1"/>
    <col min="8452" max="8703" width="9.1640625" style="12"/>
    <col min="8704" max="8704" width="12.1640625" style="12" customWidth="1"/>
    <col min="8705" max="8705" width="10.33203125" style="12" customWidth="1"/>
    <col min="8706" max="8706" width="25.1640625" style="12" customWidth="1"/>
    <col min="8707" max="8707" width="11.6640625" style="12" customWidth="1"/>
    <col min="8708" max="8959" width="9.1640625" style="12"/>
    <col min="8960" max="8960" width="12.1640625" style="12" customWidth="1"/>
    <col min="8961" max="8961" width="10.33203125" style="12" customWidth="1"/>
    <col min="8962" max="8962" width="25.1640625" style="12" customWidth="1"/>
    <col min="8963" max="8963" width="11.6640625" style="12" customWidth="1"/>
    <col min="8964" max="9215" width="9.1640625" style="12"/>
    <col min="9216" max="9216" width="12.1640625" style="12" customWidth="1"/>
    <col min="9217" max="9217" width="10.33203125" style="12" customWidth="1"/>
    <col min="9218" max="9218" width="25.1640625" style="12" customWidth="1"/>
    <col min="9219" max="9219" width="11.6640625" style="12" customWidth="1"/>
    <col min="9220" max="9471" width="9.1640625" style="12"/>
    <col min="9472" max="9472" width="12.1640625" style="12" customWidth="1"/>
    <col min="9473" max="9473" width="10.33203125" style="12" customWidth="1"/>
    <col min="9474" max="9474" width="25.1640625" style="12" customWidth="1"/>
    <col min="9475" max="9475" width="11.6640625" style="12" customWidth="1"/>
    <col min="9476" max="9727" width="9.1640625" style="12"/>
    <col min="9728" max="9728" width="12.1640625" style="12" customWidth="1"/>
    <col min="9729" max="9729" width="10.33203125" style="12" customWidth="1"/>
    <col min="9730" max="9730" width="25.1640625" style="12" customWidth="1"/>
    <col min="9731" max="9731" width="11.6640625" style="12" customWidth="1"/>
    <col min="9732" max="9983" width="9.1640625" style="12"/>
    <col min="9984" max="9984" width="12.1640625" style="12" customWidth="1"/>
    <col min="9985" max="9985" width="10.33203125" style="12" customWidth="1"/>
    <col min="9986" max="9986" width="25.1640625" style="12" customWidth="1"/>
    <col min="9987" max="9987" width="11.6640625" style="12" customWidth="1"/>
    <col min="9988" max="10239" width="9.1640625" style="12"/>
    <col min="10240" max="10240" width="12.1640625" style="12" customWidth="1"/>
    <col min="10241" max="10241" width="10.33203125" style="12" customWidth="1"/>
    <col min="10242" max="10242" width="25.1640625" style="12" customWidth="1"/>
    <col min="10243" max="10243" width="11.6640625" style="12" customWidth="1"/>
    <col min="10244" max="10495" width="9.1640625" style="12"/>
    <col min="10496" max="10496" width="12.1640625" style="12" customWidth="1"/>
    <col min="10497" max="10497" width="10.33203125" style="12" customWidth="1"/>
    <col min="10498" max="10498" width="25.1640625" style="12" customWidth="1"/>
    <col min="10499" max="10499" width="11.6640625" style="12" customWidth="1"/>
    <col min="10500" max="10751" width="9.1640625" style="12"/>
    <col min="10752" max="10752" width="12.1640625" style="12" customWidth="1"/>
    <col min="10753" max="10753" width="10.33203125" style="12" customWidth="1"/>
    <col min="10754" max="10754" width="25.1640625" style="12" customWidth="1"/>
    <col min="10755" max="10755" width="11.6640625" style="12" customWidth="1"/>
    <col min="10756" max="11007" width="9.1640625" style="12"/>
    <col min="11008" max="11008" width="12.1640625" style="12" customWidth="1"/>
    <col min="11009" max="11009" width="10.33203125" style="12" customWidth="1"/>
    <col min="11010" max="11010" width="25.1640625" style="12" customWidth="1"/>
    <col min="11011" max="11011" width="11.6640625" style="12" customWidth="1"/>
    <col min="11012" max="11263" width="9.1640625" style="12"/>
    <col min="11264" max="11264" width="12.1640625" style="12" customWidth="1"/>
    <col min="11265" max="11265" width="10.33203125" style="12" customWidth="1"/>
    <col min="11266" max="11266" width="25.1640625" style="12" customWidth="1"/>
    <col min="11267" max="11267" width="11.6640625" style="12" customWidth="1"/>
    <col min="11268" max="11519" width="9.1640625" style="12"/>
    <col min="11520" max="11520" width="12.1640625" style="12" customWidth="1"/>
    <col min="11521" max="11521" width="10.33203125" style="12" customWidth="1"/>
    <col min="11522" max="11522" width="25.1640625" style="12" customWidth="1"/>
    <col min="11523" max="11523" width="11.6640625" style="12" customWidth="1"/>
    <col min="11524" max="11775" width="9.1640625" style="12"/>
    <col min="11776" max="11776" width="12.1640625" style="12" customWidth="1"/>
    <col min="11777" max="11777" width="10.33203125" style="12" customWidth="1"/>
    <col min="11778" max="11778" width="25.1640625" style="12" customWidth="1"/>
    <col min="11779" max="11779" width="11.6640625" style="12" customWidth="1"/>
    <col min="11780" max="12031" width="9.1640625" style="12"/>
    <col min="12032" max="12032" width="12.1640625" style="12" customWidth="1"/>
    <col min="12033" max="12033" width="10.33203125" style="12" customWidth="1"/>
    <col min="12034" max="12034" width="25.1640625" style="12" customWidth="1"/>
    <col min="12035" max="12035" width="11.6640625" style="12" customWidth="1"/>
    <col min="12036" max="12287" width="9.1640625" style="12"/>
    <col min="12288" max="12288" width="12.1640625" style="12" customWidth="1"/>
    <col min="12289" max="12289" width="10.33203125" style="12" customWidth="1"/>
    <col min="12290" max="12290" width="25.1640625" style="12" customWidth="1"/>
    <col min="12291" max="12291" width="11.6640625" style="12" customWidth="1"/>
    <col min="12292" max="12543" width="9.1640625" style="12"/>
    <col min="12544" max="12544" width="12.1640625" style="12" customWidth="1"/>
    <col min="12545" max="12545" width="10.33203125" style="12" customWidth="1"/>
    <col min="12546" max="12546" width="25.1640625" style="12" customWidth="1"/>
    <col min="12547" max="12547" width="11.6640625" style="12" customWidth="1"/>
    <col min="12548" max="12799" width="9.1640625" style="12"/>
    <col min="12800" max="12800" width="12.1640625" style="12" customWidth="1"/>
    <col min="12801" max="12801" width="10.33203125" style="12" customWidth="1"/>
    <col min="12802" max="12802" width="25.1640625" style="12" customWidth="1"/>
    <col min="12803" max="12803" width="11.6640625" style="12" customWidth="1"/>
    <col min="12804" max="13055" width="9.1640625" style="12"/>
    <col min="13056" max="13056" width="12.1640625" style="12" customWidth="1"/>
    <col min="13057" max="13057" width="10.33203125" style="12" customWidth="1"/>
    <col min="13058" max="13058" width="25.1640625" style="12" customWidth="1"/>
    <col min="13059" max="13059" width="11.6640625" style="12" customWidth="1"/>
    <col min="13060" max="13311" width="9.1640625" style="12"/>
    <col min="13312" max="13312" width="12.1640625" style="12" customWidth="1"/>
    <col min="13313" max="13313" width="10.33203125" style="12" customWidth="1"/>
    <col min="13314" max="13314" width="25.1640625" style="12" customWidth="1"/>
    <col min="13315" max="13315" width="11.6640625" style="12" customWidth="1"/>
    <col min="13316" max="13567" width="9.1640625" style="12"/>
    <col min="13568" max="13568" width="12.1640625" style="12" customWidth="1"/>
    <col min="13569" max="13569" width="10.33203125" style="12" customWidth="1"/>
    <col min="13570" max="13570" width="25.1640625" style="12" customWidth="1"/>
    <col min="13571" max="13571" width="11.6640625" style="12" customWidth="1"/>
    <col min="13572" max="13823" width="9.1640625" style="12"/>
    <col min="13824" max="13824" width="12.1640625" style="12" customWidth="1"/>
    <col min="13825" max="13825" width="10.33203125" style="12" customWidth="1"/>
    <col min="13826" max="13826" width="25.1640625" style="12" customWidth="1"/>
    <col min="13827" max="13827" width="11.6640625" style="12" customWidth="1"/>
    <col min="13828" max="14079" width="9.1640625" style="12"/>
    <col min="14080" max="14080" width="12.1640625" style="12" customWidth="1"/>
    <col min="14081" max="14081" width="10.33203125" style="12" customWidth="1"/>
    <col min="14082" max="14082" width="25.1640625" style="12" customWidth="1"/>
    <col min="14083" max="14083" width="11.6640625" style="12" customWidth="1"/>
    <col min="14084" max="14335" width="9.1640625" style="12"/>
    <col min="14336" max="14336" width="12.1640625" style="12" customWidth="1"/>
    <col min="14337" max="14337" width="10.33203125" style="12" customWidth="1"/>
    <col min="14338" max="14338" width="25.1640625" style="12" customWidth="1"/>
    <col min="14339" max="14339" width="11.6640625" style="12" customWidth="1"/>
    <col min="14340" max="14591" width="9.1640625" style="12"/>
    <col min="14592" max="14592" width="12.1640625" style="12" customWidth="1"/>
    <col min="14593" max="14593" width="10.33203125" style="12" customWidth="1"/>
    <col min="14594" max="14594" width="25.1640625" style="12" customWidth="1"/>
    <col min="14595" max="14595" width="11.6640625" style="12" customWidth="1"/>
    <col min="14596" max="14847" width="9.1640625" style="12"/>
    <col min="14848" max="14848" width="12.1640625" style="12" customWidth="1"/>
    <col min="14849" max="14849" width="10.33203125" style="12" customWidth="1"/>
    <col min="14850" max="14850" width="25.1640625" style="12" customWidth="1"/>
    <col min="14851" max="14851" width="11.6640625" style="12" customWidth="1"/>
    <col min="14852" max="15103" width="9.1640625" style="12"/>
    <col min="15104" max="15104" width="12.1640625" style="12" customWidth="1"/>
    <col min="15105" max="15105" width="10.33203125" style="12" customWidth="1"/>
    <col min="15106" max="15106" width="25.1640625" style="12" customWidth="1"/>
    <col min="15107" max="15107" width="11.6640625" style="12" customWidth="1"/>
    <col min="15108" max="15359" width="9.1640625" style="12"/>
    <col min="15360" max="15360" width="12.1640625" style="12" customWidth="1"/>
    <col min="15361" max="15361" width="10.33203125" style="12" customWidth="1"/>
    <col min="15362" max="15362" width="25.1640625" style="12" customWidth="1"/>
    <col min="15363" max="15363" width="11.6640625" style="12" customWidth="1"/>
    <col min="15364" max="15615" width="9.1640625" style="12"/>
    <col min="15616" max="15616" width="12.1640625" style="12" customWidth="1"/>
    <col min="15617" max="15617" width="10.33203125" style="12" customWidth="1"/>
    <col min="15618" max="15618" width="25.1640625" style="12" customWidth="1"/>
    <col min="15619" max="15619" width="11.6640625" style="12" customWidth="1"/>
    <col min="15620" max="15871" width="9.1640625" style="12"/>
    <col min="15872" max="15872" width="12.1640625" style="12" customWidth="1"/>
    <col min="15873" max="15873" width="10.33203125" style="12" customWidth="1"/>
    <col min="15874" max="15874" width="25.1640625" style="12" customWidth="1"/>
    <col min="15875" max="15875" width="11.6640625" style="12" customWidth="1"/>
    <col min="15876" max="16127" width="9.1640625" style="12"/>
    <col min="16128" max="16128" width="12.1640625" style="12" customWidth="1"/>
    <col min="16129" max="16129" width="10.33203125" style="12" customWidth="1"/>
    <col min="16130" max="16130" width="25.1640625" style="12" customWidth="1"/>
    <col min="16131" max="16131" width="11.6640625" style="12" customWidth="1"/>
    <col min="16132" max="16384" width="9.1640625" style="12"/>
  </cols>
  <sheetData>
    <row r="2" spans="1:4">
      <c r="A2" s="8" t="s">
        <v>3</v>
      </c>
      <c r="B2" s="9" t="s">
        <v>75</v>
      </c>
      <c r="C2" s="10" t="s">
        <v>76</v>
      </c>
      <c r="D2" s="11" t="s">
        <v>77</v>
      </c>
    </row>
    <row r="3" spans="1:4">
      <c r="A3" s="13">
        <v>39181</v>
      </c>
      <c r="B3" s="12" t="s">
        <v>78</v>
      </c>
      <c r="C3" s="12" t="s">
        <v>79</v>
      </c>
      <c r="D3" s="14">
        <v>1148</v>
      </c>
    </row>
    <row r="4" spans="1:4">
      <c r="A4" s="13">
        <v>39228</v>
      </c>
      <c r="B4" s="12" t="s">
        <v>80</v>
      </c>
      <c r="C4" s="12" t="s">
        <v>79</v>
      </c>
      <c r="D4" s="14">
        <v>1530</v>
      </c>
    </row>
    <row r="5" spans="1:4">
      <c r="A5" s="13">
        <v>39423</v>
      </c>
      <c r="B5" s="12" t="s">
        <v>80</v>
      </c>
      <c r="C5" s="12" t="s">
        <v>79</v>
      </c>
      <c r="D5" s="14">
        <v>1423.5</v>
      </c>
    </row>
    <row r="6" spans="1:4">
      <c r="A6" s="13"/>
      <c r="C6" s="15" t="s">
        <v>81</v>
      </c>
      <c r="D6" s="16">
        <f>SUBTOTAL(9,D3:D5)</f>
        <v>4101.5</v>
      </c>
    </row>
    <row r="7" spans="1:4">
      <c r="A7" s="13">
        <v>39391</v>
      </c>
      <c r="B7" s="12" t="s">
        <v>78</v>
      </c>
      <c r="C7" s="12" t="s">
        <v>82</v>
      </c>
      <c r="D7" s="14">
        <v>192.1</v>
      </c>
    </row>
    <row r="8" spans="1:4">
      <c r="A8" s="13">
        <v>39275</v>
      </c>
      <c r="B8" s="12" t="s">
        <v>78</v>
      </c>
      <c r="C8" s="12" t="s">
        <v>82</v>
      </c>
      <c r="D8" s="14">
        <v>351</v>
      </c>
    </row>
    <row r="9" spans="1:4">
      <c r="A9" s="13">
        <v>39235</v>
      </c>
      <c r="B9" s="12" t="s">
        <v>83</v>
      </c>
      <c r="C9" s="12" t="s">
        <v>82</v>
      </c>
      <c r="D9" s="14">
        <v>560.4</v>
      </c>
    </row>
    <row r="10" spans="1:4">
      <c r="A10" s="13"/>
      <c r="C10" s="9" t="s">
        <v>84</v>
      </c>
      <c r="D10" s="16">
        <f>SUBTOTAL(9,D7:D9)</f>
        <v>1103.5</v>
      </c>
    </row>
    <row r="11" spans="1:4">
      <c r="A11" s="13">
        <v>39324</v>
      </c>
      <c r="B11" s="12" t="s">
        <v>78</v>
      </c>
      <c r="C11" s="12" t="s">
        <v>86</v>
      </c>
      <c r="D11" s="14">
        <v>470</v>
      </c>
    </row>
    <row r="12" spans="1:4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4">
      <c r="A13" s="13">
        <v>39349</v>
      </c>
      <c r="B13" s="12" t="s">
        <v>83</v>
      </c>
      <c r="C13" s="12" t="s">
        <v>86</v>
      </c>
      <c r="D13" s="14">
        <v>1405</v>
      </c>
    </row>
    <row r="14" spans="1:4">
      <c r="A14" s="13">
        <v>39385</v>
      </c>
      <c r="B14" s="12" t="s">
        <v>83</v>
      </c>
      <c r="C14" s="12" t="s">
        <v>86</v>
      </c>
      <c r="D14" s="14">
        <v>470</v>
      </c>
    </row>
    <row r="15" spans="1:4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4">
      <c r="A16" s="13">
        <v>39270</v>
      </c>
      <c r="B16" s="12" t="s">
        <v>83</v>
      </c>
      <c r="C16" s="12" t="s">
        <v>86</v>
      </c>
      <c r="D16" s="14">
        <v>747</v>
      </c>
    </row>
    <row r="17" spans="1:4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>
      <c r="A18" s="13">
        <v>39270</v>
      </c>
      <c r="B18" s="12" t="s">
        <v>80</v>
      </c>
      <c r="C18" s="12" t="s">
        <v>86</v>
      </c>
      <c r="D18" s="14">
        <v>747</v>
      </c>
    </row>
    <row r="19" spans="1:4">
      <c r="A19" s="13"/>
      <c r="C19" s="9" t="s">
        <v>87</v>
      </c>
      <c r="D19" s="16">
        <f>SUBTOTAL(9,D11:D18)</f>
        <v>3891.2000000000003</v>
      </c>
    </row>
    <row r="20" spans="1:4">
      <c r="A20" s="13">
        <v>39100</v>
      </c>
      <c r="B20" s="12" t="s">
        <v>78</v>
      </c>
      <c r="C20" s="12" t="s">
        <v>88</v>
      </c>
      <c r="D20" s="14">
        <v>3194.2</v>
      </c>
    </row>
    <row r="21" spans="1:4">
      <c r="A21" s="13">
        <v>39126</v>
      </c>
      <c r="B21" s="12" t="s">
        <v>78</v>
      </c>
      <c r="C21" s="12" t="s">
        <v>88</v>
      </c>
      <c r="D21" s="14">
        <v>438.43</v>
      </c>
    </row>
    <row r="22" spans="1:4">
      <c r="A22" s="13">
        <v>39434</v>
      </c>
      <c r="B22" s="12" t="s">
        <v>80</v>
      </c>
      <c r="C22" s="12" t="s">
        <v>88</v>
      </c>
      <c r="D22" s="14">
        <v>3194.2</v>
      </c>
    </row>
    <row r="23" spans="1:4">
      <c r="A23" s="13">
        <v>39154</v>
      </c>
      <c r="B23" s="12" t="s">
        <v>80</v>
      </c>
      <c r="C23" s="12" t="s">
        <v>88</v>
      </c>
      <c r="D23" s="14">
        <v>438.43</v>
      </c>
    </row>
    <row r="24" spans="1:4">
      <c r="C24" s="9" t="s">
        <v>89</v>
      </c>
      <c r="D24" s="16">
        <f>SUBTOTAL(9,D20:D23)</f>
        <v>7265.26</v>
      </c>
    </row>
  </sheetData>
  <conditionalFormatting sqref="A3:A23">
    <cfRule type="timePeriod" dxfId="23" priority="3" timePeriod="thisMonth">
      <formula>AND(MONTH(A3)=MONTH(TODAY()),YEAR(A3)=YEAR(TODAY()))</formula>
    </cfRule>
  </conditionalFormatting>
  <conditionalFormatting sqref="B3:B23">
    <cfRule type="containsText" dxfId="22" priority="4" operator="containsText" text="Grain">
      <formula>NOT(ISERROR(SEARCH("Grain",B3)))</formula>
    </cfRule>
  </conditionalFormatting>
  <conditionalFormatting sqref="D3:D23">
    <cfRule type="cellIs" dxfId="21" priority="7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4"/>
  <sheetViews>
    <sheetView topLeftCell="BD1" workbookViewId="0"/>
  </sheetViews>
  <sheetFormatPr baseColWidth="10" defaultColWidth="8.83203125" defaultRowHeight="15"/>
  <cols>
    <col min="1" max="1" width="10.6640625" style="17" bestFit="1" customWidth="1"/>
    <col min="2" max="2" width="8.33203125" style="12" bestFit="1" customWidth="1"/>
    <col min="3" max="3" width="14.1640625" style="12" bestFit="1" customWidth="1"/>
    <col min="4" max="4" width="9.1640625" style="14" bestFit="1" customWidth="1"/>
    <col min="5" max="5" width="1.6640625" style="12" customWidth="1"/>
    <col min="6" max="6" width="15.83203125" style="12" bestFit="1" customWidth="1"/>
    <col min="7" max="7" width="8.6640625" style="12" bestFit="1" customWidth="1"/>
    <col min="8" max="8" width="9.1640625" style="12"/>
    <col min="9" max="9" width="12" style="12" bestFit="1" customWidth="1"/>
    <col min="10" max="255" width="9.1640625" style="12"/>
    <col min="256" max="256" width="12.1640625" style="12" customWidth="1"/>
    <col min="257" max="257" width="10.33203125" style="12" customWidth="1"/>
    <col min="258" max="258" width="25.1640625" style="12" customWidth="1"/>
    <col min="259" max="259" width="11.6640625" style="12" customWidth="1"/>
    <col min="260" max="511" width="9.1640625" style="12"/>
    <col min="512" max="512" width="12.1640625" style="12" customWidth="1"/>
    <col min="513" max="513" width="10.33203125" style="12" customWidth="1"/>
    <col min="514" max="514" width="25.1640625" style="12" customWidth="1"/>
    <col min="515" max="515" width="11.6640625" style="12" customWidth="1"/>
    <col min="516" max="767" width="9.1640625" style="12"/>
    <col min="768" max="768" width="12.1640625" style="12" customWidth="1"/>
    <col min="769" max="769" width="10.33203125" style="12" customWidth="1"/>
    <col min="770" max="770" width="25.1640625" style="12" customWidth="1"/>
    <col min="771" max="771" width="11.6640625" style="12" customWidth="1"/>
    <col min="772" max="1023" width="9.1640625" style="12"/>
    <col min="1024" max="1024" width="12.1640625" style="12" customWidth="1"/>
    <col min="1025" max="1025" width="10.33203125" style="12" customWidth="1"/>
    <col min="1026" max="1026" width="25.1640625" style="12" customWidth="1"/>
    <col min="1027" max="1027" width="11.6640625" style="12" customWidth="1"/>
    <col min="1028" max="1279" width="9.1640625" style="12"/>
    <col min="1280" max="1280" width="12.1640625" style="12" customWidth="1"/>
    <col min="1281" max="1281" width="10.33203125" style="12" customWidth="1"/>
    <col min="1282" max="1282" width="25.1640625" style="12" customWidth="1"/>
    <col min="1283" max="1283" width="11.6640625" style="12" customWidth="1"/>
    <col min="1284" max="1535" width="9.1640625" style="12"/>
    <col min="1536" max="1536" width="12.1640625" style="12" customWidth="1"/>
    <col min="1537" max="1537" width="10.33203125" style="12" customWidth="1"/>
    <col min="1538" max="1538" width="25.1640625" style="12" customWidth="1"/>
    <col min="1539" max="1539" width="11.6640625" style="12" customWidth="1"/>
    <col min="1540" max="1791" width="9.1640625" style="12"/>
    <col min="1792" max="1792" width="12.1640625" style="12" customWidth="1"/>
    <col min="1793" max="1793" width="10.33203125" style="12" customWidth="1"/>
    <col min="1794" max="1794" width="25.1640625" style="12" customWidth="1"/>
    <col min="1795" max="1795" width="11.6640625" style="12" customWidth="1"/>
    <col min="1796" max="2047" width="9.1640625" style="12"/>
    <col min="2048" max="2048" width="12.1640625" style="12" customWidth="1"/>
    <col min="2049" max="2049" width="10.33203125" style="12" customWidth="1"/>
    <col min="2050" max="2050" width="25.1640625" style="12" customWidth="1"/>
    <col min="2051" max="2051" width="11.6640625" style="12" customWidth="1"/>
    <col min="2052" max="2303" width="9.1640625" style="12"/>
    <col min="2304" max="2304" width="12.1640625" style="12" customWidth="1"/>
    <col min="2305" max="2305" width="10.33203125" style="12" customWidth="1"/>
    <col min="2306" max="2306" width="25.1640625" style="12" customWidth="1"/>
    <col min="2307" max="2307" width="11.6640625" style="12" customWidth="1"/>
    <col min="2308" max="2559" width="9.1640625" style="12"/>
    <col min="2560" max="2560" width="12.1640625" style="12" customWidth="1"/>
    <col min="2561" max="2561" width="10.33203125" style="12" customWidth="1"/>
    <col min="2562" max="2562" width="25.1640625" style="12" customWidth="1"/>
    <col min="2563" max="2563" width="11.6640625" style="12" customWidth="1"/>
    <col min="2564" max="2815" width="9.1640625" style="12"/>
    <col min="2816" max="2816" width="12.1640625" style="12" customWidth="1"/>
    <col min="2817" max="2817" width="10.33203125" style="12" customWidth="1"/>
    <col min="2818" max="2818" width="25.1640625" style="12" customWidth="1"/>
    <col min="2819" max="2819" width="11.6640625" style="12" customWidth="1"/>
    <col min="2820" max="3071" width="9.1640625" style="12"/>
    <col min="3072" max="3072" width="12.1640625" style="12" customWidth="1"/>
    <col min="3073" max="3073" width="10.33203125" style="12" customWidth="1"/>
    <col min="3074" max="3074" width="25.1640625" style="12" customWidth="1"/>
    <col min="3075" max="3075" width="11.6640625" style="12" customWidth="1"/>
    <col min="3076" max="3327" width="9.1640625" style="12"/>
    <col min="3328" max="3328" width="12.1640625" style="12" customWidth="1"/>
    <col min="3329" max="3329" width="10.33203125" style="12" customWidth="1"/>
    <col min="3330" max="3330" width="25.1640625" style="12" customWidth="1"/>
    <col min="3331" max="3331" width="11.6640625" style="12" customWidth="1"/>
    <col min="3332" max="3583" width="9.1640625" style="12"/>
    <col min="3584" max="3584" width="12.1640625" style="12" customWidth="1"/>
    <col min="3585" max="3585" width="10.33203125" style="12" customWidth="1"/>
    <col min="3586" max="3586" width="25.1640625" style="12" customWidth="1"/>
    <col min="3587" max="3587" width="11.6640625" style="12" customWidth="1"/>
    <col min="3588" max="3839" width="9.1640625" style="12"/>
    <col min="3840" max="3840" width="12.1640625" style="12" customWidth="1"/>
    <col min="3841" max="3841" width="10.33203125" style="12" customWidth="1"/>
    <col min="3842" max="3842" width="25.1640625" style="12" customWidth="1"/>
    <col min="3843" max="3843" width="11.6640625" style="12" customWidth="1"/>
    <col min="3844" max="4095" width="9.1640625" style="12"/>
    <col min="4096" max="4096" width="12.1640625" style="12" customWidth="1"/>
    <col min="4097" max="4097" width="10.33203125" style="12" customWidth="1"/>
    <col min="4098" max="4098" width="25.1640625" style="12" customWidth="1"/>
    <col min="4099" max="4099" width="11.6640625" style="12" customWidth="1"/>
    <col min="4100" max="4351" width="9.1640625" style="12"/>
    <col min="4352" max="4352" width="12.1640625" style="12" customWidth="1"/>
    <col min="4353" max="4353" width="10.33203125" style="12" customWidth="1"/>
    <col min="4354" max="4354" width="25.1640625" style="12" customWidth="1"/>
    <col min="4355" max="4355" width="11.6640625" style="12" customWidth="1"/>
    <col min="4356" max="4607" width="9.1640625" style="12"/>
    <col min="4608" max="4608" width="12.1640625" style="12" customWidth="1"/>
    <col min="4609" max="4609" width="10.33203125" style="12" customWidth="1"/>
    <col min="4610" max="4610" width="25.1640625" style="12" customWidth="1"/>
    <col min="4611" max="4611" width="11.6640625" style="12" customWidth="1"/>
    <col min="4612" max="4863" width="9.1640625" style="12"/>
    <col min="4864" max="4864" width="12.1640625" style="12" customWidth="1"/>
    <col min="4865" max="4865" width="10.33203125" style="12" customWidth="1"/>
    <col min="4866" max="4866" width="25.1640625" style="12" customWidth="1"/>
    <col min="4867" max="4867" width="11.6640625" style="12" customWidth="1"/>
    <col min="4868" max="5119" width="9.1640625" style="12"/>
    <col min="5120" max="5120" width="12.1640625" style="12" customWidth="1"/>
    <col min="5121" max="5121" width="10.33203125" style="12" customWidth="1"/>
    <col min="5122" max="5122" width="25.1640625" style="12" customWidth="1"/>
    <col min="5123" max="5123" width="11.6640625" style="12" customWidth="1"/>
    <col min="5124" max="5375" width="9.1640625" style="12"/>
    <col min="5376" max="5376" width="12.1640625" style="12" customWidth="1"/>
    <col min="5377" max="5377" width="10.33203125" style="12" customWidth="1"/>
    <col min="5378" max="5378" width="25.1640625" style="12" customWidth="1"/>
    <col min="5379" max="5379" width="11.6640625" style="12" customWidth="1"/>
    <col min="5380" max="5631" width="9.1640625" style="12"/>
    <col min="5632" max="5632" width="12.1640625" style="12" customWidth="1"/>
    <col min="5633" max="5633" width="10.33203125" style="12" customWidth="1"/>
    <col min="5634" max="5634" width="25.1640625" style="12" customWidth="1"/>
    <col min="5635" max="5635" width="11.6640625" style="12" customWidth="1"/>
    <col min="5636" max="5887" width="9.1640625" style="12"/>
    <col min="5888" max="5888" width="12.1640625" style="12" customWidth="1"/>
    <col min="5889" max="5889" width="10.33203125" style="12" customWidth="1"/>
    <col min="5890" max="5890" width="25.1640625" style="12" customWidth="1"/>
    <col min="5891" max="5891" width="11.6640625" style="12" customWidth="1"/>
    <col min="5892" max="6143" width="9.1640625" style="12"/>
    <col min="6144" max="6144" width="12.1640625" style="12" customWidth="1"/>
    <col min="6145" max="6145" width="10.33203125" style="12" customWidth="1"/>
    <col min="6146" max="6146" width="25.1640625" style="12" customWidth="1"/>
    <col min="6147" max="6147" width="11.6640625" style="12" customWidth="1"/>
    <col min="6148" max="6399" width="9.1640625" style="12"/>
    <col min="6400" max="6400" width="12.1640625" style="12" customWidth="1"/>
    <col min="6401" max="6401" width="10.33203125" style="12" customWidth="1"/>
    <col min="6402" max="6402" width="25.1640625" style="12" customWidth="1"/>
    <col min="6403" max="6403" width="11.6640625" style="12" customWidth="1"/>
    <col min="6404" max="6655" width="9.1640625" style="12"/>
    <col min="6656" max="6656" width="12.1640625" style="12" customWidth="1"/>
    <col min="6657" max="6657" width="10.33203125" style="12" customWidth="1"/>
    <col min="6658" max="6658" width="25.1640625" style="12" customWidth="1"/>
    <col min="6659" max="6659" width="11.6640625" style="12" customWidth="1"/>
    <col min="6660" max="6911" width="9.1640625" style="12"/>
    <col min="6912" max="6912" width="12.1640625" style="12" customWidth="1"/>
    <col min="6913" max="6913" width="10.33203125" style="12" customWidth="1"/>
    <col min="6914" max="6914" width="25.1640625" style="12" customWidth="1"/>
    <col min="6915" max="6915" width="11.6640625" style="12" customWidth="1"/>
    <col min="6916" max="7167" width="9.1640625" style="12"/>
    <col min="7168" max="7168" width="12.1640625" style="12" customWidth="1"/>
    <col min="7169" max="7169" width="10.33203125" style="12" customWidth="1"/>
    <col min="7170" max="7170" width="25.1640625" style="12" customWidth="1"/>
    <col min="7171" max="7171" width="11.6640625" style="12" customWidth="1"/>
    <col min="7172" max="7423" width="9.1640625" style="12"/>
    <col min="7424" max="7424" width="12.1640625" style="12" customWidth="1"/>
    <col min="7425" max="7425" width="10.33203125" style="12" customWidth="1"/>
    <col min="7426" max="7426" width="25.1640625" style="12" customWidth="1"/>
    <col min="7427" max="7427" width="11.6640625" style="12" customWidth="1"/>
    <col min="7428" max="7679" width="9.1640625" style="12"/>
    <col min="7680" max="7680" width="12.1640625" style="12" customWidth="1"/>
    <col min="7681" max="7681" width="10.33203125" style="12" customWidth="1"/>
    <col min="7682" max="7682" width="25.1640625" style="12" customWidth="1"/>
    <col min="7683" max="7683" width="11.6640625" style="12" customWidth="1"/>
    <col min="7684" max="7935" width="9.1640625" style="12"/>
    <col min="7936" max="7936" width="12.1640625" style="12" customWidth="1"/>
    <col min="7937" max="7937" width="10.33203125" style="12" customWidth="1"/>
    <col min="7938" max="7938" width="25.1640625" style="12" customWidth="1"/>
    <col min="7939" max="7939" width="11.6640625" style="12" customWidth="1"/>
    <col min="7940" max="8191" width="9.1640625" style="12"/>
    <col min="8192" max="8192" width="12.1640625" style="12" customWidth="1"/>
    <col min="8193" max="8193" width="10.33203125" style="12" customWidth="1"/>
    <col min="8194" max="8194" width="25.1640625" style="12" customWidth="1"/>
    <col min="8195" max="8195" width="11.6640625" style="12" customWidth="1"/>
    <col min="8196" max="8447" width="9.1640625" style="12"/>
    <col min="8448" max="8448" width="12.1640625" style="12" customWidth="1"/>
    <col min="8449" max="8449" width="10.33203125" style="12" customWidth="1"/>
    <col min="8450" max="8450" width="25.1640625" style="12" customWidth="1"/>
    <col min="8451" max="8451" width="11.6640625" style="12" customWidth="1"/>
    <col min="8452" max="8703" width="9.1640625" style="12"/>
    <col min="8704" max="8704" width="12.1640625" style="12" customWidth="1"/>
    <col min="8705" max="8705" width="10.33203125" style="12" customWidth="1"/>
    <col min="8706" max="8706" width="25.1640625" style="12" customWidth="1"/>
    <col min="8707" max="8707" width="11.6640625" style="12" customWidth="1"/>
    <col min="8708" max="8959" width="9.1640625" style="12"/>
    <col min="8960" max="8960" width="12.1640625" style="12" customWidth="1"/>
    <col min="8961" max="8961" width="10.33203125" style="12" customWidth="1"/>
    <col min="8962" max="8962" width="25.1640625" style="12" customWidth="1"/>
    <col min="8963" max="8963" width="11.6640625" style="12" customWidth="1"/>
    <col min="8964" max="9215" width="9.1640625" style="12"/>
    <col min="9216" max="9216" width="12.1640625" style="12" customWidth="1"/>
    <col min="9217" max="9217" width="10.33203125" style="12" customWidth="1"/>
    <col min="9218" max="9218" width="25.1640625" style="12" customWidth="1"/>
    <col min="9219" max="9219" width="11.6640625" style="12" customWidth="1"/>
    <col min="9220" max="9471" width="9.1640625" style="12"/>
    <col min="9472" max="9472" width="12.1640625" style="12" customWidth="1"/>
    <col min="9473" max="9473" width="10.33203125" style="12" customWidth="1"/>
    <col min="9474" max="9474" width="25.1640625" style="12" customWidth="1"/>
    <col min="9475" max="9475" width="11.6640625" style="12" customWidth="1"/>
    <col min="9476" max="9727" width="9.1640625" style="12"/>
    <col min="9728" max="9728" width="12.1640625" style="12" customWidth="1"/>
    <col min="9729" max="9729" width="10.33203125" style="12" customWidth="1"/>
    <col min="9730" max="9730" width="25.1640625" style="12" customWidth="1"/>
    <col min="9731" max="9731" width="11.6640625" style="12" customWidth="1"/>
    <col min="9732" max="9983" width="9.1640625" style="12"/>
    <col min="9984" max="9984" width="12.1640625" style="12" customWidth="1"/>
    <col min="9985" max="9985" width="10.33203125" style="12" customWidth="1"/>
    <col min="9986" max="9986" width="25.1640625" style="12" customWidth="1"/>
    <col min="9987" max="9987" width="11.6640625" style="12" customWidth="1"/>
    <col min="9988" max="10239" width="9.1640625" style="12"/>
    <col min="10240" max="10240" width="12.1640625" style="12" customWidth="1"/>
    <col min="10241" max="10241" width="10.33203125" style="12" customWidth="1"/>
    <col min="10242" max="10242" width="25.1640625" style="12" customWidth="1"/>
    <col min="10243" max="10243" width="11.6640625" style="12" customWidth="1"/>
    <col min="10244" max="10495" width="9.1640625" style="12"/>
    <col min="10496" max="10496" width="12.1640625" style="12" customWidth="1"/>
    <col min="10497" max="10497" width="10.33203125" style="12" customWidth="1"/>
    <col min="10498" max="10498" width="25.1640625" style="12" customWidth="1"/>
    <col min="10499" max="10499" width="11.6640625" style="12" customWidth="1"/>
    <col min="10500" max="10751" width="9.1640625" style="12"/>
    <col min="10752" max="10752" width="12.1640625" style="12" customWidth="1"/>
    <col min="10753" max="10753" width="10.33203125" style="12" customWidth="1"/>
    <col min="10754" max="10754" width="25.1640625" style="12" customWidth="1"/>
    <col min="10755" max="10755" width="11.6640625" style="12" customWidth="1"/>
    <col min="10756" max="11007" width="9.1640625" style="12"/>
    <col min="11008" max="11008" width="12.1640625" style="12" customWidth="1"/>
    <col min="11009" max="11009" width="10.33203125" style="12" customWidth="1"/>
    <col min="11010" max="11010" width="25.1640625" style="12" customWidth="1"/>
    <col min="11011" max="11011" width="11.6640625" style="12" customWidth="1"/>
    <col min="11012" max="11263" width="9.1640625" style="12"/>
    <col min="11264" max="11264" width="12.1640625" style="12" customWidth="1"/>
    <col min="11265" max="11265" width="10.33203125" style="12" customWidth="1"/>
    <col min="11266" max="11266" width="25.1640625" style="12" customWidth="1"/>
    <col min="11267" max="11267" width="11.6640625" style="12" customWidth="1"/>
    <col min="11268" max="11519" width="9.1640625" style="12"/>
    <col min="11520" max="11520" width="12.1640625" style="12" customWidth="1"/>
    <col min="11521" max="11521" width="10.33203125" style="12" customWidth="1"/>
    <col min="11522" max="11522" width="25.1640625" style="12" customWidth="1"/>
    <col min="11523" max="11523" width="11.6640625" style="12" customWidth="1"/>
    <col min="11524" max="11775" width="9.1640625" style="12"/>
    <col min="11776" max="11776" width="12.1640625" style="12" customWidth="1"/>
    <col min="11777" max="11777" width="10.33203125" style="12" customWidth="1"/>
    <col min="11778" max="11778" width="25.1640625" style="12" customWidth="1"/>
    <col min="11779" max="11779" width="11.6640625" style="12" customWidth="1"/>
    <col min="11780" max="12031" width="9.1640625" style="12"/>
    <col min="12032" max="12032" width="12.1640625" style="12" customWidth="1"/>
    <col min="12033" max="12033" width="10.33203125" style="12" customWidth="1"/>
    <col min="12034" max="12034" width="25.1640625" style="12" customWidth="1"/>
    <col min="12035" max="12035" width="11.6640625" style="12" customWidth="1"/>
    <col min="12036" max="12287" width="9.1640625" style="12"/>
    <col min="12288" max="12288" width="12.1640625" style="12" customWidth="1"/>
    <col min="12289" max="12289" width="10.33203125" style="12" customWidth="1"/>
    <col min="12290" max="12290" width="25.1640625" style="12" customWidth="1"/>
    <col min="12291" max="12291" width="11.6640625" style="12" customWidth="1"/>
    <col min="12292" max="12543" width="9.1640625" style="12"/>
    <col min="12544" max="12544" width="12.1640625" style="12" customWidth="1"/>
    <col min="12545" max="12545" width="10.33203125" style="12" customWidth="1"/>
    <col min="12546" max="12546" width="25.1640625" style="12" customWidth="1"/>
    <col min="12547" max="12547" width="11.6640625" style="12" customWidth="1"/>
    <col min="12548" max="12799" width="9.1640625" style="12"/>
    <col min="12800" max="12800" width="12.1640625" style="12" customWidth="1"/>
    <col min="12801" max="12801" width="10.33203125" style="12" customWidth="1"/>
    <col min="12802" max="12802" width="25.1640625" style="12" customWidth="1"/>
    <col min="12803" max="12803" width="11.6640625" style="12" customWidth="1"/>
    <col min="12804" max="13055" width="9.1640625" style="12"/>
    <col min="13056" max="13056" width="12.1640625" style="12" customWidth="1"/>
    <col min="13057" max="13057" width="10.33203125" style="12" customWidth="1"/>
    <col min="13058" max="13058" width="25.1640625" style="12" customWidth="1"/>
    <col min="13059" max="13059" width="11.6640625" style="12" customWidth="1"/>
    <col min="13060" max="13311" width="9.1640625" style="12"/>
    <col min="13312" max="13312" width="12.1640625" style="12" customWidth="1"/>
    <col min="13313" max="13313" width="10.33203125" style="12" customWidth="1"/>
    <col min="13314" max="13314" width="25.1640625" style="12" customWidth="1"/>
    <col min="13315" max="13315" width="11.6640625" style="12" customWidth="1"/>
    <col min="13316" max="13567" width="9.1640625" style="12"/>
    <col min="13568" max="13568" width="12.1640625" style="12" customWidth="1"/>
    <col min="13569" max="13569" width="10.33203125" style="12" customWidth="1"/>
    <col min="13570" max="13570" width="25.1640625" style="12" customWidth="1"/>
    <col min="13571" max="13571" width="11.6640625" style="12" customWidth="1"/>
    <col min="13572" max="13823" width="9.1640625" style="12"/>
    <col min="13824" max="13824" width="12.1640625" style="12" customWidth="1"/>
    <col min="13825" max="13825" width="10.33203125" style="12" customWidth="1"/>
    <col min="13826" max="13826" width="25.1640625" style="12" customWidth="1"/>
    <col min="13827" max="13827" width="11.6640625" style="12" customWidth="1"/>
    <col min="13828" max="14079" width="9.1640625" style="12"/>
    <col min="14080" max="14080" width="12.1640625" style="12" customWidth="1"/>
    <col min="14081" max="14081" width="10.33203125" style="12" customWidth="1"/>
    <col min="14082" max="14082" width="25.1640625" style="12" customWidth="1"/>
    <col min="14083" max="14083" width="11.6640625" style="12" customWidth="1"/>
    <col min="14084" max="14335" width="9.1640625" style="12"/>
    <col min="14336" max="14336" width="12.1640625" style="12" customWidth="1"/>
    <col min="14337" max="14337" width="10.33203125" style="12" customWidth="1"/>
    <col min="14338" max="14338" width="25.1640625" style="12" customWidth="1"/>
    <col min="14339" max="14339" width="11.6640625" style="12" customWidth="1"/>
    <col min="14340" max="14591" width="9.1640625" style="12"/>
    <col min="14592" max="14592" width="12.1640625" style="12" customWidth="1"/>
    <col min="14593" max="14593" width="10.33203125" style="12" customWidth="1"/>
    <col min="14594" max="14594" width="25.1640625" style="12" customWidth="1"/>
    <col min="14595" max="14595" width="11.6640625" style="12" customWidth="1"/>
    <col min="14596" max="14847" width="9.1640625" style="12"/>
    <col min="14848" max="14848" width="12.1640625" style="12" customWidth="1"/>
    <col min="14849" max="14849" width="10.33203125" style="12" customWidth="1"/>
    <col min="14850" max="14850" width="25.1640625" style="12" customWidth="1"/>
    <col min="14851" max="14851" width="11.6640625" style="12" customWidth="1"/>
    <col min="14852" max="15103" width="9.1640625" style="12"/>
    <col min="15104" max="15104" width="12.1640625" style="12" customWidth="1"/>
    <col min="15105" max="15105" width="10.33203125" style="12" customWidth="1"/>
    <col min="15106" max="15106" width="25.1640625" style="12" customWidth="1"/>
    <col min="15107" max="15107" width="11.6640625" style="12" customWidth="1"/>
    <col min="15108" max="15359" width="9.1640625" style="12"/>
    <col min="15360" max="15360" width="12.1640625" style="12" customWidth="1"/>
    <col min="15361" max="15361" width="10.33203125" style="12" customWidth="1"/>
    <col min="15362" max="15362" width="25.1640625" style="12" customWidth="1"/>
    <col min="15363" max="15363" width="11.6640625" style="12" customWidth="1"/>
    <col min="15364" max="15615" width="9.1640625" style="12"/>
    <col min="15616" max="15616" width="12.1640625" style="12" customWidth="1"/>
    <col min="15617" max="15617" width="10.33203125" style="12" customWidth="1"/>
    <col min="15618" max="15618" width="25.1640625" style="12" customWidth="1"/>
    <col min="15619" max="15619" width="11.6640625" style="12" customWidth="1"/>
    <col min="15620" max="15871" width="9.1640625" style="12"/>
    <col min="15872" max="15872" width="12.1640625" style="12" customWidth="1"/>
    <col min="15873" max="15873" width="10.33203125" style="12" customWidth="1"/>
    <col min="15874" max="15874" width="25.1640625" style="12" customWidth="1"/>
    <col min="15875" max="15875" width="11.6640625" style="12" customWidth="1"/>
    <col min="15876" max="16127" width="9.1640625" style="12"/>
    <col min="16128" max="16128" width="12.1640625" style="12" customWidth="1"/>
    <col min="16129" max="16129" width="10.33203125" style="12" customWidth="1"/>
    <col min="16130" max="16130" width="25.1640625" style="12" customWidth="1"/>
    <col min="16131" max="16131" width="11.6640625" style="12" customWidth="1"/>
    <col min="16132" max="16384" width="9.1640625" style="12"/>
  </cols>
  <sheetData>
    <row r="1" spans="1:14" ht="16" thickBot="1">
      <c r="N1" s="12">
        <f>MONTH(A3)</f>
        <v>4</v>
      </c>
    </row>
    <row r="2" spans="1:14" ht="18" thickTop="1" thickBot="1">
      <c r="A2" s="8" t="s">
        <v>3</v>
      </c>
      <c r="B2" s="9" t="s">
        <v>75</v>
      </c>
      <c r="C2" s="10" t="s">
        <v>76</v>
      </c>
      <c r="D2" s="11" t="s">
        <v>77</v>
      </c>
      <c r="F2" s="70" t="s">
        <v>295</v>
      </c>
      <c r="G2" s="64" t="s">
        <v>83</v>
      </c>
      <c r="I2" s="9"/>
    </row>
    <row r="3" spans="1:14" ht="16" thickTop="1">
      <c r="A3" s="13">
        <v>39181</v>
      </c>
      <c r="B3" s="12" t="s">
        <v>78</v>
      </c>
      <c r="C3" s="12" t="s">
        <v>79</v>
      </c>
      <c r="D3" s="14">
        <v>1148</v>
      </c>
    </row>
    <row r="4" spans="1:14" ht="16" thickBot="1">
      <c r="A4" s="13">
        <v>39228</v>
      </c>
      <c r="B4" s="12" t="s">
        <v>80</v>
      </c>
      <c r="C4" s="12" t="s">
        <v>79</v>
      </c>
      <c r="D4" s="14">
        <v>1530</v>
      </c>
    </row>
    <row r="5" spans="1:14" ht="18" thickTop="1" thickBot="1">
      <c r="A5" s="13">
        <v>39423</v>
      </c>
      <c r="B5" s="12" t="s">
        <v>80</v>
      </c>
      <c r="C5" s="12" t="s">
        <v>79</v>
      </c>
      <c r="D5" s="14">
        <v>1423.5</v>
      </c>
      <c r="F5" s="70" t="s">
        <v>296</v>
      </c>
      <c r="G5" s="64">
        <v>200</v>
      </c>
    </row>
    <row r="6" spans="1:14" ht="16" thickTop="1">
      <c r="A6" s="13"/>
      <c r="C6" s="15" t="s">
        <v>81</v>
      </c>
      <c r="D6" s="16">
        <f>SUBTOTAL(9,D3:D5)</f>
        <v>4101.5</v>
      </c>
    </row>
    <row r="7" spans="1:14">
      <c r="A7" s="13">
        <v>39391</v>
      </c>
      <c r="B7" s="12" t="s">
        <v>78</v>
      </c>
      <c r="C7" s="12" t="s">
        <v>82</v>
      </c>
      <c r="D7" s="14">
        <v>192.1</v>
      </c>
    </row>
    <row r="8" spans="1:14">
      <c r="A8" s="13">
        <v>39275</v>
      </c>
      <c r="B8" s="12" t="s">
        <v>78</v>
      </c>
      <c r="C8" s="12" t="s">
        <v>82</v>
      </c>
      <c r="D8" s="14">
        <v>351</v>
      </c>
    </row>
    <row r="9" spans="1:14">
      <c r="A9" s="13">
        <v>39235</v>
      </c>
      <c r="B9" s="12" t="s">
        <v>83</v>
      </c>
      <c r="C9" s="12" t="s">
        <v>82</v>
      </c>
      <c r="D9" s="14">
        <v>560.4</v>
      </c>
    </row>
    <row r="10" spans="1:14">
      <c r="A10" s="13"/>
      <c r="C10" s="9" t="s">
        <v>84</v>
      </c>
      <c r="D10" s="16">
        <f>SUBTOTAL(9,D7:D9)</f>
        <v>1103.5</v>
      </c>
    </row>
    <row r="11" spans="1:14">
      <c r="A11" s="13">
        <v>39324</v>
      </c>
      <c r="B11" s="12" t="s">
        <v>78</v>
      </c>
      <c r="C11" s="12" t="s">
        <v>86</v>
      </c>
      <c r="D11" s="14">
        <v>470</v>
      </c>
    </row>
    <row r="12" spans="1:14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14">
      <c r="A13" s="13">
        <v>39349</v>
      </c>
      <c r="B13" s="12" t="s">
        <v>83</v>
      </c>
      <c r="C13" s="12" t="s">
        <v>86</v>
      </c>
      <c r="D13" s="14">
        <v>1405</v>
      </c>
    </row>
    <row r="14" spans="1:14">
      <c r="A14" s="13">
        <v>39385</v>
      </c>
      <c r="B14" s="12" t="s">
        <v>83</v>
      </c>
      <c r="C14" s="12" t="s">
        <v>86</v>
      </c>
      <c r="D14" s="14">
        <v>470</v>
      </c>
    </row>
    <row r="15" spans="1:14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14">
      <c r="A16" s="13">
        <v>39270</v>
      </c>
      <c r="B16" s="12" t="s">
        <v>83</v>
      </c>
      <c r="C16" s="12" t="s">
        <v>86</v>
      </c>
      <c r="D16" s="14">
        <v>747</v>
      </c>
    </row>
    <row r="17" spans="1:4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>
      <c r="A18" s="13">
        <v>39270</v>
      </c>
      <c r="B18" s="12" t="s">
        <v>80</v>
      </c>
      <c r="C18" s="12" t="s">
        <v>86</v>
      </c>
      <c r="D18" s="14">
        <v>747</v>
      </c>
    </row>
    <row r="19" spans="1:4">
      <c r="A19" s="13"/>
      <c r="C19" s="9" t="s">
        <v>87</v>
      </c>
      <c r="D19" s="16">
        <f>SUBTOTAL(9,D11:D18)</f>
        <v>3891.2000000000003</v>
      </c>
    </row>
    <row r="20" spans="1:4">
      <c r="A20" s="13">
        <v>39100</v>
      </c>
      <c r="B20" s="12" t="s">
        <v>78</v>
      </c>
      <c r="C20" s="12" t="s">
        <v>88</v>
      </c>
      <c r="D20" s="14">
        <v>3194.2</v>
      </c>
    </row>
    <row r="21" spans="1:4">
      <c r="A21" s="13">
        <v>39126</v>
      </c>
      <c r="B21" s="12" t="s">
        <v>78</v>
      </c>
      <c r="C21" s="12" t="s">
        <v>88</v>
      </c>
      <c r="D21" s="14">
        <v>438.43</v>
      </c>
    </row>
    <row r="22" spans="1:4">
      <c r="A22" s="13">
        <v>39434</v>
      </c>
      <c r="B22" s="12" t="s">
        <v>80</v>
      </c>
      <c r="C22" s="12" t="s">
        <v>88</v>
      </c>
      <c r="D22" s="14">
        <v>3194.2</v>
      </c>
    </row>
    <row r="23" spans="1:4">
      <c r="A23" s="13">
        <v>39154</v>
      </c>
      <c r="B23" s="12" t="s">
        <v>80</v>
      </c>
      <c r="C23" s="12" t="s">
        <v>88</v>
      </c>
      <c r="D23" s="14">
        <v>438.43</v>
      </c>
    </row>
    <row r="24" spans="1:4">
      <c r="C24" s="9" t="s">
        <v>89</v>
      </c>
      <c r="D24" s="16">
        <f>SUBTOTAL(9,D20:D23)</f>
        <v>7265.26</v>
      </c>
    </row>
  </sheetData>
  <conditionalFormatting sqref="B3:B24">
    <cfRule type="cellIs" dxfId="20" priority="6" operator="equal">
      <formula>$G$2</formula>
    </cfRule>
  </conditionalFormatting>
  <conditionalFormatting sqref="D3:D24">
    <cfRule type="cellIs" dxfId="19" priority="9" operator="lessThan">
      <formula>$G$5</formula>
    </cfRule>
  </conditionalFormatting>
  <dataValidations count="2">
    <dataValidation type="list" allowBlank="1" showInputMessage="1" showErrorMessage="1" sqref="G5" xr:uid="{00000000-0002-0000-0200-000000000000}">
      <formula1>"$100,$200,$300,$400,$500"</formula1>
    </dataValidation>
    <dataValidation type="list" allowBlank="1" showInputMessage="1" showErrorMessage="1" sqref="G2" xr:uid="{00000000-0002-0000-0200-000001000000}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H25"/>
  <sheetViews>
    <sheetView workbookViewId="0">
      <selection activeCell="A2" sqref="A2"/>
    </sheetView>
  </sheetViews>
  <sheetFormatPr baseColWidth="10" defaultColWidth="8.83203125" defaultRowHeight="15"/>
  <cols>
    <col min="1" max="1" width="15.83203125" style="12" bestFit="1" customWidth="1"/>
    <col min="2" max="2" width="8.33203125" style="24" bestFit="1" customWidth="1"/>
    <col min="3" max="3" width="8.5" style="25" bestFit="1" customWidth="1"/>
    <col min="4" max="4" width="13.33203125" style="12" customWidth="1"/>
    <col min="5" max="5" width="12.5" style="12" customWidth="1"/>
    <col min="6" max="6" width="9.1640625" style="12"/>
    <col min="7" max="7" width="3" style="12" customWidth="1"/>
    <col min="8" max="8" width="6.5" style="12" customWidth="1"/>
    <col min="9" max="253" width="9.1640625" style="12"/>
    <col min="254" max="254" width="17.1640625" style="12" customWidth="1"/>
    <col min="255" max="256" width="9.1640625" style="12"/>
    <col min="257" max="257" width="10.5" style="12" customWidth="1"/>
    <col min="258" max="258" width="10.33203125" style="12" customWidth="1"/>
    <col min="259" max="509" width="9.1640625" style="12"/>
    <col min="510" max="510" width="17.1640625" style="12" customWidth="1"/>
    <col min="511" max="512" width="9.1640625" style="12"/>
    <col min="513" max="513" width="10.5" style="12" customWidth="1"/>
    <col min="514" max="514" width="10.33203125" style="12" customWidth="1"/>
    <col min="515" max="765" width="9.1640625" style="12"/>
    <col min="766" max="766" width="17.1640625" style="12" customWidth="1"/>
    <col min="767" max="768" width="9.1640625" style="12"/>
    <col min="769" max="769" width="10.5" style="12" customWidth="1"/>
    <col min="770" max="770" width="10.33203125" style="12" customWidth="1"/>
    <col min="771" max="1021" width="9.1640625" style="12"/>
    <col min="1022" max="1022" width="17.1640625" style="12" customWidth="1"/>
    <col min="1023" max="1024" width="9.1640625" style="12"/>
    <col min="1025" max="1025" width="10.5" style="12" customWidth="1"/>
    <col min="1026" max="1026" width="10.33203125" style="12" customWidth="1"/>
    <col min="1027" max="1277" width="9.1640625" style="12"/>
    <col min="1278" max="1278" width="17.1640625" style="12" customWidth="1"/>
    <col min="1279" max="1280" width="9.1640625" style="12"/>
    <col min="1281" max="1281" width="10.5" style="12" customWidth="1"/>
    <col min="1282" max="1282" width="10.33203125" style="12" customWidth="1"/>
    <col min="1283" max="1533" width="9.1640625" style="12"/>
    <col min="1534" max="1534" width="17.1640625" style="12" customWidth="1"/>
    <col min="1535" max="1536" width="9.1640625" style="12"/>
    <col min="1537" max="1537" width="10.5" style="12" customWidth="1"/>
    <col min="1538" max="1538" width="10.33203125" style="12" customWidth="1"/>
    <col min="1539" max="1789" width="9.1640625" style="12"/>
    <col min="1790" max="1790" width="17.1640625" style="12" customWidth="1"/>
    <col min="1791" max="1792" width="9.1640625" style="12"/>
    <col min="1793" max="1793" width="10.5" style="12" customWidth="1"/>
    <col min="1794" max="1794" width="10.33203125" style="12" customWidth="1"/>
    <col min="1795" max="2045" width="9.1640625" style="12"/>
    <col min="2046" max="2046" width="17.1640625" style="12" customWidth="1"/>
    <col min="2047" max="2048" width="9.1640625" style="12"/>
    <col min="2049" max="2049" width="10.5" style="12" customWidth="1"/>
    <col min="2050" max="2050" width="10.33203125" style="12" customWidth="1"/>
    <col min="2051" max="2301" width="9.1640625" style="12"/>
    <col min="2302" max="2302" width="17.1640625" style="12" customWidth="1"/>
    <col min="2303" max="2304" width="9.1640625" style="12"/>
    <col min="2305" max="2305" width="10.5" style="12" customWidth="1"/>
    <col min="2306" max="2306" width="10.33203125" style="12" customWidth="1"/>
    <col min="2307" max="2557" width="9.1640625" style="12"/>
    <col min="2558" max="2558" width="17.1640625" style="12" customWidth="1"/>
    <col min="2559" max="2560" width="9.1640625" style="12"/>
    <col min="2561" max="2561" width="10.5" style="12" customWidth="1"/>
    <col min="2562" max="2562" width="10.33203125" style="12" customWidth="1"/>
    <col min="2563" max="2813" width="9.1640625" style="12"/>
    <col min="2814" max="2814" width="17.1640625" style="12" customWidth="1"/>
    <col min="2815" max="2816" width="9.1640625" style="12"/>
    <col min="2817" max="2817" width="10.5" style="12" customWidth="1"/>
    <col min="2818" max="2818" width="10.33203125" style="12" customWidth="1"/>
    <col min="2819" max="3069" width="9.1640625" style="12"/>
    <col min="3070" max="3070" width="17.1640625" style="12" customWidth="1"/>
    <col min="3071" max="3072" width="9.1640625" style="12"/>
    <col min="3073" max="3073" width="10.5" style="12" customWidth="1"/>
    <col min="3074" max="3074" width="10.33203125" style="12" customWidth="1"/>
    <col min="3075" max="3325" width="9.1640625" style="12"/>
    <col min="3326" max="3326" width="17.1640625" style="12" customWidth="1"/>
    <col min="3327" max="3328" width="9.1640625" style="12"/>
    <col min="3329" max="3329" width="10.5" style="12" customWidth="1"/>
    <col min="3330" max="3330" width="10.33203125" style="12" customWidth="1"/>
    <col min="3331" max="3581" width="9.1640625" style="12"/>
    <col min="3582" max="3582" width="17.1640625" style="12" customWidth="1"/>
    <col min="3583" max="3584" width="9.1640625" style="12"/>
    <col min="3585" max="3585" width="10.5" style="12" customWidth="1"/>
    <col min="3586" max="3586" width="10.33203125" style="12" customWidth="1"/>
    <col min="3587" max="3837" width="9.1640625" style="12"/>
    <col min="3838" max="3838" width="17.1640625" style="12" customWidth="1"/>
    <col min="3839" max="3840" width="9.1640625" style="12"/>
    <col min="3841" max="3841" width="10.5" style="12" customWidth="1"/>
    <col min="3842" max="3842" width="10.33203125" style="12" customWidth="1"/>
    <col min="3843" max="4093" width="9.1640625" style="12"/>
    <col min="4094" max="4094" width="17.1640625" style="12" customWidth="1"/>
    <col min="4095" max="4096" width="9.1640625" style="12"/>
    <col min="4097" max="4097" width="10.5" style="12" customWidth="1"/>
    <col min="4098" max="4098" width="10.33203125" style="12" customWidth="1"/>
    <col min="4099" max="4349" width="9.1640625" style="12"/>
    <col min="4350" max="4350" width="17.1640625" style="12" customWidth="1"/>
    <col min="4351" max="4352" width="9.1640625" style="12"/>
    <col min="4353" max="4353" width="10.5" style="12" customWidth="1"/>
    <col min="4354" max="4354" width="10.33203125" style="12" customWidth="1"/>
    <col min="4355" max="4605" width="9.1640625" style="12"/>
    <col min="4606" max="4606" width="17.1640625" style="12" customWidth="1"/>
    <col min="4607" max="4608" width="9.1640625" style="12"/>
    <col min="4609" max="4609" width="10.5" style="12" customWidth="1"/>
    <col min="4610" max="4610" width="10.33203125" style="12" customWidth="1"/>
    <col min="4611" max="4861" width="9.1640625" style="12"/>
    <col min="4862" max="4862" width="17.1640625" style="12" customWidth="1"/>
    <col min="4863" max="4864" width="9.1640625" style="12"/>
    <col min="4865" max="4865" width="10.5" style="12" customWidth="1"/>
    <col min="4866" max="4866" width="10.33203125" style="12" customWidth="1"/>
    <col min="4867" max="5117" width="9.1640625" style="12"/>
    <col min="5118" max="5118" width="17.1640625" style="12" customWidth="1"/>
    <col min="5119" max="5120" width="9.1640625" style="12"/>
    <col min="5121" max="5121" width="10.5" style="12" customWidth="1"/>
    <col min="5122" max="5122" width="10.33203125" style="12" customWidth="1"/>
    <col min="5123" max="5373" width="9.1640625" style="12"/>
    <col min="5374" max="5374" width="17.1640625" style="12" customWidth="1"/>
    <col min="5375" max="5376" width="9.1640625" style="12"/>
    <col min="5377" max="5377" width="10.5" style="12" customWidth="1"/>
    <col min="5378" max="5378" width="10.33203125" style="12" customWidth="1"/>
    <col min="5379" max="5629" width="9.1640625" style="12"/>
    <col min="5630" max="5630" width="17.1640625" style="12" customWidth="1"/>
    <col min="5631" max="5632" width="9.1640625" style="12"/>
    <col min="5633" max="5633" width="10.5" style="12" customWidth="1"/>
    <col min="5634" max="5634" width="10.33203125" style="12" customWidth="1"/>
    <col min="5635" max="5885" width="9.1640625" style="12"/>
    <col min="5886" max="5886" width="17.1640625" style="12" customWidth="1"/>
    <col min="5887" max="5888" width="9.1640625" style="12"/>
    <col min="5889" max="5889" width="10.5" style="12" customWidth="1"/>
    <col min="5890" max="5890" width="10.33203125" style="12" customWidth="1"/>
    <col min="5891" max="6141" width="9.1640625" style="12"/>
    <col min="6142" max="6142" width="17.1640625" style="12" customWidth="1"/>
    <col min="6143" max="6144" width="9.1640625" style="12"/>
    <col min="6145" max="6145" width="10.5" style="12" customWidth="1"/>
    <col min="6146" max="6146" width="10.33203125" style="12" customWidth="1"/>
    <col min="6147" max="6397" width="9.1640625" style="12"/>
    <col min="6398" max="6398" width="17.1640625" style="12" customWidth="1"/>
    <col min="6399" max="6400" width="9.1640625" style="12"/>
    <col min="6401" max="6401" width="10.5" style="12" customWidth="1"/>
    <col min="6402" max="6402" width="10.33203125" style="12" customWidth="1"/>
    <col min="6403" max="6653" width="9.1640625" style="12"/>
    <col min="6654" max="6654" width="17.1640625" style="12" customWidth="1"/>
    <col min="6655" max="6656" width="9.1640625" style="12"/>
    <col min="6657" max="6657" width="10.5" style="12" customWidth="1"/>
    <col min="6658" max="6658" width="10.33203125" style="12" customWidth="1"/>
    <col min="6659" max="6909" width="9.1640625" style="12"/>
    <col min="6910" max="6910" width="17.1640625" style="12" customWidth="1"/>
    <col min="6911" max="6912" width="9.1640625" style="12"/>
    <col min="6913" max="6913" width="10.5" style="12" customWidth="1"/>
    <col min="6914" max="6914" width="10.33203125" style="12" customWidth="1"/>
    <col min="6915" max="7165" width="9.1640625" style="12"/>
    <col min="7166" max="7166" width="17.1640625" style="12" customWidth="1"/>
    <col min="7167" max="7168" width="9.1640625" style="12"/>
    <col min="7169" max="7169" width="10.5" style="12" customWidth="1"/>
    <col min="7170" max="7170" width="10.33203125" style="12" customWidth="1"/>
    <col min="7171" max="7421" width="9.1640625" style="12"/>
    <col min="7422" max="7422" width="17.1640625" style="12" customWidth="1"/>
    <col min="7423" max="7424" width="9.1640625" style="12"/>
    <col min="7425" max="7425" width="10.5" style="12" customWidth="1"/>
    <col min="7426" max="7426" width="10.33203125" style="12" customWidth="1"/>
    <col min="7427" max="7677" width="9.1640625" style="12"/>
    <col min="7678" max="7678" width="17.1640625" style="12" customWidth="1"/>
    <col min="7679" max="7680" width="9.1640625" style="12"/>
    <col min="7681" max="7681" width="10.5" style="12" customWidth="1"/>
    <col min="7682" max="7682" width="10.33203125" style="12" customWidth="1"/>
    <col min="7683" max="7933" width="9.1640625" style="12"/>
    <col min="7934" max="7934" width="17.1640625" style="12" customWidth="1"/>
    <col min="7935" max="7936" width="9.1640625" style="12"/>
    <col min="7937" max="7937" width="10.5" style="12" customWidth="1"/>
    <col min="7938" max="7938" width="10.33203125" style="12" customWidth="1"/>
    <col min="7939" max="8189" width="9.1640625" style="12"/>
    <col min="8190" max="8190" width="17.1640625" style="12" customWidth="1"/>
    <col min="8191" max="8192" width="9.1640625" style="12"/>
    <col min="8193" max="8193" width="10.5" style="12" customWidth="1"/>
    <col min="8194" max="8194" width="10.33203125" style="12" customWidth="1"/>
    <col min="8195" max="8445" width="9.1640625" style="12"/>
    <col min="8446" max="8446" width="17.1640625" style="12" customWidth="1"/>
    <col min="8447" max="8448" width="9.1640625" style="12"/>
    <col min="8449" max="8449" width="10.5" style="12" customWidth="1"/>
    <col min="8450" max="8450" width="10.33203125" style="12" customWidth="1"/>
    <col min="8451" max="8701" width="9.1640625" style="12"/>
    <col min="8702" max="8702" width="17.1640625" style="12" customWidth="1"/>
    <col min="8703" max="8704" width="9.1640625" style="12"/>
    <col min="8705" max="8705" width="10.5" style="12" customWidth="1"/>
    <col min="8706" max="8706" width="10.33203125" style="12" customWidth="1"/>
    <col min="8707" max="8957" width="9.1640625" style="12"/>
    <col min="8958" max="8958" width="17.1640625" style="12" customWidth="1"/>
    <col min="8959" max="8960" width="9.1640625" style="12"/>
    <col min="8961" max="8961" width="10.5" style="12" customWidth="1"/>
    <col min="8962" max="8962" width="10.33203125" style="12" customWidth="1"/>
    <col min="8963" max="9213" width="9.1640625" style="12"/>
    <col min="9214" max="9214" width="17.1640625" style="12" customWidth="1"/>
    <col min="9215" max="9216" width="9.1640625" style="12"/>
    <col min="9217" max="9217" width="10.5" style="12" customWidth="1"/>
    <col min="9218" max="9218" width="10.33203125" style="12" customWidth="1"/>
    <col min="9219" max="9469" width="9.1640625" style="12"/>
    <col min="9470" max="9470" width="17.1640625" style="12" customWidth="1"/>
    <col min="9471" max="9472" width="9.1640625" style="12"/>
    <col min="9473" max="9473" width="10.5" style="12" customWidth="1"/>
    <col min="9474" max="9474" width="10.33203125" style="12" customWidth="1"/>
    <col min="9475" max="9725" width="9.1640625" style="12"/>
    <col min="9726" max="9726" width="17.1640625" style="12" customWidth="1"/>
    <col min="9727" max="9728" width="9.1640625" style="12"/>
    <col min="9729" max="9729" width="10.5" style="12" customWidth="1"/>
    <col min="9730" max="9730" width="10.33203125" style="12" customWidth="1"/>
    <col min="9731" max="9981" width="9.1640625" style="12"/>
    <col min="9982" max="9982" width="17.1640625" style="12" customWidth="1"/>
    <col min="9983" max="9984" width="9.1640625" style="12"/>
    <col min="9985" max="9985" width="10.5" style="12" customWidth="1"/>
    <col min="9986" max="9986" width="10.33203125" style="12" customWidth="1"/>
    <col min="9987" max="10237" width="9.1640625" style="12"/>
    <col min="10238" max="10238" width="17.1640625" style="12" customWidth="1"/>
    <col min="10239" max="10240" width="9.1640625" style="12"/>
    <col min="10241" max="10241" width="10.5" style="12" customWidth="1"/>
    <col min="10242" max="10242" width="10.33203125" style="12" customWidth="1"/>
    <col min="10243" max="10493" width="9.1640625" style="12"/>
    <col min="10494" max="10494" width="17.1640625" style="12" customWidth="1"/>
    <col min="10495" max="10496" width="9.1640625" style="12"/>
    <col min="10497" max="10497" width="10.5" style="12" customWidth="1"/>
    <col min="10498" max="10498" width="10.33203125" style="12" customWidth="1"/>
    <col min="10499" max="10749" width="9.1640625" style="12"/>
    <col min="10750" max="10750" width="17.1640625" style="12" customWidth="1"/>
    <col min="10751" max="10752" width="9.1640625" style="12"/>
    <col min="10753" max="10753" width="10.5" style="12" customWidth="1"/>
    <col min="10754" max="10754" width="10.33203125" style="12" customWidth="1"/>
    <col min="10755" max="11005" width="9.1640625" style="12"/>
    <col min="11006" max="11006" width="17.1640625" style="12" customWidth="1"/>
    <col min="11007" max="11008" width="9.1640625" style="12"/>
    <col min="11009" max="11009" width="10.5" style="12" customWidth="1"/>
    <col min="11010" max="11010" width="10.33203125" style="12" customWidth="1"/>
    <col min="11011" max="11261" width="9.1640625" style="12"/>
    <col min="11262" max="11262" width="17.1640625" style="12" customWidth="1"/>
    <col min="11263" max="11264" width="9.1640625" style="12"/>
    <col min="11265" max="11265" width="10.5" style="12" customWidth="1"/>
    <col min="11266" max="11266" width="10.33203125" style="12" customWidth="1"/>
    <col min="11267" max="11517" width="9.1640625" style="12"/>
    <col min="11518" max="11518" width="17.1640625" style="12" customWidth="1"/>
    <col min="11519" max="11520" width="9.1640625" style="12"/>
    <col min="11521" max="11521" width="10.5" style="12" customWidth="1"/>
    <col min="11522" max="11522" width="10.33203125" style="12" customWidth="1"/>
    <col min="11523" max="11773" width="9.1640625" style="12"/>
    <col min="11774" max="11774" width="17.1640625" style="12" customWidth="1"/>
    <col min="11775" max="11776" width="9.1640625" style="12"/>
    <col min="11777" max="11777" width="10.5" style="12" customWidth="1"/>
    <col min="11778" max="11778" width="10.33203125" style="12" customWidth="1"/>
    <col min="11779" max="12029" width="9.1640625" style="12"/>
    <col min="12030" max="12030" width="17.1640625" style="12" customWidth="1"/>
    <col min="12031" max="12032" width="9.1640625" style="12"/>
    <col min="12033" max="12033" width="10.5" style="12" customWidth="1"/>
    <col min="12034" max="12034" width="10.33203125" style="12" customWidth="1"/>
    <col min="12035" max="12285" width="9.1640625" style="12"/>
    <col min="12286" max="12286" width="17.1640625" style="12" customWidth="1"/>
    <col min="12287" max="12288" width="9.1640625" style="12"/>
    <col min="12289" max="12289" width="10.5" style="12" customWidth="1"/>
    <col min="12290" max="12290" width="10.33203125" style="12" customWidth="1"/>
    <col min="12291" max="12541" width="9.1640625" style="12"/>
    <col min="12542" max="12542" width="17.1640625" style="12" customWidth="1"/>
    <col min="12543" max="12544" width="9.1640625" style="12"/>
    <col min="12545" max="12545" width="10.5" style="12" customWidth="1"/>
    <col min="12546" max="12546" width="10.33203125" style="12" customWidth="1"/>
    <col min="12547" max="12797" width="9.1640625" style="12"/>
    <col min="12798" max="12798" width="17.1640625" style="12" customWidth="1"/>
    <col min="12799" max="12800" width="9.1640625" style="12"/>
    <col min="12801" max="12801" width="10.5" style="12" customWidth="1"/>
    <col min="12802" max="12802" width="10.33203125" style="12" customWidth="1"/>
    <col min="12803" max="13053" width="9.1640625" style="12"/>
    <col min="13054" max="13054" width="17.1640625" style="12" customWidth="1"/>
    <col min="13055" max="13056" width="9.1640625" style="12"/>
    <col min="13057" max="13057" width="10.5" style="12" customWidth="1"/>
    <col min="13058" max="13058" width="10.33203125" style="12" customWidth="1"/>
    <col min="13059" max="13309" width="9.1640625" style="12"/>
    <col min="13310" max="13310" width="17.1640625" style="12" customWidth="1"/>
    <col min="13311" max="13312" width="9.1640625" style="12"/>
    <col min="13313" max="13313" width="10.5" style="12" customWidth="1"/>
    <col min="13314" max="13314" width="10.33203125" style="12" customWidth="1"/>
    <col min="13315" max="13565" width="9.1640625" style="12"/>
    <col min="13566" max="13566" width="17.1640625" style="12" customWidth="1"/>
    <col min="13567" max="13568" width="9.1640625" style="12"/>
    <col min="13569" max="13569" width="10.5" style="12" customWidth="1"/>
    <col min="13570" max="13570" width="10.33203125" style="12" customWidth="1"/>
    <col min="13571" max="13821" width="9.1640625" style="12"/>
    <col min="13822" max="13822" width="17.1640625" style="12" customWidth="1"/>
    <col min="13823" max="13824" width="9.1640625" style="12"/>
    <col min="13825" max="13825" width="10.5" style="12" customWidth="1"/>
    <col min="13826" max="13826" width="10.33203125" style="12" customWidth="1"/>
    <col min="13827" max="14077" width="9.1640625" style="12"/>
    <col min="14078" max="14078" width="17.1640625" style="12" customWidth="1"/>
    <col min="14079" max="14080" width="9.1640625" style="12"/>
    <col min="14081" max="14081" width="10.5" style="12" customWidth="1"/>
    <col min="14082" max="14082" width="10.33203125" style="12" customWidth="1"/>
    <col min="14083" max="14333" width="9.1640625" style="12"/>
    <col min="14334" max="14334" width="17.1640625" style="12" customWidth="1"/>
    <col min="14335" max="14336" width="9.1640625" style="12"/>
    <col min="14337" max="14337" width="10.5" style="12" customWidth="1"/>
    <col min="14338" max="14338" width="10.33203125" style="12" customWidth="1"/>
    <col min="14339" max="14589" width="9.1640625" style="12"/>
    <col min="14590" max="14590" width="17.1640625" style="12" customWidth="1"/>
    <col min="14591" max="14592" width="9.1640625" style="12"/>
    <col min="14593" max="14593" width="10.5" style="12" customWidth="1"/>
    <col min="14594" max="14594" width="10.33203125" style="12" customWidth="1"/>
    <col min="14595" max="14845" width="9.1640625" style="12"/>
    <col min="14846" max="14846" width="17.1640625" style="12" customWidth="1"/>
    <col min="14847" max="14848" width="9.1640625" style="12"/>
    <col min="14849" max="14849" width="10.5" style="12" customWidth="1"/>
    <col min="14850" max="14850" width="10.33203125" style="12" customWidth="1"/>
    <col min="14851" max="15101" width="9.1640625" style="12"/>
    <col min="15102" max="15102" width="17.1640625" style="12" customWidth="1"/>
    <col min="15103" max="15104" width="9.1640625" style="12"/>
    <col min="15105" max="15105" width="10.5" style="12" customWidth="1"/>
    <col min="15106" max="15106" width="10.33203125" style="12" customWidth="1"/>
    <col min="15107" max="15357" width="9.1640625" style="12"/>
    <col min="15358" max="15358" width="17.1640625" style="12" customWidth="1"/>
    <col min="15359" max="15360" width="9.1640625" style="12"/>
    <col min="15361" max="15361" width="10.5" style="12" customWidth="1"/>
    <col min="15362" max="15362" width="10.33203125" style="12" customWidth="1"/>
    <col min="15363" max="15613" width="9.1640625" style="12"/>
    <col min="15614" max="15614" width="17.1640625" style="12" customWidth="1"/>
    <col min="15615" max="15616" width="9.1640625" style="12"/>
    <col min="15617" max="15617" width="10.5" style="12" customWidth="1"/>
    <col min="15618" max="15618" width="10.33203125" style="12" customWidth="1"/>
    <col min="15619" max="15869" width="9.1640625" style="12"/>
    <col min="15870" max="15870" width="17.1640625" style="12" customWidth="1"/>
    <col min="15871" max="15872" width="9.1640625" style="12"/>
    <col min="15873" max="15873" width="10.5" style="12" customWidth="1"/>
    <col min="15874" max="15874" width="10.33203125" style="12" customWidth="1"/>
    <col min="15875" max="16125" width="9.1640625" style="12"/>
    <col min="16126" max="16126" width="17.1640625" style="12" customWidth="1"/>
    <col min="16127" max="16128" width="9.1640625" style="12"/>
    <col min="16129" max="16129" width="10.5" style="12" customWidth="1"/>
    <col min="16130" max="16130" width="10.33203125" style="12" customWidth="1"/>
    <col min="16131" max="16384" width="9.1640625" style="12"/>
  </cols>
  <sheetData>
    <row r="2" spans="1:8" ht="14.25" customHeight="1">
      <c r="C2" s="55" t="s">
        <v>258</v>
      </c>
      <c r="D2" s="56" t="s">
        <v>259</v>
      </c>
      <c r="E2" s="57" t="s">
        <v>260</v>
      </c>
    </row>
    <row r="3" spans="1:8">
      <c r="A3" s="9" t="s">
        <v>49</v>
      </c>
      <c r="B3" s="22" t="s">
        <v>3</v>
      </c>
      <c r="C3" s="23" t="s">
        <v>50</v>
      </c>
      <c r="D3" s="9" t="s">
        <v>51</v>
      </c>
      <c r="E3" s="9" t="s">
        <v>52</v>
      </c>
    </row>
    <row r="4" spans="1:8">
      <c r="A4" s="12" t="s">
        <v>66</v>
      </c>
      <c r="B4" s="24">
        <v>35504</v>
      </c>
      <c r="C4" s="21">
        <v>1038</v>
      </c>
      <c r="D4" s="12">
        <v>179</v>
      </c>
      <c r="E4" s="12">
        <v>98</v>
      </c>
    </row>
    <row r="5" spans="1:8">
      <c r="A5" s="12" t="s">
        <v>56</v>
      </c>
      <c r="B5" s="24">
        <v>35469</v>
      </c>
      <c r="C5" s="21">
        <v>1880</v>
      </c>
      <c r="D5" s="12">
        <v>149</v>
      </c>
      <c r="E5" s="12">
        <v>95</v>
      </c>
      <c r="G5" s="38"/>
      <c r="H5" s="38"/>
    </row>
    <row r="6" spans="1:8" ht="15" customHeight="1">
      <c r="A6" s="12" t="s">
        <v>73</v>
      </c>
      <c r="B6" s="24">
        <v>35455</v>
      </c>
      <c r="C6" s="21">
        <v>821</v>
      </c>
      <c r="D6" s="54">
        <v>385</v>
      </c>
      <c r="E6" s="12">
        <v>146</v>
      </c>
      <c r="G6" s="39"/>
      <c r="H6" s="39"/>
    </row>
    <row r="7" spans="1:8">
      <c r="A7" s="12" t="s">
        <v>57</v>
      </c>
      <c r="B7" s="24">
        <v>35459</v>
      </c>
      <c r="C7" s="21">
        <v>1822</v>
      </c>
      <c r="D7" s="12">
        <v>328</v>
      </c>
      <c r="E7" s="12">
        <v>124</v>
      </c>
      <c r="G7" s="39"/>
      <c r="H7" s="39"/>
    </row>
    <row r="8" spans="1:8">
      <c r="A8" s="12" t="s">
        <v>65</v>
      </c>
      <c r="B8" s="24">
        <v>35471</v>
      </c>
      <c r="C8" s="21">
        <v>1073</v>
      </c>
      <c r="D8" s="12">
        <v>128</v>
      </c>
      <c r="E8" s="12">
        <v>32</v>
      </c>
      <c r="G8" s="39"/>
      <c r="H8" s="39"/>
    </row>
    <row r="9" spans="1:8">
      <c r="A9" s="12" t="s">
        <v>55</v>
      </c>
      <c r="B9" s="24">
        <v>35475</v>
      </c>
      <c r="C9" s="21">
        <v>1881</v>
      </c>
      <c r="D9" s="12">
        <v>376</v>
      </c>
      <c r="E9" s="12">
        <v>58</v>
      </c>
    </row>
    <row r="10" spans="1:8">
      <c r="A10" s="12" t="s">
        <v>62</v>
      </c>
      <c r="B10" s="24">
        <v>35514</v>
      </c>
      <c r="C10" s="21">
        <v>1222</v>
      </c>
      <c r="D10" s="12">
        <v>37</v>
      </c>
      <c r="E10" s="12">
        <v>5</v>
      </c>
    </row>
    <row r="11" spans="1:8">
      <c r="A11" s="12" t="s">
        <v>68</v>
      </c>
      <c r="B11" s="24">
        <v>35494</v>
      </c>
      <c r="C11" s="21">
        <v>945</v>
      </c>
      <c r="D11" s="12">
        <v>265</v>
      </c>
      <c r="E11" s="12">
        <v>47</v>
      </c>
    </row>
    <row r="12" spans="1:8">
      <c r="A12" s="12" t="s">
        <v>71</v>
      </c>
      <c r="B12" s="24">
        <v>35467</v>
      </c>
      <c r="C12" s="21">
        <v>910</v>
      </c>
      <c r="D12" s="12">
        <v>93</v>
      </c>
      <c r="E12" s="12">
        <v>45</v>
      </c>
    </row>
    <row r="13" spans="1:8">
      <c r="A13" s="12" t="s">
        <v>61</v>
      </c>
      <c r="B13" s="24">
        <v>35520</v>
      </c>
      <c r="C13" s="21">
        <v>1233</v>
      </c>
      <c r="D13" s="12">
        <v>415</v>
      </c>
      <c r="E13" s="12">
        <v>59</v>
      </c>
    </row>
    <row r="14" spans="1:8">
      <c r="A14" s="12" t="s">
        <v>64</v>
      </c>
      <c r="B14" s="24">
        <v>35453</v>
      </c>
      <c r="C14" s="21">
        <v>1180</v>
      </c>
      <c r="D14" s="12">
        <v>205</v>
      </c>
      <c r="E14" s="12">
        <v>147</v>
      </c>
    </row>
    <row r="15" spans="1:8">
      <c r="A15" s="12" t="s">
        <v>53</v>
      </c>
      <c r="B15" s="24">
        <v>35461</v>
      </c>
      <c r="C15" s="21">
        <v>1965</v>
      </c>
      <c r="D15" s="12">
        <v>145</v>
      </c>
      <c r="E15" s="12">
        <v>31</v>
      </c>
    </row>
    <row r="16" spans="1:8">
      <c r="A16" s="12" t="s">
        <v>67</v>
      </c>
      <c r="B16" s="24">
        <v>35512</v>
      </c>
      <c r="C16" s="21">
        <v>955</v>
      </c>
      <c r="D16" s="12">
        <v>37</v>
      </c>
      <c r="E16" s="12">
        <v>8</v>
      </c>
    </row>
    <row r="17" spans="1:5">
      <c r="A17" s="12" t="s">
        <v>74</v>
      </c>
      <c r="B17" s="24">
        <v>35498</v>
      </c>
      <c r="C17" s="21">
        <v>781</v>
      </c>
      <c r="D17" s="12">
        <v>85</v>
      </c>
      <c r="E17" s="12">
        <v>33</v>
      </c>
    </row>
    <row r="18" spans="1:5">
      <c r="A18" s="12" t="s">
        <v>54</v>
      </c>
      <c r="B18" s="24">
        <v>35463</v>
      </c>
      <c r="C18" s="21">
        <v>1964</v>
      </c>
      <c r="D18" s="12">
        <v>111</v>
      </c>
      <c r="E18" s="12">
        <v>73</v>
      </c>
    </row>
    <row r="19" spans="1:5">
      <c r="A19" s="12" t="s">
        <v>63</v>
      </c>
      <c r="B19" s="24">
        <v>35510</v>
      </c>
      <c r="C19" s="21">
        <v>1190</v>
      </c>
      <c r="D19" s="12">
        <v>275</v>
      </c>
      <c r="E19" s="12">
        <v>37</v>
      </c>
    </row>
    <row r="20" spans="1:5">
      <c r="A20" s="12" t="s">
        <v>72</v>
      </c>
      <c r="B20" s="24">
        <v>35496</v>
      </c>
      <c r="C20" s="21">
        <v>904</v>
      </c>
      <c r="D20" s="12">
        <v>171</v>
      </c>
      <c r="E20" s="12">
        <v>145</v>
      </c>
    </row>
    <row r="21" spans="1:5">
      <c r="A21" s="12" t="s">
        <v>69</v>
      </c>
      <c r="B21" s="24">
        <v>35500</v>
      </c>
      <c r="C21" s="21">
        <v>936</v>
      </c>
      <c r="D21" s="12">
        <v>279</v>
      </c>
      <c r="E21" s="12">
        <v>109</v>
      </c>
    </row>
    <row r="22" spans="1:5">
      <c r="A22" s="12" t="s">
        <v>70</v>
      </c>
      <c r="B22" s="24">
        <v>35479</v>
      </c>
      <c r="C22" s="21">
        <v>926</v>
      </c>
      <c r="D22" s="12">
        <v>354</v>
      </c>
      <c r="E22" s="12">
        <v>19</v>
      </c>
    </row>
    <row r="23" spans="1:5">
      <c r="A23" s="12" t="s">
        <v>58</v>
      </c>
      <c r="B23" s="24">
        <v>35481</v>
      </c>
      <c r="C23" s="21">
        <v>1775</v>
      </c>
      <c r="D23" s="12">
        <v>66</v>
      </c>
      <c r="E23" s="12">
        <v>12</v>
      </c>
    </row>
    <row r="24" spans="1:5">
      <c r="A24" s="12" t="s">
        <v>59</v>
      </c>
      <c r="B24" s="24">
        <v>35502</v>
      </c>
      <c r="C24" s="21">
        <v>1740</v>
      </c>
      <c r="D24" s="12">
        <v>69</v>
      </c>
      <c r="E24" s="12">
        <v>59</v>
      </c>
    </row>
    <row r="25" spans="1:5">
      <c r="A25" s="12" t="s">
        <v>60</v>
      </c>
      <c r="B25" s="24">
        <v>35457</v>
      </c>
      <c r="C25" s="21">
        <v>1724</v>
      </c>
      <c r="D25" s="12">
        <v>499</v>
      </c>
      <c r="E25" s="12">
        <v>151</v>
      </c>
    </row>
  </sheetData>
  <conditionalFormatting sqref="C4:C25">
    <cfRule type="top10" dxfId="18" priority="6" percent="1" rank="20"/>
  </conditionalFormatting>
  <conditionalFormatting sqref="E4:E25">
    <cfRule type="top10" dxfId="17" priority="5" bottom="1" rank="10"/>
  </conditionalFormatting>
  <conditionalFormatting sqref="D4:D25">
    <cfRule type="aboveAverage" dxfId="16" priority="4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F11"/>
  <sheetViews>
    <sheetView workbookViewId="0">
      <selection activeCell="A2" sqref="A2"/>
    </sheetView>
  </sheetViews>
  <sheetFormatPr baseColWidth="10" defaultColWidth="8.83203125" defaultRowHeight="15"/>
  <cols>
    <col min="1" max="1" width="10.1640625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10.33203125" bestFit="1" customWidth="1"/>
  </cols>
  <sheetData>
    <row r="2" spans="1:6">
      <c r="A2" s="1" t="s">
        <v>192</v>
      </c>
      <c r="B2" s="1" t="s">
        <v>194</v>
      </c>
      <c r="C2" s="1" t="s">
        <v>205</v>
      </c>
      <c r="D2" s="1" t="s">
        <v>195</v>
      </c>
      <c r="E2" s="1" t="s">
        <v>206</v>
      </c>
      <c r="F2" s="1" t="s">
        <v>193</v>
      </c>
    </row>
    <row r="3" spans="1:6" ht="16">
      <c r="A3" s="32" t="s">
        <v>196</v>
      </c>
      <c r="B3" s="34">
        <v>96</v>
      </c>
      <c r="C3" s="34">
        <v>97</v>
      </c>
      <c r="D3" s="34">
        <v>90</v>
      </c>
      <c r="E3" s="34">
        <v>82</v>
      </c>
      <c r="F3" s="35">
        <f t="shared" ref="F3:F11" si="0">(B3+(C3*3)+D3+(E3*3))/8</f>
        <v>90.375</v>
      </c>
    </row>
    <row r="4" spans="1:6" ht="16">
      <c r="A4" s="32" t="s">
        <v>197</v>
      </c>
      <c r="B4" s="32">
        <v>59</v>
      </c>
      <c r="C4" s="32">
        <v>55</v>
      </c>
      <c r="D4" s="32">
        <v>71</v>
      </c>
      <c r="E4" s="32">
        <v>94</v>
      </c>
      <c r="F4" s="36">
        <f t="shared" si="0"/>
        <v>72.125</v>
      </c>
    </row>
    <row r="5" spans="1:6" ht="16">
      <c r="A5" s="32" t="s">
        <v>198</v>
      </c>
      <c r="B5" s="32">
        <v>69</v>
      </c>
      <c r="C5" s="32">
        <v>71</v>
      </c>
      <c r="D5" s="32">
        <v>98</v>
      </c>
      <c r="E5" s="32">
        <v>98</v>
      </c>
      <c r="F5" s="36">
        <f t="shared" si="0"/>
        <v>84.25</v>
      </c>
    </row>
    <row r="6" spans="1:6" ht="16">
      <c r="A6" s="32" t="s">
        <v>199</v>
      </c>
      <c r="B6" s="32">
        <v>99</v>
      </c>
      <c r="C6" s="32">
        <v>90</v>
      </c>
      <c r="D6" s="32">
        <v>59</v>
      </c>
      <c r="E6" s="32">
        <v>79</v>
      </c>
      <c r="F6" s="36">
        <f t="shared" si="0"/>
        <v>83.125</v>
      </c>
    </row>
    <row r="7" spans="1:6" ht="16">
      <c r="A7" s="32" t="s">
        <v>200</v>
      </c>
      <c r="B7" s="32">
        <v>56</v>
      </c>
      <c r="C7" s="32">
        <v>86</v>
      </c>
      <c r="D7" s="32">
        <v>65</v>
      </c>
      <c r="E7" s="32">
        <v>74</v>
      </c>
      <c r="F7" s="36">
        <f t="shared" si="0"/>
        <v>75.125</v>
      </c>
    </row>
    <row r="8" spans="1:6" ht="16">
      <c r="A8" s="32" t="s">
        <v>201</v>
      </c>
      <c r="B8" s="32">
        <v>57</v>
      </c>
      <c r="C8" s="32">
        <v>61</v>
      </c>
      <c r="D8" s="32">
        <v>84</v>
      </c>
      <c r="E8" s="32">
        <v>67</v>
      </c>
      <c r="F8" s="36">
        <f t="shared" si="0"/>
        <v>65.625</v>
      </c>
    </row>
    <row r="9" spans="1:6" ht="16">
      <c r="A9" s="32" t="s">
        <v>202</v>
      </c>
      <c r="B9" s="32">
        <v>55</v>
      </c>
      <c r="C9" s="32">
        <v>86</v>
      </c>
      <c r="D9" s="32">
        <v>59</v>
      </c>
      <c r="E9" s="32">
        <v>86</v>
      </c>
      <c r="F9" s="36">
        <f t="shared" si="0"/>
        <v>78.75</v>
      </c>
    </row>
    <row r="10" spans="1:6" ht="16">
      <c r="A10" s="32" t="s">
        <v>203</v>
      </c>
      <c r="B10" s="32">
        <v>89</v>
      </c>
      <c r="C10" s="32">
        <v>91</v>
      </c>
      <c r="D10" s="32">
        <v>91</v>
      </c>
      <c r="E10" s="32">
        <v>81</v>
      </c>
      <c r="F10" s="36">
        <f t="shared" si="0"/>
        <v>87</v>
      </c>
    </row>
    <row r="11" spans="1:6" ht="16">
      <c r="A11" s="33" t="s">
        <v>204</v>
      </c>
      <c r="B11" s="33">
        <v>55</v>
      </c>
      <c r="C11" s="33">
        <v>77</v>
      </c>
      <c r="D11" s="33">
        <v>91</v>
      </c>
      <c r="E11" s="33">
        <v>86</v>
      </c>
      <c r="F11" s="37">
        <f t="shared" si="0"/>
        <v>79.375</v>
      </c>
    </row>
  </sheetData>
  <conditionalFormatting sqref="F3:F11">
    <cfRule type="top10" dxfId="15" priority="1" rank="2"/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I27"/>
  <sheetViews>
    <sheetView workbookViewId="0">
      <selection activeCell="A2" sqref="A2"/>
    </sheetView>
  </sheetViews>
  <sheetFormatPr baseColWidth="10" defaultColWidth="22.1640625" defaultRowHeight="15"/>
  <cols>
    <col min="1" max="1" width="19.83203125" style="76" customWidth="1"/>
    <col min="2" max="2" width="19.6640625" style="76" customWidth="1"/>
    <col min="3" max="3" width="11.1640625" style="76" customWidth="1"/>
    <col min="4" max="4" width="8.5" style="76" customWidth="1"/>
    <col min="5" max="5" width="10.5" style="76" customWidth="1"/>
    <col min="6" max="6" width="13.33203125" style="76" customWidth="1"/>
    <col min="7" max="7" width="11.1640625" style="76" customWidth="1"/>
    <col min="8" max="16384" width="22.1640625" style="76"/>
  </cols>
  <sheetData>
    <row r="2" spans="1:6">
      <c r="A2" s="77" t="s">
        <v>100</v>
      </c>
      <c r="B2" s="77" t="s">
        <v>101</v>
      </c>
      <c r="C2" s="77" t="s">
        <v>49</v>
      </c>
      <c r="D2" s="78" t="s">
        <v>102</v>
      </c>
      <c r="E2" s="77" t="s">
        <v>93</v>
      </c>
      <c r="F2" s="77" t="s">
        <v>103</v>
      </c>
    </row>
    <row r="3" spans="1:6">
      <c r="A3" s="76" t="s">
        <v>108</v>
      </c>
      <c r="B3" s="76" t="s">
        <v>109</v>
      </c>
      <c r="C3" s="76" t="s">
        <v>110</v>
      </c>
      <c r="D3" s="79">
        <v>5021</v>
      </c>
      <c r="E3" s="76" t="s">
        <v>28</v>
      </c>
      <c r="F3" s="76" t="s">
        <v>111</v>
      </c>
    </row>
    <row r="4" spans="1:6">
      <c r="A4" s="76" t="s">
        <v>112</v>
      </c>
      <c r="B4" s="76" t="s">
        <v>113</v>
      </c>
      <c r="C4" s="76" t="s">
        <v>110</v>
      </c>
      <c r="D4" s="79">
        <v>5023</v>
      </c>
      <c r="E4" s="76" t="s">
        <v>28</v>
      </c>
      <c r="F4" s="76" t="s">
        <v>114</v>
      </c>
    </row>
    <row r="5" spans="1:6">
      <c r="A5" s="76" t="s">
        <v>121</v>
      </c>
      <c r="B5" s="76" t="s">
        <v>122</v>
      </c>
      <c r="C5" s="76" t="s">
        <v>123</v>
      </c>
      <c r="D5" s="79" t="s">
        <v>124</v>
      </c>
      <c r="E5" s="76" t="s">
        <v>92</v>
      </c>
      <c r="F5" s="76" t="s">
        <v>125</v>
      </c>
    </row>
    <row r="6" spans="1:6">
      <c r="A6" s="76" t="s">
        <v>130</v>
      </c>
      <c r="B6" s="76" t="s">
        <v>131</v>
      </c>
      <c r="C6" s="76" t="s">
        <v>132</v>
      </c>
      <c r="D6" s="79">
        <v>67000</v>
      </c>
      <c r="E6" s="76" t="s">
        <v>85</v>
      </c>
      <c r="F6" s="76" t="s">
        <v>133</v>
      </c>
    </row>
    <row r="7" spans="1:6">
      <c r="A7" s="76" t="s">
        <v>115</v>
      </c>
      <c r="B7" s="76" t="s">
        <v>116</v>
      </c>
      <c r="C7" s="76" t="s">
        <v>117</v>
      </c>
      <c r="D7" s="79" t="s">
        <v>118</v>
      </c>
      <c r="E7" s="76" t="s">
        <v>119</v>
      </c>
      <c r="F7" s="76" t="s">
        <v>120</v>
      </c>
    </row>
    <row r="8" spans="1:6">
      <c r="A8" s="76" t="s">
        <v>149</v>
      </c>
      <c r="B8" s="76" t="s">
        <v>150</v>
      </c>
      <c r="C8" s="76" t="s">
        <v>151</v>
      </c>
      <c r="D8" s="79">
        <v>5020</v>
      </c>
      <c r="E8" s="76" t="s">
        <v>135</v>
      </c>
      <c r="F8" s="76" t="s">
        <v>152</v>
      </c>
    </row>
    <row r="9" spans="1:6">
      <c r="A9" s="76" t="s">
        <v>146</v>
      </c>
      <c r="B9" s="76" t="s">
        <v>147</v>
      </c>
      <c r="C9" s="76" t="s">
        <v>110</v>
      </c>
      <c r="D9" s="79">
        <v>5033</v>
      </c>
      <c r="E9" s="76" t="s">
        <v>28</v>
      </c>
      <c r="F9" s="76" t="s">
        <v>148</v>
      </c>
    </row>
    <row r="10" spans="1:6">
      <c r="A10" s="76" t="s">
        <v>126</v>
      </c>
      <c r="B10" s="76" t="s">
        <v>127</v>
      </c>
      <c r="C10" s="76" t="s">
        <v>128</v>
      </c>
      <c r="D10" s="79">
        <v>68306</v>
      </c>
      <c r="E10" s="76" t="s">
        <v>86</v>
      </c>
      <c r="F10" s="76" t="s">
        <v>129</v>
      </c>
    </row>
    <row r="11" spans="1:6">
      <c r="A11" s="76" t="s">
        <v>138</v>
      </c>
      <c r="B11" s="76" t="s">
        <v>139</v>
      </c>
      <c r="C11" s="76" t="s">
        <v>140</v>
      </c>
      <c r="D11" s="79">
        <v>50739</v>
      </c>
      <c r="E11" s="76" t="s">
        <v>86</v>
      </c>
      <c r="F11" s="76" t="s">
        <v>141</v>
      </c>
    </row>
    <row r="12" spans="1:6">
      <c r="A12" s="76" t="s">
        <v>138</v>
      </c>
      <c r="B12" s="76" t="s">
        <v>139</v>
      </c>
      <c r="C12" s="76" t="s">
        <v>140</v>
      </c>
      <c r="D12" s="79">
        <v>50739</v>
      </c>
      <c r="E12" s="76" t="s">
        <v>86</v>
      </c>
      <c r="F12" s="76" t="s">
        <v>141</v>
      </c>
    </row>
    <row r="13" spans="1:6">
      <c r="A13" s="76" t="s">
        <v>156</v>
      </c>
      <c r="B13" s="76" t="s">
        <v>157</v>
      </c>
      <c r="C13" s="76" t="s">
        <v>158</v>
      </c>
      <c r="D13" s="79">
        <v>1307</v>
      </c>
      <c r="E13" s="76" t="s">
        <v>86</v>
      </c>
      <c r="F13" s="76" t="s">
        <v>159</v>
      </c>
    </row>
    <row r="14" spans="1:6">
      <c r="A14" s="76" t="s">
        <v>153</v>
      </c>
      <c r="B14" s="76" t="s">
        <v>154</v>
      </c>
      <c r="C14" s="76" t="s">
        <v>136</v>
      </c>
      <c r="D14" s="79">
        <v>1756</v>
      </c>
      <c r="E14" s="76" t="s">
        <v>137</v>
      </c>
      <c r="F14" s="76" t="s">
        <v>155</v>
      </c>
    </row>
    <row r="15" spans="1:6">
      <c r="A15" s="76" t="s">
        <v>104</v>
      </c>
      <c r="B15" s="76" t="s">
        <v>105</v>
      </c>
      <c r="C15" s="76" t="s">
        <v>106</v>
      </c>
      <c r="D15" s="79">
        <v>12209</v>
      </c>
      <c r="E15" s="76" t="s">
        <v>86</v>
      </c>
      <c r="F15" s="76" t="s">
        <v>107</v>
      </c>
    </row>
    <row r="16" spans="1:6">
      <c r="A16" s="76" t="s">
        <v>142</v>
      </c>
      <c r="B16" s="76" t="s">
        <v>143</v>
      </c>
      <c r="C16" s="76" t="s">
        <v>144</v>
      </c>
      <c r="D16" s="79">
        <v>75012</v>
      </c>
      <c r="E16" s="76" t="s">
        <v>85</v>
      </c>
      <c r="F16" s="76" t="s">
        <v>145</v>
      </c>
    </row>
    <row r="17" spans="1:9">
      <c r="A17" s="76" t="s">
        <v>126</v>
      </c>
      <c r="B17" s="76" t="s">
        <v>127</v>
      </c>
      <c r="C17" s="76" t="s">
        <v>128</v>
      </c>
      <c r="D17" s="79">
        <v>68306</v>
      </c>
      <c r="E17" s="76" t="s">
        <v>86</v>
      </c>
      <c r="F17" s="76" t="s">
        <v>129</v>
      </c>
    </row>
    <row r="18" spans="1:9">
      <c r="A18" s="76" t="s">
        <v>160</v>
      </c>
      <c r="B18" s="76" t="s">
        <v>161</v>
      </c>
      <c r="C18" s="76" t="s">
        <v>134</v>
      </c>
      <c r="D18" s="79">
        <v>1010</v>
      </c>
      <c r="E18" s="76" t="s">
        <v>14</v>
      </c>
      <c r="F18" s="76" t="s">
        <v>162</v>
      </c>
    </row>
    <row r="19" spans="1:9">
      <c r="A19" s="76" t="s">
        <v>115</v>
      </c>
      <c r="B19" s="76" t="s">
        <v>116</v>
      </c>
      <c r="C19" s="76" t="s">
        <v>117</v>
      </c>
      <c r="D19" s="79" t="s">
        <v>118</v>
      </c>
      <c r="E19" s="76" t="s">
        <v>119</v>
      </c>
      <c r="F19" s="76" t="s">
        <v>120</v>
      </c>
    </row>
    <row r="20" spans="1:9">
      <c r="A20" s="76" t="s">
        <v>104</v>
      </c>
      <c r="B20" s="76" t="s">
        <v>105</v>
      </c>
      <c r="C20" s="76" t="s">
        <v>106</v>
      </c>
      <c r="D20" s="79">
        <v>12209</v>
      </c>
      <c r="E20" s="76" t="s">
        <v>86</v>
      </c>
      <c r="F20" s="76" t="s">
        <v>107</v>
      </c>
    </row>
    <row r="21" spans="1:9">
      <c r="A21" s="76" t="s">
        <v>115</v>
      </c>
      <c r="B21" s="76" t="s">
        <v>116</v>
      </c>
      <c r="C21" s="76" t="s">
        <v>117</v>
      </c>
      <c r="D21" s="79" t="s">
        <v>118</v>
      </c>
      <c r="E21" s="76" t="s">
        <v>119</v>
      </c>
      <c r="F21" s="76" t="s">
        <v>120</v>
      </c>
    </row>
    <row r="23" spans="1:9">
      <c r="A23" s="1"/>
      <c r="B23" s="1"/>
      <c r="C23" s="1"/>
      <c r="D23" s="1"/>
      <c r="E23" s="1"/>
      <c r="F23" s="1"/>
      <c r="H23" s="1"/>
      <c r="I23" s="1"/>
    </row>
    <row r="24" spans="1:9">
      <c r="A24" s="80"/>
      <c r="B24" s="80"/>
      <c r="C24" s="80"/>
      <c r="D24" s="81"/>
      <c r="E24" s="80"/>
      <c r="F24" s="80"/>
      <c r="H24" s="80"/>
      <c r="I24" s="80"/>
    </row>
    <row r="25" spans="1:9">
      <c r="A25" s="80"/>
      <c r="B25" s="80"/>
      <c r="C25" s="80"/>
      <c r="D25" s="81"/>
      <c r="E25" s="80"/>
      <c r="F25" s="80"/>
      <c r="H25" s="80"/>
      <c r="I25" s="80"/>
    </row>
    <row r="26" spans="1:9">
      <c r="A26" s="80"/>
      <c r="B26" s="80"/>
      <c r="C26" s="80"/>
      <c r="D26" s="81"/>
      <c r="E26" s="80"/>
      <c r="F26" s="80"/>
      <c r="H26" s="80"/>
      <c r="I26" s="80"/>
    </row>
    <row r="27" spans="1:9">
      <c r="A27" s="80"/>
      <c r="B27" s="80"/>
      <c r="C27" s="80"/>
      <c r="D27" s="81"/>
      <c r="E27" s="80"/>
      <c r="F27" s="80"/>
      <c r="H27" s="80"/>
      <c r="I27" s="80"/>
    </row>
  </sheetData>
  <conditionalFormatting sqref="A3:A21">
    <cfRule type="duplicateValues" dxfId="14" priority="5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AJ8"/>
  <sheetViews>
    <sheetView workbookViewId="0">
      <selection activeCell="A2" sqref="A2"/>
    </sheetView>
  </sheetViews>
  <sheetFormatPr baseColWidth="10" defaultColWidth="8.83203125" defaultRowHeight="15"/>
  <cols>
    <col min="1" max="1" width="10.6640625" style="27" bestFit="1" customWidth="1"/>
    <col min="2" max="2" width="5" style="27" bestFit="1" customWidth="1"/>
    <col min="3" max="3" width="4" style="27" bestFit="1" customWidth="1"/>
    <col min="4" max="4" width="6.5" style="27" bestFit="1" customWidth="1"/>
    <col min="5" max="5" width="6.1640625" style="27" bestFit="1" customWidth="1"/>
    <col min="6" max="6" width="4" style="27" bestFit="1" customWidth="1"/>
    <col min="7" max="7" width="6.5" style="27" bestFit="1" customWidth="1"/>
    <col min="8" max="8" width="6.1640625" style="27" bestFit="1" customWidth="1"/>
    <col min="9" max="9" width="4" style="27" bestFit="1" customWidth="1"/>
    <col min="10" max="10" width="6.5" style="27" bestFit="1" customWidth="1"/>
    <col min="11" max="11" width="6.1640625" style="27" bestFit="1" customWidth="1"/>
    <col min="12" max="12" width="4" style="27" bestFit="1" customWidth="1"/>
    <col min="13" max="13" width="6.5" style="27" bestFit="1" customWidth="1"/>
    <col min="14" max="14" width="6.1640625" style="27" bestFit="1" customWidth="1"/>
    <col min="15" max="15" width="4" style="27" bestFit="1" customWidth="1"/>
    <col min="16" max="16" width="7.5" style="27" bestFit="1" customWidth="1"/>
    <col min="17" max="17" width="7.1640625" style="27" bestFit="1" customWidth="1"/>
    <col min="18" max="18" width="4" style="27" bestFit="1" customWidth="1"/>
    <col min="19" max="19" width="7.5" style="27" bestFit="1" customWidth="1"/>
    <col min="20" max="20" width="7.1640625" style="27" bestFit="1" customWidth="1"/>
    <col min="21" max="21" width="4" style="27" bestFit="1" customWidth="1"/>
    <col min="22" max="22" width="7.5" style="27" bestFit="1" customWidth="1"/>
    <col min="23" max="23" width="7.1640625" style="27" bestFit="1" customWidth="1"/>
    <col min="24" max="24" width="4" style="27" bestFit="1" customWidth="1"/>
    <col min="25" max="25" width="7.5" style="27" bestFit="1" customWidth="1"/>
    <col min="26" max="26" width="7.1640625" style="27" bestFit="1" customWidth="1"/>
    <col min="27" max="27" width="4" style="27" bestFit="1" customWidth="1"/>
    <col min="28" max="29" width="4" style="27" customWidth="1"/>
    <col min="30" max="30" width="4" style="27" bestFit="1" customWidth="1"/>
    <col min="31" max="34" width="4" style="27" customWidth="1"/>
    <col min="35" max="36" width="4" style="27" bestFit="1" customWidth="1"/>
    <col min="37" max="278" width="9.1640625" style="27"/>
    <col min="279" max="279" width="11.33203125" style="27" customWidth="1"/>
    <col min="280" max="283" width="5.5" style="27" customWidth="1"/>
    <col min="284" max="284" width="6.1640625" style="27" customWidth="1"/>
    <col min="285" max="534" width="9.1640625" style="27"/>
    <col min="535" max="535" width="11.33203125" style="27" customWidth="1"/>
    <col min="536" max="539" width="5.5" style="27" customWidth="1"/>
    <col min="540" max="540" width="6.1640625" style="27" customWidth="1"/>
    <col min="541" max="790" width="9.1640625" style="27"/>
    <col min="791" max="791" width="11.33203125" style="27" customWidth="1"/>
    <col min="792" max="795" width="5.5" style="27" customWidth="1"/>
    <col min="796" max="796" width="6.1640625" style="27" customWidth="1"/>
    <col min="797" max="1046" width="9.1640625" style="27"/>
    <col min="1047" max="1047" width="11.33203125" style="27" customWidth="1"/>
    <col min="1048" max="1051" width="5.5" style="27" customWidth="1"/>
    <col min="1052" max="1052" width="6.1640625" style="27" customWidth="1"/>
    <col min="1053" max="1302" width="9.1640625" style="27"/>
    <col min="1303" max="1303" width="11.33203125" style="27" customWidth="1"/>
    <col min="1304" max="1307" width="5.5" style="27" customWidth="1"/>
    <col min="1308" max="1308" width="6.1640625" style="27" customWidth="1"/>
    <col min="1309" max="1558" width="9.1640625" style="27"/>
    <col min="1559" max="1559" width="11.33203125" style="27" customWidth="1"/>
    <col min="1560" max="1563" width="5.5" style="27" customWidth="1"/>
    <col min="1564" max="1564" width="6.1640625" style="27" customWidth="1"/>
    <col min="1565" max="1814" width="9.1640625" style="27"/>
    <col min="1815" max="1815" width="11.33203125" style="27" customWidth="1"/>
    <col min="1816" max="1819" width="5.5" style="27" customWidth="1"/>
    <col min="1820" max="1820" width="6.1640625" style="27" customWidth="1"/>
    <col min="1821" max="2070" width="9.1640625" style="27"/>
    <col min="2071" max="2071" width="11.33203125" style="27" customWidth="1"/>
    <col min="2072" max="2075" width="5.5" style="27" customWidth="1"/>
    <col min="2076" max="2076" width="6.1640625" style="27" customWidth="1"/>
    <col min="2077" max="2326" width="9.1640625" style="27"/>
    <col min="2327" max="2327" width="11.33203125" style="27" customWidth="1"/>
    <col min="2328" max="2331" width="5.5" style="27" customWidth="1"/>
    <col min="2332" max="2332" width="6.1640625" style="27" customWidth="1"/>
    <col min="2333" max="2582" width="9.1640625" style="27"/>
    <col min="2583" max="2583" width="11.33203125" style="27" customWidth="1"/>
    <col min="2584" max="2587" width="5.5" style="27" customWidth="1"/>
    <col min="2588" max="2588" width="6.1640625" style="27" customWidth="1"/>
    <col min="2589" max="2838" width="9.1640625" style="27"/>
    <col min="2839" max="2839" width="11.33203125" style="27" customWidth="1"/>
    <col min="2840" max="2843" width="5.5" style="27" customWidth="1"/>
    <col min="2844" max="2844" width="6.1640625" style="27" customWidth="1"/>
    <col min="2845" max="3094" width="9.1640625" style="27"/>
    <col min="3095" max="3095" width="11.33203125" style="27" customWidth="1"/>
    <col min="3096" max="3099" width="5.5" style="27" customWidth="1"/>
    <col min="3100" max="3100" width="6.1640625" style="27" customWidth="1"/>
    <col min="3101" max="3350" width="9.1640625" style="27"/>
    <col min="3351" max="3351" width="11.33203125" style="27" customWidth="1"/>
    <col min="3352" max="3355" width="5.5" style="27" customWidth="1"/>
    <col min="3356" max="3356" width="6.1640625" style="27" customWidth="1"/>
    <col min="3357" max="3606" width="9.1640625" style="27"/>
    <col min="3607" max="3607" width="11.33203125" style="27" customWidth="1"/>
    <col min="3608" max="3611" width="5.5" style="27" customWidth="1"/>
    <col min="3612" max="3612" width="6.1640625" style="27" customWidth="1"/>
    <col min="3613" max="3862" width="9.1640625" style="27"/>
    <col min="3863" max="3863" width="11.33203125" style="27" customWidth="1"/>
    <col min="3864" max="3867" width="5.5" style="27" customWidth="1"/>
    <col min="3868" max="3868" width="6.1640625" style="27" customWidth="1"/>
    <col min="3869" max="4118" width="9.1640625" style="27"/>
    <col min="4119" max="4119" width="11.33203125" style="27" customWidth="1"/>
    <col min="4120" max="4123" width="5.5" style="27" customWidth="1"/>
    <col min="4124" max="4124" width="6.1640625" style="27" customWidth="1"/>
    <col min="4125" max="4374" width="9.1640625" style="27"/>
    <col min="4375" max="4375" width="11.33203125" style="27" customWidth="1"/>
    <col min="4376" max="4379" width="5.5" style="27" customWidth="1"/>
    <col min="4380" max="4380" width="6.1640625" style="27" customWidth="1"/>
    <col min="4381" max="4630" width="9.1640625" style="27"/>
    <col min="4631" max="4631" width="11.33203125" style="27" customWidth="1"/>
    <col min="4632" max="4635" width="5.5" style="27" customWidth="1"/>
    <col min="4636" max="4636" width="6.1640625" style="27" customWidth="1"/>
    <col min="4637" max="4886" width="9.1640625" style="27"/>
    <col min="4887" max="4887" width="11.33203125" style="27" customWidth="1"/>
    <col min="4888" max="4891" width="5.5" style="27" customWidth="1"/>
    <col min="4892" max="4892" width="6.1640625" style="27" customWidth="1"/>
    <col min="4893" max="5142" width="9.1640625" style="27"/>
    <col min="5143" max="5143" width="11.33203125" style="27" customWidth="1"/>
    <col min="5144" max="5147" width="5.5" style="27" customWidth="1"/>
    <col min="5148" max="5148" width="6.1640625" style="27" customWidth="1"/>
    <col min="5149" max="5398" width="9.1640625" style="27"/>
    <col min="5399" max="5399" width="11.33203125" style="27" customWidth="1"/>
    <col min="5400" max="5403" width="5.5" style="27" customWidth="1"/>
    <col min="5404" max="5404" width="6.1640625" style="27" customWidth="1"/>
    <col min="5405" max="5654" width="9.1640625" style="27"/>
    <col min="5655" max="5655" width="11.33203125" style="27" customWidth="1"/>
    <col min="5656" max="5659" width="5.5" style="27" customWidth="1"/>
    <col min="5660" max="5660" width="6.1640625" style="27" customWidth="1"/>
    <col min="5661" max="5910" width="9.1640625" style="27"/>
    <col min="5911" max="5911" width="11.33203125" style="27" customWidth="1"/>
    <col min="5912" max="5915" width="5.5" style="27" customWidth="1"/>
    <col min="5916" max="5916" width="6.1640625" style="27" customWidth="1"/>
    <col min="5917" max="6166" width="9.1640625" style="27"/>
    <col min="6167" max="6167" width="11.33203125" style="27" customWidth="1"/>
    <col min="6168" max="6171" width="5.5" style="27" customWidth="1"/>
    <col min="6172" max="6172" width="6.1640625" style="27" customWidth="1"/>
    <col min="6173" max="6422" width="9.1640625" style="27"/>
    <col min="6423" max="6423" width="11.33203125" style="27" customWidth="1"/>
    <col min="6424" max="6427" width="5.5" style="27" customWidth="1"/>
    <col min="6428" max="6428" width="6.1640625" style="27" customWidth="1"/>
    <col min="6429" max="6678" width="9.1640625" style="27"/>
    <col min="6679" max="6679" width="11.33203125" style="27" customWidth="1"/>
    <col min="6680" max="6683" width="5.5" style="27" customWidth="1"/>
    <col min="6684" max="6684" width="6.1640625" style="27" customWidth="1"/>
    <col min="6685" max="6934" width="9.1640625" style="27"/>
    <col min="6935" max="6935" width="11.33203125" style="27" customWidth="1"/>
    <col min="6936" max="6939" width="5.5" style="27" customWidth="1"/>
    <col min="6940" max="6940" width="6.1640625" style="27" customWidth="1"/>
    <col min="6941" max="7190" width="9.1640625" style="27"/>
    <col min="7191" max="7191" width="11.33203125" style="27" customWidth="1"/>
    <col min="7192" max="7195" width="5.5" style="27" customWidth="1"/>
    <col min="7196" max="7196" width="6.1640625" style="27" customWidth="1"/>
    <col min="7197" max="7446" width="9.1640625" style="27"/>
    <col min="7447" max="7447" width="11.33203125" style="27" customWidth="1"/>
    <col min="7448" max="7451" width="5.5" style="27" customWidth="1"/>
    <col min="7452" max="7452" width="6.1640625" style="27" customWidth="1"/>
    <col min="7453" max="7702" width="9.1640625" style="27"/>
    <col min="7703" max="7703" width="11.33203125" style="27" customWidth="1"/>
    <col min="7704" max="7707" width="5.5" style="27" customWidth="1"/>
    <col min="7708" max="7708" width="6.1640625" style="27" customWidth="1"/>
    <col min="7709" max="7958" width="9.1640625" style="27"/>
    <col min="7959" max="7959" width="11.33203125" style="27" customWidth="1"/>
    <col min="7960" max="7963" width="5.5" style="27" customWidth="1"/>
    <col min="7964" max="7964" width="6.1640625" style="27" customWidth="1"/>
    <col min="7965" max="8214" width="9.1640625" style="27"/>
    <col min="8215" max="8215" width="11.33203125" style="27" customWidth="1"/>
    <col min="8216" max="8219" width="5.5" style="27" customWidth="1"/>
    <col min="8220" max="8220" width="6.1640625" style="27" customWidth="1"/>
    <col min="8221" max="8470" width="9.1640625" style="27"/>
    <col min="8471" max="8471" width="11.33203125" style="27" customWidth="1"/>
    <col min="8472" max="8475" width="5.5" style="27" customWidth="1"/>
    <col min="8476" max="8476" width="6.1640625" style="27" customWidth="1"/>
    <col min="8477" max="8726" width="9.1640625" style="27"/>
    <col min="8727" max="8727" width="11.33203125" style="27" customWidth="1"/>
    <col min="8728" max="8731" width="5.5" style="27" customWidth="1"/>
    <col min="8732" max="8732" width="6.1640625" style="27" customWidth="1"/>
    <col min="8733" max="8982" width="9.1640625" style="27"/>
    <col min="8983" max="8983" width="11.33203125" style="27" customWidth="1"/>
    <col min="8984" max="8987" width="5.5" style="27" customWidth="1"/>
    <col min="8988" max="8988" width="6.1640625" style="27" customWidth="1"/>
    <col min="8989" max="9238" width="9.1640625" style="27"/>
    <col min="9239" max="9239" width="11.33203125" style="27" customWidth="1"/>
    <col min="9240" max="9243" width="5.5" style="27" customWidth="1"/>
    <col min="9244" max="9244" width="6.1640625" style="27" customWidth="1"/>
    <col min="9245" max="9494" width="9.1640625" style="27"/>
    <col min="9495" max="9495" width="11.33203125" style="27" customWidth="1"/>
    <col min="9496" max="9499" width="5.5" style="27" customWidth="1"/>
    <col min="9500" max="9500" width="6.1640625" style="27" customWidth="1"/>
    <col min="9501" max="9750" width="9.1640625" style="27"/>
    <col min="9751" max="9751" width="11.33203125" style="27" customWidth="1"/>
    <col min="9752" max="9755" width="5.5" style="27" customWidth="1"/>
    <col min="9756" max="9756" width="6.1640625" style="27" customWidth="1"/>
    <col min="9757" max="10006" width="9.1640625" style="27"/>
    <col min="10007" max="10007" width="11.33203125" style="27" customWidth="1"/>
    <col min="10008" max="10011" width="5.5" style="27" customWidth="1"/>
    <col min="10012" max="10012" width="6.1640625" style="27" customWidth="1"/>
    <col min="10013" max="10262" width="9.1640625" style="27"/>
    <col min="10263" max="10263" width="11.33203125" style="27" customWidth="1"/>
    <col min="10264" max="10267" width="5.5" style="27" customWidth="1"/>
    <col min="10268" max="10268" width="6.1640625" style="27" customWidth="1"/>
    <col min="10269" max="10518" width="9.1640625" style="27"/>
    <col min="10519" max="10519" width="11.33203125" style="27" customWidth="1"/>
    <col min="10520" max="10523" width="5.5" style="27" customWidth="1"/>
    <col min="10524" max="10524" width="6.1640625" style="27" customWidth="1"/>
    <col min="10525" max="10774" width="9.1640625" style="27"/>
    <col min="10775" max="10775" width="11.33203125" style="27" customWidth="1"/>
    <col min="10776" max="10779" width="5.5" style="27" customWidth="1"/>
    <col min="10780" max="10780" width="6.1640625" style="27" customWidth="1"/>
    <col min="10781" max="11030" width="9.1640625" style="27"/>
    <col min="11031" max="11031" width="11.33203125" style="27" customWidth="1"/>
    <col min="11032" max="11035" width="5.5" style="27" customWidth="1"/>
    <col min="11036" max="11036" width="6.1640625" style="27" customWidth="1"/>
    <col min="11037" max="11286" width="9.1640625" style="27"/>
    <col min="11287" max="11287" width="11.33203125" style="27" customWidth="1"/>
    <col min="11288" max="11291" width="5.5" style="27" customWidth="1"/>
    <col min="11292" max="11292" width="6.1640625" style="27" customWidth="1"/>
    <col min="11293" max="11542" width="9.1640625" style="27"/>
    <col min="11543" max="11543" width="11.33203125" style="27" customWidth="1"/>
    <col min="11544" max="11547" width="5.5" style="27" customWidth="1"/>
    <col min="11548" max="11548" width="6.1640625" style="27" customWidth="1"/>
    <col min="11549" max="11798" width="9.1640625" style="27"/>
    <col min="11799" max="11799" width="11.33203125" style="27" customWidth="1"/>
    <col min="11800" max="11803" width="5.5" style="27" customWidth="1"/>
    <col min="11804" max="11804" width="6.1640625" style="27" customWidth="1"/>
    <col min="11805" max="12054" width="9.1640625" style="27"/>
    <col min="12055" max="12055" width="11.33203125" style="27" customWidth="1"/>
    <col min="12056" max="12059" width="5.5" style="27" customWidth="1"/>
    <col min="12060" max="12060" width="6.1640625" style="27" customWidth="1"/>
    <col min="12061" max="12310" width="9.1640625" style="27"/>
    <col min="12311" max="12311" width="11.33203125" style="27" customWidth="1"/>
    <col min="12312" max="12315" width="5.5" style="27" customWidth="1"/>
    <col min="12316" max="12316" width="6.1640625" style="27" customWidth="1"/>
    <col min="12317" max="12566" width="9.1640625" style="27"/>
    <col min="12567" max="12567" width="11.33203125" style="27" customWidth="1"/>
    <col min="12568" max="12571" width="5.5" style="27" customWidth="1"/>
    <col min="12572" max="12572" width="6.1640625" style="27" customWidth="1"/>
    <col min="12573" max="12822" width="9.1640625" style="27"/>
    <col min="12823" max="12823" width="11.33203125" style="27" customWidth="1"/>
    <col min="12824" max="12827" width="5.5" style="27" customWidth="1"/>
    <col min="12828" max="12828" width="6.1640625" style="27" customWidth="1"/>
    <col min="12829" max="13078" width="9.1640625" style="27"/>
    <col min="13079" max="13079" width="11.33203125" style="27" customWidth="1"/>
    <col min="13080" max="13083" width="5.5" style="27" customWidth="1"/>
    <col min="13084" max="13084" width="6.1640625" style="27" customWidth="1"/>
    <col min="13085" max="13334" width="9.1640625" style="27"/>
    <col min="13335" max="13335" width="11.33203125" style="27" customWidth="1"/>
    <col min="13336" max="13339" width="5.5" style="27" customWidth="1"/>
    <col min="13340" max="13340" width="6.1640625" style="27" customWidth="1"/>
    <col min="13341" max="13590" width="9.1640625" style="27"/>
    <col min="13591" max="13591" width="11.33203125" style="27" customWidth="1"/>
    <col min="13592" max="13595" width="5.5" style="27" customWidth="1"/>
    <col min="13596" max="13596" width="6.1640625" style="27" customWidth="1"/>
    <col min="13597" max="13846" width="9.1640625" style="27"/>
    <col min="13847" max="13847" width="11.33203125" style="27" customWidth="1"/>
    <col min="13848" max="13851" width="5.5" style="27" customWidth="1"/>
    <col min="13852" max="13852" width="6.1640625" style="27" customWidth="1"/>
    <col min="13853" max="14102" width="9.1640625" style="27"/>
    <col min="14103" max="14103" width="11.33203125" style="27" customWidth="1"/>
    <col min="14104" max="14107" width="5.5" style="27" customWidth="1"/>
    <col min="14108" max="14108" width="6.1640625" style="27" customWidth="1"/>
    <col min="14109" max="14358" width="9.1640625" style="27"/>
    <col min="14359" max="14359" width="11.33203125" style="27" customWidth="1"/>
    <col min="14360" max="14363" width="5.5" style="27" customWidth="1"/>
    <col min="14364" max="14364" width="6.1640625" style="27" customWidth="1"/>
    <col min="14365" max="14614" width="9.1640625" style="27"/>
    <col min="14615" max="14615" width="11.33203125" style="27" customWidth="1"/>
    <col min="14616" max="14619" width="5.5" style="27" customWidth="1"/>
    <col min="14620" max="14620" width="6.1640625" style="27" customWidth="1"/>
    <col min="14621" max="14870" width="9.1640625" style="27"/>
    <col min="14871" max="14871" width="11.33203125" style="27" customWidth="1"/>
    <col min="14872" max="14875" width="5.5" style="27" customWidth="1"/>
    <col min="14876" max="14876" width="6.1640625" style="27" customWidth="1"/>
    <col min="14877" max="15126" width="9.1640625" style="27"/>
    <col min="15127" max="15127" width="11.33203125" style="27" customWidth="1"/>
    <col min="15128" max="15131" width="5.5" style="27" customWidth="1"/>
    <col min="15132" max="15132" width="6.1640625" style="27" customWidth="1"/>
    <col min="15133" max="15382" width="9.1640625" style="27"/>
    <col min="15383" max="15383" width="11.33203125" style="27" customWidth="1"/>
    <col min="15384" max="15387" width="5.5" style="27" customWidth="1"/>
    <col min="15388" max="15388" width="6.1640625" style="27" customWidth="1"/>
    <col min="15389" max="15638" width="9.1640625" style="27"/>
    <col min="15639" max="15639" width="11.33203125" style="27" customWidth="1"/>
    <col min="15640" max="15643" width="5.5" style="27" customWidth="1"/>
    <col min="15644" max="15644" width="6.1640625" style="27" customWidth="1"/>
    <col min="15645" max="15894" width="9.1640625" style="27"/>
    <col min="15895" max="15895" width="11.33203125" style="27" customWidth="1"/>
    <col min="15896" max="15899" width="5.5" style="27" customWidth="1"/>
    <col min="15900" max="15900" width="6.1640625" style="27" customWidth="1"/>
    <col min="15901" max="16150" width="9.1640625" style="27"/>
    <col min="16151" max="16151" width="11.33203125" style="27" customWidth="1"/>
    <col min="16152" max="16155" width="5.5" style="27" customWidth="1"/>
    <col min="16156" max="16156" width="6.1640625" style="27" customWidth="1"/>
    <col min="16157" max="16384" width="9.1640625" style="27"/>
  </cols>
  <sheetData>
    <row r="2" spans="1:36">
      <c r="B2" s="58">
        <v>2005</v>
      </c>
      <c r="C2" s="97" t="s">
        <v>288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26"/>
      <c r="P2" s="26"/>
      <c r="Q2" s="26"/>
      <c r="R2" s="26"/>
      <c r="S2" s="26"/>
      <c r="T2" s="26"/>
      <c r="U2" s="26"/>
      <c r="V2" s="26"/>
      <c r="W2" s="26"/>
      <c r="X2" s="26"/>
      <c r="Y2" s="28"/>
      <c r="Z2" s="28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>
      <c r="A3" s="29" t="s">
        <v>182</v>
      </c>
      <c r="B3" s="28" t="s">
        <v>168</v>
      </c>
      <c r="C3" s="28" t="s">
        <v>165</v>
      </c>
      <c r="D3" s="28" t="s">
        <v>169</v>
      </c>
      <c r="E3" s="28" t="s">
        <v>170</v>
      </c>
      <c r="F3" s="28" t="s">
        <v>166</v>
      </c>
      <c r="G3" s="28" t="s">
        <v>169</v>
      </c>
      <c r="H3" s="28" t="s">
        <v>170</v>
      </c>
      <c r="I3" s="28" t="s">
        <v>167</v>
      </c>
      <c r="J3" s="28" t="s">
        <v>169</v>
      </c>
      <c r="K3" s="28" t="s">
        <v>170</v>
      </c>
      <c r="L3" s="28" t="s">
        <v>168</v>
      </c>
      <c r="M3" s="28" t="s">
        <v>169</v>
      </c>
      <c r="N3" s="28" t="s">
        <v>170</v>
      </c>
      <c r="O3" s="28"/>
      <c r="P3" s="28"/>
      <c r="Q3" s="28"/>
      <c r="R3" s="28"/>
      <c r="S3" s="28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>
      <c r="A4" s="27" t="s">
        <v>0</v>
      </c>
      <c r="B4" s="5">
        <v>32</v>
      </c>
      <c r="C4" s="5">
        <v>33</v>
      </c>
      <c r="D4" s="30">
        <f>C4</f>
        <v>33</v>
      </c>
      <c r="E4" s="30">
        <f>C4-B4</f>
        <v>1</v>
      </c>
      <c r="F4" s="5">
        <v>81</v>
      </c>
      <c r="G4" s="30">
        <f>F4</f>
        <v>81</v>
      </c>
      <c r="H4" s="82">
        <f>F4-C4</f>
        <v>48</v>
      </c>
      <c r="I4" s="5">
        <v>72</v>
      </c>
      <c r="J4" s="30">
        <f>I4</f>
        <v>72</v>
      </c>
      <c r="K4" s="30">
        <f>I4-F4</f>
        <v>-9</v>
      </c>
      <c r="L4" s="5">
        <v>56</v>
      </c>
      <c r="M4" s="30">
        <f>L4</f>
        <v>56</v>
      </c>
      <c r="N4" s="30">
        <f>L4-I4</f>
        <v>-16</v>
      </c>
    </row>
    <row r="5" spans="1:36">
      <c r="A5" s="27" t="s">
        <v>1</v>
      </c>
      <c r="B5" s="5">
        <v>26</v>
      </c>
      <c r="C5" s="5">
        <v>29</v>
      </c>
      <c r="D5" s="30">
        <f t="shared" ref="D5:D8" si="0">C5</f>
        <v>29</v>
      </c>
      <c r="E5" s="30">
        <f t="shared" ref="E5:E8" si="1">C5-B5</f>
        <v>3</v>
      </c>
      <c r="F5" s="5">
        <v>30</v>
      </c>
      <c r="G5" s="30">
        <f t="shared" ref="G5:G8" si="2">F5</f>
        <v>30</v>
      </c>
      <c r="H5" s="82">
        <f t="shared" ref="H5:H8" si="3">F5-C5</f>
        <v>1</v>
      </c>
      <c r="I5" s="5">
        <v>42</v>
      </c>
      <c r="J5" s="30">
        <f t="shared" ref="J5:J8" si="4">I5</f>
        <v>42</v>
      </c>
      <c r="K5" s="30">
        <f t="shared" ref="K5:K8" si="5">I5-F5</f>
        <v>12</v>
      </c>
      <c r="L5" s="5">
        <v>69</v>
      </c>
      <c r="M5" s="30">
        <f t="shared" ref="M5:M8" si="6">L5</f>
        <v>69</v>
      </c>
      <c r="N5" s="30">
        <f t="shared" ref="N5:N8" si="7">L5-I5</f>
        <v>27</v>
      </c>
    </row>
    <row r="6" spans="1:36">
      <c r="A6" s="27" t="s">
        <v>2</v>
      </c>
      <c r="B6" s="5">
        <v>49</v>
      </c>
      <c r="C6" s="5">
        <v>62</v>
      </c>
      <c r="D6" s="30">
        <f t="shared" si="0"/>
        <v>62</v>
      </c>
      <c r="E6" s="30">
        <f t="shared" si="1"/>
        <v>13</v>
      </c>
      <c r="F6" s="5">
        <v>70</v>
      </c>
      <c r="G6" s="30">
        <f t="shared" si="2"/>
        <v>70</v>
      </c>
      <c r="H6" s="82">
        <f t="shared" si="3"/>
        <v>8</v>
      </c>
      <c r="I6" s="5">
        <v>43</v>
      </c>
      <c r="J6" s="30">
        <f t="shared" si="4"/>
        <v>43</v>
      </c>
      <c r="K6" s="30">
        <f t="shared" si="5"/>
        <v>-27</v>
      </c>
      <c r="L6" s="5">
        <v>63</v>
      </c>
      <c r="M6" s="30">
        <f t="shared" si="6"/>
        <v>63</v>
      </c>
      <c r="N6" s="30">
        <f t="shared" si="7"/>
        <v>20</v>
      </c>
    </row>
    <row r="7" spans="1:36">
      <c r="A7" s="27" t="s">
        <v>163</v>
      </c>
      <c r="B7" s="5">
        <v>22</v>
      </c>
      <c r="C7" s="5">
        <v>64</v>
      </c>
      <c r="D7" s="30">
        <f t="shared" si="0"/>
        <v>64</v>
      </c>
      <c r="E7" s="30">
        <f t="shared" si="1"/>
        <v>42</v>
      </c>
      <c r="F7" s="5">
        <v>78</v>
      </c>
      <c r="G7" s="30">
        <f t="shared" si="2"/>
        <v>78</v>
      </c>
      <c r="H7" s="82">
        <f t="shared" si="3"/>
        <v>14</v>
      </c>
      <c r="I7" s="5">
        <v>38</v>
      </c>
      <c r="J7" s="30">
        <f t="shared" si="4"/>
        <v>38</v>
      </c>
      <c r="K7" s="30">
        <f t="shared" si="5"/>
        <v>-40</v>
      </c>
      <c r="L7" s="5">
        <v>45</v>
      </c>
      <c r="M7" s="30">
        <f t="shared" si="6"/>
        <v>45</v>
      </c>
      <c r="N7" s="30">
        <f t="shared" si="7"/>
        <v>7</v>
      </c>
    </row>
    <row r="8" spans="1:36">
      <c r="A8" s="27" t="s">
        <v>164</v>
      </c>
      <c r="B8" s="5">
        <v>11</v>
      </c>
      <c r="C8" s="5">
        <v>67</v>
      </c>
      <c r="D8" s="30">
        <f t="shared" si="0"/>
        <v>67</v>
      </c>
      <c r="E8" s="30">
        <f t="shared" si="1"/>
        <v>56</v>
      </c>
      <c r="F8" s="5">
        <v>77</v>
      </c>
      <c r="G8" s="30">
        <f t="shared" si="2"/>
        <v>77</v>
      </c>
      <c r="H8" s="82">
        <f t="shared" si="3"/>
        <v>10</v>
      </c>
      <c r="I8" s="5">
        <v>35</v>
      </c>
      <c r="J8" s="30">
        <f t="shared" si="4"/>
        <v>35</v>
      </c>
      <c r="K8" s="30">
        <f t="shared" si="5"/>
        <v>-42</v>
      </c>
      <c r="L8" s="5">
        <v>76</v>
      </c>
      <c r="M8" s="30">
        <f t="shared" si="6"/>
        <v>76</v>
      </c>
      <c r="N8" s="30">
        <f t="shared" si="7"/>
        <v>41</v>
      </c>
    </row>
  </sheetData>
  <mergeCells count="1">
    <mergeCell ref="C2:N2"/>
  </mergeCells>
  <conditionalFormatting sqref="M4:M8">
    <cfRule type="iconSet" priority="8">
      <iconSet iconSet="3Symbols2" showValue="0">
        <cfvo type="percent" val="0"/>
        <cfvo type="num" val="45"/>
        <cfvo type="num" val="50"/>
      </iconSet>
    </cfRule>
  </conditionalFormatting>
  <conditionalFormatting sqref="J4:J8">
    <cfRule type="iconSet" priority="7">
      <iconSet iconSet="3Symbols2" showValue="0">
        <cfvo type="percent" val="0"/>
        <cfvo type="num" val="45"/>
        <cfvo type="num" val="50"/>
      </iconSet>
    </cfRule>
  </conditionalFormatting>
  <conditionalFormatting sqref="G4:G8">
    <cfRule type="iconSet" priority="6">
      <iconSet iconSet="3Symbols2" showValue="0">
        <cfvo type="percent" val="0"/>
        <cfvo type="num" val="45"/>
        <cfvo type="num" val="50"/>
      </iconSet>
    </cfRule>
  </conditionalFormatting>
  <conditionalFormatting sqref="D4:D8">
    <cfRule type="iconSet" priority="5">
      <iconSet iconSet="3Symbols2" showValue="0">
        <cfvo type="percent" val="0"/>
        <cfvo type="num" val="45"/>
        <cfvo type="num" val="50"/>
      </iconSet>
    </cfRule>
  </conditionalFormatting>
  <conditionalFormatting sqref="E4:E8">
    <cfRule type="iconSet" priority="4">
      <iconSet iconSet="3Arrows" showValue="0">
        <cfvo type="percent" val="0"/>
        <cfvo type="num" val="0"/>
        <cfvo type="num" val="5"/>
      </iconSet>
    </cfRule>
  </conditionalFormatting>
  <conditionalFormatting sqref="H4:H8">
    <cfRule type="iconSet" priority="3">
      <iconSet iconSet="3Arrows" showValue="0">
        <cfvo type="percent" val="0"/>
        <cfvo type="num" val="0"/>
        <cfvo type="num" val="5"/>
      </iconSet>
    </cfRule>
  </conditionalFormatting>
  <conditionalFormatting sqref="K4:K8">
    <cfRule type="iconSet" priority="2">
      <iconSet iconSet="3Arrows" showValue="0">
        <cfvo type="percent" val="0"/>
        <cfvo type="num" val="0"/>
        <cfvo type="num" val="5"/>
      </iconSet>
    </cfRule>
  </conditionalFormatting>
  <conditionalFormatting sqref="N4:N8">
    <cfRule type="iconSet" priority="1">
      <iconSet iconSet="3Arrows" showValue="0">
        <cfvo type="percent" val="0"/>
        <cfvo type="num" val="0"/>
        <cfvo type="num" val="5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2:G15"/>
  <sheetViews>
    <sheetView workbookViewId="0">
      <selection activeCell="A2" sqref="A2"/>
    </sheetView>
  </sheetViews>
  <sheetFormatPr baseColWidth="10" defaultColWidth="8.83203125" defaultRowHeight="15"/>
  <cols>
    <col min="1" max="1" width="14" bestFit="1" customWidth="1"/>
    <col min="2" max="7" width="10.6640625" customWidth="1"/>
  </cols>
  <sheetData>
    <row r="2" spans="1:7">
      <c r="A2" t="s">
        <v>253</v>
      </c>
      <c r="B2" s="48">
        <v>5</v>
      </c>
      <c r="C2" s="49">
        <v>4</v>
      </c>
      <c r="D2" s="50">
        <v>3</v>
      </c>
      <c r="E2" s="51">
        <v>2</v>
      </c>
      <c r="F2" s="52">
        <v>1</v>
      </c>
      <c r="G2" s="53"/>
    </row>
    <row r="3" spans="1:7" ht="32">
      <c r="A3" s="6" t="s">
        <v>75</v>
      </c>
      <c r="B3" s="6" t="s">
        <v>173</v>
      </c>
      <c r="C3" s="6" t="s">
        <v>174</v>
      </c>
      <c r="D3" s="7" t="s">
        <v>255</v>
      </c>
      <c r="E3" s="6" t="s">
        <v>175</v>
      </c>
      <c r="F3" s="7" t="s">
        <v>180</v>
      </c>
      <c r="G3" s="7" t="s">
        <v>181</v>
      </c>
    </row>
    <row r="4" spans="1:7">
      <c r="A4" t="s">
        <v>171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>
      <c r="A5" t="s">
        <v>172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>
      <c r="A6" t="s">
        <v>176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>
      <c r="A7" t="s">
        <v>177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>
      <c r="A8" t="s">
        <v>178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>
      <c r="A9" t="s">
        <v>179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>
      <c r="B10" s="2"/>
      <c r="C10" s="2"/>
      <c r="E10" s="2"/>
    </row>
    <row r="15" spans="1:7">
      <c r="C15" s="47"/>
    </row>
  </sheetData>
  <conditionalFormatting sqref="B4:G9">
    <cfRule type="iconSet" priority="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2:F2">
    <cfRule type="iconSet" priority="2">
      <iconSet iconSet="5Quarters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2:G15"/>
  <sheetViews>
    <sheetView workbookViewId="0">
      <selection activeCell="A2" sqref="A2"/>
    </sheetView>
  </sheetViews>
  <sheetFormatPr baseColWidth="10" defaultColWidth="8.83203125" defaultRowHeight="15"/>
  <cols>
    <col min="1" max="1" width="11.83203125" bestFit="1" customWidth="1"/>
    <col min="2" max="2" width="11.1640625" bestFit="1" customWidth="1"/>
    <col min="3" max="3" width="10.5" bestFit="1" customWidth="1"/>
    <col min="6" max="6" width="14" bestFit="1" customWidth="1"/>
  </cols>
  <sheetData>
    <row r="2" spans="1:7" ht="16">
      <c r="A2" s="6" t="s">
        <v>211</v>
      </c>
      <c r="B2" s="7" t="s">
        <v>268</v>
      </c>
      <c r="C2" s="6" t="s">
        <v>170</v>
      </c>
    </row>
    <row r="3" spans="1:7">
      <c r="A3" t="s">
        <v>209</v>
      </c>
      <c r="B3" s="40">
        <v>5000</v>
      </c>
      <c r="G3" s="31"/>
    </row>
    <row r="4" spans="1:7">
      <c r="A4" t="s">
        <v>210</v>
      </c>
      <c r="B4" s="40">
        <v>7000</v>
      </c>
      <c r="C4" s="20">
        <f>B4-B3</f>
        <v>2000</v>
      </c>
      <c r="G4" s="31"/>
    </row>
    <row r="5" spans="1:7">
      <c r="A5" t="s">
        <v>212</v>
      </c>
      <c r="B5" s="40">
        <v>10000</v>
      </c>
      <c r="C5" s="20">
        <f t="shared" ref="C5:C14" si="0">B5-B4</f>
        <v>3000</v>
      </c>
      <c r="G5" s="31"/>
    </row>
    <row r="6" spans="1:7">
      <c r="A6" t="s">
        <v>213</v>
      </c>
      <c r="B6" s="40">
        <v>2500</v>
      </c>
      <c r="C6" s="20">
        <f t="shared" si="0"/>
        <v>-7500</v>
      </c>
      <c r="G6" s="31"/>
    </row>
    <row r="7" spans="1:7">
      <c r="A7" t="s">
        <v>214</v>
      </c>
      <c r="B7" s="40">
        <v>4000</v>
      </c>
      <c r="C7" s="20">
        <f t="shared" si="0"/>
        <v>1500</v>
      </c>
    </row>
    <row r="8" spans="1:7">
      <c r="A8" t="s">
        <v>207</v>
      </c>
      <c r="B8" s="40">
        <v>9800</v>
      </c>
      <c r="C8" s="20">
        <f t="shared" si="0"/>
        <v>5800</v>
      </c>
    </row>
    <row r="9" spans="1:7">
      <c r="A9" t="s">
        <v>208</v>
      </c>
      <c r="B9" s="40">
        <v>5400</v>
      </c>
      <c r="C9" s="20">
        <f t="shared" si="0"/>
        <v>-4400</v>
      </c>
    </row>
    <row r="10" spans="1:7">
      <c r="A10" t="s">
        <v>215</v>
      </c>
      <c r="B10" s="40">
        <v>6700</v>
      </c>
      <c r="C10" s="20">
        <f t="shared" si="0"/>
        <v>1300</v>
      </c>
    </row>
    <row r="11" spans="1:7">
      <c r="A11" t="s">
        <v>216</v>
      </c>
      <c r="B11" s="40">
        <v>4300</v>
      </c>
      <c r="C11" s="20">
        <f t="shared" si="0"/>
        <v>-2400</v>
      </c>
    </row>
    <row r="12" spans="1:7">
      <c r="A12" t="s">
        <v>219</v>
      </c>
      <c r="B12" s="40">
        <v>11000</v>
      </c>
      <c r="C12" s="20">
        <f t="shared" si="0"/>
        <v>6700</v>
      </c>
    </row>
    <row r="13" spans="1:7">
      <c r="A13" t="s">
        <v>217</v>
      </c>
      <c r="B13" s="40">
        <v>12500</v>
      </c>
      <c r="C13" s="20">
        <f t="shared" si="0"/>
        <v>1500</v>
      </c>
    </row>
    <row r="14" spans="1:7">
      <c r="A14" t="s">
        <v>218</v>
      </c>
      <c r="B14" s="40">
        <v>9800</v>
      </c>
      <c r="C14" s="20">
        <f t="shared" si="0"/>
        <v>-2700</v>
      </c>
    </row>
    <row r="15" spans="1:7">
      <c r="B15" s="40"/>
    </row>
  </sheetData>
  <conditionalFormatting sqref="C4:C14">
    <cfRule type="iconSet" priority="3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868694D-5EA1-4970-B8F2-C7BE7A5B832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4873beb7-5857-4685-be1f-d57550cc96cc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Mountains</vt:lpstr>
      <vt:lpstr>Category sales</vt:lpstr>
      <vt:lpstr>Banded rows</vt:lpstr>
      <vt:lpstr>Compare to totals</vt:lpstr>
      <vt:lpstr>Products3</vt:lpstr>
      <vt:lpstr>Customers2</vt:lpstr>
      <vt:lpstr>Another Sheet 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2021-03-17T09:56:35Z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