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2"/>
  </bookViews>
  <sheets>
    <sheet name="Scoba 9" sheetId="1" r:id="rId1"/>
    <sheet name="Scoba 9 histogram" sheetId="4" r:id="rId2"/>
    <sheet name="Scoba 12" sheetId="2" r:id="rId3"/>
    <sheet name="Scoba 12 histogram" sheetId="5" r:id="rId4"/>
  </sheets>
  <calcPr calcId="144525"/>
</workbook>
</file>

<file path=xl/sharedStrings.xml><?xml version="1.0" encoding="utf-8"?>
<sst xmlns="http://schemas.openxmlformats.org/spreadsheetml/2006/main" count="791" uniqueCount="260">
  <si>
    <t>Object #</t>
  </si>
  <si>
    <t>Identity (node/sheet/cluster)</t>
  </si>
  <si>
    <t>Cube name</t>
  </si>
  <si>
    <t>Cube: x</t>
  </si>
  <si>
    <t>Cube: y</t>
  </si>
  <si>
    <t>Cube: z</t>
  </si>
  <si>
    <t>Location:  x</t>
  </si>
  <si>
    <t>Location: y</t>
  </si>
  <si>
    <t>Location: z</t>
  </si>
  <si>
    <t>Dimension: a (in cube units)</t>
  </si>
  <si>
    <t>Dimension: b (in cube units)</t>
  </si>
  <si>
    <t>Dimension: c (in cube units)</t>
  </si>
  <si>
    <t># of offshooting branches</t>
  </si>
  <si>
    <t>For clusters:  approx # of nodes</t>
  </si>
  <si>
    <t>Comments</t>
  </si>
  <si>
    <t>Cave analysis needed?</t>
  </si>
  <si>
    <t>Histogram bin numbers</t>
  </si>
  <si>
    <t>Dimension: a (in um)</t>
  </si>
  <si>
    <t>Dimension: b (in um)</t>
  </si>
  <si>
    <t>Dimension: c (in um)</t>
  </si>
  <si>
    <t>Volume in um^3 (using ellipsoid estimate)</t>
  </si>
  <si>
    <t>Diameter of equivalent sphere</t>
  </si>
  <si>
    <t>Y-axis of Flinn diagram</t>
  </si>
  <si>
    <t>X-axis of Flinn diagram</t>
  </si>
  <si>
    <t>Cluster</t>
  </si>
  <si>
    <t>A1</t>
  </si>
  <si>
    <t>Review in cave; extends into (1,1,2)</t>
  </si>
  <si>
    <t>Y</t>
  </si>
  <si>
    <t>Lots of holes; unclear where node border is.  May border edge.</t>
  </si>
  <si>
    <t>A13</t>
  </si>
  <si>
    <t>Shoots off from #3</t>
  </si>
  <si>
    <t>A14</t>
  </si>
  <si>
    <t>Not sure whether this is an actual node where two branches meet, or just a place where one branch bends</t>
  </si>
  <si>
    <t>A2</t>
  </si>
  <si>
    <t>This is an example of a node where branches "fade out"</t>
  </si>
  <si>
    <t>Attached to the A3 cluster, and to a node in B3</t>
  </si>
  <si>
    <t>A22</t>
  </si>
  <si>
    <t>A24</t>
  </si>
  <si>
    <t>Review in cave</t>
  </si>
  <si>
    <t>Attached to above node</t>
  </si>
  <si>
    <t>**Look at A24 in cave**</t>
  </si>
  <si>
    <t>Y (all A24)</t>
  </si>
  <si>
    <t>4th branch possible part of node--goes off to top of image</t>
  </si>
  <si>
    <t>A3</t>
  </si>
  <si>
    <t>A32</t>
  </si>
  <si>
    <t>Attached to the above node</t>
  </si>
  <si>
    <t>Connects to problem node from A22</t>
  </si>
  <si>
    <t>A33</t>
  </si>
  <si>
    <t>A34</t>
  </si>
  <si>
    <t>Attached to another node</t>
  </si>
  <si>
    <t>Attached to above node-- cluster?</t>
  </si>
  <si>
    <t>A4</t>
  </si>
  <si>
    <t>Uncertain whether this is actually a node</t>
  </si>
  <si>
    <t>A42</t>
  </si>
  <si>
    <t>A43</t>
  </si>
  <si>
    <t xml:space="preserve">4th and 5th branches fade out </t>
  </si>
  <si>
    <t>This node is connected to the above 3 clusters</t>
  </si>
  <si>
    <t>A44</t>
  </si>
  <si>
    <t>B1</t>
  </si>
  <si>
    <t>What is the extra melt at the bottom?  Is it part of the node?  The beginning of a sheet?</t>
  </si>
  <si>
    <t>B12</t>
  </si>
  <si>
    <t>B13</t>
  </si>
  <si>
    <t>B2</t>
  </si>
  <si>
    <t>B22</t>
  </si>
  <si>
    <t>B23</t>
  </si>
  <si>
    <t>B24</t>
  </si>
  <si>
    <t>Extends into B34</t>
  </si>
  <si>
    <t>Includes node that extends into A24</t>
  </si>
  <si>
    <t>Cluster only due to size.  May extend above image.</t>
  </si>
  <si>
    <t>This includes something (below the main part) that looks like a separate node, but I think is connected by thin melt.</t>
  </si>
  <si>
    <t>Probably a sheet</t>
  </si>
  <si>
    <t>Connection below node might be too thin to be visible (listed as 3rd connection)</t>
  </si>
  <si>
    <t>B3</t>
  </si>
  <si>
    <t>Connected to node in A2</t>
  </si>
  <si>
    <t>B32</t>
  </si>
  <si>
    <t>B34</t>
  </si>
  <si>
    <t>Connected to cluster in B44</t>
  </si>
  <si>
    <t>B4</t>
  </si>
  <si>
    <t>B42</t>
  </si>
  <si>
    <t>Sheet?</t>
  </si>
  <si>
    <t>Half in C42</t>
  </si>
  <si>
    <t>Connected to nodes in B43 and C43</t>
  </si>
  <si>
    <t>B43</t>
  </si>
  <si>
    <t>B44</t>
  </si>
  <si>
    <t>2 or 3</t>
  </si>
  <si>
    <t>C1</t>
  </si>
  <si>
    <t>Maybe comprised of two separate clusters?  Also, hole in middle</t>
  </si>
  <si>
    <t>C12</t>
  </si>
  <si>
    <t>One branch is connectiont to below-listed node</t>
  </si>
  <si>
    <t>One branch is connection to above-listed node</t>
  </si>
  <si>
    <t>C13</t>
  </si>
  <si>
    <t>Connected to node in C14</t>
  </si>
  <si>
    <t>C14</t>
  </si>
  <si>
    <t>Connected to above cluster</t>
  </si>
  <si>
    <t>One branch is assumed.  This node is kind of formless and very small--is it a node?</t>
  </si>
  <si>
    <t>Cluster?</t>
  </si>
  <si>
    <t>Cluster?  Look in cave</t>
  </si>
  <si>
    <t>C2</t>
  </si>
  <si>
    <t>Connected to cluster in C3</t>
  </si>
  <si>
    <t>C22</t>
  </si>
  <si>
    <t>Looks like a large node, but is it a cluster due to size?</t>
  </si>
  <si>
    <t>C23</t>
  </si>
  <si>
    <t>C24</t>
  </si>
  <si>
    <t>Connected to above node</t>
  </si>
  <si>
    <t>Sheet?  Cluster?</t>
  </si>
  <si>
    <t>C3</t>
  </si>
  <si>
    <t>Attached to node in C2</t>
  </si>
  <si>
    <t>5th branch may actually be attachment to bottom of image</t>
  </si>
  <si>
    <t>C32</t>
  </si>
  <si>
    <t>Connected to several other nodes</t>
  </si>
  <si>
    <t>C33</t>
  </si>
  <si>
    <t>Extends into C43</t>
  </si>
  <si>
    <t>Cluster only due to size.  Attached to node in C24</t>
  </si>
  <si>
    <t>C34</t>
  </si>
  <si>
    <t xml:space="preserve">Looks like two nodes on top of each other </t>
  </si>
  <si>
    <t>C4</t>
  </si>
  <si>
    <t>Looks like a double-node that is underdeveloped</t>
  </si>
  <si>
    <t>Third branch may or may not be attached to anything</t>
  </si>
  <si>
    <t>Attached to above node; node dimensions are unclear</t>
  </si>
  <si>
    <t>C42</t>
  </si>
  <si>
    <t>4th branch fades out</t>
  </si>
  <si>
    <t>Cluster?  Connected to a node in B42</t>
  </si>
  <si>
    <t>Connected to cluster in C32; not sure where this cluster starts</t>
  </si>
  <si>
    <t>C43</t>
  </si>
  <si>
    <t>Possibly a cluster of 2 nodes</t>
  </si>
  <si>
    <t>C44</t>
  </si>
  <si>
    <t>2 branches are invisible.  Does this count?</t>
  </si>
  <si>
    <t>Cluster?  Extends into D44</t>
  </si>
  <si>
    <t>D1</t>
  </si>
  <si>
    <t>D12</t>
  </si>
  <si>
    <t>D13</t>
  </si>
  <si>
    <t>This entire cube (D13) needs to be examined in cave</t>
  </si>
  <si>
    <t>D14</t>
  </si>
  <si>
    <t>Check this entire cube (D14) in cave</t>
  </si>
  <si>
    <t>D22</t>
  </si>
  <si>
    <t>D23</t>
  </si>
  <si>
    <t>D24</t>
  </si>
  <si>
    <t>D32</t>
  </si>
  <si>
    <t>Third "branch" is attachment to above cluster</t>
  </si>
  <si>
    <t>Has multiple nodes coming out of top</t>
  </si>
  <si>
    <t>D33</t>
  </si>
  <si>
    <t>Attached to large node (cluster?) from D32.  This node may be a two-node cluster</t>
  </si>
  <si>
    <t>2 branches are invisible</t>
  </si>
  <si>
    <t>D34</t>
  </si>
  <si>
    <t>There is possibly a 5th invisible branch</t>
  </si>
  <si>
    <t>Attached to above sheet</t>
  </si>
  <si>
    <t>D42</t>
  </si>
  <si>
    <t>Dimensions of node are very uncertain</t>
  </si>
  <si>
    <t>D43</t>
  </si>
  <si>
    <t>Attached to node in D42.  Might border edge (depending on where node ends)</t>
  </si>
  <si>
    <t>D44</t>
  </si>
  <si>
    <t>Sum</t>
  </si>
  <si>
    <t>Bin</t>
  </si>
  <si>
    <t>Frequency</t>
  </si>
  <si>
    <t>Normalized Frequency</t>
  </si>
  <si>
    <t>Miller et al</t>
  </si>
  <si>
    <t>8+</t>
  </si>
  <si>
    <t>sum</t>
  </si>
  <si>
    <t>Identity (node, cluster)</t>
  </si>
  <si>
    <t>Node location:  x</t>
  </si>
  <si>
    <t>Node location: y</t>
  </si>
  <si>
    <t>Node location: z</t>
  </si>
  <si>
    <t>For clusters: approx # of nodes</t>
  </si>
  <si>
    <t>Node</t>
  </si>
  <si>
    <t>12C22</t>
  </si>
  <si>
    <t>(All locations measured from front left bottom corner)</t>
  </si>
  <si>
    <t>12C23</t>
  </si>
  <si>
    <t>12C33</t>
  </si>
  <si>
    <t>3rd branch fades out; might be 4th also</t>
  </si>
  <si>
    <t>4th branch fades out; may be others</t>
  </si>
  <si>
    <t>12C34</t>
  </si>
  <si>
    <t>12C35</t>
  </si>
  <si>
    <t>12C43</t>
  </si>
  <si>
    <t>3rd branch fades out</t>
  </si>
  <si>
    <t>12C44</t>
  </si>
  <si>
    <t>12C52</t>
  </si>
  <si>
    <t>12C53</t>
  </si>
  <si>
    <t>12C55</t>
  </si>
  <si>
    <t>Y (whole cube)</t>
  </si>
  <si>
    <t>6th branch fades out</t>
  </si>
  <si>
    <t>3 branches fade out</t>
  </si>
  <si>
    <t>12C64</t>
  </si>
  <si>
    <t>Very confusing/complicated</t>
  </si>
  <si>
    <t>12C65</t>
  </si>
  <si>
    <t>Whole cube</t>
  </si>
  <si>
    <t>May contain nodes that don't border edge?</t>
  </si>
  <si>
    <t>12D33</t>
  </si>
  <si>
    <t>2 branches fade out</t>
  </si>
  <si>
    <t>12D34</t>
  </si>
  <si>
    <t>12D35</t>
  </si>
  <si>
    <t>3rd branch fades out; weird unconnected blob near node</t>
  </si>
  <si>
    <t>12D42</t>
  </si>
  <si>
    <t>Branches at angles; may be other connections</t>
  </si>
  <si>
    <t>3rd branch fades out; connected to larger object</t>
  </si>
  <si>
    <t>12D43</t>
  </si>
  <si>
    <t>5th and possibly 6th branch fade out</t>
  </si>
  <si>
    <t>12D44</t>
  </si>
  <si>
    <t>Connected to larger object; 2 branches fade out; possible 6th branch</t>
  </si>
  <si>
    <t>12D45</t>
  </si>
  <si>
    <t>Confusing branches.</t>
  </si>
  <si>
    <t>12D52</t>
  </si>
  <si>
    <t>May be attached to small (unindexed) cluster in C52?</t>
  </si>
  <si>
    <t>2 connections fade out</t>
  </si>
  <si>
    <t>12D53</t>
  </si>
  <si>
    <t>12D54</t>
  </si>
  <si>
    <t>Connected to larger thing; hard to see.  2 connections fade out.</t>
  </si>
  <si>
    <t>Y (entire cube)</t>
  </si>
  <si>
    <t>12D55</t>
  </si>
  <si>
    <t>12D63</t>
  </si>
  <si>
    <t>1 connection fades out</t>
  </si>
  <si>
    <t>Might border edge?</t>
  </si>
  <si>
    <t>12D64</t>
  </si>
  <si>
    <t>6th "branch" is larger cluster</t>
  </si>
  <si>
    <t>12D65</t>
  </si>
  <si>
    <t>12E31</t>
  </si>
  <si>
    <t>Part of larger structure/cluster</t>
  </si>
  <si>
    <t>12E32</t>
  </si>
  <si>
    <t>12E33</t>
  </si>
  <si>
    <t>12E34</t>
  </si>
  <si>
    <t>1 connection fades out, may be more that fade out (2 more?)</t>
  </si>
  <si>
    <t>12E41</t>
  </si>
  <si>
    <t>Looks like 2 connected nodes</t>
  </si>
  <si>
    <t>12E42</t>
  </si>
  <si>
    <t>12E44</t>
  </si>
  <si>
    <t>Connected to other node</t>
  </si>
  <si>
    <t>Possibly 4 (1 fades out?)</t>
  </si>
  <si>
    <t>Possibly 4 (1 fades out, 1 more might)</t>
  </si>
  <si>
    <t>12E51</t>
  </si>
  <si>
    <t>(2 fade out)</t>
  </si>
  <si>
    <t>12E52</t>
  </si>
  <si>
    <t>12E53</t>
  </si>
  <si>
    <t>12E54</t>
  </si>
  <si>
    <t>1 branch fades out</t>
  </si>
  <si>
    <t>12E62</t>
  </si>
  <si>
    <t>12E63</t>
  </si>
  <si>
    <t>12E64</t>
  </si>
  <si>
    <t>12F31</t>
  </si>
  <si>
    <t>12F32</t>
  </si>
  <si>
    <t>12F33</t>
  </si>
  <si>
    <t>12F34</t>
  </si>
  <si>
    <t>12F41</t>
  </si>
  <si>
    <t>12F42</t>
  </si>
  <si>
    <t>Possible 4th branch fades out</t>
  </si>
  <si>
    <t>Perhaps part of cluster?</t>
  </si>
  <si>
    <t>12F43</t>
  </si>
  <si>
    <t>12F44</t>
  </si>
  <si>
    <t>Possible 2-node cluster</t>
  </si>
  <si>
    <t>12F51</t>
  </si>
  <si>
    <t>12F52</t>
  </si>
  <si>
    <t>odd shape; hard to determine node dimensions</t>
  </si>
  <si>
    <t>12F53</t>
  </si>
  <si>
    <t>12F54</t>
  </si>
  <si>
    <t>12F62</t>
  </si>
  <si>
    <t>12F63</t>
  </si>
  <si>
    <t>Closely connected to next node</t>
  </si>
  <si>
    <t>12F64</t>
  </si>
  <si>
    <t>Part of larger cluster</t>
  </si>
  <si>
    <t>Part of larger cluster; one branch fades out</t>
  </si>
  <si>
    <t>12F74</t>
  </si>
  <si>
    <t>12G44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</si>
</sst>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0" borderId="5" applyNumberFormat="0" applyAlignment="0" applyProtection="0">
      <alignment vertical="center"/>
    </xf>
    <xf numFmtId="0" fontId="6" fillId="10" borderId="4" applyNumberFormat="0" applyAlignment="0" applyProtection="0">
      <alignment vertical="center"/>
    </xf>
    <xf numFmtId="0" fontId="17" fillId="20" borderId="9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2" borderId="0" xfId="0" applyFill="1"/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3" xfId="0" applyBorder="1"/>
    <xf numFmtId="49" fontId="0" fillId="0" borderId="3" xfId="0" applyNumberFormat="1" applyBorder="1"/>
    <xf numFmtId="0" fontId="0" fillId="3" borderId="3" xfId="0" applyFill="1" applyBorder="1"/>
    <xf numFmtId="0" fontId="0" fillId="2" borderId="3" xfId="0" applyFill="1" applyBorder="1"/>
    <xf numFmtId="49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Scoba</a:t>
            </a:r>
            <a:r>
              <a:rPr lang="en-US" baseline="0"/>
              <a:t> 9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34181236565882"/>
          <c:y val="0.0738202790440669"/>
          <c:w val="0.85110326422944"/>
          <c:h val="0.831993921812405"/>
        </c:manualLayout>
      </c:layout>
      <c:barChart>
        <c:barDir val="col"/>
        <c:grouping val="clustered"/>
        <c:varyColors val="0"/>
        <c:ser>
          <c:idx val="1"/>
          <c:order val="1"/>
          <c:invertIfNegative val="0"/>
          <c:dLbls>
            <c:delete val="1"/>
          </c:dLbls>
          <c:cat>
            <c:strRef>
              <c:f>'Scoba 9 histogram'!$A$2:$A$10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8+</c:v>
                </c:pt>
              </c:strCache>
            </c:strRef>
          </c:cat>
          <c:val>
            <c:numRef>
              <c:f>'Scoba 9 histogram'!$E$2:$E$10</c:f>
              <c:numCache>
                <c:formatCode>General</c:formatCode>
                <c:ptCount val="9"/>
                <c:pt idx="0">
                  <c:v>0.497637795275591</c:v>
                </c:pt>
                <c:pt idx="1">
                  <c:v>0</c:v>
                </c:pt>
                <c:pt idx="2">
                  <c:v>0.319685039370079</c:v>
                </c:pt>
                <c:pt idx="3">
                  <c:v>0.162204724409449</c:v>
                </c:pt>
                <c:pt idx="4">
                  <c:v>0.0173228346456693</c:v>
                </c:pt>
                <c:pt idx="5">
                  <c:v>0.0031496062992126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0"/>
          <c:order val="0"/>
          <c:tx>
            <c:strRef>
              <c:f>"Frequency"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dLbls>
            <c:delete val="1"/>
          </c:dLbls>
          <c:cat>
            <c:strRef>
              <c:f>'Scoba 9 histogram'!$A$2:$A$10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8+</c:v>
                </c:pt>
              </c:strCache>
            </c:strRef>
          </c:cat>
          <c:val>
            <c:numRef>
              <c:f>'Scoba 9 histogram'!$C$2:$C$10</c:f>
              <c:numCache>
                <c:formatCode>General</c:formatCode>
                <c:ptCount val="9"/>
                <c:pt idx="0">
                  <c:v>0</c:v>
                </c:pt>
                <c:pt idx="1">
                  <c:v>0.010752688172043</c:v>
                </c:pt>
                <c:pt idx="2">
                  <c:v>0.220430107526882</c:v>
                </c:pt>
                <c:pt idx="3">
                  <c:v>0.489247311827957</c:v>
                </c:pt>
                <c:pt idx="4">
                  <c:v>0.134408602150538</c:v>
                </c:pt>
                <c:pt idx="5">
                  <c:v>0.0591397849462366</c:v>
                </c:pt>
                <c:pt idx="6">
                  <c:v>0.0483870967741935</c:v>
                </c:pt>
                <c:pt idx="7">
                  <c:v>0.0376344086021505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16224"/>
        <c:axId val="54918144"/>
      </c:barChart>
      <c:catAx>
        <c:axId val="5491622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4918144"/>
        <c:crosses val="autoZero"/>
        <c:auto val="1"/>
        <c:lblAlgn val="ctr"/>
        <c:lblOffset val="100"/>
        <c:noMultiLvlLbl val="0"/>
      </c:catAx>
      <c:valAx>
        <c:axId val="5491814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49162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Scoba 12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invertIfNegative val="0"/>
          <c:dLbls>
            <c:delete val="1"/>
          </c:dLbls>
          <c:cat>
            <c:strRef>
              <c:f>'Scoba 12 histogram'!$A$2:$A$9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8+</c:v>
                </c:pt>
              </c:strCache>
            </c:strRef>
          </c:cat>
          <c:val>
            <c:numRef>
              <c:f>'Scoba 12 histogram'!$E$2:$E$9</c:f>
              <c:numCache>
                <c:formatCode>General</c:formatCode>
                <c:ptCount val="8"/>
                <c:pt idx="0">
                  <c:v>0.132668036395656</c:v>
                </c:pt>
                <c:pt idx="1">
                  <c:v>0</c:v>
                </c:pt>
                <c:pt idx="2">
                  <c:v>0.297622541825653</c:v>
                </c:pt>
                <c:pt idx="3">
                  <c:v>0.364543586733196</c:v>
                </c:pt>
                <c:pt idx="4">
                  <c:v>0.128852362782507</c:v>
                </c:pt>
                <c:pt idx="5">
                  <c:v>0.0554740240680951</c:v>
                </c:pt>
                <c:pt idx="6">
                  <c:v>0.0155562078074552</c:v>
                </c:pt>
                <c:pt idx="7">
                  <c:v>0.00528324038743763</c:v>
                </c:pt>
              </c:numCache>
            </c:numRef>
          </c:val>
        </c:ser>
        <c:ser>
          <c:idx val="0"/>
          <c:order val="0"/>
          <c:tx>
            <c:strRef>
              <c:f>"Frequency"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dLbls>
            <c:delete val="1"/>
          </c:dLbls>
          <c:cat>
            <c:strRef>
              <c:f>'Scoba 12 histogram'!$A$2:$A$9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8+</c:v>
                </c:pt>
              </c:strCache>
            </c:strRef>
          </c:cat>
          <c:val>
            <c:numRef>
              <c:f>'Scoba 12 histogram'!$C$2:$C$9</c:f>
              <c:numCache>
                <c:formatCode>General</c:formatCode>
                <c:ptCount val="8"/>
                <c:pt idx="0">
                  <c:v>0</c:v>
                </c:pt>
                <c:pt idx="1">
                  <c:v>0.00606060606060606</c:v>
                </c:pt>
                <c:pt idx="2">
                  <c:v>0.260606060606061</c:v>
                </c:pt>
                <c:pt idx="3">
                  <c:v>0.490909090909091</c:v>
                </c:pt>
                <c:pt idx="4">
                  <c:v>0.127272727272727</c:v>
                </c:pt>
                <c:pt idx="5">
                  <c:v>0.0909090909090909</c:v>
                </c:pt>
                <c:pt idx="6">
                  <c:v>0.0181818181818182</c:v>
                </c:pt>
                <c:pt idx="7">
                  <c:v>0.00606060606060606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08288"/>
        <c:axId val="91973888"/>
      </c:barChart>
      <c:catAx>
        <c:axId val="5370828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1973888"/>
        <c:crosses val="autoZero"/>
        <c:auto val="1"/>
        <c:lblAlgn val="ctr"/>
        <c:lblOffset val="100"/>
        <c:noMultiLvlLbl val="0"/>
      </c:catAx>
      <c:valAx>
        <c:axId val="9197388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37082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571499</xdr:colOff>
      <xdr:row>1</xdr:row>
      <xdr:rowOff>123825</xdr:rowOff>
    </xdr:from>
    <xdr:to>
      <xdr:col>24</xdr:col>
      <xdr:colOff>352424</xdr:colOff>
      <xdr:row>39</xdr:row>
      <xdr:rowOff>114300</xdr:rowOff>
    </xdr:to>
    <xdr:graphicFrame>
      <xdr:nvGraphicFramePr>
        <xdr:cNvPr id="2" name="Chart 1"/>
        <xdr:cNvGraphicFramePr/>
      </xdr:nvGraphicFramePr>
      <xdr:xfrm>
        <a:off x="5556250" y="295275"/>
        <a:ext cx="12811125" cy="6515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76200</xdr:colOff>
      <xdr:row>4</xdr:row>
      <xdr:rowOff>19050</xdr:rowOff>
    </xdr:from>
    <xdr:to>
      <xdr:col>17</xdr:col>
      <xdr:colOff>381000</xdr:colOff>
      <xdr:row>33</xdr:row>
      <xdr:rowOff>0</xdr:rowOff>
    </xdr:to>
    <xdr:graphicFrame>
      <xdr:nvGraphicFramePr>
        <xdr:cNvPr id="2" name="Chart 1"/>
        <xdr:cNvGraphicFramePr/>
      </xdr:nvGraphicFramePr>
      <xdr:xfrm>
        <a:off x="6464300" y="704850"/>
        <a:ext cx="7848600" cy="4962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00"/>
  <sheetViews>
    <sheetView workbookViewId="0">
      <selection activeCell="M193" sqref="M193:M199"/>
    </sheetView>
  </sheetViews>
  <sheetFormatPr defaultColWidth="9" defaultRowHeight="13.5"/>
  <cols>
    <col min="2" max="2" width="12.8583333333333" customWidth="1"/>
    <col min="3" max="3" width="12.1416666666667" customWidth="1"/>
    <col min="13" max="13" width="24" customWidth="1"/>
    <col min="14" max="14" width="25.2833333333333" customWidth="1"/>
    <col min="15" max="15" width="26.425" style="15" customWidth="1"/>
    <col min="16" max="16" width="20" customWidth="1"/>
  </cols>
  <sheetData>
    <row r="1" s="14" customFormat="1" ht="56.45" customHeight="1" spans="1:24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</row>
    <row r="2" ht="27" spans="1:24">
      <c r="A2">
        <v>1</v>
      </c>
      <c r="B2" t="s">
        <v>24</v>
      </c>
      <c r="C2" t="s">
        <v>25</v>
      </c>
      <c r="D2">
        <v>1</v>
      </c>
      <c r="E2">
        <v>1</v>
      </c>
      <c r="F2">
        <v>1</v>
      </c>
      <c r="G2">
        <v>20</v>
      </c>
      <c r="H2">
        <v>25</v>
      </c>
      <c r="I2">
        <v>50</v>
      </c>
      <c r="J2">
        <v>42.5</v>
      </c>
      <c r="K2">
        <v>14</v>
      </c>
      <c r="L2">
        <v>10</v>
      </c>
      <c r="M2">
        <v>9</v>
      </c>
      <c r="N2">
        <v>3</v>
      </c>
      <c r="O2" s="15" t="s">
        <v>26</v>
      </c>
      <c r="P2" t="s">
        <v>27</v>
      </c>
      <c r="Q2">
        <v>1</v>
      </c>
      <c r="R2">
        <v>29.75</v>
      </c>
      <c r="S2">
        <v>9.8</v>
      </c>
      <c r="T2">
        <v>7</v>
      </c>
      <c r="U2">
        <v>1068.58656117979</v>
      </c>
      <c r="V2">
        <v>12.6844126455393</v>
      </c>
      <c r="W2">
        <v>3.03571428571429</v>
      </c>
      <c r="X2">
        <v>1.4</v>
      </c>
    </row>
    <row r="3" ht="40.5" spans="1:24">
      <c r="A3">
        <v>2</v>
      </c>
      <c r="C3" t="s">
        <v>25</v>
      </c>
      <c r="D3">
        <v>1</v>
      </c>
      <c r="E3">
        <v>1</v>
      </c>
      <c r="F3">
        <v>1</v>
      </c>
      <c r="G3">
        <v>25</v>
      </c>
      <c r="H3">
        <v>45</v>
      </c>
      <c r="I3">
        <v>8</v>
      </c>
      <c r="J3">
        <v>10</v>
      </c>
      <c r="K3">
        <v>7</v>
      </c>
      <c r="L3">
        <v>3</v>
      </c>
      <c r="M3">
        <v>3</v>
      </c>
      <c r="O3" s="15" t="s">
        <v>28</v>
      </c>
      <c r="Q3">
        <v>2</v>
      </c>
      <c r="R3">
        <v>7</v>
      </c>
      <c r="S3">
        <v>4.9</v>
      </c>
      <c r="T3">
        <v>2.1</v>
      </c>
      <c r="U3">
        <v>37.7148198063455</v>
      </c>
      <c r="V3">
        <v>4.16074536693419</v>
      </c>
      <c r="W3">
        <v>1.42857142857143</v>
      </c>
      <c r="X3">
        <v>2.33333333333333</v>
      </c>
    </row>
    <row r="4" spans="1:24">
      <c r="A4">
        <v>3</v>
      </c>
      <c r="C4" t="s">
        <v>29</v>
      </c>
      <c r="D4">
        <v>1</v>
      </c>
      <c r="E4">
        <v>1</v>
      </c>
      <c r="F4">
        <v>3</v>
      </c>
      <c r="G4">
        <v>35</v>
      </c>
      <c r="H4">
        <v>40</v>
      </c>
      <c r="I4">
        <v>25</v>
      </c>
      <c r="J4">
        <v>20</v>
      </c>
      <c r="K4">
        <v>20</v>
      </c>
      <c r="L4">
        <v>10</v>
      </c>
      <c r="M4">
        <v>6</v>
      </c>
      <c r="Q4">
        <v>3</v>
      </c>
      <c r="R4">
        <v>14</v>
      </c>
      <c r="S4">
        <v>14</v>
      </c>
      <c r="T4">
        <v>7</v>
      </c>
      <c r="U4">
        <v>718.377520120866</v>
      </c>
      <c r="V4">
        <v>11.1118073637774</v>
      </c>
      <c r="W4">
        <v>1</v>
      </c>
      <c r="X4">
        <v>2</v>
      </c>
    </row>
    <row r="5" spans="1:24">
      <c r="A5">
        <v>4</v>
      </c>
      <c r="C5" t="s">
        <v>29</v>
      </c>
      <c r="D5">
        <v>1</v>
      </c>
      <c r="E5">
        <v>1</v>
      </c>
      <c r="F5">
        <v>3</v>
      </c>
      <c r="G5">
        <v>32</v>
      </c>
      <c r="H5">
        <v>28</v>
      </c>
      <c r="I5">
        <v>37</v>
      </c>
      <c r="J5">
        <v>7</v>
      </c>
      <c r="K5">
        <v>6</v>
      </c>
      <c r="L5">
        <v>5</v>
      </c>
      <c r="M5">
        <v>4</v>
      </c>
      <c r="O5" s="15" t="s">
        <v>30</v>
      </c>
      <c r="Q5">
        <v>4</v>
      </c>
      <c r="R5">
        <v>4.9</v>
      </c>
      <c r="S5">
        <v>4.2</v>
      </c>
      <c r="T5">
        <v>3.5</v>
      </c>
      <c r="U5">
        <v>37.7148198063455</v>
      </c>
      <c r="V5">
        <v>4.16074536693419</v>
      </c>
      <c r="W5">
        <v>1.16666666666667</v>
      </c>
      <c r="X5">
        <v>1.2</v>
      </c>
    </row>
    <row r="6" ht="67.5" spans="1:24">
      <c r="A6">
        <v>5</v>
      </c>
      <c r="C6" t="s">
        <v>31</v>
      </c>
      <c r="D6">
        <v>1</v>
      </c>
      <c r="E6">
        <v>1</v>
      </c>
      <c r="F6">
        <v>4</v>
      </c>
      <c r="G6">
        <v>45</v>
      </c>
      <c r="H6">
        <v>26</v>
      </c>
      <c r="I6">
        <v>5</v>
      </c>
      <c r="J6">
        <v>4</v>
      </c>
      <c r="K6">
        <v>3</v>
      </c>
      <c r="L6">
        <v>4</v>
      </c>
      <c r="M6">
        <v>2</v>
      </c>
      <c r="O6" s="15" t="s">
        <v>32</v>
      </c>
      <c r="Q6">
        <v>5</v>
      </c>
      <c r="R6">
        <v>2.8</v>
      </c>
      <c r="S6">
        <v>2.1</v>
      </c>
      <c r="T6">
        <v>2.8</v>
      </c>
      <c r="U6">
        <v>8.62053024145039</v>
      </c>
      <c r="V6">
        <v>2.54396882996499</v>
      </c>
      <c r="W6">
        <v>1.33333333333333</v>
      </c>
      <c r="X6">
        <v>0.75</v>
      </c>
    </row>
    <row r="7" spans="1:24">
      <c r="A7">
        <v>6</v>
      </c>
      <c r="C7" t="s">
        <v>33</v>
      </c>
      <c r="D7">
        <v>1</v>
      </c>
      <c r="E7">
        <v>2</v>
      </c>
      <c r="F7">
        <v>1</v>
      </c>
      <c r="G7">
        <v>27</v>
      </c>
      <c r="H7">
        <v>17</v>
      </c>
      <c r="I7">
        <v>37</v>
      </c>
      <c r="J7">
        <v>6</v>
      </c>
      <c r="K7">
        <v>5</v>
      </c>
      <c r="L7">
        <v>4</v>
      </c>
      <c r="M7">
        <v>3</v>
      </c>
      <c r="Q7">
        <v>6</v>
      </c>
      <c r="R7">
        <v>4.2</v>
      </c>
      <c r="S7">
        <v>3.5</v>
      </c>
      <c r="T7">
        <v>2.8</v>
      </c>
      <c r="U7">
        <v>21.551325603626</v>
      </c>
      <c r="V7">
        <v>3.45269690406266</v>
      </c>
      <c r="W7">
        <v>1.2</v>
      </c>
      <c r="X7">
        <v>1.25</v>
      </c>
    </row>
    <row r="8" spans="1:24">
      <c r="A8">
        <v>7</v>
      </c>
      <c r="C8" t="s">
        <v>33</v>
      </c>
      <c r="D8">
        <v>1</v>
      </c>
      <c r="E8">
        <v>2</v>
      </c>
      <c r="F8">
        <v>1</v>
      </c>
      <c r="G8">
        <v>39</v>
      </c>
      <c r="H8">
        <v>25</v>
      </c>
      <c r="I8">
        <v>38</v>
      </c>
      <c r="J8">
        <v>3</v>
      </c>
      <c r="K8">
        <v>3</v>
      </c>
      <c r="L8">
        <v>2</v>
      </c>
      <c r="M8">
        <v>3</v>
      </c>
      <c r="Q8">
        <v>7</v>
      </c>
      <c r="R8">
        <v>2.1</v>
      </c>
      <c r="S8">
        <v>2.1</v>
      </c>
      <c r="T8">
        <v>1.4</v>
      </c>
      <c r="U8">
        <v>3.2326988405439</v>
      </c>
      <c r="V8">
        <v>1.83451897594623</v>
      </c>
      <c r="W8">
        <v>1</v>
      </c>
      <c r="X8">
        <v>1.5</v>
      </c>
    </row>
    <row r="9" ht="40.5" spans="1:24">
      <c r="A9">
        <v>8</v>
      </c>
      <c r="C9" t="s">
        <v>33</v>
      </c>
      <c r="D9">
        <v>1</v>
      </c>
      <c r="E9">
        <v>2</v>
      </c>
      <c r="F9">
        <v>1</v>
      </c>
      <c r="G9">
        <v>47</v>
      </c>
      <c r="H9">
        <v>38</v>
      </c>
      <c r="I9">
        <v>45</v>
      </c>
      <c r="J9">
        <v>5</v>
      </c>
      <c r="K9">
        <v>4</v>
      </c>
      <c r="L9">
        <v>3</v>
      </c>
      <c r="M9">
        <v>3</v>
      </c>
      <c r="O9" s="15" t="s">
        <v>34</v>
      </c>
      <c r="Q9">
        <v>8</v>
      </c>
      <c r="R9">
        <v>3.5</v>
      </c>
      <c r="S9">
        <v>2.8</v>
      </c>
      <c r="T9">
        <v>2.1</v>
      </c>
      <c r="U9">
        <v>10.775662801813</v>
      </c>
      <c r="V9">
        <v>2.7404073488182</v>
      </c>
      <c r="W9">
        <v>1.25</v>
      </c>
      <c r="X9">
        <v>1.33333333333333</v>
      </c>
    </row>
    <row r="10" ht="40.5" spans="1:24">
      <c r="A10">
        <v>9</v>
      </c>
      <c r="C10" t="s">
        <v>33</v>
      </c>
      <c r="D10">
        <v>1</v>
      </c>
      <c r="E10">
        <v>2</v>
      </c>
      <c r="F10">
        <v>1</v>
      </c>
      <c r="G10">
        <v>47</v>
      </c>
      <c r="H10">
        <v>5</v>
      </c>
      <c r="I10">
        <v>25</v>
      </c>
      <c r="J10">
        <v>8</v>
      </c>
      <c r="K10">
        <v>7</v>
      </c>
      <c r="L10">
        <v>3</v>
      </c>
      <c r="M10">
        <v>3</v>
      </c>
      <c r="O10" s="15" t="s">
        <v>35</v>
      </c>
      <c r="Q10">
        <v>9</v>
      </c>
      <c r="R10">
        <v>5.6</v>
      </c>
      <c r="S10">
        <v>4.9</v>
      </c>
      <c r="T10">
        <v>2.1</v>
      </c>
      <c r="U10">
        <v>30.1718558450764</v>
      </c>
      <c r="V10">
        <v>3.86249384693357</v>
      </c>
      <c r="W10">
        <v>1.14285714285714</v>
      </c>
      <c r="X10">
        <v>2.33333333333333</v>
      </c>
    </row>
    <row r="11" spans="1:24">
      <c r="A11">
        <v>10</v>
      </c>
      <c r="C11" t="s">
        <v>36</v>
      </c>
      <c r="D11">
        <v>1</v>
      </c>
      <c r="E11">
        <v>2</v>
      </c>
      <c r="F11">
        <v>2</v>
      </c>
      <c r="G11">
        <v>40</v>
      </c>
      <c r="H11">
        <v>23</v>
      </c>
      <c r="I11">
        <v>13</v>
      </c>
      <c r="J11">
        <v>7</v>
      </c>
      <c r="K11">
        <v>5</v>
      </c>
      <c r="L11">
        <v>3</v>
      </c>
      <c r="M11">
        <v>3</v>
      </c>
      <c r="Q11">
        <v>10</v>
      </c>
      <c r="R11">
        <v>4.9</v>
      </c>
      <c r="S11">
        <v>3.5</v>
      </c>
      <c r="T11">
        <v>2.1</v>
      </c>
      <c r="U11">
        <v>18.8574099031727</v>
      </c>
      <c r="V11">
        <v>3.30238578622157</v>
      </c>
      <c r="W11">
        <v>1.4</v>
      </c>
      <c r="X11">
        <v>1.66666666666667</v>
      </c>
    </row>
    <row r="12" spans="1:24">
      <c r="A12">
        <v>11</v>
      </c>
      <c r="C12" t="s">
        <v>36</v>
      </c>
      <c r="D12">
        <v>1</v>
      </c>
      <c r="E12">
        <v>2</v>
      </c>
      <c r="F12">
        <v>2</v>
      </c>
      <c r="G12">
        <v>40</v>
      </c>
      <c r="H12">
        <v>39</v>
      </c>
      <c r="I12">
        <v>20</v>
      </c>
      <c r="J12">
        <v>6</v>
      </c>
      <c r="K12">
        <v>4</v>
      </c>
      <c r="L12">
        <v>3</v>
      </c>
      <c r="M12">
        <v>4</v>
      </c>
      <c r="Q12">
        <f>Q11+1</f>
        <v>11</v>
      </c>
      <c r="R12">
        <v>4.2</v>
      </c>
      <c r="S12">
        <v>2.8</v>
      </c>
      <c r="T12">
        <v>2.1</v>
      </c>
      <c r="U12">
        <v>12.9307953621756</v>
      </c>
      <c r="V12">
        <v>2.91211735227266</v>
      </c>
      <c r="W12">
        <v>1.5</v>
      </c>
      <c r="X12">
        <v>1.33333333333333</v>
      </c>
    </row>
    <row r="13" spans="1:24">
      <c r="A13">
        <v>12</v>
      </c>
      <c r="C13" t="s">
        <v>36</v>
      </c>
      <c r="D13">
        <v>1</v>
      </c>
      <c r="E13">
        <v>2</v>
      </c>
      <c r="F13">
        <v>2</v>
      </c>
      <c r="G13">
        <v>13</v>
      </c>
      <c r="H13">
        <v>30</v>
      </c>
      <c r="I13">
        <v>45</v>
      </c>
      <c r="J13">
        <v>10</v>
      </c>
      <c r="K13">
        <v>7</v>
      </c>
      <c r="L13">
        <v>4</v>
      </c>
      <c r="M13">
        <v>4</v>
      </c>
      <c r="Q13">
        <f t="shared" ref="Q13:Q21" si="0">Q12+1</f>
        <v>12</v>
      </c>
      <c r="R13">
        <v>7</v>
      </c>
      <c r="S13">
        <v>4.9</v>
      </c>
      <c r="T13">
        <v>2.8</v>
      </c>
      <c r="U13">
        <v>50.2864264084606</v>
      </c>
      <c r="V13">
        <v>4.57949283426403</v>
      </c>
      <c r="W13">
        <v>1.42857142857143</v>
      </c>
      <c r="X13">
        <v>1.75</v>
      </c>
    </row>
    <row r="14" spans="1:24">
      <c r="A14">
        <v>16</v>
      </c>
      <c r="B14" t="s">
        <v>24</v>
      </c>
      <c r="C14" t="s">
        <v>37</v>
      </c>
      <c r="D14">
        <v>1</v>
      </c>
      <c r="E14">
        <v>2</v>
      </c>
      <c r="F14">
        <v>4</v>
      </c>
      <c r="G14">
        <v>20</v>
      </c>
      <c r="H14">
        <v>25</v>
      </c>
      <c r="I14">
        <v>5</v>
      </c>
      <c r="J14">
        <v>15</v>
      </c>
      <c r="K14">
        <v>15</v>
      </c>
      <c r="L14">
        <v>15</v>
      </c>
      <c r="M14">
        <v>7</v>
      </c>
      <c r="N14">
        <v>2</v>
      </c>
      <c r="O14" s="15" t="s">
        <v>38</v>
      </c>
      <c r="P14" t="s">
        <v>27</v>
      </c>
      <c r="Q14">
        <f t="shared" si="0"/>
        <v>13</v>
      </c>
      <c r="R14">
        <v>10.5</v>
      </c>
      <c r="S14">
        <v>10.5</v>
      </c>
      <c r="T14">
        <v>10.5</v>
      </c>
      <c r="U14">
        <v>606.131032601981</v>
      </c>
      <c r="V14">
        <v>10.5</v>
      </c>
      <c r="W14">
        <v>1</v>
      </c>
      <c r="X14">
        <v>1</v>
      </c>
    </row>
    <row r="15" spans="1:24">
      <c r="A15">
        <v>17</v>
      </c>
      <c r="C15" t="s">
        <v>37</v>
      </c>
      <c r="D15">
        <v>1</v>
      </c>
      <c r="E15">
        <v>2</v>
      </c>
      <c r="F15">
        <v>4</v>
      </c>
      <c r="G15">
        <v>45</v>
      </c>
      <c r="H15">
        <v>30</v>
      </c>
      <c r="I15">
        <v>25</v>
      </c>
      <c r="J15">
        <v>8</v>
      </c>
      <c r="K15">
        <v>5</v>
      </c>
      <c r="L15">
        <v>3</v>
      </c>
      <c r="M15">
        <v>4</v>
      </c>
      <c r="Q15">
        <f t="shared" si="0"/>
        <v>14</v>
      </c>
      <c r="R15">
        <v>5.6</v>
      </c>
      <c r="S15">
        <v>3.5</v>
      </c>
      <c r="T15">
        <v>2.1</v>
      </c>
      <c r="U15">
        <v>21.551325603626</v>
      </c>
      <c r="V15">
        <v>3.45269690406266</v>
      </c>
      <c r="W15">
        <v>1.6</v>
      </c>
      <c r="X15">
        <v>1.66666666666667</v>
      </c>
    </row>
    <row r="16" spans="1:24">
      <c r="A16">
        <v>18</v>
      </c>
      <c r="C16" t="s">
        <v>37</v>
      </c>
      <c r="D16">
        <v>1</v>
      </c>
      <c r="E16">
        <v>2</v>
      </c>
      <c r="F16">
        <v>4</v>
      </c>
      <c r="G16">
        <v>50</v>
      </c>
      <c r="H16">
        <v>22</v>
      </c>
      <c r="I16">
        <v>20</v>
      </c>
      <c r="J16">
        <v>10</v>
      </c>
      <c r="K16">
        <v>5</v>
      </c>
      <c r="L16">
        <v>4</v>
      </c>
      <c r="M16">
        <v>3</v>
      </c>
      <c r="O16" s="15" t="s">
        <v>39</v>
      </c>
      <c r="Q16">
        <f t="shared" si="0"/>
        <v>15</v>
      </c>
      <c r="R16">
        <v>7</v>
      </c>
      <c r="S16">
        <v>3.5</v>
      </c>
      <c r="T16">
        <v>2.8</v>
      </c>
      <c r="U16">
        <v>35.9188760060433</v>
      </c>
      <c r="V16">
        <v>4.09362483349801</v>
      </c>
      <c r="W16">
        <v>2</v>
      </c>
      <c r="X16">
        <v>1.25</v>
      </c>
    </row>
    <row r="17" spans="1:24">
      <c r="A17">
        <v>19</v>
      </c>
      <c r="C17" t="s">
        <v>37</v>
      </c>
      <c r="D17">
        <v>1</v>
      </c>
      <c r="E17">
        <v>2</v>
      </c>
      <c r="F17">
        <v>4</v>
      </c>
      <c r="G17">
        <v>33</v>
      </c>
      <c r="H17">
        <v>22</v>
      </c>
      <c r="I17">
        <v>28</v>
      </c>
      <c r="J17">
        <v>4</v>
      </c>
      <c r="K17">
        <v>3</v>
      </c>
      <c r="L17">
        <v>1</v>
      </c>
      <c r="M17">
        <v>3</v>
      </c>
      <c r="O17" s="15" t="s">
        <v>40</v>
      </c>
      <c r="P17" t="s">
        <v>41</v>
      </c>
      <c r="Q17">
        <f t="shared" si="0"/>
        <v>16</v>
      </c>
      <c r="R17">
        <v>2.8</v>
      </c>
      <c r="S17">
        <v>2.1</v>
      </c>
      <c r="T17">
        <v>0.7</v>
      </c>
      <c r="U17">
        <v>2.1551325603626</v>
      </c>
      <c r="V17">
        <v>1.60259993957466</v>
      </c>
      <c r="W17">
        <v>1.33333333333333</v>
      </c>
      <c r="X17">
        <v>3</v>
      </c>
    </row>
    <row r="18" ht="40.5" spans="1:24">
      <c r="A18">
        <v>20</v>
      </c>
      <c r="C18" t="s">
        <v>37</v>
      </c>
      <c r="D18">
        <v>1</v>
      </c>
      <c r="E18">
        <v>2</v>
      </c>
      <c r="F18">
        <v>4</v>
      </c>
      <c r="G18">
        <v>22</v>
      </c>
      <c r="H18">
        <v>10</v>
      </c>
      <c r="I18">
        <v>45</v>
      </c>
      <c r="J18">
        <v>7</v>
      </c>
      <c r="K18">
        <v>5</v>
      </c>
      <c r="L18">
        <v>5</v>
      </c>
      <c r="M18">
        <v>4</v>
      </c>
      <c r="O18" s="15" t="s">
        <v>42</v>
      </c>
      <c r="Q18">
        <f t="shared" si="0"/>
        <v>17</v>
      </c>
      <c r="R18">
        <v>4.9</v>
      </c>
      <c r="S18">
        <v>3.5</v>
      </c>
      <c r="T18">
        <v>3.5</v>
      </c>
      <c r="U18">
        <v>31.4290165052879</v>
      </c>
      <c r="V18">
        <v>3.91541129728489</v>
      </c>
      <c r="W18">
        <v>1.4</v>
      </c>
      <c r="X18">
        <v>1</v>
      </c>
    </row>
    <row r="19" spans="1:24">
      <c r="A19">
        <v>21</v>
      </c>
      <c r="C19" t="s">
        <v>43</v>
      </c>
      <c r="D19">
        <v>1</v>
      </c>
      <c r="E19">
        <v>3</v>
      </c>
      <c r="F19">
        <v>1</v>
      </c>
      <c r="G19">
        <v>25</v>
      </c>
      <c r="H19">
        <v>30</v>
      </c>
      <c r="I19">
        <v>10</v>
      </c>
      <c r="J19">
        <v>8</v>
      </c>
      <c r="K19">
        <v>6</v>
      </c>
      <c r="L19">
        <v>5</v>
      </c>
      <c r="M19">
        <v>4</v>
      </c>
      <c r="Q19">
        <f t="shared" si="0"/>
        <v>18</v>
      </c>
      <c r="R19">
        <v>5.6</v>
      </c>
      <c r="S19">
        <v>4.2</v>
      </c>
      <c r="T19">
        <v>3.5</v>
      </c>
      <c r="U19">
        <v>43.1026512072519</v>
      </c>
      <c r="V19">
        <v>4.3501255083354</v>
      </c>
      <c r="W19">
        <v>1.33333333333333</v>
      </c>
      <c r="X19">
        <v>1.2</v>
      </c>
    </row>
    <row r="20" spans="1:24">
      <c r="A20">
        <v>23</v>
      </c>
      <c r="C20" t="s">
        <v>43</v>
      </c>
      <c r="D20">
        <v>1</v>
      </c>
      <c r="E20">
        <v>3</v>
      </c>
      <c r="F20">
        <v>1</v>
      </c>
      <c r="G20">
        <v>42</v>
      </c>
      <c r="H20">
        <v>39</v>
      </c>
      <c r="I20">
        <v>3</v>
      </c>
      <c r="J20">
        <v>5</v>
      </c>
      <c r="K20">
        <v>5</v>
      </c>
      <c r="L20">
        <v>3</v>
      </c>
      <c r="M20">
        <v>4</v>
      </c>
      <c r="Q20">
        <f t="shared" si="0"/>
        <v>19</v>
      </c>
      <c r="R20">
        <v>3.5</v>
      </c>
      <c r="S20">
        <v>3.5</v>
      </c>
      <c r="T20">
        <v>2.1</v>
      </c>
      <c r="U20">
        <v>13.4695785022662</v>
      </c>
      <c r="V20">
        <v>2.95201432855612</v>
      </c>
      <c r="W20">
        <v>1</v>
      </c>
      <c r="X20">
        <v>1.66666666666667</v>
      </c>
    </row>
    <row r="21" spans="1:24">
      <c r="A21">
        <v>24</v>
      </c>
      <c r="C21" t="s">
        <v>43</v>
      </c>
      <c r="D21">
        <v>1</v>
      </c>
      <c r="E21">
        <v>3</v>
      </c>
      <c r="F21">
        <v>1</v>
      </c>
      <c r="G21">
        <v>15</v>
      </c>
      <c r="H21">
        <v>23</v>
      </c>
      <c r="I21">
        <v>38</v>
      </c>
      <c r="J21">
        <v>7</v>
      </c>
      <c r="K21">
        <v>6</v>
      </c>
      <c r="L21">
        <v>4</v>
      </c>
      <c r="M21">
        <v>4</v>
      </c>
      <c r="Q21">
        <f t="shared" si="0"/>
        <v>20</v>
      </c>
      <c r="R21">
        <v>4.9</v>
      </c>
      <c r="S21">
        <v>4.2</v>
      </c>
      <c r="T21">
        <v>2.8</v>
      </c>
      <c r="U21">
        <v>30.1718558450764</v>
      </c>
      <c r="V21">
        <v>3.86249384693357</v>
      </c>
      <c r="W21">
        <v>1.16666666666667</v>
      </c>
      <c r="X21">
        <v>1.5</v>
      </c>
    </row>
    <row r="22" spans="1:24">
      <c r="A22">
        <v>25</v>
      </c>
      <c r="B22" t="s">
        <v>24</v>
      </c>
      <c r="C22" t="s">
        <v>43</v>
      </c>
      <c r="D22">
        <v>1</v>
      </c>
      <c r="E22">
        <v>3</v>
      </c>
      <c r="F22">
        <v>1</v>
      </c>
      <c r="G22">
        <v>32</v>
      </c>
      <c r="H22">
        <v>50</v>
      </c>
      <c r="I22">
        <v>35</v>
      </c>
      <c r="J22">
        <v>57</v>
      </c>
      <c r="K22">
        <v>7</v>
      </c>
      <c r="L22">
        <v>3</v>
      </c>
      <c r="M22">
        <v>8</v>
      </c>
      <c r="N22">
        <v>5</v>
      </c>
      <c r="R22">
        <v>39.9</v>
      </c>
      <c r="S22">
        <v>4.9</v>
      </c>
      <c r="T22">
        <v>2.1</v>
      </c>
      <c r="U22">
        <v>214.974472896169</v>
      </c>
      <c r="V22">
        <v>7.43240596973677</v>
      </c>
      <c r="W22">
        <v>8.14285714285714</v>
      </c>
      <c r="X22">
        <v>2.33333333333333</v>
      </c>
    </row>
    <row r="23" spans="1:24">
      <c r="A23">
        <v>26</v>
      </c>
      <c r="C23" t="s">
        <v>44</v>
      </c>
      <c r="D23">
        <v>1</v>
      </c>
      <c r="E23">
        <v>3</v>
      </c>
      <c r="F23">
        <v>2</v>
      </c>
      <c r="G23">
        <v>22</v>
      </c>
      <c r="H23">
        <v>3</v>
      </c>
      <c r="I23">
        <v>8</v>
      </c>
      <c r="J23">
        <v>10</v>
      </c>
      <c r="K23">
        <v>7</v>
      </c>
      <c r="L23">
        <v>7</v>
      </c>
      <c r="M23">
        <v>3</v>
      </c>
      <c r="R23">
        <v>7</v>
      </c>
      <c r="S23">
        <v>4.9</v>
      </c>
      <c r="T23">
        <v>4.9</v>
      </c>
      <c r="U23">
        <v>88.0012462148061</v>
      </c>
      <c r="V23">
        <v>5.51861461417367</v>
      </c>
      <c r="W23">
        <v>1.42857142857143</v>
      </c>
      <c r="X23">
        <v>1</v>
      </c>
    </row>
    <row r="24" ht="27" spans="1:24">
      <c r="A24">
        <v>27</v>
      </c>
      <c r="C24" t="s">
        <v>44</v>
      </c>
      <c r="D24">
        <v>1</v>
      </c>
      <c r="E24">
        <v>3</v>
      </c>
      <c r="F24">
        <v>2</v>
      </c>
      <c r="G24">
        <v>25</v>
      </c>
      <c r="H24">
        <v>10</v>
      </c>
      <c r="I24">
        <v>0</v>
      </c>
      <c r="J24">
        <v>10</v>
      </c>
      <c r="K24">
        <v>10</v>
      </c>
      <c r="L24">
        <v>5</v>
      </c>
      <c r="M24">
        <v>4</v>
      </c>
      <c r="O24" s="15" t="s">
        <v>45</v>
      </c>
      <c r="R24">
        <v>7</v>
      </c>
      <c r="S24">
        <v>7</v>
      </c>
      <c r="T24">
        <v>3.5</v>
      </c>
      <c r="U24">
        <v>89.7971900151083</v>
      </c>
      <c r="V24">
        <v>5.5559036818887</v>
      </c>
      <c r="W24">
        <v>1</v>
      </c>
      <c r="X24">
        <v>2</v>
      </c>
    </row>
    <row r="25" ht="27" spans="1:24">
      <c r="A25">
        <v>28</v>
      </c>
      <c r="C25" t="s">
        <v>44</v>
      </c>
      <c r="D25">
        <v>1</v>
      </c>
      <c r="E25">
        <v>3</v>
      </c>
      <c r="F25">
        <v>2</v>
      </c>
      <c r="G25">
        <v>30</v>
      </c>
      <c r="H25">
        <v>25</v>
      </c>
      <c r="I25">
        <v>25</v>
      </c>
      <c r="J25">
        <v>8</v>
      </c>
      <c r="K25">
        <v>5</v>
      </c>
      <c r="L25">
        <v>3</v>
      </c>
      <c r="M25">
        <v>4</v>
      </c>
      <c r="O25" s="15" t="s">
        <v>46</v>
      </c>
      <c r="R25">
        <v>5.6</v>
      </c>
      <c r="S25">
        <v>3.5</v>
      </c>
      <c r="T25">
        <v>2.1</v>
      </c>
      <c r="U25">
        <v>21.551325603626</v>
      </c>
      <c r="V25">
        <v>3.45269690406266</v>
      </c>
      <c r="W25">
        <v>1.6</v>
      </c>
      <c r="X25">
        <v>1.66666666666667</v>
      </c>
    </row>
    <row r="26" spans="1:24">
      <c r="A26">
        <v>29</v>
      </c>
      <c r="C26" t="s">
        <v>47</v>
      </c>
      <c r="D26">
        <v>1</v>
      </c>
      <c r="E26">
        <v>3</v>
      </c>
      <c r="F26">
        <v>3</v>
      </c>
      <c r="G26">
        <v>5</v>
      </c>
      <c r="H26">
        <v>15</v>
      </c>
      <c r="I26">
        <v>42</v>
      </c>
      <c r="J26">
        <v>5</v>
      </c>
      <c r="K26">
        <v>5</v>
      </c>
      <c r="L26">
        <v>5</v>
      </c>
      <c r="M26">
        <v>4</v>
      </c>
      <c r="R26">
        <v>3.5</v>
      </c>
      <c r="S26">
        <v>3.5</v>
      </c>
      <c r="T26">
        <v>3.5</v>
      </c>
      <c r="U26">
        <v>22.4492975037771</v>
      </c>
      <c r="V26">
        <v>3.5</v>
      </c>
      <c r="W26">
        <v>1</v>
      </c>
      <c r="X26">
        <v>1</v>
      </c>
    </row>
    <row r="27" spans="1:24">
      <c r="A27">
        <v>31</v>
      </c>
      <c r="C27" t="s">
        <v>48</v>
      </c>
      <c r="D27">
        <v>1</v>
      </c>
      <c r="E27">
        <v>3</v>
      </c>
      <c r="F27">
        <v>4</v>
      </c>
      <c r="G27">
        <v>10</v>
      </c>
      <c r="H27">
        <v>35</v>
      </c>
      <c r="I27">
        <v>10</v>
      </c>
      <c r="J27">
        <v>18</v>
      </c>
      <c r="K27">
        <v>8</v>
      </c>
      <c r="L27">
        <v>7</v>
      </c>
      <c r="M27">
        <v>3</v>
      </c>
      <c r="O27" s="15" t="s">
        <v>49</v>
      </c>
      <c r="R27">
        <v>12.6</v>
      </c>
      <c r="S27">
        <v>5.6</v>
      </c>
      <c r="T27">
        <v>4.9</v>
      </c>
      <c r="U27">
        <v>181.031135070458</v>
      </c>
      <c r="V27">
        <v>7.01861710895042</v>
      </c>
      <c r="W27">
        <v>2.25</v>
      </c>
      <c r="X27">
        <v>1.14285714285714</v>
      </c>
    </row>
    <row r="28" spans="1:24">
      <c r="A28">
        <v>32</v>
      </c>
      <c r="B28" t="s">
        <v>24</v>
      </c>
      <c r="C28" t="s">
        <v>48</v>
      </c>
      <c r="D28">
        <v>1</v>
      </c>
      <c r="E28">
        <v>3</v>
      </c>
      <c r="F28">
        <v>4</v>
      </c>
      <c r="G28">
        <v>20</v>
      </c>
      <c r="H28">
        <v>40</v>
      </c>
      <c r="I28">
        <v>20</v>
      </c>
      <c r="J28">
        <v>15</v>
      </c>
      <c r="K28">
        <v>10</v>
      </c>
      <c r="L28">
        <v>5</v>
      </c>
      <c r="M28">
        <v>8</v>
      </c>
      <c r="N28">
        <v>3</v>
      </c>
      <c r="R28">
        <v>10.5</v>
      </c>
      <c r="S28">
        <v>7</v>
      </c>
      <c r="T28">
        <v>3.5</v>
      </c>
      <c r="U28">
        <v>134.695785022662</v>
      </c>
      <c r="V28">
        <v>6.35992207491249</v>
      </c>
      <c r="W28">
        <v>1.5</v>
      </c>
      <c r="X28">
        <v>2</v>
      </c>
    </row>
    <row r="29" spans="1:24">
      <c r="A29">
        <v>33</v>
      </c>
      <c r="C29" t="s">
        <v>48</v>
      </c>
      <c r="D29">
        <v>1</v>
      </c>
      <c r="E29">
        <v>3</v>
      </c>
      <c r="F29">
        <v>4</v>
      </c>
      <c r="G29">
        <v>34</v>
      </c>
      <c r="H29">
        <v>12</v>
      </c>
      <c r="I29">
        <v>12</v>
      </c>
      <c r="J29">
        <v>5</v>
      </c>
      <c r="K29">
        <v>4</v>
      </c>
      <c r="L29">
        <v>3</v>
      </c>
      <c r="M29">
        <v>4</v>
      </c>
      <c r="R29">
        <v>3.5</v>
      </c>
      <c r="S29">
        <v>2.8</v>
      </c>
      <c r="T29">
        <v>2.1</v>
      </c>
      <c r="U29">
        <v>10.775662801813</v>
      </c>
      <c r="V29">
        <v>2.7404073488182</v>
      </c>
      <c r="W29">
        <v>1.25</v>
      </c>
      <c r="X29">
        <v>1.33333333333333</v>
      </c>
    </row>
    <row r="30" spans="1:24">
      <c r="A30">
        <v>34</v>
      </c>
      <c r="C30" t="s">
        <v>48</v>
      </c>
      <c r="D30">
        <v>1</v>
      </c>
      <c r="E30">
        <v>3</v>
      </c>
      <c r="F30">
        <v>4</v>
      </c>
      <c r="G30">
        <v>33</v>
      </c>
      <c r="H30">
        <v>3</v>
      </c>
      <c r="I30">
        <v>26</v>
      </c>
      <c r="J30">
        <v>4</v>
      </c>
      <c r="K30">
        <v>4</v>
      </c>
      <c r="L30">
        <v>3</v>
      </c>
      <c r="M30">
        <v>4</v>
      </c>
      <c r="R30">
        <v>2.8</v>
      </c>
      <c r="S30">
        <v>2.8</v>
      </c>
      <c r="T30">
        <v>2.1</v>
      </c>
      <c r="U30">
        <v>8.62053024145039</v>
      </c>
      <c r="V30">
        <v>2.543968829965</v>
      </c>
      <c r="W30">
        <v>1</v>
      </c>
      <c r="X30">
        <v>1.33333333333333</v>
      </c>
    </row>
    <row r="31" spans="1:24">
      <c r="A31">
        <v>35</v>
      </c>
      <c r="C31" t="s">
        <v>48</v>
      </c>
      <c r="D31">
        <v>1</v>
      </c>
      <c r="E31">
        <v>3</v>
      </c>
      <c r="F31">
        <v>4</v>
      </c>
      <c r="G31">
        <v>25</v>
      </c>
      <c r="H31">
        <v>15</v>
      </c>
      <c r="I31">
        <v>33</v>
      </c>
      <c r="J31">
        <v>4</v>
      </c>
      <c r="K31">
        <v>4</v>
      </c>
      <c r="L31">
        <v>4</v>
      </c>
      <c r="M31">
        <v>4</v>
      </c>
      <c r="R31">
        <v>2.8</v>
      </c>
      <c r="S31">
        <v>2.8</v>
      </c>
      <c r="T31">
        <v>2.8</v>
      </c>
      <c r="U31">
        <v>11.4940403219339</v>
      </c>
      <c r="V31">
        <v>2.8</v>
      </c>
      <c r="W31">
        <v>1</v>
      </c>
      <c r="X31">
        <v>1</v>
      </c>
    </row>
    <row r="32" spans="1:24">
      <c r="A32">
        <v>36</v>
      </c>
      <c r="C32" t="s">
        <v>48</v>
      </c>
      <c r="D32">
        <v>1</v>
      </c>
      <c r="E32">
        <v>3</v>
      </c>
      <c r="F32">
        <v>4</v>
      </c>
      <c r="G32">
        <v>30</v>
      </c>
      <c r="H32">
        <v>16</v>
      </c>
      <c r="I32">
        <v>37</v>
      </c>
      <c r="J32">
        <v>4</v>
      </c>
      <c r="K32">
        <v>3</v>
      </c>
      <c r="L32">
        <v>2</v>
      </c>
      <c r="M32">
        <v>3</v>
      </c>
      <c r="O32" s="15" t="s">
        <v>39</v>
      </c>
      <c r="R32">
        <v>2.8</v>
      </c>
      <c r="S32">
        <v>2.1</v>
      </c>
      <c r="T32">
        <v>1.4</v>
      </c>
      <c r="U32">
        <v>4.31026512072519</v>
      </c>
      <c r="V32">
        <v>2.01914939843037</v>
      </c>
      <c r="W32">
        <v>1.33333333333333</v>
      </c>
      <c r="X32">
        <v>1.5</v>
      </c>
    </row>
    <row r="33" spans="1:24">
      <c r="A33">
        <v>37</v>
      </c>
      <c r="C33" t="s">
        <v>48</v>
      </c>
      <c r="D33">
        <v>1</v>
      </c>
      <c r="E33">
        <v>3</v>
      </c>
      <c r="F33">
        <v>4</v>
      </c>
      <c r="G33">
        <v>35</v>
      </c>
      <c r="H33">
        <v>25</v>
      </c>
      <c r="I33">
        <v>30</v>
      </c>
      <c r="J33">
        <v>4</v>
      </c>
      <c r="K33">
        <v>4</v>
      </c>
      <c r="L33">
        <v>3</v>
      </c>
      <c r="M33">
        <v>3</v>
      </c>
      <c r="R33">
        <v>2.8</v>
      </c>
      <c r="S33">
        <v>2.8</v>
      </c>
      <c r="T33">
        <v>2.1</v>
      </c>
      <c r="U33">
        <v>8.62053024145039</v>
      </c>
      <c r="V33">
        <v>2.543968829965</v>
      </c>
      <c r="W33">
        <v>1</v>
      </c>
      <c r="X33">
        <v>1.33333333333333</v>
      </c>
    </row>
    <row r="34" spans="1:24">
      <c r="A34">
        <v>38</v>
      </c>
      <c r="C34" t="s">
        <v>48</v>
      </c>
      <c r="D34">
        <v>1</v>
      </c>
      <c r="E34">
        <v>3</v>
      </c>
      <c r="F34">
        <v>4</v>
      </c>
      <c r="G34">
        <v>33</v>
      </c>
      <c r="H34">
        <v>37</v>
      </c>
      <c r="I34">
        <v>33</v>
      </c>
      <c r="J34">
        <v>5</v>
      </c>
      <c r="K34">
        <v>4</v>
      </c>
      <c r="L34">
        <v>3</v>
      </c>
      <c r="M34">
        <v>3</v>
      </c>
      <c r="R34">
        <v>3.5</v>
      </c>
      <c r="S34">
        <v>2.8</v>
      </c>
      <c r="T34">
        <v>2.1</v>
      </c>
      <c r="U34">
        <v>10.775662801813</v>
      </c>
      <c r="V34">
        <v>2.7404073488182</v>
      </c>
      <c r="W34">
        <v>1.25</v>
      </c>
      <c r="X34">
        <v>1.33333333333333</v>
      </c>
    </row>
    <row r="35" spans="1:24">
      <c r="A35">
        <v>39</v>
      </c>
      <c r="C35" t="s">
        <v>48</v>
      </c>
      <c r="D35">
        <v>1</v>
      </c>
      <c r="E35">
        <v>3</v>
      </c>
      <c r="F35">
        <v>4</v>
      </c>
      <c r="G35">
        <v>30</v>
      </c>
      <c r="H35">
        <v>40</v>
      </c>
      <c r="I35">
        <v>40</v>
      </c>
      <c r="J35">
        <v>4</v>
      </c>
      <c r="K35">
        <v>4</v>
      </c>
      <c r="L35">
        <v>3</v>
      </c>
      <c r="M35">
        <v>3</v>
      </c>
      <c r="R35">
        <v>2.8</v>
      </c>
      <c r="S35">
        <v>2.8</v>
      </c>
      <c r="T35">
        <v>2.1</v>
      </c>
      <c r="U35">
        <v>8.62053024145039</v>
      </c>
      <c r="V35">
        <v>2.543968829965</v>
      </c>
      <c r="W35">
        <v>1</v>
      </c>
      <c r="X35">
        <v>1.33333333333333</v>
      </c>
    </row>
    <row r="36" ht="27" spans="1:24">
      <c r="A36">
        <v>40</v>
      </c>
      <c r="C36" t="s">
        <v>48</v>
      </c>
      <c r="D36">
        <v>1</v>
      </c>
      <c r="E36">
        <v>3</v>
      </c>
      <c r="F36">
        <v>4</v>
      </c>
      <c r="G36">
        <v>22</v>
      </c>
      <c r="H36">
        <v>42</v>
      </c>
      <c r="I36">
        <v>40</v>
      </c>
      <c r="J36">
        <v>5</v>
      </c>
      <c r="K36">
        <v>4</v>
      </c>
      <c r="L36">
        <v>3</v>
      </c>
      <c r="M36">
        <v>4</v>
      </c>
      <c r="O36" s="15" t="s">
        <v>50</v>
      </c>
      <c r="P36" t="s">
        <v>27</v>
      </c>
      <c r="R36">
        <v>3.5</v>
      </c>
      <c r="S36">
        <v>2.8</v>
      </c>
      <c r="T36">
        <v>2.1</v>
      </c>
      <c r="U36">
        <v>10.775662801813</v>
      </c>
      <c r="V36">
        <v>2.7404073488182</v>
      </c>
      <c r="W36">
        <v>1.25</v>
      </c>
      <c r="X36">
        <v>1.33333333333333</v>
      </c>
    </row>
    <row r="37" ht="27" spans="1:24">
      <c r="A37">
        <v>42</v>
      </c>
      <c r="C37" t="s">
        <v>51</v>
      </c>
      <c r="D37">
        <v>1</v>
      </c>
      <c r="E37">
        <v>4</v>
      </c>
      <c r="F37">
        <v>1</v>
      </c>
      <c r="G37">
        <v>41</v>
      </c>
      <c r="H37">
        <v>50</v>
      </c>
      <c r="I37">
        <v>42</v>
      </c>
      <c r="J37">
        <v>5</v>
      </c>
      <c r="K37">
        <v>3</v>
      </c>
      <c r="L37">
        <v>3</v>
      </c>
      <c r="M37">
        <v>4</v>
      </c>
      <c r="O37" s="15" t="s">
        <v>52</v>
      </c>
      <c r="P37" t="s">
        <v>27</v>
      </c>
      <c r="R37">
        <v>3.5</v>
      </c>
      <c r="S37">
        <v>2.1</v>
      </c>
      <c r="T37">
        <v>2.1</v>
      </c>
      <c r="U37">
        <v>8.08174710135974</v>
      </c>
      <c r="V37">
        <v>2.48982531314304</v>
      </c>
      <c r="W37">
        <v>1.66666666666667</v>
      </c>
      <c r="X37">
        <v>1</v>
      </c>
    </row>
    <row r="38" spans="1:24">
      <c r="A38">
        <v>43</v>
      </c>
      <c r="C38" t="s">
        <v>53</v>
      </c>
      <c r="D38">
        <v>1</v>
      </c>
      <c r="E38">
        <v>4</v>
      </c>
      <c r="F38">
        <v>2</v>
      </c>
      <c r="G38">
        <v>12</v>
      </c>
      <c r="H38">
        <v>25</v>
      </c>
      <c r="I38">
        <v>25</v>
      </c>
      <c r="J38">
        <v>5</v>
      </c>
      <c r="K38">
        <v>4</v>
      </c>
      <c r="L38">
        <v>3</v>
      </c>
      <c r="M38">
        <v>4</v>
      </c>
      <c r="R38">
        <v>3.5</v>
      </c>
      <c r="S38">
        <v>2.8</v>
      </c>
      <c r="T38">
        <v>2.1</v>
      </c>
      <c r="U38">
        <v>10.775662801813</v>
      </c>
      <c r="V38">
        <v>2.7404073488182</v>
      </c>
      <c r="W38">
        <v>1.25</v>
      </c>
      <c r="X38">
        <v>1.33333333333333</v>
      </c>
    </row>
    <row r="39" spans="1:24">
      <c r="A39">
        <v>44</v>
      </c>
      <c r="C39" t="s">
        <v>53</v>
      </c>
      <c r="D39">
        <v>1</v>
      </c>
      <c r="E39">
        <v>4</v>
      </c>
      <c r="F39">
        <v>2</v>
      </c>
      <c r="G39">
        <v>15</v>
      </c>
      <c r="H39">
        <v>35</v>
      </c>
      <c r="I39">
        <v>17</v>
      </c>
      <c r="J39">
        <v>3</v>
      </c>
      <c r="K39">
        <v>3</v>
      </c>
      <c r="L39">
        <v>3</v>
      </c>
      <c r="M39">
        <v>3</v>
      </c>
      <c r="R39">
        <v>2.1</v>
      </c>
      <c r="S39">
        <v>2.1</v>
      </c>
      <c r="T39">
        <v>2.1</v>
      </c>
      <c r="U39">
        <v>4.84904826081584</v>
      </c>
      <c r="V39">
        <v>2.1</v>
      </c>
      <c r="W39">
        <v>1</v>
      </c>
      <c r="X39">
        <v>1</v>
      </c>
    </row>
    <row r="40" spans="1:24">
      <c r="A40">
        <v>46</v>
      </c>
      <c r="B40" t="s">
        <v>24</v>
      </c>
      <c r="C40" t="s">
        <v>54</v>
      </c>
      <c r="D40">
        <v>1</v>
      </c>
      <c r="E40">
        <v>4</v>
      </c>
      <c r="F40">
        <v>3</v>
      </c>
      <c r="G40">
        <v>15</v>
      </c>
      <c r="H40">
        <v>48</v>
      </c>
      <c r="I40">
        <v>30</v>
      </c>
      <c r="J40">
        <v>10</v>
      </c>
      <c r="K40">
        <v>8</v>
      </c>
      <c r="L40">
        <v>7</v>
      </c>
      <c r="M40">
        <v>5</v>
      </c>
      <c r="N40">
        <v>2</v>
      </c>
      <c r="R40">
        <v>7</v>
      </c>
      <c r="S40">
        <v>5.6</v>
      </c>
      <c r="T40">
        <v>4.9</v>
      </c>
      <c r="U40">
        <v>100.572852816921</v>
      </c>
      <c r="V40">
        <v>5.76979941973198</v>
      </c>
      <c r="W40">
        <v>1.25</v>
      </c>
      <c r="X40">
        <v>1.14285714285714</v>
      </c>
    </row>
    <row r="41" ht="27" spans="1:24">
      <c r="A41">
        <v>47</v>
      </c>
      <c r="B41" t="s">
        <v>24</v>
      </c>
      <c r="C41" t="s">
        <v>54</v>
      </c>
      <c r="D41">
        <v>1</v>
      </c>
      <c r="E41">
        <v>4</v>
      </c>
      <c r="F41">
        <v>3</v>
      </c>
      <c r="G41">
        <v>32</v>
      </c>
      <c r="H41">
        <v>38</v>
      </c>
      <c r="I41">
        <v>35</v>
      </c>
      <c r="J41">
        <v>20</v>
      </c>
      <c r="K41">
        <v>10</v>
      </c>
      <c r="L41">
        <v>5</v>
      </c>
      <c r="M41">
        <v>7</v>
      </c>
      <c r="N41">
        <v>3</v>
      </c>
      <c r="O41" s="15" t="s">
        <v>55</v>
      </c>
      <c r="R41">
        <v>14</v>
      </c>
      <c r="S41">
        <v>7</v>
      </c>
      <c r="T41">
        <v>3.5</v>
      </c>
      <c r="U41">
        <v>179.594380030217</v>
      </c>
      <c r="V41">
        <v>7</v>
      </c>
      <c r="W41">
        <v>2</v>
      </c>
      <c r="X41">
        <v>2</v>
      </c>
    </row>
    <row r="42" ht="27" spans="1:24">
      <c r="A42">
        <v>48</v>
      </c>
      <c r="C42" t="s">
        <v>54</v>
      </c>
      <c r="D42">
        <v>1</v>
      </c>
      <c r="E42">
        <v>4</v>
      </c>
      <c r="F42">
        <v>3</v>
      </c>
      <c r="G42">
        <v>20</v>
      </c>
      <c r="H42">
        <v>40</v>
      </c>
      <c r="I42">
        <v>20</v>
      </c>
      <c r="J42">
        <v>10</v>
      </c>
      <c r="K42">
        <v>5</v>
      </c>
      <c r="L42">
        <v>5</v>
      </c>
      <c r="M42">
        <v>3</v>
      </c>
      <c r="O42" s="15" t="s">
        <v>56</v>
      </c>
      <c r="R42">
        <v>7</v>
      </c>
      <c r="S42">
        <v>3.5</v>
      </c>
      <c r="T42">
        <v>3.5</v>
      </c>
      <c r="U42">
        <v>44.8985950075541</v>
      </c>
      <c r="V42">
        <v>4.40972367463206</v>
      </c>
      <c r="W42">
        <v>2</v>
      </c>
      <c r="X42">
        <v>1</v>
      </c>
    </row>
    <row r="43" spans="1:24">
      <c r="A43">
        <v>50</v>
      </c>
      <c r="C43" t="s">
        <v>57</v>
      </c>
      <c r="D43">
        <v>1</v>
      </c>
      <c r="E43">
        <v>4</v>
      </c>
      <c r="F43">
        <v>4</v>
      </c>
      <c r="G43">
        <v>37</v>
      </c>
      <c r="H43">
        <v>20</v>
      </c>
      <c r="I43">
        <v>4</v>
      </c>
      <c r="J43">
        <v>5</v>
      </c>
      <c r="K43">
        <v>4</v>
      </c>
      <c r="L43">
        <v>4</v>
      </c>
      <c r="M43">
        <v>4</v>
      </c>
      <c r="R43">
        <v>3.5</v>
      </c>
      <c r="S43">
        <v>2.8</v>
      </c>
      <c r="T43">
        <v>2.8</v>
      </c>
      <c r="U43">
        <v>14.3675504024173</v>
      </c>
      <c r="V43">
        <v>3.01620856604464</v>
      </c>
      <c r="W43">
        <v>1.25</v>
      </c>
      <c r="X43">
        <v>1</v>
      </c>
    </row>
    <row r="44" spans="1:24">
      <c r="A44">
        <v>51</v>
      </c>
      <c r="C44" t="s">
        <v>57</v>
      </c>
      <c r="D44">
        <v>1</v>
      </c>
      <c r="E44">
        <v>4</v>
      </c>
      <c r="F44">
        <v>4</v>
      </c>
      <c r="G44">
        <v>50</v>
      </c>
      <c r="H44">
        <v>30</v>
      </c>
      <c r="I44">
        <v>35</v>
      </c>
      <c r="J44">
        <v>6</v>
      </c>
      <c r="K44">
        <v>4</v>
      </c>
      <c r="L44">
        <v>3</v>
      </c>
      <c r="M44">
        <v>3</v>
      </c>
      <c r="R44">
        <v>4.2</v>
      </c>
      <c r="S44">
        <v>2.8</v>
      </c>
      <c r="T44">
        <v>2.1</v>
      </c>
      <c r="U44">
        <v>12.9307953621756</v>
      </c>
      <c r="V44">
        <v>2.91211735227266</v>
      </c>
      <c r="W44">
        <v>1.5</v>
      </c>
      <c r="X44">
        <v>1.33333333333333</v>
      </c>
    </row>
    <row r="45" ht="54" spans="1:24">
      <c r="A45">
        <v>53</v>
      </c>
      <c r="C45" t="s">
        <v>58</v>
      </c>
      <c r="D45">
        <v>2</v>
      </c>
      <c r="E45">
        <v>1</v>
      </c>
      <c r="F45">
        <v>1</v>
      </c>
      <c r="G45">
        <v>35</v>
      </c>
      <c r="H45">
        <v>12</v>
      </c>
      <c r="I45">
        <v>30</v>
      </c>
      <c r="J45">
        <v>5</v>
      </c>
      <c r="K45">
        <v>4</v>
      </c>
      <c r="L45">
        <v>4</v>
      </c>
      <c r="M45">
        <v>4</v>
      </c>
      <c r="O45" s="15" t="s">
        <v>59</v>
      </c>
      <c r="P45" t="s">
        <v>27</v>
      </c>
      <c r="R45">
        <v>3.5</v>
      </c>
      <c r="S45">
        <v>2.8</v>
      </c>
      <c r="T45">
        <v>2.8</v>
      </c>
      <c r="U45">
        <v>14.3675504024173</v>
      </c>
      <c r="V45">
        <v>3.01620856604464</v>
      </c>
      <c r="W45">
        <v>1.25</v>
      </c>
      <c r="X45">
        <v>1</v>
      </c>
    </row>
    <row r="46" spans="1:24">
      <c r="A46">
        <v>54</v>
      </c>
      <c r="C46" t="s">
        <v>58</v>
      </c>
      <c r="D46">
        <v>2</v>
      </c>
      <c r="E46">
        <v>1</v>
      </c>
      <c r="F46">
        <v>1</v>
      </c>
      <c r="G46">
        <v>17</v>
      </c>
      <c r="H46">
        <v>5</v>
      </c>
      <c r="I46">
        <v>50</v>
      </c>
      <c r="J46">
        <v>6</v>
      </c>
      <c r="K46">
        <v>5</v>
      </c>
      <c r="L46">
        <v>3</v>
      </c>
      <c r="M46">
        <v>4</v>
      </c>
      <c r="R46">
        <v>4.2</v>
      </c>
      <c r="S46">
        <v>3.5</v>
      </c>
      <c r="T46">
        <v>2.1</v>
      </c>
      <c r="U46">
        <v>16.1634942027195</v>
      </c>
      <c r="V46">
        <v>3.13698332259001</v>
      </c>
      <c r="W46">
        <v>1.2</v>
      </c>
      <c r="X46">
        <v>1.66666666666667</v>
      </c>
    </row>
    <row r="47" spans="1:24">
      <c r="A47">
        <v>55</v>
      </c>
      <c r="C47" t="s">
        <v>60</v>
      </c>
      <c r="D47">
        <v>2</v>
      </c>
      <c r="E47">
        <v>1</v>
      </c>
      <c r="F47">
        <v>2</v>
      </c>
      <c r="G47">
        <v>0</v>
      </c>
      <c r="H47">
        <v>5</v>
      </c>
      <c r="I47">
        <v>0</v>
      </c>
      <c r="J47">
        <v>4</v>
      </c>
      <c r="K47">
        <v>4</v>
      </c>
      <c r="L47">
        <v>3</v>
      </c>
      <c r="M47">
        <v>4</v>
      </c>
      <c r="R47">
        <v>2.8</v>
      </c>
      <c r="S47">
        <v>2.8</v>
      </c>
      <c r="T47">
        <v>2.1</v>
      </c>
      <c r="U47">
        <v>8.62053024145039</v>
      </c>
      <c r="V47">
        <v>2.543968829965</v>
      </c>
      <c r="W47">
        <v>1</v>
      </c>
      <c r="X47">
        <v>1.33333333333333</v>
      </c>
    </row>
    <row r="48" spans="1:24">
      <c r="A48">
        <v>56</v>
      </c>
      <c r="C48" t="s">
        <v>60</v>
      </c>
      <c r="D48">
        <v>2</v>
      </c>
      <c r="E48">
        <v>1</v>
      </c>
      <c r="F48">
        <v>2</v>
      </c>
      <c r="G48">
        <v>0</v>
      </c>
      <c r="H48">
        <v>6</v>
      </c>
      <c r="I48">
        <v>10</v>
      </c>
      <c r="J48">
        <v>5</v>
      </c>
      <c r="K48">
        <v>4</v>
      </c>
      <c r="L48">
        <v>4</v>
      </c>
      <c r="M48">
        <v>4</v>
      </c>
      <c r="O48" s="15" t="s">
        <v>39</v>
      </c>
      <c r="R48">
        <v>3.5</v>
      </c>
      <c r="S48">
        <v>2.8</v>
      </c>
      <c r="T48">
        <v>2.8</v>
      </c>
      <c r="U48">
        <v>14.3675504024173</v>
      </c>
      <c r="V48">
        <v>3.01620856604464</v>
      </c>
      <c r="W48">
        <v>1.25</v>
      </c>
      <c r="X48">
        <v>1</v>
      </c>
    </row>
    <row r="49" spans="1:24">
      <c r="A49">
        <v>58</v>
      </c>
      <c r="B49" t="s">
        <v>24</v>
      </c>
      <c r="C49" t="s">
        <v>60</v>
      </c>
      <c r="D49">
        <v>2</v>
      </c>
      <c r="E49">
        <v>1</v>
      </c>
      <c r="F49">
        <v>2</v>
      </c>
      <c r="G49">
        <v>13</v>
      </c>
      <c r="H49">
        <v>38</v>
      </c>
      <c r="I49">
        <v>45</v>
      </c>
      <c r="J49">
        <v>33</v>
      </c>
      <c r="K49">
        <v>20</v>
      </c>
      <c r="L49">
        <v>10</v>
      </c>
      <c r="M49">
        <v>6</v>
      </c>
      <c r="R49">
        <v>23.1</v>
      </c>
      <c r="S49">
        <v>14</v>
      </c>
      <c r="T49">
        <v>7</v>
      </c>
      <c r="U49">
        <v>1185.32290819943</v>
      </c>
      <c r="V49">
        <v>13.1304421875683</v>
      </c>
      <c r="W49">
        <v>1.65</v>
      </c>
      <c r="X49">
        <v>2</v>
      </c>
    </row>
    <row r="50" spans="1:24">
      <c r="A50">
        <v>59</v>
      </c>
      <c r="B50" t="s">
        <v>24</v>
      </c>
      <c r="C50" t="s">
        <v>61</v>
      </c>
      <c r="D50">
        <v>2</v>
      </c>
      <c r="E50">
        <v>1</v>
      </c>
      <c r="F50">
        <v>3</v>
      </c>
      <c r="G50">
        <v>5</v>
      </c>
      <c r="H50">
        <v>12</v>
      </c>
      <c r="I50">
        <v>15</v>
      </c>
      <c r="J50">
        <v>12</v>
      </c>
      <c r="K50">
        <v>10</v>
      </c>
      <c r="L50">
        <v>3</v>
      </c>
      <c r="M50">
        <v>7</v>
      </c>
      <c r="N50">
        <v>3</v>
      </c>
      <c r="R50">
        <v>8.4</v>
      </c>
      <c r="S50">
        <v>7</v>
      </c>
      <c r="T50">
        <v>2.1</v>
      </c>
      <c r="U50">
        <v>64.6539768108779</v>
      </c>
      <c r="V50">
        <v>4.97965062628609</v>
      </c>
      <c r="W50">
        <v>1.2</v>
      </c>
      <c r="X50">
        <v>3.33333333333333</v>
      </c>
    </row>
    <row r="51" spans="1:24">
      <c r="A51">
        <v>60</v>
      </c>
      <c r="C51" t="s">
        <v>61</v>
      </c>
      <c r="D51">
        <v>2</v>
      </c>
      <c r="E51">
        <v>1</v>
      </c>
      <c r="F51">
        <v>3</v>
      </c>
      <c r="G51">
        <v>35</v>
      </c>
      <c r="H51">
        <v>15</v>
      </c>
      <c r="I51">
        <v>28</v>
      </c>
      <c r="J51">
        <v>10</v>
      </c>
      <c r="K51">
        <v>7</v>
      </c>
      <c r="L51">
        <v>3</v>
      </c>
      <c r="M51">
        <v>4</v>
      </c>
      <c r="R51">
        <v>7</v>
      </c>
      <c r="S51">
        <v>4.9</v>
      </c>
      <c r="T51">
        <v>2.1</v>
      </c>
      <c r="U51">
        <v>37.7148198063455</v>
      </c>
      <c r="V51">
        <v>4.16074536693419</v>
      </c>
      <c r="W51">
        <v>1.42857142857143</v>
      </c>
      <c r="X51">
        <v>2.33333333333333</v>
      </c>
    </row>
    <row r="52" spans="1:24">
      <c r="A52">
        <v>61</v>
      </c>
      <c r="C52" t="s">
        <v>61</v>
      </c>
      <c r="D52">
        <v>2</v>
      </c>
      <c r="E52">
        <v>1</v>
      </c>
      <c r="F52">
        <v>3</v>
      </c>
      <c r="G52">
        <v>39</v>
      </c>
      <c r="H52">
        <v>25</v>
      </c>
      <c r="I52">
        <v>25</v>
      </c>
      <c r="J52">
        <v>8</v>
      </c>
      <c r="K52">
        <v>7</v>
      </c>
      <c r="L52">
        <v>3</v>
      </c>
      <c r="M52">
        <v>4</v>
      </c>
      <c r="O52" s="15" t="s">
        <v>39</v>
      </c>
      <c r="R52">
        <v>5.6</v>
      </c>
      <c r="S52">
        <v>4.9</v>
      </c>
      <c r="T52">
        <v>2.1</v>
      </c>
      <c r="U52">
        <v>30.1718558450764</v>
      </c>
      <c r="V52">
        <v>3.86249384693357</v>
      </c>
      <c r="W52">
        <v>1.14285714285714</v>
      </c>
      <c r="X52">
        <v>2.33333333333333</v>
      </c>
    </row>
    <row r="53" spans="1:24">
      <c r="A53">
        <v>62</v>
      </c>
      <c r="C53" t="s">
        <v>61</v>
      </c>
      <c r="D53">
        <v>2</v>
      </c>
      <c r="E53">
        <v>1</v>
      </c>
      <c r="F53">
        <v>3</v>
      </c>
      <c r="G53">
        <v>45</v>
      </c>
      <c r="H53">
        <v>2</v>
      </c>
      <c r="I53">
        <v>50</v>
      </c>
      <c r="J53">
        <v>10</v>
      </c>
      <c r="K53">
        <v>10</v>
      </c>
      <c r="L53">
        <v>10</v>
      </c>
      <c r="M53">
        <v>4</v>
      </c>
      <c r="R53">
        <v>7</v>
      </c>
      <c r="S53">
        <v>7</v>
      </c>
      <c r="T53">
        <v>7</v>
      </c>
      <c r="U53">
        <v>179.594380030217</v>
      </c>
      <c r="V53">
        <v>7</v>
      </c>
      <c r="W53">
        <v>1</v>
      </c>
      <c r="X53">
        <v>1</v>
      </c>
    </row>
    <row r="54" spans="1:24">
      <c r="A54">
        <v>63</v>
      </c>
      <c r="C54" t="s">
        <v>62</v>
      </c>
      <c r="D54">
        <v>2</v>
      </c>
      <c r="E54">
        <v>2</v>
      </c>
      <c r="F54">
        <v>1</v>
      </c>
      <c r="G54">
        <v>47</v>
      </c>
      <c r="H54">
        <v>13</v>
      </c>
      <c r="I54">
        <v>25</v>
      </c>
      <c r="J54">
        <v>10</v>
      </c>
      <c r="K54">
        <v>8</v>
      </c>
      <c r="L54">
        <v>3</v>
      </c>
      <c r="M54">
        <v>4</v>
      </c>
      <c r="R54">
        <v>7</v>
      </c>
      <c r="S54">
        <v>5.6</v>
      </c>
      <c r="T54">
        <v>2.1</v>
      </c>
      <c r="U54">
        <v>43.102651207252</v>
      </c>
      <c r="V54">
        <v>4.3501255083354</v>
      </c>
      <c r="W54">
        <v>1.25</v>
      </c>
      <c r="X54">
        <v>2.66666666666667</v>
      </c>
    </row>
    <row r="55" spans="1:24">
      <c r="A55">
        <v>64</v>
      </c>
      <c r="C55" t="s">
        <v>62</v>
      </c>
      <c r="D55">
        <v>2</v>
      </c>
      <c r="E55">
        <v>2</v>
      </c>
      <c r="F55">
        <v>1</v>
      </c>
      <c r="G55">
        <v>15</v>
      </c>
      <c r="H55">
        <v>5</v>
      </c>
      <c r="I55">
        <v>48</v>
      </c>
      <c r="J55">
        <v>7</v>
      </c>
      <c r="K55">
        <v>5</v>
      </c>
      <c r="L55">
        <v>5</v>
      </c>
      <c r="M55">
        <v>4</v>
      </c>
      <c r="R55">
        <v>4.9</v>
      </c>
      <c r="S55">
        <v>3.5</v>
      </c>
      <c r="T55">
        <v>3.5</v>
      </c>
      <c r="U55">
        <v>31.4290165052879</v>
      </c>
      <c r="V55">
        <v>3.91541129728489</v>
      </c>
      <c r="W55">
        <v>1.4</v>
      </c>
      <c r="X55">
        <v>1</v>
      </c>
    </row>
    <row r="56" spans="1:24">
      <c r="A56">
        <v>65</v>
      </c>
      <c r="C56" t="s">
        <v>62</v>
      </c>
      <c r="D56">
        <v>2</v>
      </c>
      <c r="E56">
        <v>2</v>
      </c>
      <c r="F56">
        <v>1</v>
      </c>
      <c r="G56">
        <v>17</v>
      </c>
      <c r="H56">
        <v>41</v>
      </c>
      <c r="I56">
        <v>41</v>
      </c>
      <c r="J56">
        <v>6</v>
      </c>
      <c r="K56">
        <v>5</v>
      </c>
      <c r="L56">
        <v>2</v>
      </c>
      <c r="M56">
        <v>2</v>
      </c>
      <c r="R56">
        <v>4.2</v>
      </c>
      <c r="S56">
        <v>3.5</v>
      </c>
      <c r="T56">
        <v>1.4</v>
      </c>
      <c r="U56">
        <v>10.775662801813</v>
      </c>
      <c r="V56">
        <v>2.7404073488182</v>
      </c>
      <c r="W56">
        <v>1.2</v>
      </c>
      <c r="X56">
        <v>2.5</v>
      </c>
    </row>
    <row r="57" spans="1:24">
      <c r="A57">
        <v>66</v>
      </c>
      <c r="C57" t="s">
        <v>63</v>
      </c>
      <c r="D57">
        <v>2</v>
      </c>
      <c r="E57">
        <v>2</v>
      </c>
      <c r="F57">
        <v>2</v>
      </c>
      <c r="G57">
        <v>27</v>
      </c>
      <c r="H57">
        <v>13</v>
      </c>
      <c r="I57">
        <v>1</v>
      </c>
      <c r="J57">
        <v>8</v>
      </c>
      <c r="K57">
        <v>4</v>
      </c>
      <c r="L57">
        <v>3</v>
      </c>
      <c r="M57">
        <v>3</v>
      </c>
      <c r="R57">
        <v>5.6</v>
      </c>
      <c r="S57">
        <v>2.8</v>
      </c>
      <c r="T57">
        <v>2.1</v>
      </c>
      <c r="U57">
        <v>17.2410604829008</v>
      </c>
      <c r="V57">
        <v>3.20519987914933</v>
      </c>
      <c r="W57">
        <v>2</v>
      </c>
      <c r="X57">
        <v>1.33333333333333</v>
      </c>
    </row>
    <row r="58" spans="1:24">
      <c r="A58">
        <v>67</v>
      </c>
      <c r="C58" t="s">
        <v>63</v>
      </c>
      <c r="D58">
        <v>2</v>
      </c>
      <c r="E58">
        <v>2</v>
      </c>
      <c r="F58">
        <v>2</v>
      </c>
      <c r="G58">
        <v>46</v>
      </c>
      <c r="H58">
        <v>25</v>
      </c>
      <c r="I58">
        <v>20</v>
      </c>
      <c r="J58">
        <v>7</v>
      </c>
      <c r="K58">
        <v>4</v>
      </c>
      <c r="L58">
        <v>4</v>
      </c>
      <c r="M58">
        <v>4</v>
      </c>
      <c r="R58">
        <v>4.9</v>
      </c>
      <c r="S58">
        <v>2.8</v>
      </c>
      <c r="T58">
        <v>2.8</v>
      </c>
      <c r="U58">
        <v>20.1145705633842</v>
      </c>
      <c r="V58">
        <v>3.37419916984532</v>
      </c>
      <c r="W58">
        <v>1.75</v>
      </c>
      <c r="X58">
        <v>1</v>
      </c>
    </row>
    <row r="59" spans="1:24">
      <c r="A59">
        <v>68</v>
      </c>
      <c r="C59" t="s">
        <v>63</v>
      </c>
      <c r="D59">
        <v>2</v>
      </c>
      <c r="E59">
        <v>2</v>
      </c>
      <c r="F59">
        <v>2</v>
      </c>
      <c r="G59">
        <v>30</v>
      </c>
      <c r="H59">
        <v>25</v>
      </c>
      <c r="I59">
        <v>19</v>
      </c>
      <c r="J59">
        <v>5</v>
      </c>
      <c r="K59">
        <v>4</v>
      </c>
      <c r="L59">
        <v>4</v>
      </c>
      <c r="M59">
        <v>4</v>
      </c>
      <c r="O59" s="15" t="s">
        <v>39</v>
      </c>
      <c r="R59">
        <v>3.5</v>
      </c>
      <c r="S59">
        <v>2.8</v>
      </c>
      <c r="T59">
        <v>2.8</v>
      </c>
      <c r="U59">
        <v>14.3675504024173</v>
      </c>
      <c r="V59">
        <v>3.01620856604464</v>
      </c>
      <c r="W59">
        <v>1.25</v>
      </c>
      <c r="X59">
        <v>1</v>
      </c>
    </row>
    <row r="60" spans="1:24">
      <c r="A60">
        <v>69</v>
      </c>
      <c r="C60" t="s">
        <v>63</v>
      </c>
      <c r="D60">
        <v>2</v>
      </c>
      <c r="E60">
        <v>2</v>
      </c>
      <c r="F60">
        <v>2</v>
      </c>
      <c r="G60">
        <v>41</v>
      </c>
      <c r="H60">
        <v>48</v>
      </c>
      <c r="I60">
        <v>20</v>
      </c>
      <c r="J60">
        <v>5</v>
      </c>
      <c r="K60">
        <v>4</v>
      </c>
      <c r="L60">
        <v>3</v>
      </c>
      <c r="M60">
        <v>4</v>
      </c>
      <c r="R60">
        <v>3.5</v>
      </c>
      <c r="S60">
        <v>2.8</v>
      </c>
      <c r="T60">
        <v>2.1</v>
      </c>
      <c r="U60">
        <v>10.775662801813</v>
      </c>
      <c r="V60">
        <v>2.7404073488182</v>
      </c>
      <c r="W60">
        <v>1.25</v>
      </c>
      <c r="X60">
        <v>1.33333333333333</v>
      </c>
    </row>
    <row r="61" spans="1:24">
      <c r="A61">
        <v>70</v>
      </c>
      <c r="C61" t="s">
        <v>63</v>
      </c>
      <c r="D61">
        <v>2</v>
      </c>
      <c r="E61">
        <v>2</v>
      </c>
      <c r="F61">
        <v>2</v>
      </c>
      <c r="G61">
        <v>30</v>
      </c>
      <c r="H61">
        <v>50</v>
      </c>
      <c r="I61">
        <v>17</v>
      </c>
      <c r="J61">
        <v>4</v>
      </c>
      <c r="K61">
        <v>3</v>
      </c>
      <c r="L61">
        <v>2</v>
      </c>
      <c r="M61">
        <v>4</v>
      </c>
      <c r="R61">
        <v>2.8</v>
      </c>
      <c r="S61">
        <v>2.1</v>
      </c>
      <c r="T61">
        <v>1.4</v>
      </c>
      <c r="U61">
        <v>4.31026512072519</v>
      </c>
      <c r="V61">
        <v>2.01914939843037</v>
      </c>
      <c r="W61">
        <v>1.33333333333333</v>
      </c>
      <c r="X61">
        <v>1.5</v>
      </c>
    </row>
    <row r="62" spans="1:24">
      <c r="A62">
        <v>71</v>
      </c>
      <c r="C62" t="s">
        <v>64</v>
      </c>
      <c r="D62">
        <v>2</v>
      </c>
      <c r="E62">
        <v>2</v>
      </c>
      <c r="F62">
        <v>3</v>
      </c>
      <c r="G62">
        <v>39</v>
      </c>
      <c r="H62">
        <v>49</v>
      </c>
      <c r="I62">
        <v>41</v>
      </c>
      <c r="J62">
        <v>5</v>
      </c>
      <c r="K62">
        <v>4</v>
      </c>
      <c r="L62">
        <v>3</v>
      </c>
      <c r="M62">
        <v>4</v>
      </c>
      <c r="R62">
        <v>3.5</v>
      </c>
      <c r="S62">
        <v>2.8</v>
      </c>
      <c r="T62">
        <v>2.1</v>
      </c>
      <c r="U62">
        <v>10.775662801813</v>
      </c>
      <c r="V62">
        <v>2.7404073488182</v>
      </c>
      <c r="W62">
        <v>1.25</v>
      </c>
      <c r="X62">
        <v>1.33333333333333</v>
      </c>
    </row>
    <row r="63" spans="1:24">
      <c r="A63">
        <v>72</v>
      </c>
      <c r="B63" t="s">
        <v>24</v>
      </c>
      <c r="C63" t="s">
        <v>65</v>
      </c>
      <c r="D63">
        <v>2</v>
      </c>
      <c r="E63">
        <v>2</v>
      </c>
      <c r="F63">
        <v>4</v>
      </c>
      <c r="G63">
        <v>7</v>
      </c>
      <c r="H63">
        <v>0</v>
      </c>
      <c r="I63">
        <v>38</v>
      </c>
      <c r="J63">
        <v>17</v>
      </c>
      <c r="K63">
        <v>12</v>
      </c>
      <c r="L63">
        <v>10</v>
      </c>
      <c r="M63">
        <v>6</v>
      </c>
      <c r="N63">
        <v>3</v>
      </c>
      <c r="O63" s="15" t="s">
        <v>66</v>
      </c>
      <c r="R63">
        <v>11.9</v>
      </c>
      <c r="S63">
        <v>8.4</v>
      </c>
      <c r="T63">
        <v>7</v>
      </c>
      <c r="U63">
        <v>366.372535261642</v>
      </c>
      <c r="V63">
        <v>8.87785598753899</v>
      </c>
      <c r="W63">
        <v>1.41666666666667</v>
      </c>
      <c r="X63">
        <v>1.2</v>
      </c>
    </row>
    <row r="64" spans="1:24">
      <c r="A64">
        <v>73</v>
      </c>
      <c r="C64" t="s">
        <v>65</v>
      </c>
      <c r="D64">
        <v>2</v>
      </c>
      <c r="E64">
        <v>2</v>
      </c>
      <c r="F64">
        <v>4</v>
      </c>
      <c r="G64">
        <v>8</v>
      </c>
      <c r="H64">
        <v>15</v>
      </c>
      <c r="I64">
        <v>40</v>
      </c>
      <c r="J64">
        <v>8</v>
      </c>
      <c r="K64">
        <v>5</v>
      </c>
      <c r="L64">
        <v>5</v>
      </c>
      <c r="M64">
        <v>4</v>
      </c>
      <c r="R64">
        <v>5.6</v>
      </c>
      <c r="S64">
        <v>3.5</v>
      </c>
      <c r="T64">
        <v>3.5</v>
      </c>
      <c r="U64">
        <v>35.9188760060433</v>
      </c>
      <c r="V64">
        <v>4.09362483349801</v>
      </c>
      <c r="W64">
        <v>1.6</v>
      </c>
      <c r="X64">
        <v>1</v>
      </c>
    </row>
    <row r="65" spans="1:24">
      <c r="A65">
        <v>74</v>
      </c>
      <c r="C65" t="s">
        <v>65</v>
      </c>
      <c r="D65">
        <v>2</v>
      </c>
      <c r="E65">
        <v>2</v>
      </c>
      <c r="F65">
        <v>4</v>
      </c>
      <c r="G65">
        <v>3</v>
      </c>
      <c r="H65">
        <v>7</v>
      </c>
      <c r="I65">
        <v>40</v>
      </c>
      <c r="J65">
        <v>5</v>
      </c>
      <c r="K65">
        <v>4</v>
      </c>
      <c r="L65">
        <v>3</v>
      </c>
      <c r="M65">
        <v>4</v>
      </c>
      <c r="R65">
        <v>3.5</v>
      </c>
      <c r="S65">
        <v>2.8</v>
      </c>
      <c r="T65">
        <v>2.1</v>
      </c>
      <c r="U65">
        <v>10.775662801813</v>
      </c>
      <c r="V65">
        <v>2.7404073488182</v>
      </c>
      <c r="W65">
        <v>1.25</v>
      </c>
      <c r="X65">
        <v>1.33333333333333</v>
      </c>
    </row>
    <row r="66" ht="27" spans="1:24">
      <c r="A66">
        <v>75</v>
      </c>
      <c r="B66" t="s">
        <v>24</v>
      </c>
      <c r="C66" t="s">
        <v>65</v>
      </c>
      <c r="D66">
        <v>2</v>
      </c>
      <c r="E66">
        <v>2</v>
      </c>
      <c r="F66">
        <v>4</v>
      </c>
      <c r="G66">
        <v>4</v>
      </c>
      <c r="H66">
        <v>20</v>
      </c>
      <c r="I66">
        <v>38</v>
      </c>
      <c r="J66">
        <v>15</v>
      </c>
      <c r="K66">
        <v>4</v>
      </c>
      <c r="L66">
        <v>3</v>
      </c>
      <c r="M66">
        <v>7</v>
      </c>
      <c r="N66">
        <v>3</v>
      </c>
      <c r="O66" s="15" t="s">
        <v>67</v>
      </c>
      <c r="R66">
        <v>10.5</v>
      </c>
      <c r="S66">
        <v>2.8</v>
      </c>
      <c r="T66">
        <v>2.1</v>
      </c>
      <c r="U66">
        <v>32.326988405439</v>
      </c>
      <c r="V66">
        <v>3.95235132130032</v>
      </c>
      <c r="W66">
        <v>3.75</v>
      </c>
      <c r="X66">
        <v>1.33333333333333</v>
      </c>
    </row>
    <row r="67" ht="27" spans="1:24">
      <c r="A67">
        <v>76</v>
      </c>
      <c r="B67" t="s">
        <v>24</v>
      </c>
      <c r="C67" t="s">
        <v>65</v>
      </c>
      <c r="D67">
        <v>2</v>
      </c>
      <c r="E67">
        <v>2</v>
      </c>
      <c r="F67">
        <v>4</v>
      </c>
      <c r="G67">
        <v>10</v>
      </c>
      <c r="H67">
        <v>47</v>
      </c>
      <c r="I67">
        <v>39</v>
      </c>
      <c r="J67">
        <v>20</v>
      </c>
      <c r="K67">
        <v>12</v>
      </c>
      <c r="L67">
        <v>10</v>
      </c>
      <c r="M67">
        <v>4</v>
      </c>
      <c r="N67">
        <v>1</v>
      </c>
      <c r="O67" s="15" t="s">
        <v>68</v>
      </c>
      <c r="P67" t="s">
        <v>27</v>
      </c>
      <c r="R67">
        <v>14</v>
      </c>
      <c r="S67">
        <v>8.4</v>
      </c>
      <c r="T67">
        <v>7</v>
      </c>
      <c r="U67">
        <v>431.026512072519</v>
      </c>
      <c r="V67">
        <v>9.37206130115037</v>
      </c>
      <c r="W67">
        <v>1.66666666666667</v>
      </c>
      <c r="X67">
        <v>1.2</v>
      </c>
    </row>
    <row r="68" ht="81" spans="1:24">
      <c r="A68">
        <v>77</v>
      </c>
      <c r="B68" t="s">
        <v>24</v>
      </c>
      <c r="C68" t="s">
        <v>65</v>
      </c>
      <c r="D68">
        <v>2</v>
      </c>
      <c r="E68">
        <v>2</v>
      </c>
      <c r="F68">
        <v>4</v>
      </c>
      <c r="G68">
        <v>30</v>
      </c>
      <c r="H68">
        <v>40</v>
      </c>
      <c r="I68">
        <v>35</v>
      </c>
      <c r="J68">
        <v>30</v>
      </c>
      <c r="K68">
        <v>4</v>
      </c>
      <c r="L68">
        <v>4</v>
      </c>
      <c r="M68">
        <v>5</v>
      </c>
      <c r="N68">
        <v>3</v>
      </c>
      <c r="O68" s="15" t="s">
        <v>69</v>
      </c>
      <c r="P68" t="s">
        <v>27</v>
      </c>
      <c r="R68">
        <v>21</v>
      </c>
      <c r="S68">
        <v>2.8</v>
      </c>
      <c r="T68">
        <v>2.8</v>
      </c>
      <c r="U68">
        <v>86.2053024145039</v>
      </c>
      <c r="V68">
        <v>5.48081469763641</v>
      </c>
      <c r="W68">
        <v>7.5</v>
      </c>
      <c r="X68">
        <v>1</v>
      </c>
    </row>
    <row r="69" spans="1:24">
      <c r="A69">
        <v>78</v>
      </c>
      <c r="C69" t="s">
        <v>65</v>
      </c>
      <c r="D69">
        <v>2</v>
      </c>
      <c r="E69">
        <v>2</v>
      </c>
      <c r="F69">
        <v>4</v>
      </c>
      <c r="G69">
        <v>37</v>
      </c>
      <c r="H69">
        <v>39</v>
      </c>
      <c r="I69">
        <v>45</v>
      </c>
      <c r="J69">
        <v>15</v>
      </c>
      <c r="K69">
        <v>10</v>
      </c>
      <c r="L69">
        <v>2</v>
      </c>
      <c r="M69">
        <v>3</v>
      </c>
      <c r="O69" s="15" t="s">
        <v>70</v>
      </c>
      <c r="R69">
        <v>10.5</v>
      </c>
      <c r="S69">
        <v>7</v>
      </c>
      <c r="T69">
        <v>1.4</v>
      </c>
      <c r="U69">
        <v>53.8783140090649</v>
      </c>
      <c r="V69">
        <v>4.68603065057519</v>
      </c>
      <c r="W69">
        <v>1.5</v>
      </c>
      <c r="X69">
        <v>5</v>
      </c>
    </row>
    <row r="70" spans="1:24">
      <c r="A70">
        <v>79</v>
      </c>
      <c r="C70" t="s">
        <v>65</v>
      </c>
      <c r="D70">
        <v>2</v>
      </c>
      <c r="E70">
        <v>2</v>
      </c>
      <c r="F70">
        <v>4</v>
      </c>
      <c r="G70">
        <v>37</v>
      </c>
      <c r="H70">
        <v>20</v>
      </c>
      <c r="I70">
        <v>47</v>
      </c>
      <c r="J70">
        <v>5</v>
      </c>
      <c r="K70">
        <v>5</v>
      </c>
      <c r="L70">
        <v>4</v>
      </c>
      <c r="M70">
        <v>3</v>
      </c>
      <c r="R70">
        <v>3.5</v>
      </c>
      <c r="S70">
        <v>3.5</v>
      </c>
      <c r="T70">
        <v>2.8</v>
      </c>
      <c r="U70">
        <v>17.9594380030216</v>
      </c>
      <c r="V70">
        <v>3.24911218352894</v>
      </c>
      <c r="W70">
        <v>1</v>
      </c>
      <c r="X70">
        <v>1.25</v>
      </c>
    </row>
    <row r="71" spans="1:24">
      <c r="A71">
        <v>80</v>
      </c>
      <c r="C71" t="s">
        <v>65</v>
      </c>
      <c r="D71">
        <v>2</v>
      </c>
      <c r="E71">
        <v>2</v>
      </c>
      <c r="F71">
        <v>4</v>
      </c>
      <c r="G71">
        <v>41</v>
      </c>
      <c r="H71">
        <v>15</v>
      </c>
      <c r="I71">
        <v>46</v>
      </c>
      <c r="J71">
        <v>5</v>
      </c>
      <c r="K71">
        <v>3</v>
      </c>
      <c r="L71">
        <v>3</v>
      </c>
      <c r="M71">
        <v>3</v>
      </c>
      <c r="R71">
        <v>3.5</v>
      </c>
      <c r="S71">
        <v>2.1</v>
      </c>
      <c r="T71">
        <v>2.1</v>
      </c>
      <c r="U71">
        <v>8.08174710135974</v>
      </c>
      <c r="V71">
        <v>2.48982531314304</v>
      </c>
      <c r="W71">
        <v>1.66666666666667</v>
      </c>
      <c r="X71">
        <v>1</v>
      </c>
    </row>
    <row r="72" spans="1:24">
      <c r="A72">
        <v>81</v>
      </c>
      <c r="C72" t="s">
        <v>65</v>
      </c>
      <c r="D72">
        <v>2</v>
      </c>
      <c r="E72">
        <v>2</v>
      </c>
      <c r="F72">
        <v>4</v>
      </c>
      <c r="G72">
        <v>37</v>
      </c>
      <c r="H72">
        <v>0</v>
      </c>
      <c r="I72">
        <v>25</v>
      </c>
      <c r="J72">
        <v>8</v>
      </c>
      <c r="K72">
        <v>6</v>
      </c>
      <c r="L72">
        <v>5</v>
      </c>
      <c r="M72">
        <v>4</v>
      </c>
      <c r="R72">
        <v>5.6</v>
      </c>
      <c r="S72">
        <v>4.2</v>
      </c>
      <c r="T72">
        <v>3.5</v>
      </c>
      <c r="U72">
        <v>43.1026512072519</v>
      </c>
      <c r="V72">
        <v>4.3501255083354</v>
      </c>
      <c r="W72">
        <v>1.33333333333333</v>
      </c>
      <c r="X72">
        <v>1.2</v>
      </c>
    </row>
    <row r="73" ht="54" spans="1:24">
      <c r="A73">
        <v>82</v>
      </c>
      <c r="C73" t="s">
        <v>65</v>
      </c>
      <c r="D73">
        <v>2</v>
      </c>
      <c r="E73">
        <v>2</v>
      </c>
      <c r="F73">
        <v>4</v>
      </c>
      <c r="G73">
        <v>25</v>
      </c>
      <c r="H73">
        <v>16</v>
      </c>
      <c r="I73">
        <v>25</v>
      </c>
      <c r="J73">
        <v>3</v>
      </c>
      <c r="K73">
        <v>2</v>
      </c>
      <c r="L73">
        <v>2</v>
      </c>
      <c r="M73">
        <v>3</v>
      </c>
      <c r="O73" s="15" t="s">
        <v>71</v>
      </c>
      <c r="P73" t="s">
        <v>27</v>
      </c>
      <c r="R73">
        <v>2.1</v>
      </c>
      <c r="S73">
        <v>1.4</v>
      </c>
      <c r="T73">
        <v>1.4</v>
      </c>
      <c r="U73">
        <v>2.1551325603626</v>
      </c>
      <c r="V73">
        <v>1.60259993957466</v>
      </c>
      <c r="W73">
        <v>1.5</v>
      </c>
      <c r="X73">
        <v>1</v>
      </c>
    </row>
    <row r="74" spans="1:24">
      <c r="A74">
        <v>83</v>
      </c>
      <c r="C74" t="s">
        <v>65</v>
      </c>
      <c r="D74">
        <v>2</v>
      </c>
      <c r="E74">
        <v>2</v>
      </c>
      <c r="F74">
        <v>4</v>
      </c>
      <c r="G74">
        <v>24</v>
      </c>
      <c r="H74">
        <v>25</v>
      </c>
      <c r="I74">
        <v>13</v>
      </c>
      <c r="J74">
        <v>4</v>
      </c>
      <c r="K74">
        <v>3</v>
      </c>
      <c r="L74">
        <v>2</v>
      </c>
      <c r="M74">
        <v>4</v>
      </c>
      <c r="R74">
        <v>2.8</v>
      </c>
      <c r="S74">
        <v>2.1</v>
      </c>
      <c r="T74">
        <v>1.4</v>
      </c>
      <c r="U74">
        <v>4.31026512072519</v>
      </c>
      <c r="V74">
        <v>2.01914939843037</v>
      </c>
      <c r="W74">
        <v>1.33333333333333</v>
      </c>
      <c r="X74">
        <v>1.5</v>
      </c>
    </row>
    <row r="75" spans="1:24">
      <c r="A75">
        <v>84</v>
      </c>
      <c r="C75" t="s">
        <v>72</v>
      </c>
      <c r="D75">
        <v>2</v>
      </c>
      <c r="E75">
        <v>3</v>
      </c>
      <c r="F75">
        <v>1</v>
      </c>
      <c r="G75">
        <v>11</v>
      </c>
      <c r="H75">
        <v>27</v>
      </c>
      <c r="I75">
        <v>10</v>
      </c>
      <c r="J75">
        <v>5</v>
      </c>
      <c r="K75">
        <v>4</v>
      </c>
      <c r="L75">
        <v>3</v>
      </c>
      <c r="M75">
        <v>4</v>
      </c>
      <c r="R75">
        <v>3.5</v>
      </c>
      <c r="S75">
        <v>2.8</v>
      </c>
      <c r="T75">
        <v>2.1</v>
      </c>
      <c r="U75">
        <v>10.775662801813</v>
      </c>
      <c r="V75">
        <v>2.7404073488182</v>
      </c>
      <c r="W75">
        <v>1.25</v>
      </c>
      <c r="X75">
        <v>1.33333333333333</v>
      </c>
    </row>
    <row r="76" spans="1:24">
      <c r="A76">
        <v>85</v>
      </c>
      <c r="C76" t="s">
        <v>72</v>
      </c>
      <c r="D76">
        <v>2</v>
      </c>
      <c r="E76">
        <v>3</v>
      </c>
      <c r="F76">
        <v>1</v>
      </c>
      <c r="G76">
        <v>5</v>
      </c>
      <c r="H76">
        <v>43</v>
      </c>
      <c r="I76">
        <v>15</v>
      </c>
      <c r="J76">
        <v>8</v>
      </c>
      <c r="K76">
        <v>4</v>
      </c>
      <c r="L76">
        <v>3</v>
      </c>
      <c r="M76">
        <v>3</v>
      </c>
      <c r="O76" s="15" t="s">
        <v>73</v>
      </c>
      <c r="R76">
        <v>5.6</v>
      </c>
      <c r="S76">
        <v>2.8</v>
      </c>
      <c r="T76">
        <v>2.1</v>
      </c>
      <c r="U76">
        <v>17.2410604829008</v>
      </c>
      <c r="V76">
        <v>3.20519987914933</v>
      </c>
      <c r="W76">
        <v>2</v>
      </c>
      <c r="X76">
        <v>1.33333333333333</v>
      </c>
    </row>
    <row r="77" spans="1:24">
      <c r="A77">
        <v>86</v>
      </c>
      <c r="C77" t="s">
        <v>74</v>
      </c>
      <c r="D77">
        <v>2</v>
      </c>
      <c r="E77">
        <v>3</v>
      </c>
      <c r="F77">
        <v>2</v>
      </c>
      <c r="G77">
        <v>5</v>
      </c>
      <c r="H77">
        <v>21</v>
      </c>
      <c r="I77">
        <v>7</v>
      </c>
      <c r="J77">
        <v>4</v>
      </c>
      <c r="K77">
        <v>3</v>
      </c>
      <c r="L77">
        <v>3</v>
      </c>
      <c r="M77">
        <v>3</v>
      </c>
      <c r="R77">
        <v>2.8</v>
      </c>
      <c r="S77">
        <v>2.1</v>
      </c>
      <c r="T77">
        <v>2.1</v>
      </c>
      <c r="U77">
        <v>6.46539768108779</v>
      </c>
      <c r="V77">
        <v>2.31134907422624</v>
      </c>
      <c r="W77">
        <v>1.33333333333333</v>
      </c>
      <c r="X77">
        <v>1</v>
      </c>
    </row>
    <row r="78" spans="1:24">
      <c r="A78">
        <v>87</v>
      </c>
      <c r="C78" t="s">
        <v>74</v>
      </c>
      <c r="D78">
        <v>2</v>
      </c>
      <c r="E78">
        <v>3</v>
      </c>
      <c r="F78">
        <v>2</v>
      </c>
      <c r="G78">
        <v>35</v>
      </c>
      <c r="H78">
        <v>5</v>
      </c>
      <c r="I78">
        <v>20</v>
      </c>
      <c r="J78">
        <v>10</v>
      </c>
      <c r="K78">
        <v>7</v>
      </c>
      <c r="L78">
        <v>3</v>
      </c>
      <c r="M78">
        <v>4</v>
      </c>
      <c r="R78">
        <v>7</v>
      </c>
      <c r="S78">
        <v>4.9</v>
      </c>
      <c r="T78">
        <v>2.1</v>
      </c>
      <c r="U78">
        <v>37.7148198063455</v>
      </c>
      <c r="V78">
        <v>4.16074536693419</v>
      </c>
      <c r="W78">
        <v>1.42857142857143</v>
      </c>
      <c r="X78">
        <v>2.33333333333333</v>
      </c>
    </row>
    <row r="79" spans="1:24">
      <c r="A79">
        <v>88</v>
      </c>
      <c r="C79" t="s">
        <v>75</v>
      </c>
      <c r="D79">
        <v>2</v>
      </c>
      <c r="E79">
        <v>3</v>
      </c>
      <c r="F79">
        <v>4</v>
      </c>
      <c r="G79">
        <v>3</v>
      </c>
      <c r="H79">
        <v>21</v>
      </c>
      <c r="I79">
        <v>25</v>
      </c>
      <c r="J79">
        <v>5</v>
      </c>
      <c r="K79">
        <v>5</v>
      </c>
      <c r="L79">
        <v>4</v>
      </c>
      <c r="M79">
        <v>4</v>
      </c>
      <c r="R79">
        <v>3.5</v>
      </c>
      <c r="S79">
        <v>3.5</v>
      </c>
      <c r="T79">
        <v>2.8</v>
      </c>
      <c r="U79">
        <v>17.9594380030216</v>
      </c>
      <c r="V79">
        <v>3.24911218352894</v>
      </c>
      <c r="W79">
        <v>1</v>
      </c>
      <c r="X79">
        <v>1.25</v>
      </c>
    </row>
    <row r="80" ht="27" spans="1:24">
      <c r="A80">
        <v>89</v>
      </c>
      <c r="B80" t="s">
        <v>24</v>
      </c>
      <c r="C80" t="s">
        <v>75</v>
      </c>
      <c r="D80">
        <v>2</v>
      </c>
      <c r="E80">
        <v>3</v>
      </c>
      <c r="F80">
        <v>4</v>
      </c>
      <c r="G80">
        <v>30</v>
      </c>
      <c r="H80">
        <v>20</v>
      </c>
      <c r="I80">
        <v>20</v>
      </c>
      <c r="J80">
        <v>20</v>
      </c>
      <c r="K80">
        <v>15</v>
      </c>
      <c r="L80">
        <v>7</v>
      </c>
      <c r="M80">
        <v>5</v>
      </c>
      <c r="N80">
        <v>2</v>
      </c>
      <c r="O80" s="15" t="s">
        <v>76</v>
      </c>
      <c r="R80">
        <v>14</v>
      </c>
      <c r="S80">
        <v>10.5</v>
      </c>
      <c r="T80">
        <v>4.9</v>
      </c>
      <c r="U80">
        <v>377.148198063455</v>
      </c>
      <c r="V80">
        <v>8.96405415491246</v>
      </c>
      <c r="W80">
        <v>1.33333333333333</v>
      </c>
      <c r="X80">
        <v>2.14285714285714</v>
      </c>
    </row>
    <row r="81" spans="1:24">
      <c r="A81">
        <v>90</v>
      </c>
      <c r="C81" t="s">
        <v>75</v>
      </c>
      <c r="D81">
        <v>2</v>
      </c>
      <c r="E81">
        <v>3</v>
      </c>
      <c r="F81">
        <v>4</v>
      </c>
      <c r="G81">
        <v>30</v>
      </c>
      <c r="H81">
        <v>40</v>
      </c>
      <c r="I81">
        <v>32</v>
      </c>
      <c r="J81">
        <v>10</v>
      </c>
      <c r="K81">
        <v>10</v>
      </c>
      <c r="L81">
        <v>10</v>
      </c>
      <c r="M81">
        <v>4</v>
      </c>
      <c r="R81">
        <v>7</v>
      </c>
      <c r="S81">
        <v>7</v>
      </c>
      <c r="T81">
        <v>7</v>
      </c>
      <c r="U81">
        <v>179.594380030217</v>
      </c>
      <c r="V81">
        <v>7</v>
      </c>
      <c r="W81">
        <v>1</v>
      </c>
      <c r="X81">
        <v>1</v>
      </c>
    </row>
    <row r="82" spans="1:24">
      <c r="A82">
        <v>92</v>
      </c>
      <c r="B82" t="s">
        <v>24</v>
      </c>
      <c r="C82" t="s">
        <v>77</v>
      </c>
      <c r="D82">
        <v>2</v>
      </c>
      <c r="E82">
        <v>4</v>
      </c>
      <c r="F82">
        <v>1</v>
      </c>
      <c r="G82">
        <v>12</v>
      </c>
      <c r="H82">
        <v>50</v>
      </c>
      <c r="I82">
        <v>35</v>
      </c>
      <c r="J82">
        <v>20</v>
      </c>
      <c r="K82">
        <v>12</v>
      </c>
      <c r="L82">
        <v>5</v>
      </c>
      <c r="M82">
        <v>7</v>
      </c>
      <c r="N82">
        <v>2</v>
      </c>
      <c r="R82">
        <v>14</v>
      </c>
      <c r="S82">
        <v>8.4</v>
      </c>
      <c r="T82">
        <v>3.5</v>
      </c>
      <c r="U82">
        <v>215.51325603626</v>
      </c>
      <c r="V82">
        <v>7.43860998427828</v>
      </c>
      <c r="W82">
        <v>1.66666666666667</v>
      </c>
      <c r="X82">
        <v>2.4</v>
      </c>
    </row>
    <row r="83" spans="1:24">
      <c r="A83">
        <v>93</v>
      </c>
      <c r="C83" t="s">
        <v>78</v>
      </c>
      <c r="D83">
        <v>2</v>
      </c>
      <c r="E83">
        <v>4</v>
      </c>
      <c r="F83">
        <v>2</v>
      </c>
      <c r="G83">
        <v>40</v>
      </c>
      <c r="H83">
        <v>15</v>
      </c>
      <c r="I83">
        <v>2</v>
      </c>
      <c r="J83">
        <v>7</v>
      </c>
      <c r="K83">
        <v>7</v>
      </c>
      <c r="L83">
        <v>5</v>
      </c>
      <c r="M83">
        <v>4</v>
      </c>
      <c r="R83">
        <v>4.9</v>
      </c>
      <c r="S83">
        <v>4.9</v>
      </c>
      <c r="T83">
        <v>3.5</v>
      </c>
      <c r="U83">
        <v>44.000623107403</v>
      </c>
      <c r="V83">
        <v>4.38012732197318</v>
      </c>
      <c r="W83">
        <v>1</v>
      </c>
      <c r="X83">
        <v>1.4</v>
      </c>
    </row>
    <row r="84" spans="1:24">
      <c r="A84">
        <v>94</v>
      </c>
      <c r="B84" t="s">
        <v>24</v>
      </c>
      <c r="C84" t="s">
        <v>78</v>
      </c>
      <c r="D84">
        <v>2</v>
      </c>
      <c r="E84">
        <v>4</v>
      </c>
      <c r="F84">
        <v>2</v>
      </c>
      <c r="G84">
        <v>40</v>
      </c>
      <c r="H84">
        <v>40</v>
      </c>
      <c r="I84">
        <v>10</v>
      </c>
      <c r="J84">
        <v>17</v>
      </c>
      <c r="K84">
        <v>10</v>
      </c>
      <c r="L84">
        <v>10</v>
      </c>
      <c r="M84">
        <v>6</v>
      </c>
      <c r="N84">
        <v>2</v>
      </c>
      <c r="R84">
        <v>11.9</v>
      </c>
      <c r="S84">
        <v>7</v>
      </c>
      <c r="T84">
        <v>7</v>
      </c>
      <c r="U84">
        <v>305.310446051368</v>
      </c>
      <c r="V84">
        <v>8.35438234349136</v>
      </c>
      <c r="W84">
        <v>1.7</v>
      </c>
      <c r="X84">
        <v>1</v>
      </c>
    </row>
    <row r="85" spans="1:24">
      <c r="A85">
        <v>95</v>
      </c>
      <c r="B85" t="s">
        <v>79</v>
      </c>
      <c r="C85" t="s">
        <v>78</v>
      </c>
      <c r="D85">
        <v>2</v>
      </c>
      <c r="E85">
        <v>4</v>
      </c>
      <c r="F85">
        <v>2</v>
      </c>
      <c r="G85">
        <v>50</v>
      </c>
      <c r="H85">
        <v>11</v>
      </c>
      <c r="I85">
        <v>32</v>
      </c>
      <c r="J85">
        <v>15</v>
      </c>
      <c r="K85">
        <v>10</v>
      </c>
      <c r="L85">
        <v>2</v>
      </c>
      <c r="M85">
        <v>4</v>
      </c>
      <c r="O85" s="15" t="s">
        <v>80</v>
      </c>
      <c r="R85">
        <v>10.5</v>
      </c>
      <c r="S85">
        <v>7</v>
      </c>
      <c r="T85">
        <v>1.4</v>
      </c>
      <c r="U85">
        <v>53.8783140090649</v>
      </c>
      <c r="V85">
        <v>4.68603065057519</v>
      </c>
      <c r="W85">
        <v>1.5</v>
      </c>
      <c r="X85">
        <v>5</v>
      </c>
    </row>
    <row r="86" ht="27" spans="1:24">
      <c r="A86">
        <v>96</v>
      </c>
      <c r="C86" t="s">
        <v>78</v>
      </c>
      <c r="D86">
        <v>2</v>
      </c>
      <c r="E86">
        <v>4</v>
      </c>
      <c r="F86">
        <v>2</v>
      </c>
      <c r="G86">
        <v>42</v>
      </c>
      <c r="H86">
        <v>45</v>
      </c>
      <c r="I86">
        <v>50</v>
      </c>
      <c r="J86">
        <v>10</v>
      </c>
      <c r="K86">
        <v>7</v>
      </c>
      <c r="L86">
        <v>3</v>
      </c>
      <c r="M86">
        <v>4</v>
      </c>
      <c r="O86" s="15" t="s">
        <v>81</v>
      </c>
      <c r="R86">
        <v>7</v>
      </c>
      <c r="S86">
        <v>4.9</v>
      </c>
      <c r="T86">
        <v>2.1</v>
      </c>
      <c r="U86">
        <v>37.7148198063455</v>
      </c>
      <c r="V86">
        <v>4.16074536693419</v>
      </c>
      <c r="W86">
        <v>1.42857142857143</v>
      </c>
      <c r="X86">
        <v>2.33333333333333</v>
      </c>
    </row>
    <row r="87" spans="1:24">
      <c r="A87">
        <v>97</v>
      </c>
      <c r="C87" t="s">
        <v>82</v>
      </c>
      <c r="D87">
        <v>2</v>
      </c>
      <c r="E87">
        <v>4</v>
      </c>
      <c r="F87">
        <v>3</v>
      </c>
      <c r="G87">
        <v>6</v>
      </c>
      <c r="H87">
        <v>37</v>
      </c>
      <c r="I87">
        <v>30</v>
      </c>
      <c r="J87">
        <v>8</v>
      </c>
      <c r="K87">
        <v>5</v>
      </c>
      <c r="L87">
        <v>5</v>
      </c>
      <c r="M87">
        <v>3</v>
      </c>
      <c r="R87">
        <v>5.6</v>
      </c>
      <c r="S87">
        <v>3.5</v>
      </c>
      <c r="T87">
        <v>3.5</v>
      </c>
      <c r="U87">
        <v>35.9188760060433</v>
      </c>
      <c r="V87">
        <v>4.09362483349801</v>
      </c>
      <c r="W87">
        <v>1.6</v>
      </c>
      <c r="X87">
        <v>1</v>
      </c>
    </row>
    <row r="88" spans="1:24">
      <c r="A88">
        <v>98</v>
      </c>
      <c r="C88" t="s">
        <v>82</v>
      </c>
      <c r="D88">
        <v>2</v>
      </c>
      <c r="E88">
        <v>4</v>
      </c>
      <c r="F88">
        <v>3</v>
      </c>
      <c r="G88">
        <v>27</v>
      </c>
      <c r="H88">
        <v>39</v>
      </c>
      <c r="I88">
        <v>40</v>
      </c>
      <c r="J88">
        <v>4</v>
      </c>
      <c r="K88">
        <v>4</v>
      </c>
      <c r="L88">
        <v>4</v>
      </c>
      <c r="M88">
        <v>4</v>
      </c>
      <c r="R88">
        <v>2.8</v>
      </c>
      <c r="S88">
        <v>2.8</v>
      </c>
      <c r="T88">
        <v>2.8</v>
      </c>
      <c r="U88">
        <v>11.4940403219339</v>
      </c>
      <c r="V88">
        <v>2.8</v>
      </c>
      <c r="W88">
        <v>1</v>
      </c>
      <c r="X88">
        <v>1</v>
      </c>
    </row>
    <row r="89" spans="1:24">
      <c r="A89">
        <v>99</v>
      </c>
      <c r="C89" t="s">
        <v>82</v>
      </c>
      <c r="D89">
        <v>2</v>
      </c>
      <c r="E89">
        <v>4</v>
      </c>
      <c r="F89">
        <v>3</v>
      </c>
      <c r="G89">
        <v>50</v>
      </c>
      <c r="H89">
        <v>22</v>
      </c>
      <c r="I89">
        <v>43</v>
      </c>
      <c r="J89">
        <v>4</v>
      </c>
      <c r="K89">
        <v>4</v>
      </c>
      <c r="L89">
        <v>3</v>
      </c>
      <c r="M89">
        <v>4</v>
      </c>
      <c r="R89">
        <v>2.8</v>
      </c>
      <c r="S89">
        <v>2.8</v>
      </c>
      <c r="T89">
        <v>2.1</v>
      </c>
      <c r="U89">
        <v>8.62053024145039</v>
      </c>
      <c r="V89">
        <v>2.543968829965</v>
      </c>
      <c r="W89">
        <v>1</v>
      </c>
      <c r="X89">
        <v>1.33333333333333</v>
      </c>
    </row>
    <row r="90" spans="1:24">
      <c r="A90">
        <v>100</v>
      </c>
      <c r="B90" t="s">
        <v>24</v>
      </c>
      <c r="C90" t="s">
        <v>82</v>
      </c>
      <c r="D90">
        <v>2</v>
      </c>
      <c r="E90">
        <v>4</v>
      </c>
      <c r="F90">
        <v>3</v>
      </c>
      <c r="G90">
        <v>35</v>
      </c>
      <c r="H90">
        <v>30</v>
      </c>
      <c r="I90">
        <v>25</v>
      </c>
      <c r="J90">
        <v>42</v>
      </c>
      <c r="K90">
        <v>20</v>
      </c>
      <c r="L90">
        <v>20</v>
      </c>
      <c r="M90">
        <v>5</v>
      </c>
      <c r="N90">
        <v>2</v>
      </c>
      <c r="P90" t="s">
        <v>27</v>
      </c>
      <c r="R90">
        <v>29.4</v>
      </c>
      <c r="S90">
        <v>14</v>
      </c>
      <c r="T90">
        <v>14</v>
      </c>
      <c r="U90">
        <v>3017.18558450764</v>
      </c>
      <c r="V90">
        <v>17.9281083098249</v>
      </c>
      <c r="W90">
        <v>2.1</v>
      </c>
      <c r="X90">
        <v>1</v>
      </c>
    </row>
    <row r="91" spans="1:24">
      <c r="A91">
        <v>101</v>
      </c>
      <c r="C91" t="s">
        <v>83</v>
      </c>
      <c r="D91">
        <v>2</v>
      </c>
      <c r="E91">
        <v>4</v>
      </c>
      <c r="F91">
        <v>4</v>
      </c>
      <c r="G91">
        <v>4</v>
      </c>
      <c r="H91">
        <v>45</v>
      </c>
      <c r="I91">
        <v>42</v>
      </c>
      <c r="J91">
        <v>5</v>
      </c>
      <c r="K91">
        <v>3</v>
      </c>
      <c r="L91">
        <v>3</v>
      </c>
      <c r="M91">
        <v>4</v>
      </c>
      <c r="R91">
        <v>3.5</v>
      </c>
      <c r="S91">
        <v>2.1</v>
      </c>
      <c r="T91">
        <v>2.1</v>
      </c>
      <c r="U91">
        <v>8.08174710135974</v>
      </c>
      <c r="V91">
        <v>2.48982531314304</v>
      </c>
      <c r="W91">
        <v>1.66666666666667</v>
      </c>
      <c r="X91">
        <v>1</v>
      </c>
    </row>
    <row r="92" spans="1:24">
      <c r="A92">
        <v>102</v>
      </c>
      <c r="B92" t="s">
        <v>24</v>
      </c>
      <c r="C92" t="s">
        <v>83</v>
      </c>
      <c r="D92">
        <v>2</v>
      </c>
      <c r="E92">
        <v>4</v>
      </c>
      <c r="F92">
        <v>4</v>
      </c>
      <c r="G92">
        <v>15</v>
      </c>
      <c r="H92">
        <v>15</v>
      </c>
      <c r="I92">
        <v>20</v>
      </c>
      <c r="J92">
        <v>15</v>
      </c>
      <c r="K92">
        <v>14</v>
      </c>
      <c r="L92">
        <v>12</v>
      </c>
      <c r="M92">
        <v>7</v>
      </c>
      <c r="N92">
        <v>3</v>
      </c>
      <c r="R92">
        <v>10.5</v>
      </c>
      <c r="S92">
        <v>9.8</v>
      </c>
      <c r="T92">
        <v>8.4</v>
      </c>
      <c r="U92">
        <v>452.577837676145</v>
      </c>
      <c r="V92">
        <v>9.52572896233471</v>
      </c>
      <c r="W92">
        <v>1.07142857142857</v>
      </c>
      <c r="X92">
        <v>1.16666666666667</v>
      </c>
    </row>
    <row r="93" spans="1:24">
      <c r="A93">
        <v>103</v>
      </c>
      <c r="B93" t="s">
        <v>24</v>
      </c>
      <c r="C93" t="s">
        <v>83</v>
      </c>
      <c r="D93">
        <v>2</v>
      </c>
      <c r="E93">
        <v>4</v>
      </c>
      <c r="F93">
        <v>4</v>
      </c>
      <c r="G93">
        <v>40</v>
      </c>
      <c r="H93">
        <v>27</v>
      </c>
      <c r="I93">
        <v>15</v>
      </c>
      <c r="J93">
        <v>15</v>
      </c>
      <c r="K93">
        <v>12</v>
      </c>
      <c r="L93">
        <v>10</v>
      </c>
      <c r="M93">
        <v>5</v>
      </c>
      <c r="N93">
        <v>2</v>
      </c>
      <c r="R93">
        <v>10.5</v>
      </c>
      <c r="S93">
        <v>8.4</v>
      </c>
      <c r="T93">
        <v>7</v>
      </c>
      <c r="U93">
        <v>323.26988405439</v>
      </c>
      <c r="V93">
        <v>8.51508279380276</v>
      </c>
      <c r="W93">
        <v>1.25</v>
      </c>
      <c r="X93">
        <v>1.2</v>
      </c>
    </row>
    <row r="94" spans="1:24">
      <c r="A94">
        <v>104</v>
      </c>
      <c r="C94" t="s">
        <v>83</v>
      </c>
      <c r="D94">
        <v>2</v>
      </c>
      <c r="E94">
        <v>4</v>
      </c>
      <c r="F94">
        <v>4</v>
      </c>
      <c r="G94">
        <v>50</v>
      </c>
      <c r="H94">
        <v>10</v>
      </c>
      <c r="I94">
        <v>30</v>
      </c>
      <c r="J94">
        <v>7</v>
      </c>
      <c r="K94">
        <v>5</v>
      </c>
      <c r="L94">
        <v>4</v>
      </c>
      <c r="M94">
        <v>4</v>
      </c>
      <c r="R94">
        <v>4.9</v>
      </c>
      <c r="S94">
        <v>3.5</v>
      </c>
      <c r="T94">
        <v>2.8</v>
      </c>
      <c r="U94">
        <v>25.1432132042303</v>
      </c>
      <c r="V94">
        <v>3.63474587129577</v>
      </c>
      <c r="W94">
        <v>1.4</v>
      </c>
      <c r="X94">
        <v>1.25</v>
      </c>
    </row>
    <row r="95" spans="1:24">
      <c r="A95">
        <v>105</v>
      </c>
      <c r="B95" t="s">
        <v>24</v>
      </c>
      <c r="C95" t="s">
        <v>83</v>
      </c>
      <c r="D95">
        <v>2</v>
      </c>
      <c r="E95">
        <v>4</v>
      </c>
      <c r="F95">
        <v>4</v>
      </c>
      <c r="G95">
        <v>50</v>
      </c>
      <c r="H95">
        <v>50</v>
      </c>
      <c r="I95">
        <v>40</v>
      </c>
      <c r="J95">
        <v>28</v>
      </c>
      <c r="K95">
        <v>10</v>
      </c>
      <c r="L95">
        <v>8</v>
      </c>
      <c r="M95">
        <v>6</v>
      </c>
      <c r="N95" t="s">
        <v>84</v>
      </c>
      <c r="R95">
        <v>19.6</v>
      </c>
      <c r="S95">
        <v>7</v>
      </c>
      <c r="T95">
        <v>5.6</v>
      </c>
      <c r="U95">
        <v>402.291411267685</v>
      </c>
      <c r="V95">
        <v>9.15898566852805</v>
      </c>
      <c r="W95">
        <v>2.8</v>
      </c>
      <c r="X95">
        <v>1.25</v>
      </c>
    </row>
    <row r="96" spans="1:24">
      <c r="A96">
        <v>106</v>
      </c>
      <c r="C96" t="s">
        <v>85</v>
      </c>
      <c r="D96">
        <v>3</v>
      </c>
      <c r="E96">
        <v>1</v>
      </c>
      <c r="F96">
        <v>1</v>
      </c>
      <c r="G96">
        <v>40</v>
      </c>
      <c r="H96">
        <v>2</v>
      </c>
      <c r="I96">
        <v>30</v>
      </c>
      <c r="J96">
        <v>7</v>
      </c>
      <c r="K96">
        <v>5</v>
      </c>
      <c r="L96">
        <v>3</v>
      </c>
      <c r="M96">
        <v>4</v>
      </c>
      <c r="R96">
        <v>4.9</v>
      </c>
      <c r="S96">
        <v>3.5</v>
      </c>
      <c r="T96">
        <v>2.1</v>
      </c>
      <c r="U96">
        <v>18.8574099031727</v>
      </c>
      <c r="V96">
        <v>3.30238578622157</v>
      </c>
      <c r="W96">
        <v>1.4</v>
      </c>
      <c r="X96">
        <v>1.66666666666667</v>
      </c>
    </row>
    <row r="97" ht="40.5" spans="1:24">
      <c r="A97">
        <v>107</v>
      </c>
      <c r="B97" t="s">
        <v>24</v>
      </c>
      <c r="C97" t="s">
        <v>85</v>
      </c>
      <c r="D97">
        <v>3</v>
      </c>
      <c r="E97">
        <v>1</v>
      </c>
      <c r="F97">
        <v>1</v>
      </c>
      <c r="G97">
        <v>20</v>
      </c>
      <c r="H97">
        <v>25</v>
      </c>
      <c r="I97">
        <v>45</v>
      </c>
      <c r="J97">
        <v>50</v>
      </c>
      <c r="K97">
        <v>40</v>
      </c>
      <c r="L97">
        <v>25</v>
      </c>
      <c r="M97">
        <v>7</v>
      </c>
      <c r="N97">
        <v>3</v>
      </c>
      <c r="O97" s="15" t="s">
        <v>86</v>
      </c>
      <c r="P97" t="s">
        <v>27</v>
      </c>
      <c r="R97">
        <v>35</v>
      </c>
      <c r="S97">
        <v>28</v>
      </c>
      <c r="T97">
        <v>17.5</v>
      </c>
      <c r="U97">
        <v>8979.71900151082</v>
      </c>
      <c r="V97">
        <v>25.7882204904827</v>
      </c>
      <c r="W97">
        <v>1.25</v>
      </c>
      <c r="X97">
        <v>1.6</v>
      </c>
    </row>
    <row r="98" ht="27" spans="1:24">
      <c r="A98">
        <v>108</v>
      </c>
      <c r="C98" t="s">
        <v>87</v>
      </c>
      <c r="D98">
        <v>3</v>
      </c>
      <c r="E98">
        <v>1</v>
      </c>
      <c r="F98">
        <v>2</v>
      </c>
      <c r="G98">
        <v>30</v>
      </c>
      <c r="H98">
        <v>30</v>
      </c>
      <c r="I98">
        <v>27</v>
      </c>
      <c r="J98">
        <v>10</v>
      </c>
      <c r="K98">
        <v>10</v>
      </c>
      <c r="L98">
        <v>10</v>
      </c>
      <c r="M98">
        <v>5</v>
      </c>
      <c r="O98" s="15" t="s">
        <v>88</v>
      </c>
      <c r="R98">
        <v>7</v>
      </c>
      <c r="S98">
        <v>7</v>
      </c>
      <c r="T98">
        <v>7</v>
      </c>
      <c r="U98">
        <v>179.594380030217</v>
      </c>
      <c r="V98">
        <v>7</v>
      </c>
      <c r="W98">
        <v>1</v>
      </c>
      <c r="X98">
        <v>1</v>
      </c>
    </row>
    <row r="99" ht="27" spans="1:24">
      <c r="A99">
        <v>109</v>
      </c>
      <c r="C99" t="s">
        <v>87</v>
      </c>
      <c r="D99">
        <v>3</v>
      </c>
      <c r="E99">
        <v>1</v>
      </c>
      <c r="F99">
        <v>2</v>
      </c>
      <c r="G99">
        <v>25</v>
      </c>
      <c r="H99">
        <v>18</v>
      </c>
      <c r="I99">
        <v>45</v>
      </c>
      <c r="J99">
        <v>10</v>
      </c>
      <c r="K99">
        <v>10</v>
      </c>
      <c r="L99">
        <v>8</v>
      </c>
      <c r="M99">
        <v>5</v>
      </c>
      <c r="O99" s="15" t="s">
        <v>89</v>
      </c>
      <c r="R99">
        <v>7</v>
      </c>
      <c r="S99">
        <v>7</v>
      </c>
      <c r="T99">
        <v>5.6</v>
      </c>
      <c r="U99">
        <v>143.675504024173</v>
      </c>
      <c r="V99">
        <v>6.49822436705789</v>
      </c>
      <c r="W99">
        <v>1</v>
      </c>
      <c r="X99">
        <v>1.25</v>
      </c>
    </row>
    <row r="100" spans="1:24">
      <c r="A100">
        <v>110</v>
      </c>
      <c r="C100" t="s">
        <v>90</v>
      </c>
      <c r="D100">
        <v>3</v>
      </c>
      <c r="E100">
        <v>1</v>
      </c>
      <c r="F100">
        <v>3</v>
      </c>
      <c r="G100">
        <v>20</v>
      </c>
      <c r="H100">
        <v>15</v>
      </c>
      <c r="I100">
        <v>50</v>
      </c>
      <c r="J100">
        <v>28</v>
      </c>
      <c r="K100">
        <v>13</v>
      </c>
      <c r="L100">
        <v>10</v>
      </c>
      <c r="M100">
        <v>5</v>
      </c>
      <c r="N100">
        <v>2</v>
      </c>
      <c r="O100" s="15" t="s">
        <v>91</v>
      </c>
      <c r="R100">
        <v>19.6</v>
      </c>
      <c r="S100">
        <v>9.1</v>
      </c>
      <c r="T100">
        <v>7</v>
      </c>
      <c r="U100">
        <v>653.723543309988</v>
      </c>
      <c r="V100">
        <v>10.7679203533736</v>
      </c>
      <c r="W100">
        <v>2.15384615384615</v>
      </c>
      <c r="X100">
        <v>1.3</v>
      </c>
    </row>
    <row r="101" ht="27" spans="1:24">
      <c r="A101">
        <v>111</v>
      </c>
      <c r="C101" t="s">
        <v>92</v>
      </c>
      <c r="D101">
        <v>3</v>
      </c>
      <c r="E101">
        <v>1</v>
      </c>
      <c r="F101">
        <v>4</v>
      </c>
      <c r="G101">
        <v>15</v>
      </c>
      <c r="H101">
        <v>5</v>
      </c>
      <c r="I101">
        <v>5</v>
      </c>
      <c r="J101">
        <v>14</v>
      </c>
      <c r="K101">
        <v>10</v>
      </c>
      <c r="L101">
        <v>7</v>
      </c>
      <c r="M101">
        <v>4</v>
      </c>
      <c r="O101" s="15" t="s">
        <v>93</v>
      </c>
      <c r="R101">
        <v>9.8</v>
      </c>
      <c r="S101">
        <v>7</v>
      </c>
      <c r="T101">
        <v>4.9</v>
      </c>
      <c r="U101">
        <v>176.002492429612</v>
      </c>
      <c r="V101">
        <v>6.95301871865488</v>
      </c>
      <c r="W101">
        <v>1.4</v>
      </c>
      <c r="X101">
        <v>1.42857142857143</v>
      </c>
    </row>
    <row r="102" spans="1:24">
      <c r="A102">
        <v>112</v>
      </c>
      <c r="C102" t="s">
        <v>92</v>
      </c>
      <c r="D102">
        <v>3</v>
      </c>
      <c r="E102">
        <v>1</v>
      </c>
      <c r="F102">
        <v>4</v>
      </c>
      <c r="G102">
        <v>43</v>
      </c>
      <c r="H102">
        <v>20</v>
      </c>
      <c r="I102">
        <v>17</v>
      </c>
      <c r="J102">
        <v>5</v>
      </c>
      <c r="K102">
        <v>6</v>
      </c>
      <c r="L102">
        <v>5</v>
      </c>
      <c r="M102">
        <v>4</v>
      </c>
      <c r="R102">
        <v>3.5</v>
      </c>
      <c r="S102">
        <v>4.2</v>
      </c>
      <c r="T102">
        <v>3.5</v>
      </c>
      <c r="U102">
        <v>26.9391570045325</v>
      </c>
      <c r="V102">
        <v>3.71930499213914</v>
      </c>
      <c r="W102">
        <v>0.833333333333333</v>
      </c>
      <c r="X102">
        <v>1.2</v>
      </c>
    </row>
    <row r="103" spans="1:24">
      <c r="A103">
        <v>113</v>
      </c>
      <c r="C103" t="s">
        <v>92</v>
      </c>
      <c r="D103">
        <v>3</v>
      </c>
      <c r="E103">
        <v>1</v>
      </c>
      <c r="F103">
        <v>4</v>
      </c>
      <c r="G103">
        <v>41</v>
      </c>
      <c r="H103">
        <v>13</v>
      </c>
      <c r="I103">
        <v>35</v>
      </c>
      <c r="J103">
        <v>10</v>
      </c>
      <c r="K103">
        <v>10</v>
      </c>
      <c r="L103">
        <v>8</v>
      </c>
      <c r="M103">
        <v>4</v>
      </c>
      <c r="O103" s="15" t="s">
        <v>39</v>
      </c>
      <c r="R103">
        <v>7</v>
      </c>
      <c r="S103">
        <v>7</v>
      </c>
      <c r="T103">
        <v>5.6</v>
      </c>
      <c r="U103">
        <v>143.675504024173</v>
      </c>
      <c r="V103">
        <v>6.49822436705789</v>
      </c>
      <c r="W103">
        <v>1</v>
      </c>
      <c r="X103">
        <v>1.25</v>
      </c>
    </row>
    <row r="104" spans="1:24">
      <c r="A104">
        <v>114</v>
      </c>
      <c r="B104" t="s">
        <v>24</v>
      </c>
      <c r="C104" t="s">
        <v>92</v>
      </c>
      <c r="D104">
        <v>3</v>
      </c>
      <c r="E104">
        <v>1</v>
      </c>
      <c r="F104">
        <v>4</v>
      </c>
      <c r="G104">
        <v>35</v>
      </c>
      <c r="H104">
        <v>40</v>
      </c>
      <c r="I104">
        <v>27</v>
      </c>
      <c r="J104">
        <v>14</v>
      </c>
      <c r="K104">
        <v>5</v>
      </c>
      <c r="L104">
        <v>4</v>
      </c>
      <c r="M104">
        <v>6</v>
      </c>
      <c r="N104">
        <v>2</v>
      </c>
      <c r="R104">
        <v>9.8</v>
      </c>
      <c r="S104">
        <v>3.5</v>
      </c>
      <c r="T104">
        <v>2.8</v>
      </c>
      <c r="U104">
        <v>50.2864264084606</v>
      </c>
      <c r="V104">
        <v>4.57949283426403</v>
      </c>
      <c r="W104">
        <v>2.8</v>
      </c>
      <c r="X104">
        <v>1.25</v>
      </c>
    </row>
    <row r="105" ht="54" spans="1:24">
      <c r="A105">
        <v>115</v>
      </c>
      <c r="C105" t="s">
        <v>92</v>
      </c>
      <c r="D105">
        <v>3</v>
      </c>
      <c r="E105">
        <v>1</v>
      </c>
      <c r="F105">
        <v>4</v>
      </c>
      <c r="G105">
        <v>40</v>
      </c>
      <c r="H105">
        <v>25</v>
      </c>
      <c r="I105">
        <v>20</v>
      </c>
      <c r="J105">
        <v>5</v>
      </c>
      <c r="K105">
        <v>4</v>
      </c>
      <c r="L105">
        <v>3</v>
      </c>
      <c r="M105">
        <v>4</v>
      </c>
      <c r="O105" s="15" t="s">
        <v>94</v>
      </c>
      <c r="P105" t="s">
        <v>27</v>
      </c>
      <c r="R105">
        <v>3.5</v>
      </c>
      <c r="S105">
        <v>2.8</v>
      </c>
      <c r="T105">
        <v>2.1</v>
      </c>
      <c r="U105">
        <v>10.775662801813</v>
      </c>
      <c r="V105">
        <v>2.7404073488182</v>
      </c>
      <c r="W105">
        <v>1.25</v>
      </c>
      <c r="X105">
        <v>1.33333333333333</v>
      </c>
    </row>
    <row r="106" spans="1:24">
      <c r="A106">
        <v>116</v>
      </c>
      <c r="B106" t="s">
        <v>95</v>
      </c>
      <c r="C106" t="s">
        <v>92</v>
      </c>
      <c r="D106">
        <v>3</v>
      </c>
      <c r="E106">
        <v>1</v>
      </c>
      <c r="F106">
        <v>4</v>
      </c>
      <c r="G106">
        <v>25</v>
      </c>
      <c r="H106">
        <v>35</v>
      </c>
      <c r="I106">
        <v>20</v>
      </c>
      <c r="J106">
        <v>10</v>
      </c>
      <c r="K106">
        <v>10</v>
      </c>
      <c r="L106">
        <v>5</v>
      </c>
      <c r="M106">
        <v>5</v>
      </c>
      <c r="O106" s="15" t="s">
        <v>96</v>
      </c>
      <c r="P106" t="s">
        <v>27</v>
      </c>
      <c r="R106">
        <v>7</v>
      </c>
      <c r="S106">
        <v>7</v>
      </c>
      <c r="T106">
        <v>3.5</v>
      </c>
      <c r="U106">
        <v>89.7971900151083</v>
      </c>
      <c r="V106">
        <v>5.5559036818887</v>
      </c>
      <c r="W106">
        <v>1</v>
      </c>
      <c r="X106">
        <v>2</v>
      </c>
    </row>
    <row r="107" spans="1:24">
      <c r="A107">
        <v>117</v>
      </c>
      <c r="C107" t="s">
        <v>92</v>
      </c>
      <c r="D107">
        <v>3</v>
      </c>
      <c r="E107">
        <v>1</v>
      </c>
      <c r="F107">
        <v>4</v>
      </c>
      <c r="G107">
        <v>21</v>
      </c>
      <c r="H107">
        <v>22</v>
      </c>
      <c r="I107">
        <v>35</v>
      </c>
      <c r="J107">
        <v>10</v>
      </c>
      <c r="K107">
        <v>6</v>
      </c>
      <c r="L107">
        <v>4</v>
      </c>
      <c r="M107">
        <v>5</v>
      </c>
      <c r="R107">
        <v>7</v>
      </c>
      <c r="S107">
        <v>4.2</v>
      </c>
      <c r="T107">
        <v>2.8</v>
      </c>
      <c r="U107">
        <v>43.102651207252</v>
      </c>
      <c r="V107">
        <v>4.3501255083354</v>
      </c>
      <c r="W107">
        <v>1.66666666666667</v>
      </c>
      <c r="X107">
        <v>1.5</v>
      </c>
    </row>
    <row r="108" ht="27" spans="1:24">
      <c r="A108">
        <v>120</v>
      </c>
      <c r="C108" t="s">
        <v>97</v>
      </c>
      <c r="D108">
        <v>3</v>
      </c>
      <c r="E108">
        <v>2</v>
      </c>
      <c r="F108">
        <v>1</v>
      </c>
      <c r="G108">
        <v>20</v>
      </c>
      <c r="H108">
        <v>5</v>
      </c>
      <c r="I108">
        <v>22</v>
      </c>
      <c r="J108">
        <v>10</v>
      </c>
      <c r="K108">
        <v>10</v>
      </c>
      <c r="L108">
        <v>3</v>
      </c>
      <c r="M108">
        <v>4</v>
      </c>
      <c r="O108" s="15" t="s">
        <v>98</v>
      </c>
      <c r="R108">
        <v>7</v>
      </c>
      <c r="S108">
        <v>7</v>
      </c>
      <c r="T108">
        <v>2.1</v>
      </c>
      <c r="U108">
        <v>53.8783140090649</v>
      </c>
      <c r="V108">
        <v>4.68603065057519</v>
      </c>
      <c r="W108">
        <v>1</v>
      </c>
      <c r="X108">
        <v>3.33333333333333</v>
      </c>
    </row>
    <row r="109" ht="40.5" spans="1:24">
      <c r="A109">
        <v>121</v>
      </c>
      <c r="C109" t="s">
        <v>99</v>
      </c>
      <c r="D109">
        <v>3</v>
      </c>
      <c r="E109">
        <v>2</v>
      </c>
      <c r="F109">
        <v>2</v>
      </c>
      <c r="G109">
        <v>12</v>
      </c>
      <c r="H109">
        <v>15</v>
      </c>
      <c r="I109">
        <v>40</v>
      </c>
      <c r="J109">
        <v>15</v>
      </c>
      <c r="K109">
        <v>14</v>
      </c>
      <c r="L109">
        <v>8</v>
      </c>
      <c r="M109">
        <v>4</v>
      </c>
      <c r="O109" s="15" t="s">
        <v>100</v>
      </c>
      <c r="R109">
        <v>10.5</v>
      </c>
      <c r="S109">
        <v>9.8</v>
      </c>
      <c r="T109">
        <v>5.6</v>
      </c>
      <c r="U109">
        <v>301.718558450764</v>
      </c>
      <c r="V109">
        <v>8.32149073386838</v>
      </c>
      <c r="W109">
        <v>1.07142857142857</v>
      </c>
      <c r="X109">
        <v>1.75</v>
      </c>
    </row>
    <row r="110" spans="1:24">
      <c r="A110">
        <v>122</v>
      </c>
      <c r="B110" t="s">
        <v>24</v>
      </c>
      <c r="C110" t="s">
        <v>99</v>
      </c>
      <c r="D110">
        <v>3</v>
      </c>
      <c r="E110">
        <v>2</v>
      </c>
      <c r="F110">
        <v>2</v>
      </c>
      <c r="G110">
        <v>30</v>
      </c>
      <c r="H110">
        <v>19</v>
      </c>
      <c r="I110">
        <v>50</v>
      </c>
      <c r="J110">
        <v>10</v>
      </c>
      <c r="K110">
        <v>5</v>
      </c>
      <c r="L110">
        <v>4</v>
      </c>
      <c r="M110">
        <v>6</v>
      </c>
      <c r="N110">
        <v>2</v>
      </c>
      <c r="P110" t="s">
        <v>27</v>
      </c>
      <c r="R110">
        <v>7</v>
      </c>
      <c r="S110">
        <v>3.5</v>
      </c>
      <c r="T110">
        <v>2.8</v>
      </c>
      <c r="U110">
        <v>35.9188760060433</v>
      </c>
      <c r="V110">
        <v>4.09362483349801</v>
      </c>
      <c r="W110">
        <v>2</v>
      </c>
      <c r="X110">
        <v>1.25</v>
      </c>
    </row>
    <row r="111" spans="1:24">
      <c r="A111">
        <v>123</v>
      </c>
      <c r="C111" t="s">
        <v>99</v>
      </c>
      <c r="D111">
        <v>3</v>
      </c>
      <c r="E111">
        <v>2</v>
      </c>
      <c r="F111">
        <v>2</v>
      </c>
      <c r="G111">
        <v>35</v>
      </c>
      <c r="H111">
        <v>47</v>
      </c>
      <c r="I111">
        <v>50</v>
      </c>
      <c r="J111">
        <v>4</v>
      </c>
      <c r="K111">
        <v>3</v>
      </c>
      <c r="L111">
        <v>2</v>
      </c>
      <c r="M111">
        <v>3</v>
      </c>
      <c r="R111">
        <v>2.8</v>
      </c>
      <c r="S111">
        <v>2.1</v>
      </c>
      <c r="T111">
        <v>1.4</v>
      </c>
      <c r="U111">
        <v>4.31026512072519</v>
      </c>
      <c r="V111">
        <v>2.01914939843037</v>
      </c>
      <c r="W111">
        <v>1.33333333333333</v>
      </c>
      <c r="X111">
        <v>1.5</v>
      </c>
    </row>
    <row r="112" spans="1:24">
      <c r="A112">
        <v>124</v>
      </c>
      <c r="C112" t="s">
        <v>101</v>
      </c>
      <c r="D112">
        <v>3</v>
      </c>
      <c r="E112">
        <v>2</v>
      </c>
      <c r="F112">
        <v>3</v>
      </c>
      <c r="G112">
        <v>30</v>
      </c>
      <c r="H112">
        <v>20</v>
      </c>
      <c r="I112">
        <v>22</v>
      </c>
      <c r="J112">
        <v>10</v>
      </c>
      <c r="K112">
        <v>10</v>
      </c>
      <c r="L112">
        <v>3</v>
      </c>
      <c r="M112">
        <v>5</v>
      </c>
      <c r="R112">
        <v>7</v>
      </c>
      <c r="S112">
        <v>7</v>
      </c>
      <c r="T112">
        <v>2.1</v>
      </c>
      <c r="U112">
        <v>53.8783140090649</v>
      </c>
      <c r="V112">
        <v>4.68603065057519</v>
      </c>
      <c r="W112">
        <v>1</v>
      </c>
      <c r="X112">
        <v>3.33333333333333</v>
      </c>
    </row>
    <row r="113" spans="1:24">
      <c r="A113">
        <v>125</v>
      </c>
      <c r="C113" t="s">
        <v>101</v>
      </c>
      <c r="D113">
        <v>3</v>
      </c>
      <c r="E113">
        <v>2</v>
      </c>
      <c r="F113">
        <v>3</v>
      </c>
      <c r="G113">
        <v>15</v>
      </c>
      <c r="H113">
        <v>15</v>
      </c>
      <c r="I113">
        <v>40</v>
      </c>
      <c r="J113">
        <v>10</v>
      </c>
      <c r="K113">
        <v>10</v>
      </c>
      <c r="L113">
        <v>10</v>
      </c>
      <c r="M113">
        <v>5</v>
      </c>
      <c r="R113">
        <v>7</v>
      </c>
      <c r="S113">
        <v>7</v>
      </c>
      <c r="T113">
        <v>7</v>
      </c>
      <c r="U113">
        <v>179.594380030217</v>
      </c>
      <c r="V113">
        <v>7</v>
      </c>
      <c r="W113">
        <v>1</v>
      </c>
      <c r="X113">
        <v>1</v>
      </c>
    </row>
    <row r="114" spans="1:24">
      <c r="A114">
        <v>126</v>
      </c>
      <c r="C114" t="s">
        <v>102</v>
      </c>
      <c r="D114">
        <v>3</v>
      </c>
      <c r="E114">
        <v>2</v>
      </c>
      <c r="F114">
        <v>4</v>
      </c>
      <c r="G114">
        <v>15</v>
      </c>
      <c r="H114">
        <v>3</v>
      </c>
      <c r="I114">
        <v>5</v>
      </c>
      <c r="J114">
        <v>10</v>
      </c>
      <c r="K114">
        <v>10</v>
      </c>
      <c r="L114">
        <v>10</v>
      </c>
      <c r="M114">
        <v>5</v>
      </c>
      <c r="O114" s="15" t="s">
        <v>103</v>
      </c>
      <c r="R114">
        <v>7</v>
      </c>
      <c r="S114">
        <v>7</v>
      </c>
      <c r="T114">
        <v>7</v>
      </c>
      <c r="U114">
        <v>179.594380030217</v>
      </c>
      <c r="V114">
        <v>7</v>
      </c>
      <c r="W114">
        <v>1</v>
      </c>
      <c r="X114">
        <v>1</v>
      </c>
    </row>
    <row r="115" spans="1:24">
      <c r="A115">
        <v>127</v>
      </c>
      <c r="C115" t="s">
        <v>102</v>
      </c>
      <c r="D115">
        <v>3</v>
      </c>
      <c r="E115">
        <v>2</v>
      </c>
      <c r="F115">
        <v>4</v>
      </c>
      <c r="G115">
        <v>4</v>
      </c>
      <c r="H115">
        <v>20</v>
      </c>
      <c r="I115">
        <v>45</v>
      </c>
      <c r="J115">
        <v>5</v>
      </c>
      <c r="K115">
        <v>4</v>
      </c>
      <c r="L115">
        <v>3</v>
      </c>
      <c r="M115">
        <v>4</v>
      </c>
      <c r="R115">
        <v>3.5</v>
      </c>
      <c r="S115">
        <v>2.8</v>
      </c>
      <c r="T115">
        <v>2.1</v>
      </c>
      <c r="U115">
        <v>10.775662801813</v>
      </c>
      <c r="V115">
        <v>2.7404073488182</v>
      </c>
      <c r="W115">
        <v>1.25</v>
      </c>
      <c r="X115">
        <v>1.33333333333333</v>
      </c>
    </row>
    <row r="116" spans="1:24">
      <c r="A116">
        <v>128</v>
      </c>
      <c r="B116" t="s">
        <v>79</v>
      </c>
      <c r="C116" t="s">
        <v>102</v>
      </c>
      <c r="D116">
        <v>3</v>
      </c>
      <c r="E116">
        <v>2</v>
      </c>
      <c r="F116">
        <v>4</v>
      </c>
      <c r="G116">
        <v>10</v>
      </c>
      <c r="H116">
        <v>50</v>
      </c>
      <c r="I116">
        <v>45</v>
      </c>
      <c r="J116">
        <v>20</v>
      </c>
      <c r="K116">
        <v>10</v>
      </c>
      <c r="L116">
        <v>3</v>
      </c>
      <c r="M116">
        <v>6</v>
      </c>
      <c r="N116">
        <v>2</v>
      </c>
      <c r="O116" s="15" t="s">
        <v>104</v>
      </c>
      <c r="P116" t="s">
        <v>27</v>
      </c>
      <c r="R116">
        <v>14</v>
      </c>
      <c r="S116">
        <v>7</v>
      </c>
      <c r="T116">
        <v>2.1</v>
      </c>
      <c r="U116">
        <v>107.75662801813</v>
      </c>
      <c r="V116">
        <v>5.90402865711224</v>
      </c>
      <c r="W116">
        <v>2</v>
      </c>
      <c r="X116">
        <v>3.33333333333333</v>
      </c>
    </row>
    <row r="117" spans="1:24">
      <c r="A117">
        <v>129</v>
      </c>
      <c r="B117" t="s">
        <v>24</v>
      </c>
      <c r="C117" t="s">
        <v>105</v>
      </c>
      <c r="D117">
        <v>3</v>
      </c>
      <c r="E117">
        <v>3</v>
      </c>
      <c r="F117">
        <v>1</v>
      </c>
      <c r="G117">
        <v>30</v>
      </c>
      <c r="H117">
        <v>41</v>
      </c>
      <c r="I117">
        <v>30</v>
      </c>
      <c r="J117">
        <v>20</v>
      </c>
      <c r="K117">
        <v>15</v>
      </c>
      <c r="L117">
        <v>5</v>
      </c>
      <c r="M117">
        <v>7</v>
      </c>
      <c r="N117">
        <v>2</v>
      </c>
      <c r="O117" s="15" t="s">
        <v>106</v>
      </c>
      <c r="P117" t="s">
        <v>27</v>
      </c>
      <c r="R117">
        <v>14</v>
      </c>
      <c r="S117">
        <v>10.5</v>
      </c>
      <c r="T117">
        <v>3.5</v>
      </c>
      <c r="U117">
        <v>269.391570045325</v>
      </c>
      <c r="V117">
        <v>8.01299969787332</v>
      </c>
      <c r="W117">
        <v>1.33333333333333</v>
      </c>
      <c r="X117">
        <v>3</v>
      </c>
    </row>
    <row r="118" ht="40.5" spans="1:24">
      <c r="A118">
        <v>130</v>
      </c>
      <c r="C118" t="s">
        <v>105</v>
      </c>
      <c r="D118">
        <v>3</v>
      </c>
      <c r="E118">
        <v>3</v>
      </c>
      <c r="F118">
        <v>1</v>
      </c>
      <c r="G118">
        <v>20</v>
      </c>
      <c r="H118">
        <v>45</v>
      </c>
      <c r="I118">
        <v>5</v>
      </c>
      <c r="J118">
        <v>8</v>
      </c>
      <c r="K118">
        <v>5</v>
      </c>
      <c r="L118">
        <v>4</v>
      </c>
      <c r="M118">
        <v>5</v>
      </c>
      <c r="O118" s="15" t="s">
        <v>107</v>
      </c>
      <c r="R118">
        <v>5.6</v>
      </c>
      <c r="S118">
        <v>3.5</v>
      </c>
      <c r="T118">
        <v>2.8</v>
      </c>
      <c r="U118">
        <v>28.7351008048346</v>
      </c>
      <c r="V118">
        <v>3.80018466323287</v>
      </c>
      <c r="W118">
        <v>1.6</v>
      </c>
      <c r="X118">
        <v>1.25</v>
      </c>
    </row>
    <row r="119" ht="27" spans="1:24">
      <c r="A119">
        <v>131</v>
      </c>
      <c r="B119" t="s">
        <v>24</v>
      </c>
      <c r="C119" t="s">
        <v>108</v>
      </c>
      <c r="D119">
        <v>3</v>
      </c>
      <c r="E119">
        <v>3</v>
      </c>
      <c r="F119">
        <v>2</v>
      </c>
      <c r="G119">
        <v>35</v>
      </c>
      <c r="H119">
        <v>10</v>
      </c>
      <c r="I119">
        <v>15</v>
      </c>
      <c r="J119">
        <v>30</v>
      </c>
      <c r="K119">
        <v>20</v>
      </c>
      <c r="L119">
        <v>10</v>
      </c>
      <c r="M119">
        <v>5</v>
      </c>
      <c r="N119">
        <v>2</v>
      </c>
      <c r="O119" s="15" t="s">
        <v>109</v>
      </c>
      <c r="P119" t="s">
        <v>27</v>
      </c>
      <c r="R119">
        <v>21</v>
      </c>
      <c r="S119">
        <v>14</v>
      </c>
      <c r="T119">
        <v>7</v>
      </c>
      <c r="U119">
        <v>1077.5662801813</v>
      </c>
      <c r="V119">
        <v>12.719844149825</v>
      </c>
      <c r="W119">
        <v>1.5</v>
      </c>
      <c r="X119">
        <v>2</v>
      </c>
    </row>
    <row r="120" spans="1:24">
      <c r="A120">
        <v>132</v>
      </c>
      <c r="C120" t="s">
        <v>108</v>
      </c>
      <c r="D120">
        <v>3</v>
      </c>
      <c r="E120">
        <v>3</v>
      </c>
      <c r="F120">
        <v>2</v>
      </c>
      <c r="G120">
        <v>40</v>
      </c>
      <c r="H120">
        <v>47</v>
      </c>
      <c r="I120">
        <v>22</v>
      </c>
      <c r="J120">
        <v>5</v>
      </c>
      <c r="K120">
        <v>5</v>
      </c>
      <c r="L120">
        <v>5</v>
      </c>
      <c r="M120">
        <v>4</v>
      </c>
      <c r="R120">
        <v>3.5</v>
      </c>
      <c r="S120">
        <v>3.5</v>
      </c>
      <c r="T120">
        <v>3.5</v>
      </c>
      <c r="U120">
        <v>22.4492975037771</v>
      </c>
      <c r="V120">
        <v>3.5</v>
      </c>
      <c r="W120">
        <v>1</v>
      </c>
      <c r="X120">
        <v>1</v>
      </c>
    </row>
    <row r="121" spans="1:24">
      <c r="A121">
        <v>133</v>
      </c>
      <c r="C121" t="s">
        <v>108</v>
      </c>
      <c r="D121">
        <v>3</v>
      </c>
      <c r="E121">
        <v>3</v>
      </c>
      <c r="F121">
        <v>2</v>
      </c>
      <c r="G121">
        <v>47</v>
      </c>
      <c r="H121">
        <v>48</v>
      </c>
      <c r="I121">
        <v>15</v>
      </c>
      <c r="J121">
        <v>5</v>
      </c>
      <c r="K121">
        <v>5</v>
      </c>
      <c r="L121">
        <v>5</v>
      </c>
      <c r="M121">
        <v>4</v>
      </c>
      <c r="O121" s="15" t="s">
        <v>39</v>
      </c>
      <c r="R121">
        <v>3.5</v>
      </c>
      <c r="S121">
        <v>3.5</v>
      </c>
      <c r="T121">
        <v>3.5</v>
      </c>
      <c r="U121">
        <v>22.4492975037771</v>
      </c>
      <c r="V121">
        <v>3.5</v>
      </c>
      <c r="W121">
        <v>1</v>
      </c>
      <c r="X121">
        <v>1</v>
      </c>
    </row>
    <row r="122" spans="1:24">
      <c r="A122">
        <v>134</v>
      </c>
      <c r="C122" t="s">
        <v>108</v>
      </c>
      <c r="D122">
        <v>3</v>
      </c>
      <c r="E122">
        <v>3</v>
      </c>
      <c r="F122">
        <v>2</v>
      </c>
      <c r="G122">
        <v>25</v>
      </c>
      <c r="H122">
        <v>38</v>
      </c>
      <c r="I122">
        <v>12</v>
      </c>
      <c r="J122">
        <v>5</v>
      </c>
      <c r="K122">
        <v>4</v>
      </c>
      <c r="L122">
        <v>4</v>
      </c>
      <c r="M122">
        <v>4</v>
      </c>
      <c r="R122">
        <v>3.5</v>
      </c>
      <c r="S122">
        <v>2.8</v>
      </c>
      <c r="T122">
        <v>2.8</v>
      </c>
      <c r="U122">
        <v>14.3675504024173</v>
      </c>
      <c r="V122">
        <v>3.01620856604464</v>
      </c>
      <c r="W122">
        <v>1.25</v>
      </c>
      <c r="X122">
        <v>1</v>
      </c>
    </row>
    <row r="123" spans="1:24">
      <c r="A123">
        <v>135</v>
      </c>
      <c r="C123" t="s">
        <v>108</v>
      </c>
      <c r="D123">
        <v>3</v>
      </c>
      <c r="E123">
        <v>3</v>
      </c>
      <c r="F123">
        <v>2</v>
      </c>
      <c r="G123">
        <v>11</v>
      </c>
      <c r="H123">
        <v>39</v>
      </c>
      <c r="I123">
        <v>19</v>
      </c>
      <c r="J123">
        <v>4</v>
      </c>
      <c r="K123">
        <v>4</v>
      </c>
      <c r="L123">
        <v>3</v>
      </c>
      <c r="M123">
        <v>4</v>
      </c>
      <c r="O123" s="15" t="s">
        <v>39</v>
      </c>
      <c r="R123">
        <v>2.8</v>
      </c>
      <c r="S123">
        <v>2.8</v>
      </c>
      <c r="T123">
        <v>2.1</v>
      </c>
      <c r="U123">
        <v>8.62053024145039</v>
      </c>
      <c r="V123">
        <v>2.543968829965</v>
      </c>
      <c r="W123">
        <v>1</v>
      </c>
      <c r="X123">
        <v>1.33333333333333</v>
      </c>
    </row>
    <row r="124" spans="1:24">
      <c r="A124">
        <v>136</v>
      </c>
      <c r="C124" t="s">
        <v>110</v>
      </c>
      <c r="D124">
        <v>3</v>
      </c>
      <c r="E124">
        <v>3</v>
      </c>
      <c r="F124">
        <v>3</v>
      </c>
      <c r="G124">
        <v>6</v>
      </c>
      <c r="H124">
        <v>2</v>
      </c>
      <c r="I124">
        <v>7</v>
      </c>
      <c r="J124">
        <v>15</v>
      </c>
      <c r="K124">
        <v>12</v>
      </c>
      <c r="L124">
        <v>12</v>
      </c>
      <c r="M124">
        <v>5</v>
      </c>
      <c r="N124">
        <v>2</v>
      </c>
      <c r="O124" s="15" t="s">
        <v>111</v>
      </c>
      <c r="R124">
        <v>10.5</v>
      </c>
      <c r="S124">
        <v>8.4</v>
      </c>
      <c r="T124">
        <v>8.4</v>
      </c>
      <c r="U124">
        <v>387.923860865267</v>
      </c>
      <c r="V124">
        <v>9.04862569813391</v>
      </c>
      <c r="W124">
        <v>1.25</v>
      </c>
      <c r="X124">
        <v>1</v>
      </c>
    </row>
    <row r="125" spans="1:24">
      <c r="A125">
        <v>137</v>
      </c>
      <c r="C125" t="s">
        <v>110</v>
      </c>
      <c r="D125">
        <v>3</v>
      </c>
      <c r="E125">
        <v>3</v>
      </c>
      <c r="F125">
        <v>3</v>
      </c>
      <c r="G125">
        <v>32</v>
      </c>
      <c r="H125">
        <v>0</v>
      </c>
      <c r="I125">
        <v>23</v>
      </c>
      <c r="J125">
        <v>10</v>
      </c>
      <c r="K125">
        <v>8</v>
      </c>
      <c r="L125">
        <v>6</v>
      </c>
      <c r="M125">
        <v>5</v>
      </c>
      <c r="R125">
        <v>7</v>
      </c>
      <c r="S125">
        <v>5.6</v>
      </c>
      <c r="T125">
        <v>4.2</v>
      </c>
      <c r="U125">
        <v>86.2053024145039</v>
      </c>
      <c r="V125">
        <v>5.48081469763641</v>
      </c>
      <c r="W125">
        <v>1.25</v>
      </c>
      <c r="X125">
        <v>1.33333333333333</v>
      </c>
    </row>
    <row r="126" spans="1:24">
      <c r="A126">
        <v>138</v>
      </c>
      <c r="C126" t="s">
        <v>110</v>
      </c>
      <c r="D126">
        <v>3</v>
      </c>
      <c r="E126">
        <v>3</v>
      </c>
      <c r="F126">
        <v>3</v>
      </c>
      <c r="G126">
        <v>4</v>
      </c>
      <c r="H126">
        <v>30</v>
      </c>
      <c r="I126">
        <v>30</v>
      </c>
      <c r="J126">
        <v>7</v>
      </c>
      <c r="K126">
        <v>5</v>
      </c>
      <c r="L126">
        <v>5</v>
      </c>
      <c r="M126">
        <v>3</v>
      </c>
      <c r="R126">
        <v>4.9</v>
      </c>
      <c r="S126">
        <v>3.5</v>
      </c>
      <c r="T126">
        <v>3.5</v>
      </c>
      <c r="U126">
        <v>31.4290165052879</v>
      </c>
      <c r="V126">
        <v>3.91541129728489</v>
      </c>
      <c r="W126">
        <v>1.4</v>
      </c>
      <c r="X126">
        <v>1</v>
      </c>
    </row>
    <row r="127" spans="3:24">
      <c r="C127" t="s">
        <v>110</v>
      </c>
      <c r="D127">
        <v>3</v>
      </c>
      <c r="E127">
        <v>3</v>
      </c>
      <c r="F127">
        <v>3</v>
      </c>
      <c r="G127">
        <v>3</v>
      </c>
      <c r="H127">
        <v>23</v>
      </c>
      <c r="I127">
        <v>20</v>
      </c>
      <c r="J127">
        <v>6</v>
      </c>
      <c r="K127">
        <v>5</v>
      </c>
      <c r="L127">
        <v>3</v>
      </c>
      <c r="M127">
        <v>3</v>
      </c>
      <c r="R127">
        <v>4.2</v>
      </c>
      <c r="S127">
        <v>3.5</v>
      </c>
      <c r="T127">
        <v>2.1</v>
      </c>
      <c r="U127">
        <v>16.1634942027195</v>
      </c>
      <c r="V127">
        <v>3.13698332259001</v>
      </c>
      <c r="W127">
        <v>1.2</v>
      </c>
      <c r="X127">
        <v>1.66666666666667</v>
      </c>
    </row>
    <row r="128" ht="27" spans="1:24">
      <c r="A128">
        <v>139</v>
      </c>
      <c r="C128" t="s">
        <v>110</v>
      </c>
      <c r="D128">
        <v>3</v>
      </c>
      <c r="E128">
        <v>3</v>
      </c>
      <c r="F128">
        <v>3</v>
      </c>
      <c r="G128">
        <v>12</v>
      </c>
      <c r="H128">
        <v>38</v>
      </c>
      <c r="I128">
        <v>15</v>
      </c>
      <c r="J128">
        <v>13</v>
      </c>
      <c r="K128">
        <v>12</v>
      </c>
      <c r="L128">
        <v>10</v>
      </c>
      <c r="M128">
        <v>4</v>
      </c>
      <c r="N128">
        <v>1</v>
      </c>
      <c r="O128" s="15" t="s">
        <v>112</v>
      </c>
      <c r="R128">
        <v>9.1</v>
      </c>
      <c r="S128">
        <v>8.4</v>
      </c>
      <c r="T128">
        <v>7</v>
      </c>
      <c r="U128">
        <v>280.167232847138</v>
      </c>
      <c r="V128">
        <v>8.1184459967086</v>
      </c>
      <c r="W128">
        <v>1.08333333333333</v>
      </c>
      <c r="X128">
        <v>1.2</v>
      </c>
    </row>
    <row r="129" spans="1:24">
      <c r="A129">
        <v>140</v>
      </c>
      <c r="C129" t="s">
        <v>110</v>
      </c>
      <c r="D129">
        <v>3</v>
      </c>
      <c r="E129">
        <v>3</v>
      </c>
      <c r="F129">
        <v>3</v>
      </c>
      <c r="G129">
        <v>36</v>
      </c>
      <c r="H129">
        <v>4</v>
      </c>
      <c r="I129">
        <v>47</v>
      </c>
      <c r="J129">
        <v>4</v>
      </c>
      <c r="K129">
        <v>3</v>
      </c>
      <c r="L129">
        <v>3</v>
      </c>
      <c r="M129">
        <v>4</v>
      </c>
      <c r="R129">
        <v>2.8</v>
      </c>
      <c r="S129">
        <v>2.1</v>
      </c>
      <c r="T129">
        <v>2.1</v>
      </c>
      <c r="U129">
        <v>6.46539768108779</v>
      </c>
      <c r="V129">
        <v>2.31134907422624</v>
      </c>
      <c r="W129">
        <v>1.33333333333333</v>
      </c>
      <c r="X129">
        <v>1</v>
      </c>
    </row>
    <row r="130" spans="1:24">
      <c r="A130">
        <v>141</v>
      </c>
      <c r="B130" t="s">
        <v>24</v>
      </c>
      <c r="C130" t="s">
        <v>110</v>
      </c>
      <c r="D130">
        <v>3</v>
      </c>
      <c r="E130">
        <v>3</v>
      </c>
      <c r="F130">
        <v>3</v>
      </c>
      <c r="G130">
        <v>40</v>
      </c>
      <c r="H130">
        <v>25</v>
      </c>
      <c r="I130">
        <v>45</v>
      </c>
      <c r="J130">
        <v>20</v>
      </c>
      <c r="K130">
        <v>20</v>
      </c>
      <c r="L130">
        <v>7</v>
      </c>
      <c r="M130">
        <v>10</v>
      </c>
      <c r="N130">
        <v>4</v>
      </c>
      <c r="P130" t="s">
        <v>27</v>
      </c>
      <c r="R130">
        <v>14</v>
      </c>
      <c r="S130">
        <v>14</v>
      </c>
      <c r="T130">
        <v>4.9</v>
      </c>
      <c r="U130">
        <v>502.864264084606</v>
      </c>
      <c r="V130">
        <v>9.86621822489085</v>
      </c>
      <c r="W130">
        <v>1</v>
      </c>
      <c r="X130">
        <v>2.85714285714286</v>
      </c>
    </row>
    <row r="131" spans="1:24">
      <c r="A131">
        <v>142</v>
      </c>
      <c r="C131" t="s">
        <v>113</v>
      </c>
      <c r="D131">
        <v>3</v>
      </c>
      <c r="E131">
        <v>3</v>
      </c>
      <c r="F131">
        <v>4</v>
      </c>
      <c r="G131">
        <v>27</v>
      </c>
      <c r="H131">
        <v>10</v>
      </c>
      <c r="I131">
        <v>10</v>
      </c>
      <c r="J131">
        <v>5</v>
      </c>
      <c r="K131">
        <v>4</v>
      </c>
      <c r="L131">
        <v>2</v>
      </c>
      <c r="M131">
        <v>4</v>
      </c>
      <c r="R131">
        <v>3.5</v>
      </c>
      <c r="S131">
        <v>2.8</v>
      </c>
      <c r="T131">
        <v>1.4</v>
      </c>
      <c r="U131">
        <v>7.18377520120866</v>
      </c>
      <c r="V131">
        <v>2.39396632534738</v>
      </c>
      <c r="W131">
        <v>1.25</v>
      </c>
      <c r="X131">
        <v>2</v>
      </c>
    </row>
    <row r="132" spans="1:24">
      <c r="A132">
        <v>143</v>
      </c>
      <c r="C132" t="s">
        <v>113</v>
      </c>
      <c r="D132">
        <v>3</v>
      </c>
      <c r="E132">
        <v>3</v>
      </c>
      <c r="F132">
        <v>4</v>
      </c>
      <c r="G132">
        <v>33</v>
      </c>
      <c r="H132">
        <v>35</v>
      </c>
      <c r="I132">
        <v>37</v>
      </c>
      <c r="J132">
        <v>10</v>
      </c>
      <c r="K132">
        <v>7</v>
      </c>
      <c r="L132">
        <v>5</v>
      </c>
      <c r="M132">
        <v>4</v>
      </c>
      <c r="R132">
        <v>7</v>
      </c>
      <c r="S132">
        <v>4.9</v>
      </c>
      <c r="T132">
        <v>3.5</v>
      </c>
      <c r="U132">
        <v>62.8580330105758</v>
      </c>
      <c r="V132">
        <v>4.93310911244542</v>
      </c>
      <c r="W132">
        <v>1.42857142857143</v>
      </c>
      <c r="X132">
        <v>1.4</v>
      </c>
    </row>
    <row r="133" ht="27" spans="1:24">
      <c r="A133">
        <v>144</v>
      </c>
      <c r="B133" t="s">
        <v>24</v>
      </c>
      <c r="C133" t="s">
        <v>113</v>
      </c>
      <c r="D133">
        <v>3</v>
      </c>
      <c r="E133">
        <v>3</v>
      </c>
      <c r="F133">
        <v>4</v>
      </c>
      <c r="G133">
        <v>40</v>
      </c>
      <c r="H133">
        <v>12</v>
      </c>
      <c r="I133">
        <v>39</v>
      </c>
      <c r="J133">
        <v>11</v>
      </c>
      <c r="K133">
        <v>8</v>
      </c>
      <c r="L133">
        <v>5</v>
      </c>
      <c r="M133">
        <v>5</v>
      </c>
      <c r="N133">
        <v>2</v>
      </c>
      <c r="O133" s="15" t="s">
        <v>114</v>
      </c>
      <c r="P133" t="s">
        <v>27</v>
      </c>
      <c r="R133">
        <v>7.7</v>
      </c>
      <c r="S133">
        <v>5.6</v>
      </c>
      <c r="T133">
        <v>3.5</v>
      </c>
      <c r="U133">
        <v>79.0215272132952</v>
      </c>
      <c r="V133">
        <v>5.32413344506595</v>
      </c>
      <c r="W133">
        <v>1.375</v>
      </c>
      <c r="X133">
        <v>1.6</v>
      </c>
    </row>
    <row r="134" ht="27" spans="1:24">
      <c r="A134">
        <v>146</v>
      </c>
      <c r="B134" t="s">
        <v>24</v>
      </c>
      <c r="C134" t="s">
        <v>115</v>
      </c>
      <c r="D134">
        <v>3</v>
      </c>
      <c r="E134">
        <v>4</v>
      </c>
      <c r="F134">
        <v>1</v>
      </c>
      <c r="G134">
        <v>21</v>
      </c>
      <c r="H134">
        <v>10</v>
      </c>
      <c r="I134">
        <v>36</v>
      </c>
      <c r="J134">
        <v>10</v>
      </c>
      <c r="K134">
        <v>4</v>
      </c>
      <c r="L134">
        <v>3</v>
      </c>
      <c r="M134">
        <v>5</v>
      </c>
      <c r="N134">
        <v>2</v>
      </c>
      <c r="O134" s="15" t="s">
        <v>116</v>
      </c>
      <c r="R134">
        <v>7</v>
      </c>
      <c r="S134">
        <v>2.8</v>
      </c>
      <c r="T134">
        <v>2.1</v>
      </c>
      <c r="U134">
        <v>21.551325603626</v>
      </c>
      <c r="V134">
        <v>3.45269690406266</v>
      </c>
      <c r="W134">
        <v>2.5</v>
      </c>
      <c r="X134">
        <v>1.33333333333333</v>
      </c>
    </row>
    <row r="135" ht="40.5" spans="1:24">
      <c r="A135">
        <v>148</v>
      </c>
      <c r="C135" t="s">
        <v>115</v>
      </c>
      <c r="D135">
        <v>3</v>
      </c>
      <c r="E135">
        <v>4</v>
      </c>
      <c r="F135">
        <v>1</v>
      </c>
      <c r="G135">
        <v>19</v>
      </c>
      <c r="H135">
        <v>20</v>
      </c>
      <c r="I135">
        <v>30</v>
      </c>
      <c r="J135">
        <v>4</v>
      </c>
      <c r="K135">
        <v>2</v>
      </c>
      <c r="L135">
        <v>3</v>
      </c>
      <c r="M135">
        <v>3</v>
      </c>
      <c r="O135" s="15" t="s">
        <v>117</v>
      </c>
      <c r="R135">
        <v>2.8</v>
      </c>
      <c r="S135">
        <v>1.4</v>
      </c>
      <c r="T135">
        <v>2.1</v>
      </c>
      <c r="U135">
        <v>4.3102651207252</v>
      </c>
      <c r="V135">
        <v>2.01914939843037</v>
      </c>
      <c r="W135">
        <v>2</v>
      </c>
      <c r="X135">
        <v>0.666666666666667</v>
      </c>
    </row>
    <row r="136" spans="1:24">
      <c r="A136">
        <v>149</v>
      </c>
      <c r="C136" t="s">
        <v>115</v>
      </c>
      <c r="D136">
        <v>3</v>
      </c>
      <c r="E136">
        <v>4</v>
      </c>
      <c r="F136">
        <v>1</v>
      </c>
      <c r="G136">
        <v>3</v>
      </c>
      <c r="H136">
        <v>35</v>
      </c>
      <c r="I136">
        <v>15</v>
      </c>
      <c r="J136">
        <v>10</v>
      </c>
      <c r="K136">
        <v>10</v>
      </c>
      <c r="L136">
        <v>10</v>
      </c>
      <c r="M136">
        <v>4</v>
      </c>
      <c r="R136">
        <v>7</v>
      </c>
      <c r="S136">
        <v>7</v>
      </c>
      <c r="T136">
        <v>7</v>
      </c>
      <c r="U136">
        <v>179.594380030217</v>
      </c>
      <c r="V136">
        <v>7</v>
      </c>
      <c r="W136">
        <v>1</v>
      </c>
      <c r="X136">
        <v>1</v>
      </c>
    </row>
    <row r="137" ht="40.5" spans="1:24">
      <c r="A137">
        <v>150</v>
      </c>
      <c r="C137" t="s">
        <v>115</v>
      </c>
      <c r="D137">
        <v>3</v>
      </c>
      <c r="E137">
        <v>4</v>
      </c>
      <c r="F137">
        <v>1</v>
      </c>
      <c r="G137">
        <v>12</v>
      </c>
      <c r="H137">
        <v>41</v>
      </c>
      <c r="I137">
        <v>30</v>
      </c>
      <c r="J137">
        <v>5</v>
      </c>
      <c r="K137">
        <v>4</v>
      </c>
      <c r="L137">
        <v>4</v>
      </c>
      <c r="M137">
        <v>4</v>
      </c>
      <c r="O137" s="15" t="s">
        <v>118</v>
      </c>
      <c r="P137" t="s">
        <v>27</v>
      </c>
      <c r="R137">
        <v>3.5</v>
      </c>
      <c r="S137">
        <v>2.8</v>
      </c>
      <c r="T137">
        <v>2.8</v>
      </c>
      <c r="U137">
        <v>14.3675504024173</v>
      </c>
      <c r="V137">
        <v>3.01620856604464</v>
      </c>
      <c r="W137">
        <v>1.25</v>
      </c>
      <c r="X137">
        <v>1</v>
      </c>
    </row>
    <row r="138" spans="1:24">
      <c r="A138">
        <v>151</v>
      </c>
      <c r="C138" t="s">
        <v>119</v>
      </c>
      <c r="D138">
        <v>3</v>
      </c>
      <c r="E138">
        <v>4</v>
      </c>
      <c r="F138">
        <v>2</v>
      </c>
      <c r="G138">
        <v>32</v>
      </c>
      <c r="H138">
        <v>10</v>
      </c>
      <c r="I138">
        <v>1</v>
      </c>
      <c r="J138">
        <v>4</v>
      </c>
      <c r="K138">
        <v>3</v>
      </c>
      <c r="L138">
        <v>2</v>
      </c>
      <c r="M138">
        <v>4</v>
      </c>
      <c r="O138" s="15" t="s">
        <v>120</v>
      </c>
      <c r="R138">
        <v>2.8</v>
      </c>
      <c r="S138">
        <v>2.1</v>
      </c>
      <c r="T138">
        <v>1.4</v>
      </c>
      <c r="U138">
        <v>4.31026512072519</v>
      </c>
      <c r="V138">
        <v>2.01914939843037</v>
      </c>
      <c r="W138">
        <v>1.33333333333333</v>
      </c>
      <c r="X138">
        <v>1.5</v>
      </c>
    </row>
    <row r="139" ht="27" spans="1:24">
      <c r="A139">
        <v>152</v>
      </c>
      <c r="C139" t="s">
        <v>119</v>
      </c>
      <c r="D139">
        <v>3</v>
      </c>
      <c r="E139">
        <v>4</v>
      </c>
      <c r="F139">
        <v>2</v>
      </c>
      <c r="G139">
        <v>5</v>
      </c>
      <c r="H139">
        <v>5</v>
      </c>
      <c r="I139">
        <v>4</v>
      </c>
      <c r="J139">
        <v>10</v>
      </c>
      <c r="K139">
        <v>10</v>
      </c>
      <c r="L139">
        <v>6</v>
      </c>
      <c r="M139">
        <v>5</v>
      </c>
      <c r="O139" s="15" t="s">
        <v>121</v>
      </c>
      <c r="P139" t="s">
        <v>27</v>
      </c>
      <c r="R139">
        <v>7</v>
      </c>
      <c r="S139">
        <v>7</v>
      </c>
      <c r="T139">
        <v>4.2</v>
      </c>
      <c r="U139">
        <v>107.75662801813</v>
      </c>
      <c r="V139">
        <v>5.90402865711224</v>
      </c>
      <c r="W139">
        <v>1</v>
      </c>
      <c r="X139">
        <v>1.66666666666667</v>
      </c>
    </row>
    <row r="140" spans="1:24">
      <c r="A140">
        <v>153</v>
      </c>
      <c r="C140" t="s">
        <v>119</v>
      </c>
      <c r="D140">
        <v>3</v>
      </c>
      <c r="E140">
        <v>4</v>
      </c>
      <c r="F140">
        <v>2</v>
      </c>
      <c r="G140">
        <v>6</v>
      </c>
      <c r="H140">
        <v>19</v>
      </c>
      <c r="I140">
        <v>10</v>
      </c>
      <c r="J140">
        <v>5</v>
      </c>
      <c r="K140">
        <v>5</v>
      </c>
      <c r="L140">
        <v>5</v>
      </c>
      <c r="M140">
        <v>4</v>
      </c>
      <c r="R140">
        <v>3.5</v>
      </c>
      <c r="S140">
        <v>3.5</v>
      </c>
      <c r="T140">
        <v>3.5</v>
      </c>
      <c r="U140">
        <v>22.4492975037771</v>
      </c>
      <c r="V140">
        <v>3.5</v>
      </c>
      <c r="W140">
        <v>1</v>
      </c>
      <c r="X140">
        <v>1</v>
      </c>
    </row>
    <row r="141" spans="1:24">
      <c r="A141">
        <v>154</v>
      </c>
      <c r="C141" t="s">
        <v>119</v>
      </c>
      <c r="D141">
        <v>3</v>
      </c>
      <c r="E141">
        <v>4</v>
      </c>
      <c r="F141">
        <v>2</v>
      </c>
      <c r="G141">
        <v>4</v>
      </c>
      <c r="H141">
        <v>20</v>
      </c>
      <c r="I141">
        <v>33</v>
      </c>
      <c r="J141">
        <v>4</v>
      </c>
      <c r="K141">
        <v>4</v>
      </c>
      <c r="L141">
        <v>3</v>
      </c>
      <c r="M141">
        <v>4</v>
      </c>
      <c r="R141">
        <v>2.8</v>
      </c>
      <c r="S141">
        <v>2.8</v>
      </c>
      <c r="T141">
        <v>2.1</v>
      </c>
      <c r="U141">
        <v>8.62053024145039</v>
      </c>
      <c r="V141">
        <v>2.543968829965</v>
      </c>
      <c r="W141">
        <v>1</v>
      </c>
      <c r="X141">
        <v>1.33333333333333</v>
      </c>
    </row>
    <row r="142" spans="1:24">
      <c r="A142">
        <v>155</v>
      </c>
      <c r="C142" t="s">
        <v>119</v>
      </c>
      <c r="D142">
        <v>3</v>
      </c>
      <c r="E142">
        <v>4</v>
      </c>
      <c r="F142">
        <v>2</v>
      </c>
      <c r="G142">
        <v>23</v>
      </c>
      <c r="H142">
        <v>28</v>
      </c>
      <c r="I142">
        <v>31</v>
      </c>
      <c r="J142">
        <v>4</v>
      </c>
      <c r="K142">
        <v>3</v>
      </c>
      <c r="L142">
        <v>3</v>
      </c>
      <c r="R142">
        <v>2.8</v>
      </c>
      <c r="S142">
        <v>2.1</v>
      </c>
      <c r="T142">
        <v>2.1</v>
      </c>
      <c r="U142">
        <v>6.46539768108779</v>
      </c>
      <c r="V142">
        <v>2.31134907422624</v>
      </c>
      <c r="W142">
        <v>1.33333333333333</v>
      </c>
      <c r="X142">
        <v>1</v>
      </c>
    </row>
    <row r="143" spans="1:24">
      <c r="A143">
        <v>157</v>
      </c>
      <c r="C143" t="s">
        <v>119</v>
      </c>
      <c r="D143">
        <v>3</v>
      </c>
      <c r="E143">
        <v>4</v>
      </c>
      <c r="F143">
        <v>2</v>
      </c>
      <c r="G143">
        <v>21</v>
      </c>
      <c r="H143">
        <v>31</v>
      </c>
      <c r="I143">
        <v>12</v>
      </c>
      <c r="J143">
        <v>3</v>
      </c>
      <c r="K143">
        <v>2</v>
      </c>
      <c r="L143">
        <v>2</v>
      </c>
      <c r="M143">
        <v>3</v>
      </c>
      <c r="R143">
        <v>2.1</v>
      </c>
      <c r="S143">
        <v>1.4</v>
      </c>
      <c r="T143">
        <v>1.4</v>
      </c>
      <c r="U143">
        <v>2.1551325603626</v>
      </c>
      <c r="V143">
        <v>1.60259993957466</v>
      </c>
      <c r="W143">
        <v>1.5</v>
      </c>
      <c r="X143">
        <v>1</v>
      </c>
    </row>
    <row r="144" spans="1:24">
      <c r="A144">
        <v>158</v>
      </c>
      <c r="C144" t="s">
        <v>119</v>
      </c>
      <c r="D144">
        <v>3</v>
      </c>
      <c r="E144">
        <v>4</v>
      </c>
      <c r="F144">
        <v>2</v>
      </c>
      <c r="G144">
        <v>32</v>
      </c>
      <c r="H144">
        <v>37</v>
      </c>
      <c r="I144">
        <v>42</v>
      </c>
      <c r="J144">
        <v>7</v>
      </c>
      <c r="K144">
        <v>5</v>
      </c>
      <c r="L144">
        <v>5</v>
      </c>
      <c r="M144">
        <v>4</v>
      </c>
      <c r="R144">
        <v>4.9</v>
      </c>
      <c r="S144">
        <v>3.5</v>
      </c>
      <c r="T144">
        <v>3.5</v>
      </c>
      <c r="U144">
        <v>31.4290165052879</v>
      </c>
      <c r="V144">
        <v>3.91541129728489</v>
      </c>
      <c r="W144">
        <v>1.4</v>
      </c>
      <c r="X144">
        <v>1</v>
      </c>
    </row>
    <row r="145" ht="40.5" spans="1:24">
      <c r="A145">
        <v>159</v>
      </c>
      <c r="B145" t="s">
        <v>24</v>
      </c>
      <c r="C145" t="s">
        <v>119</v>
      </c>
      <c r="D145">
        <v>3</v>
      </c>
      <c r="E145">
        <v>4</v>
      </c>
      <c r="F145">
        <v>2</v>
      </c>
      <c r="G145">
        <v>22</v>
      </c>
      <c r="H145">
        <v>45</v>
      </c>
      <c r="I145">
        <v>2</v>
      </c>
      <c r="J145">
        <v>12</v>
      </c>
      <c r="K145">
        <v>10</v>
      </c>
      <c r="L145">
        <v>4</v>
      </c>
      <c r="M145">
        <v>5</v>
      </c>
      <c r="N145">
        <v>2</v>
      </c>
      <c r="O145" s="15" t="s">
        <v>122</v>
      </c>
      <c r="R145">
        <v>8.4</v>
      </c>
      <c r="S145">
        <v>7</v>
      </c>
      <c r="T145">
        <v>2.8</v>
      </c>
      <c r="U145">
        <v>86.2053024145039</v>
      </c>
      <c r="V145">
        <v>5.48081469763641</v>
      </c>
      <c r="W145">
        <v>1.2</v>
      </c>
      <c r="X145">
        <v>2.5</v>
      </c>
    </row>
    <row r="146" spans="1:24">
      <c r="A146">
        <v>160</v>
      </c>
      <c r="B146" t="s">
        <v>24</v>
      </c>
      <c r="C146" t="s">
        <v>123</v>
      </c>
      <c r="D146">
        <v>3</v>
      </c>
      <c r="E146">
        <v>4</v>
      </c>
      <c r="F146">
        <v>3</v>
      </c>
      <c r="G146">
        <v>10</v>
      </c>
      <c r="H146">
        <v>50</v>
      </c>
      <c r="I146">
        <v>7</v>
      </c>
      <c r="J146">
        <v>20</v>
      </c>
      <c r="K146">
        <v>15</v>
      </c>
      <c r="L146">
        <v>8</v>
      </c>
      <c r="M146">
        <v>6</v>
      </c>
      <c r="N146">
        <v>2</v>
      </c>
      <c r="R146">
        <v>14</v>
      </c>
      <c r="S146">
        <v>10.5</v>
      </c>
      <c r="T146">
        <v>5.6</v>
      </c>
      <c r="U146">
        <v>431.02651207252</v>
      </c>
      <c r="V146">
        <v>9.37206130115037</v>
      </c>
      <c r="W146">
        <v>1.33333333333333</v>
      </c>
      <c r="X146">
        <v>1.875</v>
      </c>
    </row>
    <row r="147" ht="27" spans="1:24">
      <c r="A147">
        <v>161</v>
      </c>
      <c r="C147" t="s">
        <v>123</v>
      </c>
      <c r="D147">
        <v>3</v>
      </c>
      <c r="E147">
        <v>4</v>
      </c>
      <c r="F147">
        <v>3</v>
      </c>
      <c r="G147">
        <v>31</v>
      </c>
      <c r="H147">
        <v>45</v>
      </c>
      <c r="I147">
        <v>37</v>
      </c>
      <c r="J147">
        <v>10</v>
      </c>
      <c r="K147">
        <v>10</v>
      </c>
      <c r="L147">
        <v>8</v>
      </c>
      <c r="M147">
        <v>5</v>
      </c>
      <c r="O147" s="15" t="s">
        <v>124</v>
      </c>
      <c r="P147" t="s">
        <v>27</v>
      </c>
      <c r="R147">
        <v>7</v>
      </c>
      <c r="S147">
        <v>7</v>
      </c>
      <c r="T147">
        <v>5.6</v>
      </c>
      <c r="U147">
        <v>143.675504024173</v>
      </c>
      <c r="V147">
        <v>6.49822436705789</v>
      </c>
      <c r="W147">
        <v>1</v>
      </c>
      <c r="X147">
        <v>1.25</v>
      </c>
    </row>
    <row r="148" spans="1:24">
      <c r="A148">
        <v>162</v>
      </c>
      <c r="C148" t="s">
        <v>123</v>
      </c>
      <c r="D148">
        <v>3</v>
      </c>
      <c r="E148">
        <v>4</v>
      </c>
      <c r="F148">
        <v>3</v>
      </c>
      <c r="G148">
        <v>7</v>
      </c>
      <c r="H148">
        <v>12</v>
      </c>
      <c r="I148">
        <v>45</v>
      </c>
      <c r="J148">
        <v>7</v>
      </c>
      <c r="K148">
        <v>5</v>
      </c>
      <c r="L148">
        <v>4</v>
      </c>
      <c r="M148">
        <v>4</v>
      </c>
      <c r="R148">
        <v>4.9</v>
      </c>
      <c r="S148">
        <v>3.5</v>
      </c>
      <c r="T148">
        <v>2.8</v>
      </c>
      <c r="U148">
        <v>25.1432132042303</v>
      </c>
      <c r="V148">
        <v>3.63474587129577</v>
      </c>
      <c r="W148">
        <v>1.4</v>
      </c>
      <c r="X148">
        <v>1.25</v>
      </c>
    </row>
    <row r="149" spans="1:24">
      <c r="A149">
        <v>168</v>
      </c>
      <c r="C149" t="s">
        <v>125</v>
      </c>
      <c r="D149">
        <v>3</v>
      </c>
      <c r="E149">
        <v>4</v>
      </c>
      <c r="F149">
        <v>4</v>
      </c>
      <c r="G149">
        <v>46</v>
      </c>
      <c r="H149">
        <v>15</v>
      </c>
      <c r="I149">
        <v>26</v>
      </c>
      <c r="J149">
        <v>7</v>
      </c>
      <c r="K149">
        <v>4</v>
      </c>
      <c r="L149">
        <v>3</v>
      </c>
      <c r="M149">
        <v>4</v>
      </c>
      <c r="R149">
        <v>4.9</v>
      </c>
      <c r="S149">
        <v>2.8</v>
      </c>
      <c r="T149">
        <v>2.1</v>
      </c>
      <c r="U149">
        <v>15.0859279225382</v>
      </c>
      <c r="V149">
        <v>3.06566339792152</v>
      </c>
      <c r="W149">
        <v>1.75</v>
      </c>
      <c r="X149">
        <v>1.33333333333333</v>
      </c>
    </row>
    <row r="150" ht="27" spans="1:24">
      <c r="A150">
        <v>169</v>
      </c>
      <c r="C150" t="s">
        <v>125</v>
      </c>
      <c r="D150">
        <v>3</v>
      </c>
      <c r="E150">
        <v>4</v>
      </c>
      <c r="F150">
        <v>4</v>
      </c>
      <c r="G150">
        <v>31</v>
      </c>
      <c r="H150">
        <v>16</v>
      </c>
      <c r="I150">
        <v>0</v>
      </c>
      <c r="J150">
        <v>4</v>
      </c>
      <c r="K150">
        <v>4</v>
      </c>
      <c r="L150">
        <v>3</v>
      </c>
      <c r="M150">
        <v>3</v>
      </c>
      <c r="O150" s="15" t="s">
        <v>126</v>
      </c>
      <c r="R150">
        <v>2.8</v>
      </c>
      <c r="S150">
        <v>2.8</v>
      </c>
      <c r="T150">
        <v>2.1</v>
      </c>
      <c r="U150">
        <v>8.62053024145039</v>
      </c>
      <c r="V150">
        <v>2.543968829965</v>
      </c>
      <c r="W150">
        <v>1</v>
      </c>
      <c r="X150">
        <v>1.33333333333333</v>
      </c>
    </row>
    <row r="151" spans="1:24">
      <c r="A151">
        <v>170</v>
      </c>
      <c r="C151" t="s">
        <v>125</v>
      </c>
      <c r="D151">
        <v>3</v>
      </c>
      <c r="E151">
        <v>4</v>
      </c>
      <c r="F151">
        <v>4</v>
      </c>
      <c r="G151">
        <v>50</v>
      </c>
      <c r="H151">
        <v>45</v>
      </c>
      <c r="I151">
        <v>30</v>
      </c>
      <c r="J151">
        <v>10</v>
      </c>
      <c r="K151">
        <v>10</v>
      </c>
      <c r="L151">
        <v>3</v>
      </c>
      <c r="M151">
        <v>4</v>
      </c>
      <c r="R151">
        <v>7</v>
      </c>
      <c r="S151">
        <v>7</v>
      </c>
      <c r="T151">
        <v>2.1</v>
      </c>
      <c r="U151">
        <v>53.8783140090649</v>
      </c>
      <c r="V151">
        <v>4.68603065057519</v>
      </c>
      <c r="W151">
        <v>1</v>
      </c>
      <c r="X151">
        <v>3.33333333333333</v>
      </c>
    </row>
    <row r="152" spans="1:24">
      <c r="A152">
        <v>171</v>
      </c>
      <c r="C152" t="s">
        <v>125</v>
      </c>
      <c r="D152">
        <v>3</v>
      </c>
      <c r="E152">
        <v>4</v>
      </c>
      <c r="F152">
        <v>4</v>
      </c>
      <c r="G152">
        <v>50</v>
      </c>
      <c r="H152">
        <v>42</v>
      </c>
      <c r="I152">
        <v>11</v>
      </c>
      <c r="J152">
        <v>5</v>
      </c>
      <c r="K152">
        <v>5</v>
      </c>
      <c r="L152">
        <v>2</v>
      </c>
      <c r="M152">
        <v>3</v>
      </c>
      <c r="R152">
        <v>3.5</v>
      </c>
      <c r="S152">
        <v>3.5</v>
      </c>
      <c r="T152">
        <v>1.4</v>
      </c>
      <c r="U152">
        <v>8.97971900151082</v>
      </c>
      <c r="V152">
        <v>2.57882204904827</v>
      </c>
      <c r="W152">
        <v>1</v>
      </c>
      <c r="X152">
        <v>2.5</v>
      </c>
    </row>
    <row r="153" ht="27" spans="1:24">
      <c r="A153">
        <v>172</v>
      </c>
      <c r="C153" t="s">
        <v>125</v>
      </c>
      <c r="D153">
        <v>3</v>
      </c>
      <c r="E153">
        <v>4</v>
      </c>
      <c r="F153">
        <v>4</v>
      </c>
      <c r="G153">
        <v>50</v>
      </c>
      <c r="H153">
        <v>45</v>
      </c>
      <c r="I153">
        <v>5</v>
      </c>
      <c r="J153">
        <v>10</v>
      </c>
      <c r="K153">
        <v>5</v>
      </c>
      <c r="L153">
        <v>5</v>
      </c>
      <c r="M153">
        <v>6</v>
      </c>
      <c r="O153" s="15" t="s">
        <v>127</v>
      </c>
      <c r="P153" t="s">
        <v>27</v>
      </c>
      <c r="R153">
        <v>7</v>
      </c>
      <c r="S153">
        <v>3.5</v>
      </c>
      <c r="T153">
        <v>3.5</v>
      </c>
      <c r="U153">
        <v>44.8985950075541</v>
      </c>
      <c r="V153">
        <v>4.40972367463206</v>
      </c>
      <c r="W153">
        <v>2</v>
      </c>
      <c r="X153">
        <v>1</v>
      </c>
    </row>
    <row r="154" spans="1:24">
      <c r="A154">
        <v>173</v>
      </c>
      <c r="C154" t="s">
        <v>128</v>
      </c>
      <c r="D154">
        <v>4</v>
      </c>
      <c r="E154">
        <v>1</v>
      </c>
      <c r="F154">
        <v>1</v>
      </c>
      <c r="G154">
        <v>30</v>
      </c>
      <c r="H154">
        <v>13</v>
      </c>
      <c r="I154">
        <v>5</v>
      </c>
      <c r="J154">
        <v>4</v>
      </c>
      <c r="K154">
        <v>3</v>
      </c>
      <c r="L154">
        <v>2</v>
      </c>
      <c r="M154">
        <v>3</v>
      </c>
      <c r="R154">
        <v>2.8</v>
      </c>
      <c r="S154">
        <v>2.1</v>
      </c>
      <c r="T154">
        <v>1.4</v>
      </c>
      <c r="U154">
        <v>4.31026512072519</v>
      </c>
      <c r="V154">
        <v>2.01914939843037</v>
      </c>
      <c r="W154">
        <v>1.33333333333333</v>
      </c>
      <c r="X154">
        <v>1.5</v>
      </c>
    </row>
    <row r="155" spans="1:24">
      <c r="A155">
        <v>174</v>
      </c>
      <c r="C155" t="s">
        <v>129</v>
      </c>
      <c r="D155">
        <v>4</v>
      </c>
      <c r="E155">
        <v>1</v>
      </c>
      <c r="F155">
        <v>2</v>
      </c>
      <c r="G155">
        <v>8</v>
      </c>
      <c r="H155">
        <v>20</v>
      </c>
      <c r="I155">
        <v>8</v>
      </c>
      <c r="J155">
        <v>5</v>
      </c>
      <c r="K155">
        <v>5</v>
      </c>
      <c r="L155">
        <v>5</v>
      </c>
      <c r="M155">
        <v>4</v>
      </c>
      <c r="R155">
        <v>3.5</v>
      </c>
      <c r="S155">
        <v>3.5</v>
      </c>
      <c r="T155">
        <v>3.5</v>
      </c>
      <c r="U155">
        <v>22.4492975037771</v>
      </c>
      <c r="V155">
        <v>3.5</v>
      </c>
      <c r="W155">
        <v>1</v>
      </c>
      <c r="X155">
        <v>1</v>
      </c>
    </row>
    <row r="156" spans="1:24">
      <c r="A156">
        <v>175</v>
      </c>
      <c r="C156" t="s">
        <v>129</v>
      </c>
      <c r="D156">
        <v>4</v>
      </c>
      <c r="E156">
        <v>1</v>
      </c>
      <c r="F156">
        <v>2</v>
      </c>
      <c r="G156">
        <v>9</v>
      </c>
      <c r="H156">
        <v>12</v>
      </c>
      <c r="I156">
        <v>29</v>
      </c>
      <c r="J156">
        <v>5</v>
      </c>
      <c r="K156">
        <v>3</v>
      </c>
      <c r="L156">
        <v>3</v>
      </c>
      <c r="M156">
        <v>4</v>
      </c>
      <c r="R156">
        <v>3.5</v>
      </c>
      <c r="S156">
        <v>2.1</v>
      </c>
      <c r="T156">
        <v>2.1</v>
      </c>
      <c r="U156">
        <v>8.08174710135974</v>
      </c>
      <c r="V156">
        <v>2.48982531314304</v>
      </c>
      <c r="W156">
        <v>1.66666666666667</v>
      </c>
      <c r="X156">
        <v>1</v>
      </c>
    </row>
    <row r="157" ht="40.5" spans="1:24">
      <c r="A157">
        <v>176</v>
      </c>
      <c r="B157" t="s">
        <v>24</v>
      </c>
      <c r="C157" t="s">
        <v>130</v>
      </c>
      <c r="D157">
        <v>4</v>
      </c>
      <c r="E157">
        <v>1</v>
      </c>
      <c r="F157">
        <v>3</v>
      </c>
      <c r="G157">
        <v>25</v>
      </c>
      <c r="H157">
        <v>15</v>
      </c>
      <c r="I157">
        <v>40</v>
      </c>
      <c r="J157">
        <v>35</v>
      </c>
      <c r="K157">
        <v>20</v>
      </c>
      <c r="L157">
        <v>20</v>
      </c>
      <c r="M157">
        <v>10</v>
      </c>
      <c r="N157">
        <v>4</v>
      </c>
      <c r="O157" s="15" t="s">
        <v>131</v>
      </c>
      <c r="P157" t="s">
        <v>27</v>
      </c>
      <c r="R157">
        <v>24.5</v>
      </c>
      <c r="S157">
        <v>14</v>
      </c>
      <c r="T157">
        <v>14</v>
      </c>
      <c r="U157">
        <v>2514.32132042303</v>
      </c>
      <c r="V157">
        <v>16.8709958492266</v>
      </c>
      <c r="W157">
        <v>1.75</v>
      </c>
      <c r="X157">
        <v>1</v>
      </c>
    </row>
    <row r="158" ht="27" spans="1:24">
      <c r="A158">
        <v>178</v>
      </c>
      <c r="B158" t="s">
        <v>24</v>
      </c>
      <c r="C158" t="s">
        <v>132</v>
      </c>
      <c r="D158">
        <v>4</v>
      </c>
      <c r="E158">
        <v>1</v>
      </c>
      <c r="F158">
        <v>4</v>
      </c>
      <c r="G158">
        <v>30</v>
      </c>
      <c r="H158">
        <v>30</v>
      </c>
      <c r="I158">
        <v>32</v>
      </c>
      <c r="J158">
        <v>34</v>
      </c>
      <c r="K158">
        <v>25</v>
      </c>
      <c r="L158">
        <v>20</v>
      </c>
      <c r="M158">
        <v>8</v>
      </c>
      <c r="N158">
        <v>3</v>
      </c>
      <c r="O158" s="15" t="s">
        <v>133</v>
      </c>
      <c r="P158" t="s">
        <v>27</v>
      </c>
      <c r="R158">
        <v>23.8</v>
      </c>
      <c r="S158">
        <v>17.5</v>
      </c>
      <c r="T158">
        <v>14</v>
      </c>
      <c r="U158">
        <v>3053.10446051368</v>
      </c>
      <c r="V158">
        <v>17.9989711346076</v>
      </c>
      <c r="W158">
        <v>1.36</v>
      </c>
      <c r="X158">
        <v>1.25</v>
      </c>
    </row>
    <row r="159" spans="1:24">
      <c r="A159">
        <v>179</v>
      </c>
      <c r="C159" t="s">
        <v>132</v>
      </c>
      <c r="D159">
        <v>4</v>
      </c>
      <c r="E159">
        <v>1</v>
      </c>
      <c r="F159">
        <v>4</v>
      </c>
      <c r="G159">
        <v>12</v>
      </c>
      <c r="H159">
        <v>35</v>
      </c>
      <c r="I159">
        <v>12</v>
      </c>
      <c r="J159">
        <v>5</v>
      </c>
      <c r="K159">
        <v>5</v>
      </c>
      <c r="L159">
        <v>4</v>
      </c>
      <c r="M159">
        <v>4</v>
      </c>
      <c r="R159">
        <v>3.5</v>
      </c>
      <c r="S159">
        <v>3.5</v>
      </c>
      <c r="T159">
        <v>2.8</v>
      </c>
      <c r="U159">
        <v>17.9594380030216</v>
      </c>
      <c r="V159">
        <v>3.24911218352894</v>
      </c>
      <c r="W159">
        <v>1</v>
      </c>
      <c r="X159">
        <v>1.25</v>
      </c>
    </row>
    <row r="160" spans="1:24">
      <c r="A160">
        <v>181</v>
      </c>
      <c r="C160" t="s">
        <v>134</v>
      </c>
      <c r="D160">
        <v>4</v>
      </c>
      <c r="E160">
        <v>2</v>
      </c>
      <c r="F160">
        <v>2</v>
      </c>
      <c r="G160">
        <v>7</v>
      </c>
      <c r="H160">
        <v>11</v>
      </c>
      <c r="I160">
        <v>17</v>
      </c>
      <c r="J160">
        <v>3</v>
      </c>
      <c r="K160">
        <v>3</v>
      </c>
      <c r="L160">
        <v>2</v>
      </c>
      <c r="M160">
        <v>3</v>
      </c>
      <c r="R160">
        <v>2.1</v>
      </c>
      <c r="S160">
        <v>2.1</v>
      </c>
      <c r="T160">
        <v>1.4</v>
      </c>
      <c r="U160">
        <v>3.2326988405439</v>
      </c>
      <c r="V160">
        <v>1.83451897594623</v>
      </c>
      <c r="W160">
        <v>1</v>
      </c>
      <c r="X160">
        <v>1.5</v>
      </c>
    </row>
    <row r="161" spans="1:24">
      <c r="A161">
        <v>182</v>
      </c>
      <c r="C161" t="s">
        <v>134</v>
      </c>
      <c r="D161">
        <v>4</v>
      </c>
      <c r="E161">
        <v>2</v>
      </c>
      <c r="F161">
        <v>2</v>
      </c>
      <c r="G161">
        <v>9</v>
      </c>
      <c r="H161">
        <v>30</v>
      </c>
      <c r="I161">
        <v>40</v>
      </c>
      <c r="J161">
        <v>28</v>
      </c>
      <c r="K161">
        <v>10</v>
      </c>
      <c r="L161">
        <v>2</v>
      </c>
      <c r="M161">
        <v>4</v>
      </c>
      <c r="P161" t="s">
        <v>27</v>
      </c>
      <c r="R161">
        <v>19.6</v>
      </c>
      <c r="S161">
        <v>7</v>
      </c>
      <c r="T161">
        <v>1.4</v>
      </c>
      <c r="U161">
        <v>100.572852816921</v>
      </c>
      <c r="V161">
        <v>5.76979941973198</v>
      </c>
      <c r="W161">
        <v>2.8</v>
      </c>
      <c r="X161">
        <v>5</v>
      </c>
    </row>
    <row r="162" spans="1:24">
      <c r="A162">
        <v>183</v>
      </c>
      <c r="B162" t="s">
        <v>24</v>
      </c>
      <c r="C162" t="s">
        <v>135</v>
      </c>
      <c r="D162">
        <v>4</v>
      </c>
      <c r="E162">
        <v>2</v>
      </c>
      <c r="F162">
        <v>3</v>
      </c>
      <c r="G162">
        <v>10</v>
      </c>
      <c r="H162">
        <v>25</v>
      </c>
      <c r="I162">
        <v>30</v>
      </c>
      <c r="J162">
        <v>25</v>
      </c>
      <c r="K162">
        <v>20</v>
      </c>
      <c r="L162">
        <v>10</v>
      </c>
      <c r="M162">
        <v>8</v>
      </c>
      <c r="N162">
        <v>3</v>
      </c>
      <c r="R162">
        <v>17.5</v>
      </c>
      <c r="S162">
        <v>14</v>
      </c>
      <c r="T162">
        <v>7</v>
      </c>
      <c r="U162">
        <v>897.971900151082</v>
      </c>
      <c r="V162">
        <v>11.9698316267369</v>
      </c>
      <c r="W162">
        <v>1.25</v>
      </c>
      <c r="X162">
        <v>2</v>
      </c>
    </row>
    <row r="163" spans="1:24">
      <c r="A163">
        <v>184</v>
      </c>
      <c r="C163" t="s">
        <v>136</v>
      </c>
      <c r="D163">
        <v>4</v>
      </c>
      <c r="E163">
        <v>2</v>
      </c>
      <c r="F163">
        <v>4</v>
      </c>
      <c r="G163">
        <v>43</v>
      </c>
      <c r="H163">
        <v>7</v>
      </c>
      <c r="I163">
        <v>12</v>
      </c>
      <c r="J163">
        <v>5</v>
      </c>
      <c r="K163">
        <v>4</v>
      </c>
      <c r="L163">
        <v>3</v>
      </c>
      <c r="M163">
        <v>4</v>
      </c>
      <c r="R163">
        <v>3.5</v>
      </c>
      <c r="S163">
        <v>2.8</v>
      </c>
      <c r="T163">
        <v>2.1</v>
      </c>
      <c r="U163">
        <v>10.775662801813</v>
      </c>
      <c r="V163">
        <v>2.7404073488182</v>
      </c>
      <c r="W163">
        <v>1.25</v>
      </c>
      <c r="X163">
        <v>1.33333333333333</v>
      </c>
    </row>
    <row r="164" spans="1:24">
      <c r="A164">
        <v>186</v>
      </c>
      <c r="B164" t="s">
        <v>24</v>
      </c>
      <c r="C164" t="s">
        <v>137</v>
      </c>
      <c r="D164">
        <v>4</v>
      </c>
      <c r="E164">
        <v>3</v>
      </c>
      <c r="F164">
        <v>2</v>
      </c>
      <c r="G164">
        <v>10</v>
      </c>
      <c r="H164">
        <v>15</v>
      </c>
      <c r="I164">
        <v>20</v>
      </c>
      <c r="J164">
        <v>40</v>
      </c>
      <c r="K164">
        <v>20</v>
      </c>
      <c r="L164">
        <v>10</v>
      </c>
      <c r="M164">
        <v>7</v>
      </c>
      <c r="N164">
        <v>2</v>
      </c>
      <c r="P164" t="s">
        <v>27</v>
      </c>
      <c r="R164">
        <v>28</v>
      </c>
      <c r="S164">
        <v>14</v>
      </c>
      <c r="T164">
        <v>7</v>
      </c>
      <c r="U164">
        <v>1436.75504024173</v>
      </c>
      <c r="V164">
        <v>14</v>
      </c>
      <c r="W164">
        <v>2</v>
      </c>
      <c r="X164">
        <v>2</v>
      </c>
    </row>
    <row r="165" ht="40.5" spans="1:24">
      <c r="A165">
        <v>187</v>
      </c>
      <c r="B165" t="s">
        <v>79</v>
      </c>
      <c r="C165" t="s">
        <v>137</v>
      </c>
      <c r="D165">
        <v>4</v>
      </c>
      <c r="E165">
        <v>3</v>
      </c>
      <c r="F165">
        <v>2</v>
      </c>
      <c r="G165">
        <v>35</v>
      </c>
      <c r="H165">
        <v>30</v>
      </c>
      <c r="I165">
        <v>8</v>
      </c>
      <c r="J165">
        <v>35</v>
      </c>
      <c r="K165">
        <v>18</v>
      </c>
      <c r="L165">
        <v>2</v>
      </c>
      <c r="M165">
        <v>3</v>
      </c>
      <c r="O165" s="15" t="s">
        <v>138</v>
      </c>
      <c r="R165">
        <v>24.5</v>
      </c>
      <c r="S165">
        <v>12.6</v>
      </c>
      <c r="T165">
        <v>1.4</v>
      </c>
      <c r="U165">
        <v>226.288918838073</v>
      </c>
      <c r="V165">
        <v>7.56057608778703</v>
      </c>
      <c r="W165">
        <v>1.94444444444444</v>
      </c>
      <c r="X165">
        <v>9</v>
      </c>
    </row>
    <row r="166" spans="1:24">
      <c r="A166">
        <v>188</v>
      </c>
      <c r="C166" t="s">
        <v>137</v>
      </c>
      <c r="D166">
        <v>4</v>
      </c>
      <c r="E166">
        <v>3</v>
      </c>
      <c r="F166">
        <v>2</v>
      </c>
      <c r="G166">
        <v>40</v>
      </c>
      <c r="H166">
        <v>36</v>
      </c>
      <c r="I166">
        <v>38</v>
      </c>
      <c r="J166">
        <v>10</v>
      </c>
      <c r="K166">
        <v>5</v>
      </c>
      <c r="L166">
        <v>4</v>
      </c>
      <c r="M166">
        <v>4</v>
      </c>
      <c r="R166">
        <v>7</v>
      </c>
      <c r="S166">
        <v>3.5</v>
      </c>
      <c r="T166">
        <v>2.8</v>
      </c>
      <c r="U166">
        <v>35.9188760060433</v>
      </c>
      <c r="V166">
        <v>4.09362483349801</v>
      </c>
      <c r="W166">
        <v>2</v>
      </c>
      <c r="X166">
        <v>1.25</v>
      </c>
    </row>
    <row r="167" ht="27" spans="1:24">
      <c r="A167">
        <v>189</v>
      </c>
      <c r="C167" t="s">
        <v>137</v>
      </c>
      <c r="D167">
        <v>4</v>
      </c>
      <c r="E167">
        <v>3</v>
      </c>
      <c r="F167">
        <v>2</v>
      </c>
      <c r="G167">
        <v>15</v>
      </c>
      <c r="H167">
        <v>10</v>
      </c>
      <c r="I167">
        <v>50</v>
      </c>
      <c r="J167">
        <v>15</v>
      </c>
      <c r="K167">
        <v>15</v>
      </c>
      <c r="L167">
        <v>10</v>
      </c>
      <c r="M167">
        <v>5</v>
      </c>
      <c r="O167" s="15" t="s">
        <v>139</v>
      </c>
      <c r="P167" t="s">
        <v>27</v>
      </c>
      <c r="R167">
        <v>10.5</v>
      </c>
      <c r="S167">
        <v>10.5</v>
      </c>
      <c r="T167">
        <v>7</v>
      </c>
      <c r="U167">
        <v>404.087355067987</v>
      </c>
      <c r="V167">
        <v>9.17259487973114</v>
      </c>
      <c r="W167">
        <v>1</v>
      </c>
      <c r="X167">
        <v>1.5</v>
      </c>
    </row>
    <row r="168" ht="54" spans="1:24">
      <c r="A168">
        <v>190</v>
      </c>
      <c r="C168" t="s">
        <v>140</v>
      </c>
      <c r="D168">
        <v>4</v>
      </c>
      <c r="E168">
        <v>3</v>
      </c>
      <c r="F168">
        <v>3</v>
      </c>
      <c r="G168">
        <v>25</v>
      </c>
      <c r="H168">
        <v>22</v>
      </c>
      <c r="I168">
        <v>8</v>
      </c>
      <c r="J168">
        <v>8</v>
      </c>
      <c r="K168">
        <v>3</v>
      </c>
      <c r="L168">
        <v>3</v>
      </c>
      <c r="M168">
        <v>5</v>
      </c>
      <c r="O168" s="15" t="s">
        <v>141</v>
      </c>
      <c r="R168">
        <v>5.6</v>
      </c>
      <c r="S168">
        <v>2.1</v>
      </c>
      <c r="T168">
        <v>2.1</v>
      </c>
      <c r="U168">
        <v>12.9307953621756</v>
      </c>
      <c r="V168">
        <v>2.91211735227266</v>
      </c>
      <c r="W168">
        <v>2.66666666666667</v>
      </c>
      <c r="X168">
        <v>1</v>
      </c>
    </row>
    <row r="169" spans="1:24">
      <c r="A169">
        <v>191</v>
      </c>
      <c r="C169" t="s">
        <v>140</v>
      </c>
      <c r="D169">
        <v>4</v>
      </c>
      <c r="E169">
        <v>3</v>
      </c>
      <c r="F169">
        <v>3</v>
      </c>
      <c r="G169">
        <v>22</v>
      </c>
      <c r="H169">
        <v>20</v>
      </c>
      <c r="I169">
        <v>20</v>
      </c>
      <c r="J169">
        <v>7</v>
      </c>
      <c r="K169">
        <v>4</v>
      </c>
      <c r="L169">
        <v>3</v>
      </c>
      <c r="M169">
        <v>4</v>
      </c>
      <c r="R169">
        <v>4.9</v>
      </c>
      <c r="S169">
        <v>2.8</v>
      </c>
      <c r="T169">
        <v>2.1</v>
      </c>
      <c r="U169">
        <v>15.0859279225382</v>
      </c>
      <c r="V169">
        <v>3.06566339792152</v>
      </c>
      <c r="W169">
        <v>1.75</v>
      </c>
      <c r="X169">
        <v>1.33333333333333</v>
      </c>
    </row>
    <row r="170" spans="1:24">
      <c r="A170">
        <v>192</v>
      </c>
      <c r="C170" t="s">
        <v>140</v>
      </c>
      <c r="D170">
        <v>4</v>
      </c>
      <c r="E170">
        <v>3</v>
      </c>
      <c r="F170">
        <v>3</v>
      </c>
      <c r="G170">
        <v>12</v>
      </c>
      <c r="H170">
        <v>42</v>
      </c>
      <c r="I170">
        <v>16</v>
      </c>
      <c r="J170">
        <v>4</v>
      </c>
      <c r="K170">
        <v>3</v>
      </c>
      <c r="L170">
        <v>2</v>
      </c>
      <c r="M170">
        <v>3</v>
      </c>
      <c r="O170" s="15" t="s">
        <v>142</v>
      </c>
      <c r="R170">
        <v>2.8</v>
      </c>
      <c r="S170">
        <v>2.1</v>
      </c>
      <c r="T170">
        <v>1.4</v>
      </c>
      <c r="U170">
        <v>4.31026512072519</v>
      </c>
      <c r="V170">
        <v>2.01914939843037</v>
      </c>
      <c r="W170">
        <v>1.33333333333333</v>
      </c>
      <c r="X170">
        <v>1.5</v>
      </c>
    </row>
    <row r="171" spans="1:24">
      <c r="A171">
        <v>193</v>
      </c>
      <c r="C171" t="s">
        <v>140</v>
      </c>
      <c r="D171">
        <v>4</v>
      </c>
      <c r="E171">
        <v>3</v>
      </c>
      <c r="F171">
        <v>3</v>
      </c>
      <c r="G171">
        <v>9</v>
      </c>
      <c r="H171">
        <v>25</v>
      </c>
      <c r="I171">
        <v>27</v>
      </c>
      <c r="J171">
        <v>4</v>
      </c>
      <c r="K171">
        <v>4</v>
      </c>
      <c r="L171">
        <v>3</v>
      </c>
      <c r="M171">
        <v>4</v>
      </c>
      <c r="O171" s="15" t="s">
        <v>142</v>
      </c>
      <c r="R171">
        <v>2.8</v>
      </c>
      <c r="S171">
        <v>2.8</v>
      </c>
      <c r="T171">
        <v>2.1</v>
      </c>
      <c r="U171">
        <v>8.62053024145039</v>
      </c>
      <c r="V171">
        <v>2.543968829965</v>
      </c>
      <c r="W171">
        <v>1</v>
      </c>
      <c r="X171">
        <v>1.33333333333333</v>
      </c>
    </row>
    <row r="172" spans="1:24">
      <c r="A172">
        <v>194</v>
      </c>
      <c r="C172" t="s">
        <v>140</v>
      </c>
      <c r="D172">
        <v>4</v>
      </c>
      <c r="E172">
        <v>3</v>
      </c>
      <c r="F172">
        <v>3</v>
      </c>
      <c r="G172">
        <v>27</v>
      </c>
      <c r="H172">
        <v>10</v>
      </c>
      <c r="I172">
        <v>40</v>
      </c>
      <c r="J172">
        <v>10</v>
      </c>
      <c r="K172">
        <v>5</v>
      </c>
      <c r="L172">
        <v>3</v>
      </c>
      <c r="M172">
        <v>4</v>
      </c>
      <c r="R172">
        <v>7</v>
      </c>
      <c r="S172">
        <v>3.5</v>
      </c>
      <c r="T172">
        <v>2.1</v>
      </c>
      <c r="U172">
        <v>26.9391570045325</v>
      </c>
      <c r="V172">
        <v>3.71930499213914</v>
      </c>
      <c r="W172">
        <v>2</v>
      </c>
      <c r="X172">
        <v>1.66666666666667</v>
      </c>
    </row>
    <row r="173" ht="27" spans="1:24">
      <c r="A173">
        <v>195</v>
      </c>
      <c r="C173" t="s">
        <v>143</v>
      </c>
      <c r="D173">
        <v>4</v>
      </c>
      <c r="E173">
        <v>3</v>
      </c>
      <c r="F173">
        <v>4</v>
      </c>
      <c r="G173">
        <v>10</v>
      </c>
      <c r="H173">
        <v>19</v>
      </c>
      <c r="I173">
        <v>7</v>
      </c>
      <c r="J173">
        <v>10</v>
      </c>
      <c r="K173">
        <v>8</v>
      </c>
      <c r="L173">
        <v>5</v>
      </c>
      <c r="M173">
        <v>4</v>
      </c>
      <c r="O173" s="15" t="s">
        <v>144</v>
      </c>
      <c r="R173">
        <v>7</v>
      </c>
      <c r="S173">
        <v>5.6</v>
      </c>
      <c r="T173">
        <v>3.5</v>
      </c>
      <c r="U173">
        <v>71.8377520120866</v>
      </c>
      <c r="V173">
        <v>5.15764409809654</v>
      </c>
      <c r="W173">
        <v>1.25</v>
      </c>
      <c r="X173">
        <v>1.6</v>
      </c>
    </row>
    <row r="174" spans="1:24">
      <c r="A174">
        <v>196</v>
      </c>
      <c r="C174" t="s">
        <v>143</v>
      </c>
      <c r="D174">
        <v>4</v>
      </c>
      <c r="E174">
        <v>3</v>
      </c>
      <c r="F174">
        <v>4</v>
      </c>
      <c r="G174">
        <v>8</v>
      </c>
      <c r="H174">
        <v>21</v>
      </c>
      <c r="I174">
        <v>33</v>
      </c>
      <c r="J174">
        <v>10</v>
      </c>
      <c r="K174">
        <v>10</v>
      </c>
      <c r="L174">
        <v>10</v>
      </c>
      <c r="M174">
        <v>6</v>
      </c>
      <c r="O174" s="15" t="s">
        <v>95</v>
      </c>
      <c r="P174" t="s">
        <v>27</v>
      </c>
      <c r="R174">
        <v>7</v>
      </c>
      <c r="S174">
        <v>7</v>
      </c>
      <c r="T174">
        <v>7</v>
      </c>
      <c r="U174">
        <v>179.594380030217</v>
      </c>
      <c r="V174">
        <v>7</v>
      </c>
      <c r="W174">
        <v>1</v>
      </c>
      <c r="X174">
        <v>1</v>
      </c>
    </row>
    <row r="175" spans="1:24">
      <c r="A175">
        <v>197</v>
      </c>
      <c r="C175" t="s">
        <v>143</v>
      </c>
      <c r="D175">
        <v>4</v>
      </c>
      <c r="E175">
        <v>3</v>
      </c>
      <c r="F175">
        <v>4</v>
      </c>
      <c r="G175">
        <v>37</v>
      </c>
      <c r="H175">
        <v>38</v>
      </c>
      <c r="I175">
        <v>15</v>
      </c>
      <c r="J175">
        <v>10</v>
      </c>
      <c r="K175">
        <v>10</v>
      </c>
      <c r="L175">
        <v>5</v>
      </c>
      <c r="M175">
        <v>4</v>
      </c>
      <c r="R175">
        <v>7</v>
      </c>
      <c r="S175">
        <v>7</v>
      </c>
      <c r="T175">
        <v>3.5</v>
      </c>
      <c r="U175">
        <v>89.7971900151083</v>
      </c>
      <c r="V175">
        <v>5.5559036818887</v>
      </c>
      <c r="W175">
        <v>1</v>
      </c>
      <c r="X175">
        <v>2</v>
      </c>
    </row>
    <row r="176" spans="1:24">
      <c r="A176">
        <v>198</v>
      </c>
      <c r="B176" t="s">
        <v>79</v>
      </c>
      <c r="C176" t="s">
        <v>143</v>
      </c>
      <c r="D176">
        <v>4</v>
      </c>
      <c r="E176">
        <v>3</v>
      </c>
      <c r="F176">
        <v>4</v>
      </c>
      <c r="G176">
        <v>45</v>
      </c>
      <c r="H176">
        <v>34</v>
      </c>
      <c r="I176">
        <v>45</v>
      </c>
      <c r="J176">
        <v>20</v>
      </c>
      <c r="K176">
        <v>12</v>
      </c>
      <c r="L176">
        <v>9</v>
      </c>
      <c r="M176">
        <v>3</v>
      </c>
      <c r="R176">
        <v>14</v>
      </c>
      <c r="S176">
        <v>8.4</v>
      </c>
      <c r="T176">
        <v>6.3</v>
      </c>
      <c r="U176">
        <v>387.923860865268</v>
      </c>
      <c r="V176">
        <v>9.04862569813391</v>
      </c>
      <c r="W176">
        <v>1.66666666666667</v>
      </c>
      <c r="X176">
        <v>1.33333333333333</v>
      </c>
    </row>
    <row r="177" spans="1:24">
      <c r="A177">
        <v>199</v>
      </c>
      <c r="C177" t="s">
        <v>143</v>
      </c>
      <c r="D177">
        <v>4</v>
      </c>
      <c r="E177">
        <v>3</v>
      </c>
      <c r="F177">
        <v>4</v>
      </c>
      <c r="G177">
        <v>25</v>
      </c>
      <c r="H177">
        <v>29</v>
      </c>
      <c r="I177">
        <v>47</v>
      </c>
      <c r="J177">
        <v>15</v>
      </c>
      <c r="K177">
        <v>8</v>
      </c>
      <c r="L177">
        <v>3</v>
      </c>
      <c r="M177">
        <v>3</v>
      </c>
      <c r="O177" s="15" t="s">
        <v>145</v>
      </c>
      <c r="P177" t="s">
        <v>27</v>
      </c>
      <c r="R177">
        <v>10.5</v>
      </c>
      <c r="S177">
        <v>5.6</v>
      </c>
      <c r="T177">
        <v>2.1</v>
      </c>
      <c r="U177">
        <v>64.6539768108779</v>
      </c>
      <c r="V177">
        <v>4.97965062628609</v>
      </c>
      <c r="W177">
        <v>1.875</v>
      </c>
      <c r="X177">
        <v>2.66666666666667</v>
      </c>
    </row>
    <row r="178" spans="1:24">
      <c r="A178">
        <v>200</v>
      </c>
      <c r="C178" t="s">
        <v>146</v>
      </c>
      <c r="D178">
        <v>4</v>
      </c>
      <c r="E178">
        <v>4</v>
      </c>
      <c r="F178">
        <v>2</v>
      </c>
      <c r="G178">
        <v>10</v>
      </c>
      <c r="H178">
        <v>15</v>
      </c>
      <c r="I178">
        <v>10</v>
      </c>
      <c r="J178">
        <v>4</v>
      </c>
      <c r="K178">
        <v>3</v>
      </c>
      <c r="L178">
        <v>3</v>
      </c>
      <c r="M178">
        <v>4</v>
      </c>
      <c r="R178">
        <v>2.8</v>
      </c>
      <c r="S178">
        <v>2.1</v>
      </c>
      <c r="T178">
        <v>2.1</v>
      </c>
      <c r="U178">
        <v>6.46539768108779</v>
      </c>
      <c r="V178">
        <v>2.31134907422624</v>
      </c>
      <c r="W178">
        <v>1.33333333333333</v>
      </c>
      <c r="X178">
        <v>1</v>
      </c>
    </row>
    <row r="179" ht="27" spans="1:24">
      <c r="A179">
        <v>201</v>
      </c>
      <c r="C179" t="s">
        <v>146</v>
      </c>
      <c r="D179">
        <v>4</v>
      </c>
      <c r="E179">
        <v>4</v>
      </c>
      <c r="F179">
        <v>2</v>
      </c>
      <c r="G179">
        <v>13</v>
      </c>
      <c r="H179">
        <v>15</v>
      </c>
      <c r="I179">
        <v>25</v>
      </c>
      <c r="J179">
        <v>4</v>
      </c>
      <c r="K179">
        <v>3</v>
      </c>
      <c r="L179">
        <v>3</v>
      </c>
      <c r="M179">
        <v>3</v>
      </c>
      <c r="O179" s="15" t="s">
        <v>147</v>
      </c>
      <c r="P179" t="s">
        <v>27</v>
      </c>
      <c r="R179">
        <v>2.8</v>
      </c>
      <c r="S179">
        <v>2.1</v>
      </c>
      <c r="T179">
        <v>2.1</v>
      </c>
      <c r="U179">
        <v>6.46539768108779</v>
      </c>
      <c r="V179">
        <v>2.31134907422624</v>
      </c>
      <c r="W179">
        <v>1.33333333333333</v>
      </c>
      <c r="X179">
        <v>1</v>
      </c>
    </row>
    <row r="180" spans="1:24">
      <c r="A180">
        <v>202</v>
      </c>
      <c r="C180" t="s">
        <v>146</v>
      </c>
      <c r="D180">
        <v>4</v>
      </c>
      <c r="E180">
        <v>4</v>
      </c>
      <c r="F180">
        <v>2</v>
      </c>
      <c r="G180">
        <v>17</v>
      </c>
      <c r="H180">
        <v>17</v>
      </c>
      <c r="I180">
        <v>37</v>
      </c>
      <c r="J180">
        <v>6</v>
      </c>
      <c r="K180">
        <v>4</v>
      </c>
      <c r="L180">
        <v>4</v>
      </c>
      <c r="M180">
        <v>4</v>
      </c>
      <c r="R180">
        <v>4.2</v>
      </c>
      <c r="S180">
        <v>2.8</v>
      </c>
      <c r="T180">
        <v>2.8</v>
      </c>
      <c r="U180">
        <v>17.2410604829008</v>
      </c>
      <c r="V180">
        <v>3.20519987914933</v>
      </c>
      <c r="W180">
        <v>1.5</v>
      </c>
      <c r="X180">
        <v>1</v>
      </c>
    </row>
    <row r="181" spans="1:24">
      <c r="A181">
        <v>203</v>
      </c>
      <c r="C181" t="s">
        <v>146</v>
      </c>
      <c r="D181">
        <v>4</v>
      </c>
      <c r="E181">
        <v>4</v>
      </c>
      <c r="F181">
        <v>2</v>
      </c>
      <c r="G181">
        <v>9</v>
      </c>
      <c r="H181">
        <v>15</v>
      </c>
      <c r="I181">
        <v>50</v>
      </c>
      <c r="J181">
        <v>10</v>
      </c>
      <c r="K181">
        <v>10</v>
      </c>
      <c r="L181">
        <v>6</v>
      </c>
      <c r="M181">
        <v>4</v>
      </c>
      <c r="R181">
        <v>7</v>
      </c>
      <c r="S181">
        <v>7</v>
      </c>
      <c r="T181">
        <v>4.2</v>
      </c>
      <c r="U181">
        <v>107.75662801813</v>
      </c>
      <c r="V181">
        <v>5.90402865711224</v>
      </c>
      <c r="W181">
        <v>1</v>
      </c>
      <c r="X181">
        <v>1.66666666666667</v>
      </c>
    </row>
    <row r="182" ht="54" spans="1:24">
      <c r="A182">
        <v>204</v>
      </c>
      <c r="C182" t="s">
        <v>148</v>
      </c>
      <c r="D182">
        <v>4</v>
      </c>
      <c r="E182">
        <v>4</v>
      </c>
      <c r="F182">
        <v>3</v>
      </c>
      <c r="G182">
        <v>16</v>
      </c>
      <c r="H182">
        <v>8</v>
      </c>
      <c r="I182">
        <v>17</v>
      </c>
      <c r="J182">
        <v>16</v>
      </c>
      <c r="K182">
        <v>10</v>
      </c>
      <c r="L182">
        <v>10</v>
      </c>
      <c r="M182">
        <v>3</v>
      </c>
      <c r="O182" s="15" t="s">
        <v>149</v>
      </c>
      <c r="R182">
        <v>11.2</v>
      </c>
      <c r="S182">
        <v>7</v>
      </c>
      <c r="T182">
        <v>7</v>
      </c>
      <c r="U182">
        <v>287.351008048346</v>
      </c>
      <c r="V182">
        <v>8.18724966699603</v>
      </c>
      <c r="W182">
        <v>1.6</v>
      </c>
      <c r="X182">
        <v>1</v>
      </c>
    </row>
    <row r="183" spans="1:24">
      <c r="A183">
        <v>205</v>
      </c>
      <c r="C183" t="s">
        <v>148</v>
      </c>
      <c r="D183">
        <v>4</v>
      </c>
      <c r="E183">
        <v>4</v>
      </c>
      <c r="F183">
        <v>3</v>
      </c>
      <c r="G183">
        <v>3</v>
      </c>
      <c r="H183">
        <v>42</v>
      </c>
      <c r="I183">
        <v>7</v>
      </c>
      <c r="J183">
        <v>10</v>
      </c>
      <c r="K183">
        <v>6</v>
      </c>
      <c r="L183">
        <v>6</v>
      </c>
      <c r="M183">
        <v>5</v>
      </c>
      <c r="R183">
        <v>7</v>
      </c>
      <c r="S183">
        <v>4.2</v>
      </c>
      <c r="T183">
        <v>4.2</v>
      </c>
      <c r="U183">
        <v>64.6539768108779</v>
      </c>
      <c r="V183">
        <v>4.97965062628609</v>
      </c>
      <c r="W183">
        <v>1.66666666666667</v>
      </c>
      <c r="X183">
        <v>1</v>
      </c>
    </row>
    <row r="184" spans="1:24">
      <c r="A184">
        <v>206</v>
      </c>
      <c r="C184" t="s">
        <v>148</v>
      </c>
      <c r="D184">
        <v>4</v>
      </c>
      <c r="E184">
        <v>4</v>
      </c>
      <c r="F184">
        <v>3</v>
      </c>
      <c r="G184">
        <v>6</v>
      </c>
      <c r="H184">
        <v>37</v>
      </c>
      <c r="I184">
        <v>21</v>
      </c>
      <c r="J184">
        <v>3</v>
      </c>
      <c r="K184">
        <v>3</v>
      </c>
      <c r="L184">
        <v>2</v>
      </c>
      <c r="M184">
        <v>4</v>
      </c>
      <c r="R184">
        <v>2.1</v>
      </c>
      <c r="S184">
        <v>2.1</v>
      </c>
      <c r="T184">
        <v>1.4</v>
      </c>
      <c r="U184">
        <v>3.2326988405439</v>
      </c>
      <c r="V184">
        <v>1.83451897594623</v>
      </c>
      <c r="W184">
        <v>1</v>
      </c>
      <c r="X184">
        <v>1.5</v>
      </c>
    </row>
    <row r="185" spans="1:24">
      <c r="A185">
        <v>207</v>
      </c>
      <c r="C185" t="s">
        <v>148</v>
      </c>
      <c r="D185">
        <v>4</v>
      </c>
      <c r="E185">
        <v>4</v>
      </c>
      <c r="F185">
        <v>3</v>
      </c>
      <c r="G185">
        <v>16</v>
      </c>
      <c r="H185">
        <v>40</v>
      </c>
      <c r="I185">
        <v>40</v>
      </c>
      <c r="J185">
        <v>4</v>
      </c>
      <c r="K185">
        <v>3</v>
      </c>
      <c r="L185">
        <v>2</v>
      </c>
      <c r="M185">
        <v>3</v>
      </c>
      <c r="R185">
        <v>2.8</v>
      </c>
      <c r="S185">
        <v>2.1</v>
      </c>
      <c r="T185">
        <v>1.4</v>
      </c>
      <c r="U185">
        <v>4.31026512072519</v>
      </c>
      <c r="V185">
        <v>2.01914939843037</v>
      </c>
      <c r="W185">
        <v>1.33333333333333</v>
      </c>
      <c r="X185">
        <v>1.5</v>
      </c>
    </row>
    <row r="186" spans="1:24">
      <c r="A186">
        <v>208</v>
      </c>
      <c r="C186" t="s">
        <v>150</v>
      </c>
      <c r="D186">
        <v>4</v>
      </c>
      <c r="E186">
        <v>4</v>
      </c>
      <c r="F186">
        <v>4</v>
      </c>
      <c r="G186">
        <v>3</v>
      </c>
      <c r="H186">
        <v>30</v>
      </c>
      <c r="I186">
        <v>27</v>
      </c>
      <c r="J186">
        <v>7</v>
      </c>
      <c r="K186">
        <v>5</v>
      </c>
      <c r="L186">
        <v>5</v>
      </c>
      <c r="M186">
        <v>4</v>
      </c>
      <c r="R186">
        <v>4.9</v>
      </c>
      <c r="S186">
        <v>3.5</v>
      </c>
      <c r="T186">
        <v>3.5</v>
      </c>
      <c r="U186">
        <v>31.4290165052879</v>
      </c>
      <c r="V186">
        <v>3.91541129728489</v>
      </c>
      <c r="W186">
        <v>1.4</v>
      </c>
      <c r="X186">
        <v>1</v>
      </c>
    </row>
    <row r="187" spans="1:24">
      <c r="A187">
        <v>209</v>
      </c>
      <c r="C187" t="s">
        <v>150</v>
      </c>
      <c r="D187">
        <v>4</v>
      </c>
      <c r="E187">
        <v>4</v>
      </c>
      <c r="F187">
        <v>4</v>
      </c>
      <c r="G187">
        <v>4</v>
      </c>
      <c r="H187">
        <v>33</v>
      </c>
      <c r="I187">
        <v>35</v>
      </c>
      <c r="J187">
        <v>5</v>
      </c>
      <c r="K187">
        <v>4</v>
      </c>
      <c r="L187">
        <v>4</v>
      </c>
      <c r="M187">
        <v>4</v>
      </c>
      <c r="O187" s="15" t="s">
        <v>39</v>
      </c>
      <c r="P187" t="s">
        <v>27</v>
      </c>
      <c r="R187">
        <v>3.5</v>
      </c>
      <c r="S187">
        <v>2.8</v>
      </c>
      <c r="T187">
        <v>2.8</v>
      </c>
      <c r="U187">
        <v>14.3675504024173</v>
      </c>
      <c r="V187">
        <v>3.01620856604464</v>
      </c>
      <c r="W187">
        <v>1.25</v>
      </c>
      <c r="X187">
        <v>1</v>
      </c>
    </row>
    <row r="188" spans="1:24">
      <c r="A188">
        <v>210</v>
      </c>
      <c r="C188" t="s">
        <v>150</v>
      </c>
      <c r="D188">
        <v>4</v>
      </c>
      <c r="E188">
        <v>4</v>
      </c>
      <c r="F188">
        <v>4</v>
      </c>
      <c r="G188">
        <v>25</v>
      </c>
      <c r="H188">
        <v>15</v>
      </c>
      <c r="I188">
        <v>12</v>
      </c>
      <c r="J188">
        <v>5</v>
      </c>
      <c r="K188">
        <v>4</v>
      </c>
      <c r="L188">
        <v>3</v>
      </c>
      <c r="M188">
        <v>4</v>
      </c>
      <c r="R188">
        <v>3.5</v>
      </c>
      <c r="S188">
        <v>2.8</v>
      </c>
      <c r="T188">
        <v>2.1</v>
      </c>
      <c r="U188">
        <v>10.775662801813</v>
      </c>
      <c r="V188">
        <v>2.7404073488182</v>
      </c>
      <c r="W188">
        <v>1.25</v>
      </c>
      <c r="X188">
        <v>1.33333333333333</v>
      </c>
    </row>
    <row r="189" spans="12:13">
      <c r="L189" t="s">
        <v>151</v>
      </c>
      <c r="M189">
        <f>SUM(M2:M188)</f>
        <v>806</v>
      </c>
    </row>
    <row r="193" spans="13:13">
      <c r="M193">
        <v>1</v>
      </c>
    </row>
    <row r="194" spans="13:13">
      <c r="M194">
        <v>2</v>
      </c>
    </row>
    <row r="195" spans="13:13">
      <c r="M195">
        <v>3</v>
      </c>
    </row>
    <row r="196" spans="13:13">
      <c r="M196">
        <v>4</v>
      </c>
    </row>
    <row r="197" spans="13:13">
      <c r="M197">
        <v>5</v>
      </c>
    </row>
    <row r="198" spans="13:13">
      <c r="M198">
        <v>6</v>
      </c>
    </row>
    <row r="199" spans="13:13">
      <c r="M199">
        <v>7</v>
      </c>
    </row>
    <row r="200" spans="13:13">
      <c r="M200">
        <v>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C1" sqref="C1:F1"/>
    </sheetView>
  </sheetViews>
  <sheetFormatPr defaultColWidth="9" defaultRowHeight="13.5" outlineLevelCol="4"/>
  <cols>
    <col min="3" max="3" width="22.2833333333333" customWidth="1"/>
    <col min="4" max="4" width="16.1416666666667" customWidth="1"/>
  </cols>
  <sheetData>
    <row r="1" spans="1:5">
      <c r="A1" s="1" t="s">
        <v>152</v>
      </c>
      <c r="B1" s="1" t="s">
        <v>153</v>
      </c>
      <c r="C1" t="s">
        <v>154</v>
      </c>
      <c r="D1" t="s">
        <v>155</v>
      </c>
      <c r="E1" t="s">
        <v>154</v>
      </c>
    </row>
    <row r="2" spans="1:5">
      <c r="A2" s="2">
        <v>1</v>
      </c>
      <c r="B2" s="3">
        <v>0</v>
      </c>
      <c r="C2">
        <f>B2/186</f>
        <v>0</v>
      </c>
      <c r="D2">
        <v>316</v>
      </c>
      <c r="E2">
        <f>D2/635</f>
        <v>0.497637795275591</v>
      </c>
    </row>
    <row r="3" spans="1:5">
      <c r="A3" s="2">
        <v>2</v>
      </c>
      <c r="B3" s="3">
        <v>2</v>
      </c>
      <c r="C3">
        <f t="shared" ref="C3:C9" si="0">B3/186</f>
        <v>0.010752688172043</v>
      </c>
      <c r="D3">
        <v>0</v>
      </c>
      <c r="E3">
        <f t="shared" ref="E3:E9" si="1">D3/635</f>
        <v>0</v>
      </c>
    </row>
    <row r="4" spans="1:5">
      <c r="A4" s="2">
        <v>3</v>
      </c>
      <c r="B4" s="3">
        <v>41</v>
      </c>
      <c r="C4">
        <f t="shared" si="0"/>
        <v>0.220430107526882</v>
      </c>
      <c r="D4">
        <v>203</v>
      </c>
      <c r="E4">
        <f t="shared" si="1"/>
        <v>0.319685039370079</v>
      </c>
    </row>
    <row r="5" spans="1:5">
      <c r="A5" s="2">
        <v>4</v>
      </c>
      <c r="B5" s="3">
        <v>91</v>
      </c>
      <c r="C5">
        <f t="shared" si="0"/>
        <v>0.489247311827957</v>
      </c>
      <c r="D5">
        <v>103</v>
      </c>
      <c r="E5">
        <f t="shared" si="1"/>
        <v>0.162204724409449</v>
      </c>
    </row>
    <row r="6" spans="1:5">
      <c r="A6" s="2">
        <v>5</v>
      </c>
      <c r="B6" s="3">
        <v>25</v>
      </c>
      <c r="C6">
        <f t="shared" si="0"/>
        <v>0.134408602150538</v>
      </c>
      <c r="D6">
        <v>11</v>
      </c>
      <c r="E6">
        <f t="shared" si="1"/>
        <v>0.0173228346456693</v>
      </c>
    </row>
    <row r="7" spans="1:5">
      <c r="A7" s="2">
        <v>6</v>
      </c>
      <c r="B7" s="3">
        <v>11</v>
      </c>
      <c r="C7">
        <f t="shared" si="0"/>
        <v>0.0591397849462366</v>
      </c>
      <c r="D7">
        <v>2</v>
      </c>
      <c r="E7">
        <f t="shared" si="1"/>
        <v>0.0031496062992126</v>
      </c>
    </row>
    <row r="8" spans="1:5">
      <c r="A8" s="2">
        <v>7</v>
      </c>
      <c r="B8" s="3">
        <v>9</v>
      </c>
      <c r="C8">
        <f t="shared" si="0"/>
        <v>0.0483870967741935</v>
      </c>
      <c r="D8">
        <v>0</v>
      </c>
      <c r="E8">
        <f t="shared" si="1"/>
        <v>0</v>
      </c>
    </row>
    <row r="9" spans="1:5">
      <c r="A9" s="2" t="s">
        <v>156</v>
      </c>
      <c r="B9" s="3">
        <v>7</v>
      </c>
      <c r="C9">
        <f t="shared" si="0"/>
        <v>0.0376344086021505</v>
      </c>
      <c r="D9">
        <v>0</v>
      </c>
      <c r="E9">
        <f t="shared" si="1"/>
        <v>0</v>
      </c>
    </row>
    <row r="10" ht="14.25" spans="1:2">
      <c r="A10" s="4"/>
      <c r="B10" s="4"/>
    </row>
    <row r="11" spans="1:5">
      <c r="A11" t="s">
        <v>157</v>
      </c>
      <c r="B11">
        <f>SUM(B2:B9)</f>
        <v>186</v>
      </c>
      <c r="C11">
        <f>SUM(C2:C9)</f>
        <v>1</v>
      </c>
      <c r="D11">
        <f>SUM(D2:D9)</f>
        <v>635</v>
      </c>
      <c r="E11">
        <f>SUM(E2:E9)</f>
        <v>1</v>
      </c>
    </row>
  </sheetData>
  <sortState ref="A2:A9">
    <sortCondition ref="A2"/>
  </sortState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43"/>
  <sheetViews>
    <sheetView tabSelected="1" workbookViewId="0">
      <selection activeCell="C19" sqref="C19:C25"/>
    </sheetView>
  </sheetViews>
  <sheetFormatPr defaultColWidth="9" defaultRowHeight="13.5"/>
  <cols>
    <col min="2" max="2" width="12.7083333333333" customWidth="1"/>
    <col min="3" max="3" width="11" customWidth="1"/>
    <col min="4" max="6" width="9" style="5"/>
    <col min="7" max="7" width="10.8583333333333" customWidth="1"/>
    <col min="8" max="8" width="11.8583333333333" customWidth="1"/>
    <col min="9" max="9" width="12.5666666666667" customWidth="1"/>
    <col min="10" max="10" width="11.2833333333333" style="5" customWidth="1"/>
    <col min="12" max="12" width="30.5666666666667" customWidth="1"/>
    <col min="14" max="14" width="10.7083333333333" customWidth="1"/>
    <col min="15" max="15" width="11.1416666666667" customWidth="1"/>
    <col min="16" max="16" width="10.7083333333333" customWidth="1"/>
    <col min="17" max="17" width="10.425" customWidth="1"/>
    <col min="18" max="18" width="16.375" customWidth="1"/>
    <col min="19" max="19" width="11.1416666666667" style="5" customWidth="1"/>
  </cols>
  <sheetData>
    <row r="1" ht="81" spans="1:21">
      <c r="A1" s="6" t="s">
        <v>0</v>
      </c>
      <c r="B1" s="7" t="s">
        <v>158</v>
      </c>
      <c r="C1" s="6" t="s">
        <v>2</v>
      </c>
      <c r="D1" s="8" t="s">
        <v>159</v>
      </c>
      <c r="E1" s="8" t="s">
        <v>160</v>
      </c>
      <c r="F1" s="8" t="s">
        <v>161</v>
      </c>
      <c r="G1" s="7" t="s">
        <v>9</v>
      </c>
      <c r="H1" s="7" t="s">
        <v>10</v>
      </c>
      <c r="I1" s="7" t="s">
        <v>11</v>
      </c>
      <c r="J1" s="8" t="s">
        <v>12</v>
      </c>
      <c r="K1" s="7" t="s">
        <v>162</v>
      </c>
      <c r="L1" s="6" t="s">
        <v>14</v>
      </c>
      <c r="M1" s="7" t="s">
        <v>15</v>
      </c>
      <c r="N1" s="7" t="s">
        <v>16</v>
      </c>
      <c r="O1" s="7" t="s">
        <v>17</v>
      </c>
      <c r="P1" s="7" t="s">
        <v>18</v>
      </c>
      <c r="Q1" s="7" t="s">
        <v>19</v>
      </c>
      <c r="R1" s="7" t="s">
        <v>20</v>
      </c>
      <c r="S1" s="8" t="s">
        <v>21</v>
      </c>
      <c r="T1" s="7" t="s">
        <v>22</v>
      </c>
      <c r="U1" s="7" t="s">
        <v>23</v>
      </c>
    </row>
    <row r="2" spans="1:21">
      <c r="A2" s="9">
        <v>1</v>
      </c>
      <c r="B2" s="9" t="s">
        <v>163</v>
      </c>
      <c r="C2" s="10" t="s">
        <v>164</v>
      </c>
      <c r="D2" s="11">
        <v>45</v>
      </c>
      <c r="E2" s="11">
        <v>45</v>
      </c>
      <c r="F2" s="11">
        <v>47</v>
      </c>
      <c r="G2" s="9">
        <v>10</v>
      </c>
      <c r="H2" s="9">
        <v>10</v>
      </c>
      <c r="I2" s="9">
        <v>10</v>
      </c>
      <c r="J2" s="12">
        <v>3</v>
      </c>
      <c r="K2" s="9"/>
      <c r="L2" s="9" t="s">
        <v>165</v>
      </c>
      <c r="M2" s="9"/>
      <c r="N2" s="9">
        <v>1</v>
      </c>
      <c r="O2" s="9">
        <f>G2*(7/10)</f>
        <v>7</v>
      </c>
      <c r="P2" s="9">
        <f>H2*(7/10)</f>
        <v>7</v>
      </c>
      <c r="Q2" s="9">
        <f>I2*(7/10)</f>
        <v>7</v>
      </c>
      <c r="R2" s="9">
        <f>(4/3)*PI()*(O2/2)*(P2/2)*(Q2/2)</f>
        <v>179.594380030217</v>
      </c>
      <c r="S2" s="12">
        <f>(((3/(4*PI()))*R2)^(1/3))*2</f>
        <v>7</v>
      </c>
      <c r="T2" s="9">
        <f>(O2/S2)/(P2/S2)</f>
        <v>1</v>
      </c>
      <c r="U2" s="9">
        <f>(P2/S2)/(Q2/S2)</f>
        <v>1</v>
      </c>
    </row>
    <row r="3" spans="1:21">
      <c r="A3" s="9">
        <f>A2+1</f>
        <v>2</v>
      </c>
      <c r="B3" s="9" t="s">
        <v>163</v>
      </c>
      <c r="C3" s="10" t="s">
        <v>166</v>
      </c>
      <c r="D3" s="12">
        <v>30</v>
      </c>
      <c r="E3" s="12">
        <v>7</v>
      </c>
      <c r="F3" s="12">
        <v>50</v>
      </c>
      <c r="G3" s="9">
        <v>10</v>
      </c>
      <c r="H3" s="9">
        <v>18</v>
      </c>
      <c r="I3" s="9">
        <v>7</v>
      </c>
      <c r="J3" s="12">
        <v>3</v>
      </c>
      <c r="K3" s="9"/>
      <c r="L3" s="9"/>
      <c r="M3" s="9"/>
      <c r="N3" s="9">
        <v>2</v>
      </c>
      <c r="O3" s="9">
        <f t="shared" ref="O3:Q56" si="0">G3*(7/10)</f>
        <v>7</v>
      </c>
      <c r="P3" s="9">
        <f t="shared" si="0"/>
        <v>12.6</v>
      </c>
      <c r="Q3" s="9">
        <f t="shared" si="0"/>
        <v>4.9</v>
      </c>
      <c r="R3" s="9">
        <f t="shared" ref="R3:R66" si="1">(4/3)*PI()*(O3/2)*(P3/2)*(Q3/2)</f>
        <v>226.288918838073</v>
      </c>
      <c r="S3" s="12">
        <f t="shared" ref="S3:S66" si="2">(((3/(4*PI()))*R3)^(1/3))*2</f>
        <v>7.56057608778703</v>
      </c>
      <c r="T3" s="9">
        <f t="shared" ref="T3:T66" si="3">(O3/S3)/(P3/S3)</f>
        <v>0.555555555555556</v>
      </c>
      <c r="U3" s="9">
        <f t="shared" ref="U3:U66" si="4">(P3/S3)/(Q3/S3)</f>
        <v>2.57142857142857</v>
      </c>
    </row>
    <row r="4" spans="1:21">
      <c r="A4" s="9">
        <f t="shared" ref="A4:A67" si="5">A3+1</f>
        <v>3</v>
      </c>
      <c r="B4" s="9" t="s">
        <v>163</v>
      </c>
      <c r="C4" s="10" t="s">
        <v>167</v>
      </c>
      <c r="D4" s="12">
        <v>10</v>
      </c>
      <c r="E4" s="12">
        <v>38</v>
      </c>
      <c r="F4" s="12">
        <v>40</v>
      </c>
      <c r="G4" s="9">
        <v>5</v>
      </c>
      <c r="H4" s="9">
        <v>5</v>
      </c>
      <c r="I4" s="9">
        <v>4</v>
      </c>
      <c r="J4" s="12">
        <v>3</v>
      </c>
      <c r="K4" s="9"/>
      <c r="L4" s="9" t="s">
        <v>168</v>
      </c>
      <c r="M4" s="9"/>
      <c r="N4" s="9">
        <v>3</v>
      </c>
      <c r="O4" s="9">
        <f t="shared" si="0"/>
        <v>3.5</v>
      </c>
      <c r="P4" s="9">
        <f t="shared" si="0"/>
        <v>3.5</v>
      </c>
      <c r="Q4" s="9">
        <f t="shared" si="0"/>
        <v>2.8</v>
      </c>
      <c r="R4" s="9">
        <f t="shared" si="1"/>
        <v>17.9594380030216</v>
      </c>
      <c r="S4" s="12">
        <f t="shared" si="2"/>
        <v>3.24911218352894</v>
      </c>
      <c r="T4" s="9">
        <f t="shared" si="3"/>
        <v>1</v>
      </c>
      <c r="U4" s="9">
        <f t="shared" si="4"/>
        <v>1.25</v>
      </c>
    </row>
    <row r="5" spans="1:21">
      <c r="A5" s="9">
        <f t="shared" si="5"/>
        <v>4</v>
      </c>
      <c r="B5" s="9" t="s">
        <v>24</v>
      </c>
      <c r="C5" s="10" t="s">
        <v>167</v>
      </c>
      <c r="D5" s="11">
        <v>37</v>
      </c>
      <c r="E5" s="11">
        <v>45</v>
      </c>
      <c r="F5" s="11">
        <v>35</v>
      </c>
      <c r="G5" s="9">
        <v>10</v>
      </c>
      <c r="H5" s="9">
        <v>10</v>
      </c>
      <c r="I5" s="9">
        <v>10</v>
      </c>
      <c r="J5" s="12">
        <v>4</v>
      </c>
      <c r="K5" s="9">
        <v>2</v>
      </c>
      <c r="L5" s="9" t="s">
        <v>169</v>
      </c>
      <c r="M5" s="9"/>
      <c r="N5" s="9">
        <v>4</v>
      </c>
      <c r="O5" s="9">
        <f t="shared" si="0"/>
        <v>7</v>
      </c>
      <c r="P5" s="9">
        <f t="shared" si="0"/>
        <v>7</v>
      </c>
      <c r="Q5" s="9">
        <f t="shared" si="0"/>
        <v>7</v>
      </c>
      <c r="R5" s="9">
        <f t="shared" si="1"/>
        <v>179.594380030217</v>
      </c>
      <c r="S5" s="12">
        <f t="shared" si="2"/>
        <v>7</v>
      </c>
      <c r="T5" s="9">
        <f t="shared" si="3"/>
        <v>1</v>
      </c>
      <c r="U5" s="9">
        <f t="shared" si="4"/>
        <v>1</v>
      </c>
    </row>
    <row r="6" spans="1:21">
      <c r="A6" s="9">
        <f t="shared" si="5"/>
        <v>5</v>
      </c>
      <c r="B6" s="9" t="s">
        <v>24</v>
      </c>
      <c r="C6" s="10" t="s">
        <v>170</v>
      </c>
      <c r="D6" s="11">
        <v>40</v>
      </c>
      <c r="E6" s="11">
        <v>20</v>
      </c>
      <c r="F6" s="11">
        <v>45</v>
      </c>
      <c r="G6" s="9">
        <v>15</v>
      </c>
      <c r="H6" s="9">
        <v>8</v>
      </c>
      <c r="I6" s="9">
        <v>15</v>
      </c>
      <c r="J6" s="12">
        <v>7</v>
      </c>
      <c r="K6" s="9">
        <v>2</v>
      </c>
      <c r="L6" s="9"/>
      <c r="M6" s="9"/>
      <c r="N6" s="9">
        <v>5</v>
      </c>
      <c r="O6" s="9">
        <f t="shared" si="0"/>
        <v>10.5</v>
      </c>
      <c r="P6" s="9">
        <f t="shared" si="0"/>
        <v>5.6</v>
      </c>
      <c r="Q6" s="9">
        <f t="shared" si="0"/>
        <v>10.5</v>
      </c>
      <c r="R6" s="9">
        <f t="shared" si="1"/>
        <v>323.26988405439</v>
      </c>
      <c r="S6" s="12">
        <f t="shared" si="2"/>
        <v>8.51508279380276</v>
      </c>
      <c r="T6" s="9">
        <f t="shared" si="3"/>
        <v>1.875</v>
      </c>
      <c r="U6" s="9">
        <f t="shared" si="4"/>
        <v>0.533333333333333</v>
      </c>
    </row>
    <row r="7" spans="1:21">
      <c r="A7" s="9">
        <f t="shared" si="5"/>
        <v>6</v>
      </c>
      <c r="B7" s="9" t="s">
        <v>24</v>
      </c>
      <c r="C7" s="10" t="s">
        <v>170</v>
      </c>
      <c r="D7" s="11">
        <v>20</v>
      </c>
      <c r="E7" s="11">
        <v>35</v>
      </c>
      <c r="F7" s="11">
        <v>50</v>
      </c>
      <c r="G7" s="9">
        <v>20</v>
      </c>
      <c r="H7" s="9">
        <v>20</v>
      </c>
      <c r="I7" s="9">
        <v>14</v>
      </c>
      <c r="J7" s="12">
        <v>6</v>
      </c>
      <c r="K7" s="9">
        <v>2</v>
      </c>
      <c r="L7" s="9"/>
      <c r="M7" s="9"/>
      <c r="N7" s="9">
        <v>6</v>
      </c>
      <c r="O7" s="9">
        <f t="shared" si="0"/>
        <v>14</v>
      </c>
      <c r="P7" s="9">
        <f t="shared" si="0"/>
        <v>14</v>
      </c>
      <c r="Q7" s="9">
        <f t="shared" si="0"/>
        <v>9.8</v>
      </c>
      <c r="R7" s="9">
        <f t="shared" si="1"/>
        <v>1005.72852816921</v>
      </c>
      <c r="S7" s="12">
        <f t="shared" si="2"/>
        <v>12.4306560243964</v>
      </c>
      <c r="T7" s="9">
        <f t="shared" si="3"/>
        <v>1</v>
      </c>
      <c r="U7" s="9">
        <f t="shared" si="4"/>
        <v>1.42857142857143</v>
      </c>
    </row>
    <row r="8" spans="1:21">
      <c r="A8" s="9">
        <f t="shared" si="5"/>
        <v>7</v>
      </c>
      <c r="B8" s="9" t="s">
        <v>163</v>
      </c>
      <c r="C8" s="10" t="s">
        <v>171</v>
      </c>
      <c r="D8" s="11">
        <v>5</v>
      </c>
      <c r="E8" s="11">
        <v>5</v>
      </c>
      <c r="F8" s="11">
        <v>45</v>
      </c>
      <c r="G8" s="9">
        <v>10</v>
      </c>
      <c r="H8" s="9">
        <v>5</v>
      </c>
      <c r="I8" s="9">
        <v>7</v>
      </c>
      <c r="J8" s="12">
        <v>3</v>
      </c>
      <c r="K8" s="9"/>
      <c r="L8" s="9"/>
      <c r="M8" s="9"/>
      <c r="N8" s="9">
        <v>7</v>
      </c>
      <c r="O8" s="9">
        <f t="shared" si="0"/>
        <v>7</v>
      </c>
      <c r="P8" s="9">
        <f t="shared" si="0"/>
        <v>3.5</v>
      </c>
      <c r="Q8" s="9">
        <f t="shared" si="0"/>
        <v>4.9</v>
      </c>
      <c r="R8" s="9">
        <f t="shared" si="1"/>
        <v>62.8580330105758</v>
      </c>
      <c r="S8" s="12">
        <f t="shared" si="2"/>
        <v>4.93310911244542</v>
      </c>
      <c r="T8" s="9">
        <f t="shared" si="3"/>
        <v>2</v>
      </c>
      <c r="U8" s="9">
        <f t="shared" si="4"/>
        <v>0.714285714285714</v>
      </c>
    </row>
    <row r="9" spans="1:21">
      <c r="A9" s="9">
        <f t="shared" si="5"/>
        <v>8</v>
      </c>
      <c r="B9" s="9" t="s">
        <v>163</v>
      </c>
      <c r="C9" s="10" t="s">
        <v>172</v>
      </c>
      <c r="D9" s="11">
        <v>40</v>
      </c>
      <c r="E9" s="11">
        <v>0</v>
      </c>
      <c r="F9" s="11">
        <v>50</v>
      </c>
      <c r="G9" s="9">
        <v>20</v>
      </c>
      <c r="H9" s="9">
        <v>10</v>
      </c>
      <c r="I9" s="9">
        <v>20</v>
      </c>
      <c r="J9" s="12">
        <v>5</v>
      </c>
      <c r="K9" s="9"/>
      <c r="L9" s="9"/>
      <c r="M9" s="9"/>
      <c r="N9" s="9">
        <v>8</v>
      </c>
      <c r="O9" s="9">
        <f t="shared" si="0"/>
        <v>14</v>
      </c>
      <c r="P9" s="9">
        <f t="shared" si="0"/>
        <v>7</v>
      </c>
      <c r="Q9" s="9">
        <f t="shared" si="0"/>
        <v>14</v>
      </c>
      <c r="R9" s="9">
        <f t="shared" si="1"/>
        <v>718.377520120866</v>
      </c>
      <c r="S9" s="12">
        <f t="shared" si="2"/>
        <v>11.1118073637774</v>
      </c>
      <c r="T9" s="9">
        <f t="shared" si="3"/>
        <v>2</v>
      </c>
      <c r="U9" s="9">
        <f t="shared" si="4"/>
        <v>0.5</v>
      </c>
    </row>
    <row r="10" spans="1:21">
      <c r="A10" s="9">
        <f t="shared" si="5"/>
        <v>9</v>
      </c>
      <c r="B10" s="9" t="s">
        <v>163</v>
      </c>
      <c r="C10" s="10" t="s">
        <v>172</v>
      </c>
      <c r="D10" s="12">
        <v>35</v>
      </c>
      <c r="E10" s="12">
        <v>7</v>
      </c>
      <c r="F10" s="12">
        <v>20</v>
      </c>
      <c r="G10" s="9">
        <v>10</v>
      </c>
      <c r="H10" s="9">
        <v>20</v>
      </c>
      <c r="I10" s="9">
        <v>15</v>
      </c>
      <c r="J10" s="12">
        <v>3</v>
      </c>
      <c r="K10" s="9"/>
      <c r="L10" s="9"/>
      <c r="M10" s="9"/>
      <c r="N10" s="9">
        <v>9</v>
      </c>
      <c r="O10" s="9">
        <f t="shared" si="0"/>
        <v>7</v>
      </c>
      <c r="P10" s="9">
        <f t="shared" si="0"/>
        <v>14</v>
      </c>
      <c r="Q10" s="9">
        <f t="shared" si="0"/>
        <v>10.5</v>
      </c>
      <c r="R10" s="9">
        <f t="shared" si="1"/>
        <v>538.783140090649</v>
      </c>
      <c r="S10" s="12">
        <f t="shared" si="2"/>
        <v>10.0957469921519</v>
      </c>
      <c r="T10" s="9">
        <f t="shared" si="3"/>
        <v>0.5</v>
      </c>
      <c r="U10" s="9">
        <f t="shared" si="4"/>
        <v>1.33333333333333</v>
      </c>
    </row>
    <row r="11" spans="1:21">
      <c r="A11" s="9">
        <f t="shared" si="5"/>
        <v>10</v>
      </c>
      <c r="B11" s="9" t="s">
        <v>163</v>
      </c>
      <c r="C11" s="10" t="s">
        <v>172</v>
      </c>
      <c r="D11" s="12">
        <v>27</v>
      </c>
      <c r="E11" s="12">
        <v>27</v>
      </c>
      <c r="F11" s="12">
        <v>21</v>
      </c>
      <c r="G11" s="9">
        <v>10</v>
      </c>
      <c r="H11" s="9">
        <v>5</v>
      </c>
      <c r="I11" s="9">
        <v>7</v>
      </c>
      <c r="J11" s="12">
        <v>3</v>
      </c>
      <c r="K11" s="9"/>
      <c r="L11" s="9" t="s">
        <v>173</v>
      </c>
      <c r="M11" s="9"/>
      <c r="N11" s="9">
        <v>10</v>
      </c>
      <c r="O11" s="9">
        <f t="shared" si="0"/>
        <v>7</v>
      </c>
      <c r="P11" s="9">
        <f t="shared" si="0"/>
        <v>3.5</v>
      </c>
      <c r="Q11" s="9">
        <f t="shared" si="0"/>
        <v>4.9</v>
      </c>
      <c r="R11" s="9">
        <f t="shared" si="1"/>
        <v>62.8580330105758</v>
      </c>
      <c r="S11" s="12">
        <f t="shared" si="2"/>
        <v>4.93310911244542</v>
      </c>
      <c r="T11" s="9">
        <f t="shared" si="3"/>
        <v>2</v>
      </c>
      <c r="U11" s="9">
        <f t="shared" si="4"/>
        <v>0.714285714285714</v>
      </c>
    </row>
    <row r="12" spans="1:21">
      <c r="A12" s="9">
        <f t="shared" si="5"/>
        <v>11</v>
      </c>
      <c r="B12" s="9" t="s">
        <v>163</v>
      </c>
      <c r="C12" s="10" t="s">
        <v>174</v>
      </c>
      <c r="D12" s="11">
        <v>30</v>
      </c>
      <c r="E12" s="11">
        <v>30</v>
      </c>
      <c r="F12" s="11">
        <v>45</v>
      </c>
      <c r="G12" s="9">
        <v>10</v>
      </c>
      <c r="H12" s="9">
        <v>10</v>
      </c>
      <c r="I12" s="9">
        <v>10</v>
      </c>
      <c r="J12" s="12">
        <v>4</v>
      </c>
      <c r="K12" s="9"/>
      <c r="L12" s="9"/>
      <c r="M12" s="9"/>
      <c r="N12" s="9">
        <v>11</v>
      </c>
      <c r="O12" s="9">
        <f t="shared" si="0"/>
        <v>7</v>
      </c>
      <c r="P12" s="9">
        <f t="shared" si="0"/>
        <v>7</v>
      </c>
      <c r="Q12" s="9">
        <f t="shared" si="0"/>
        <v>7</v>
      </c>
      <c r="R12" s="9">
        <f t="shared" si="1"/>
        <v>179.594380030217</v>
      </c>
      <c r="S12" s="12">
        <f t="shared" si="2"/>
        <v>7</v>
      </c>
      <c r="T12" s="9">
        <f t="shared" si="3"/>
        <v>1</v>
      </c>
      <c r="U12" s="9">
        <f t="shared" si="4"/>
        <v>1</v>
      </c>
    </row>
    <row r="13" spans="1:21">
      <c r="A13" s="9">
        <f t="shared" si="5"/>
        <v>12</v>
      </c>
      <c r="B13" s="9" t="s">
        <v>163</v>
      </c>
      <c r="C13" s="10" t="s">
        <v>175</v>
      </c>
      <c r="D13" s="12">
        <v>10</v>
      </c>
      <c r="E13" s="12">
        <v>35</v>
      </c>
      <c r="F13" s="12">
        <v>15</v>
      </c>
      <c r="G13" s="9">
        <v>10</v>
      </c>
      <c r="H13" s="9">
        <v>10</v>
      </c>
      <c r="I13" s="9">
        <v>7</v>
      </c>
      <c r="J13" s="12">
        <v>3</v>
      </c>
      <c r="K13" s="9"/>
      <c r="L13" s="9"/>
      <c r="M13" s="9"/>
      <c r="N13" s="9">
        <v>12</v>
      </c>
      <c r="O13" s="9">
        <f t="shared" si="0"/>
        <v>7</v>
      </c>
      <c r="P13" s="9">
        <f t="shared" si="0"/>
        <v>7</v>
      </c>
      <c r="Q13" s="9">
        <f t="shared" si="0"/>
        <v>4.9</v>
      </c>
      <c r="R13" s="9">
        <f t="shared" si="1"/>
        <v>125.716066021152</v>
      </c>
      <c r="S13" s="12">
        <f t="shared" si="2"/>
        <v>6.2153280121982</v>
      </c>
      <c r="T13" s="9">
        <f t="shared" si="3"/>
        <v>1</v>
      </c>
      <c r="U13" s="9">
        <f t="shared" si="4"/>
        <v>1.42857142857143</v>
      </c>
    </row>
    <row r="14" spans="1:21">
      <c r="A14" s="9">
        <f t="shared" si="5"/>
        <v>13</v>
      </c>
      <c r="B14" s="9" t="s">
        <v>163</v>
      </c>
      <c r="C14" s="10" t="s">
        <v>175</v>
      </c>
      <c r="D14" s="11">
        <v>5</v>
      </c>
      <c r="E14" s="11">
        <v>42</v>
      </c>
      <c r="F14" s="11">
        <v>45</v>
      </c>
      <c r="G14" s="9">
        <v>12</v>
      </c>
      <c r="H14" s="9">
        <v>15</v>
      </c>
      <c r="I14" s="9">
        <v>13</v>
      </c>
      <c r="J14" s="12">
        <v>3</v>
      </c>
      <c r="K14" s="9"/>
      <c r="L14" s="9"/>
      <c r="M14" s="9"/>
      <c r="N14" s="9">
        <v>13</v>
      </c>
      <c r="O14" s="9">
        <f t="shared" si="0"/>
        <v>8.4</v>
      </c>
      <c r="P14" s="9">
        <f t="shared" si="0"/>
        <v>10.5</v>
      </c>
      <c r="Q14" s="9">
        <f t="shared" si="0"/>
        <v>9.1</v>
      </c>
      <c r="R14" s="9">
        <f t="shared" si="1"/>
        <v>420.250849270707</v>
      </c>
      <c r="S14" s="12">
        <f t="shared" si="2"/>
        <v>9.29330075983241</v>
      </c>
      <c r="T14" s="9">
        <f t="shared" si="3"/>
        <v>0.8</v>
      </c>
      <c r="U14" s="9">
        <f t="shared" si="4"/>
        <v>1.15384615384615</v>
      </c>
    </row>
    <row r="15" spans="1:21">
      <c r="A15" s="9">
        <f t="shared" si="5"/>
        <v>14</v>
      </c>
      <c r="B15" s="9" t="s">
        <v>163</v>
      </c>
      <c r="C15" s="10" t="s">
        <v>176</v>
      </c>
      <c r="D15" s="11">
        <v>43</v>
      </c>
      <c r="E15" s="11">
        <v>7</v>
      </c>
      <c r="F15" s="11">
        <v>30</v>
      </c>
      <c r="G15" s="9">
        <v>8</v>
      </c>
      <c r="H15" s="9">
        <v>10</v>
      </c>
      <c r="I15" s="9">
        <v>10</v>
      </c>
      <c r="J15" s="12">
        <v>4</v>
      </c>
      <c r="K15" s="9"/>
      <c r="L15" s="9"/>
      <c r="M15" s="9"/>
      <c r="N15" s="9">
        <v>14</v>
      </c>
      <c r="O15" s="9">
        <f t="shared" si="0"/>
        <v>5.6</v>
      </c>
      <c r="P15" s="9">
        <f t="shared" si="0"/>
        <v>7</v>
      </c>
      <c r="Q15" s="9">
        <f t="shared" si="0"/>
        <v>7</v>
      </c>
      <c r="R15" s="9">
        <f t="shared" si="1"/>
        <v>143.675504024173</v>
      </c>
      <c r="S15" s="12">
        <f t="shared" si="2"/>
        <v>6.49822436705789</v>
      </c>
      <c r="T15" s="9">
        <f t="shared" si="3"/>
        <v>0.8</v>
      </c>
      <c r="U15" s="9">
        <f t="shared" si="4"/>
        <v>1</v>
      </c>
    </row>
    <row r="16" spans="1:21">
      <c r="A16" s="9">
        <f t="shared" si="5"/>
        <v>15</v>
      </c>
      <c r="B16" s="9" t="s">
        <v>163</v>
      </c>
      <c r="C16" s="10" t="s">
        <v>176</v>
      </c>
      <c r="D16" s="12">
        <v>35</v>
      </c>
      <c r="E16" s="12">
        <v>30</v>
      </c>
      <c r="F16" s="12">
        <v>25</v>
      </c>
      <c r="G16" s="9">
        <v>5</v>
      </c>
      <c r="H16" s="9">
        <v>5</v>
      </c>
      <c r="I16" s="9">
        <v>7</v>
      </c>
      <c r="J16" s="12">
        <v>4</v>
      </c>
      <c r="K16" s="9"/>
      <c r="L16" s="9"/>
      <c r="M16" s="9"/>
      <c r="N16" s="9">
        <v>15</v>
      </c>
      <c r="O16" s="9">
        <f t="shared" si="0"/>
        <v>3.5</v>
      </c>
      <c r="P16" s="9">
        <f t="shared" si="0"/>
        <v>3.5</v>
      </c>
      <c r="Q16" s="9">
        <f t="shared" si="0"/>
        <v>4.9</v>
      </c>
      <c r="R16" s="9">
        <f t="shared" si="1"/>
        <v>31.4290165052879</v>
      </c>
      <c r="S16" s="12">
        <f t="shared" si="2"/>
        <v>3.91541129728489</v>
      </c>
      <c r="T16" s="9">
        <f t="shared" si="3"/>
        <v>1</v>
      </c>
      <c r="U16" s="9">
        <f t="shared" si="4"/>
        <v>0.714285714285714</v>
      </c>
    </row>
    <row r="17" spans="1:21">
      <c r="A17" s="9">
        <f t="shared" si="5"/>
        <v>16</v>
      </c>
      <c r="B17" s="9" t="s">
        <v>163</v>
      </c>
      <c r="C17" s="10" t="s">
        <v>176</v>
      </c>
      <c r="D17" s="12">
        <v>9</v>
      </c>
      <c r="E17" s="12">
        <v>39</v>
      </c>
      <c r="F17" s="12">
        <v>32</v>
      </c>
      <c r="G17" s="9">
        <v>12</v>
      </c>
      <c r="H17" s="9">
        <v>15</v>
      </c>
      <c r="I17" s="9">
        <v>10</v>
      </c>
      <c r="J17" s="12">
        <v>5</v>
      </c>
      <c r="K17" s="9"/>
      <c r="L17" s="9"/>
      <c r="M17" s="9"/>
      <c r="N17" s="9">
        <v>16</v>
      </c>
      <c r="O17" s="9">
        <f t="shared" si="0"/>
        <v>8.4</v>
      </c>
      <c r="P17" s="9">
        <f t="shared" si="0"/>
        <v>10.5</v>
      </c>
      <c r="Q17" s="9">
        <f t="shared" si="0"/>
        <v>7</v>
      </c>
      <c r="R17" s="9">
        <f t="shared" si="1"/>
        <v>323.26988405439</v>
      </c>
      <c r="S17" s="12">
        <f t="shared" si="2"/>
        <v>8.51508279380276</v>
      </c>
      <c r="T17" s="9">
        <f t="shared" si="3"/>
        <v>0.8</v>
      </c>
      <c r="U17" s="9">
        <f t="shared" si="4"/>
        <v>1.5</v>
      </c>
    </row>
    <row r="18" spans="1:21">
      <c r="A18" s="9">
        <f t="shared" si="5"/>
        <v>17</v>
      </c>
      <c r="B18" s="9" t="s">
        <v>163</v>
      </c>
      <c r="C18" s="10" t="s">
        <v>176</v>
      </c>
      <c r="D18" s="11">
        <v>10</v>
      </c>
      <c r="E18" s="11">
        <v>47</v>
      </c>
      <c r="F18" s="11">
        <v>42</v>
      </c>
      <c r="G18" s="9">
        <v>10</v>
      </c>
      <c r="H18" s="9">
        <v>10</v>
      </c>
      <c r="I18" s="9">
        <v>10</v>
      </c>
      <c r="J18" s="12">
        <v>5</v>
      </c>
      <c r="K18" s="9"/>
      <c r="L18" s="9"/>
      <c r="M18" s="9"/>
      <c r="N18" s="9">
        <v>17</v>
      </c>
      <c r="O18" s="9">
        <f t="shared" si="0"/>
        <v>7</v>
      </c>
      <c r="P18" s="9">
        <f t="shared" si="0"/>
        <v>7</v>
      </c>
      <c r="Q18" s="9">
        <f t="shared" si="0"/>
        <v>7</v>
      </c>
      <c r="R18" s="9">
        <f t="shared" si="1"/>
        <v>179.594380030217</v>
      </c>
      <c r="S18" s="12">
        <f t="shared" si="2"/>
        <v>7</v>
      </c>
      <c r="T18" s="9">
        <f t="shared" si="3"/>
        <v>1</v>
      </c>
      <c r="U18" s="9">
        <f t="shared" si="4"/>
        <v>1</v>
      </c>
    </row>
    <row r="19" spans="1:21">
      <c r="A19" s="9">
        <f t="shared" si="5"/>
        <v>18</v>
      </c>
      <c r="B19" s="9" t="s">
        <v>163</v>
      </c>
      <c r="C19" s="10" t="s">
        <v>177</v>
      </c>
      <c r="D19" s="11">
        <v>5</v>
      </c>
      <c r="E19" s="11">
        <v>5</v>
      </c>
      <c r="F19" s="11">
        <v>47</v>
      </c>
      <c r="G19" s="9">
        <v>10</v>
      </c>
      <c r="H19" s="9">
        <v>10</v>
      </c>
      <c r="I19" s="9">
        <v>10</v>
      </c>
      <c r="J19" s="12">
        <v>4</v>
      </c>
      <c r="K19" s="9"/>
      <c r="L19" s="9"/>
      <c r="M19" s="9" t="s">
        <v>178</v>
      </c>
      <c r="N19" s="9"/>
      <c r="O19" s="9">
        <f t="shared" si="0"/>
        <v>7</v>
      </c>
      <c r="P19" s="9">
        <f t="shared" si="0"/>
        <v>7</v>
      </c>
      <c r="Q19" s="9">
        <f t="shared" si="0"/>
        <v>7</v>
      </c>
      <c r="R19" s="9">
        <f t="shared" si="1"/>
        <v>179.594380030217</v>
      </c>
      <c r="S19" s="12">
        <f t="shared" si="2"/>
        <v>7</v>
      </c>
      <c r="T19" s="9">
        <f t="shared" si="3"/>
        <v>1</v>
      </c>
      <c r="U19" s="9">
        <f t="shared" si="4"/>
        <v>1</v>
      </c>
    </row>
    <row r="20" spans="1:21">
      <c r="A20" s="9">
        <f t="shared" si="5"/>
        <v>19</v>
      </c>
      <c r="B20" s="9" t="s">
        <v>163</v>
      </c>
      <c r="C20" s="10" t="s">
        <v>177</v>
      </c>
      <c r="D20" s="12">
        <v>10</v>
      </c>
      <c r="E20" s="12">
        <v>25</v>
      </c>
      <c r="F20" s="12">
        <v>25</v>
      </c>
      <c r="G20" s="9">
        <v>17</v>
      </c>
      <c r="H20" s="9">
        <v>10</v>
      </c>
      <c r="I20" s="9">
        <v>10</v>
      </c>
      <c r="J20" s="12">
        <v>5</v>
      </c>
      <c r="K20" s="9"/>
      <c r="L20" s="9"/>
      <c r="M20" s="9"/>
      <c r="N20" s="9"/>
      <c r="O20" s="9">
        <f t="shared" si="0"/>
        <v>11.9</v>
      </c>
      <c r="P20" s="9">
        <f t="shared" si="0"/>
        <v>7</v>
      </c>
      <c r="Q20" s="9">
        <f t="shared" si="0"/>
        <v>7</v>
      </c>
      <c r="R20" s="9">
        <f t="shared" si="1"/>
        <v>305.310446051368</v>
      </c>
      <c r="S20" s="12">
        <f t="shared" si="2"/>
        <v>8.35438234349136</v>
      </c>
      <c r="T20" s="9">
        <f t="shared" si="3"/>
        <v>1.7</v>
      </c>
      <c r="U20" s="9">
        <f t="shared" si="4"/>
        <v>1</v>
      </c>
    </row>
    <row r="21" spans="1:21">
      <c r="A21" s="9">
        <f t="shared" si="5"/>
        <v>20</v>
      </c>
      <c r="B21" s="9" t="s">
        <v>163</v>
      </c>
      <c r="C21" s="10" t="s">
        <v>177</v>
      </c>
      <c r="D21" s="12">
        <v>30</v>
      </c>
      <c r="E21" s="12">
        <v>20</v>
      </c>
      <c r="F21" s="12">
        <v>35</v>
      </c>
      <c r="G21" s="9">
        <v>10</v>
      </c>
      <c r="H21" s="9">
        <v>10</v>
      </c>
      <c r="I21" s="9">
        <v>7</v>
      </c>
      <c r="J21" s="12">
        <v>6</v>
      </c>
      <c r="K21" s="9"/>
      <c r="L21" s="9" t="s">
        <v>179</v>
      </c>
      <c r="M21" s="9"/>
      <c r="N21" s="9"/>
      <c r="O21" s="9">
        <f t="shared" si="0"/>
        <v>7</v>
      </c>
      <c r="P21" s="9">
        <f t="shared" si="0"/>
        <v>7</v>
      </c>
      <c r="Q21" s="9">
        <f t="shared" si="0"/>
        <v>4.9</v>
      </c>
      <c r="R21" s="9">
        <f t="shared" si="1"/>
        <v>125.716066021152</v>
      </c>
      <c r="S21" s="12">
        <f t="shared" si="2"/>
        <v>6.2153280121982</v>
      </c>
      <c r="T21" s="9">
        <f t="shared" si="3"/>
        <v>1</v>
      </c>
      <c r="U21" s="9">
        <f t="shared" si="4"/>
        <v>1.42857142857143</v>
      </c>
    </row>
    <row r="22" spans="1:21">
      <c r="A22" s="9">
        <f t="shared" si="5"/>
        <v>21</v>
      </c>
      <c r="B22" s="9" t="s">
        <v>163</v>
      </c>
      <c r="C22" s="10" t="s">
        <v>177</v>
      </c>
      <c r="D22" s="11">
        <v>47</v>
      </c>
      <c r="E22" s="11">
        <v>12</v>
      </c>
      <c r="F22" s="11">
        <v>12</v>
      </c>
      <c r="G22" s="9">
        <v>10</v>
      </c>
      <c r="H22" s="9">
        <v>10</v>
      </c>
      <c r="I22" s="9">
        <v>5</v>
      </c>
      <c r="J22" s="12">
        <v>5</v>
      </c>
      <c r="K22" s="9"/>
      <c r="L22" s="9" t="s">
        <v>180</v>
      </c>
      <c r="M22" s="9"/>
      <c r="N22" s="9"/>
      <c r="O22" s="9">
        <f t="shared" si="0"/>
        <v>7</v>
      </c>
      <c r="P22" s="9">
        <f t="shared" si="0"/>
        <v>7</v>
      </c>
      <c r="Q22" s="9">
        <f t="shared" si="0"/>
        <v>3.5</v>
      </c>
      <c r="R22" s="9">
        <f t="shared" si="1"/>
        <v>89.7971900151083</v>
      </c>
      <c r="S22" s="12">
        <f t="shared" si="2"/>
        <v>5.5559036818887</v>
      </c>
      <c r="T22" s="9">
        <f t="shared" si="3"/>
        <v>1</v>
      </c>
      <c r="U22" s="9">
        <f t="shared" si="4"/>
        <v>2</v>
      </c>
    </row>
    <row r="23" spans="1:21">
      <c r="A23" s="9">
        <f t="shared" si="5"/>
        <v>22</v>
      </c>
      <c r="B23" s="9" t="s">
        <v>163</v>
      </c>
      <c r="C23" s="10" t="s">
        <v>177</v>
      </c>
      <c r="D23" s="12">
        <v>19</v>
      </c>
      <c r="E23" s="12">
        <v>30</v>
      </c>
      <c r="F23" s="12">
        <v>19</v>
      </c>
      <c r="G23" s="9">
        <v>8</v>
      </c>
      <c r="H23" s="9">
        <v>6</v>
      </c>
      <c r="I23" s="9">
        <v>10</v>
      </c>
      <c r="J23" s="12">
        <v>5</v>
      </c>
      <c r="K23" s="9"/>
      <c r="L23" s="9"/>
      <c r="M23" s="9"/>
      <c r="N23" s="9"/>
      <c r="O23" s="9">
        <f t="shared" si="0"/>
        <v>5.6</v>
      </c>
      <c r="P23" s="9">
        <f t="shared" si="0"/>
        <v>4.2</v>
      </c>
      <c r="Q23" s="9">
        <f t="shared" si="0"/>
        <v>7</v>
      </c>
      <c r="R23" s="9">
        <f t="shared" si="1"/>
        <v>86.2053024145039</v>
      </c>
      <c r="S23" s="12">
        <f t="shared" si="2"/>
        <v>5.48081469763641</v>
      </c>
      <c r="T23" s="9">
        <f t="shared" si="3"/>
        <v>1.33333333333333</v>
      </c>
      <c r="U23" s="9">
        <f t="shared" si="4"/>
        <v>0.6</v>
      </c>
    </row>
    <row r="24" spans="1:21">
      <c r="A24" s="9">
        <f t="shared" si="5"/>
        <v>23</v>
      </c>
      <c r="B24" s="9" t="s">
        <v>163</v>
      </c>
      <c r="C24" s="10" t="s">
        <v>177</v>
      </c>
      <c r="D24" s="12">
        <v>9</v>
      </c>
      <c r="E24" s="12">
        <v>39</v>
      </c>
      <c r="F24" s="12">
        <v>32</v>
      </c>
      <c r="G24" s="9">
        <v>10</v>
      </c>
      <c r="H24" s="9">
        <v>10</v>
      </c>
      <c r="I24" s="9">
        <v>10</v>
      </c>
      <c r="J24" s="12">
        <v>6</v>
      </c>
      <c r="K24" s="9"/>
      <c r="L24" s="9"/>
      <c r="M24" s="9"/>
      <c r="N24" s="9"/>
      <c r="O24" s="9">
        <f t="shared" si="0"/>
        <v>7</v>
      </c>
      <c r="P24" s="9">
        <f t="shared" si="0"/>
        <v>7</v>
      </c>
      <c r="Q24" s="9">
        <f t="shared" si="0"/>
        <v>7</v>
      </c>
      <c r="R24" s="9">
        <f t="shared" si="1"/>
        <v>179.594380030217</v>
      </c>
      <c r="S24" s="12">
        <f t="shared" si="2"/>
        <v>7</v>
      </c>
      <c r="T24" s="9">
        <f t="shared" si="3"/>
        <v>1</v>
      </c>
      <c r="U24" s="9">
        <f t="shared" si="4"/>
        <v>1</v>
      </c>
    </row>
    <row r="25" spans="1:21">
      <c r="A25" s="9">
        <f t="shared" si="5"/>
        <v>24</v>
      </c>
      <c r="B25" s="9" t="s">
        <v>163</v>
      </c>
      <c r="C25" s="10" t="s">
        <v>177</v>
      </c>
      <c r="D25" s="11">
        <v>30</v>
      </c>
      <c r="E25" s="11">
        <v>35</v>
      </c>
      <c r="F25" s="11">
        <v>41</v>
      </c>
      <c r="G25" s="9">
        <v>10</v>
      </c>
      <c r="H25" s="9">
        <v>14</v>
      </c>
      <c r="I25" s="9">
        <v>10</v>
      </c>
      <c r="J25" s="12">
        <v>4</v>
      </c>
      <c r="K25" s="9"/>
      <c r="L25" s="9"/>
      <c r="M25" s="9"/>
      <c r="N25" s="9"/>
      <c r="O25" s="9">
        <f t="shared" si="0"/>
        <v>7</v>
      </c>
      <c r="P25" s="9">
        <f t="shared" si="0"/>
        <v>9.8</v>
      </c>
      <c r="Q25" s="9">
        <f t="shared" si="0"/>
        <v>7</v>
      </c>
      <c r="R25" s="9">
        <f t="shared" si="1"/>
        <v>251.432132042303</v>
      </c>
      <c r="S25" s="12">
        <f t="shared" si="2"/>
        <v>7.83082259456978</v>
      </c>
      <c r="T25" s="9">
        <f t="shared" si="3"/>
        <v>0.714285714285714</v>
      </c>
      <c r="U25" s="9">
        <f t="shared" si="4"/>
        <v>1.4</v>
      </c>
    </row>
    <row r="26" spans="1:21">
      <c r="A26" s="9">
        <f t="shared" si="5"/>
        <v>25</v>
      </c>
      <c r="B26" s="9" t="s">
        <v>163</v>
      </c>
      <c r="C26" s="10" t="s">
        <v>181</v>
      </c>
      <c r="D26" s="11">
        <v>20</v>
      </c>
      <c r="E26" s="11">
        <v>30</v>
      </c>
      <c r="F26" s="11">
        <v>48</v>
      </c>
      <c r="G26" s="9">
        <v>10</v>
      </c>
      <c r="H26" s="9">
        <v>2</v>
      </c>
      <c r="I26" s="9">
        <v>5</v>
      </c>
      <c r="J26" s="12">
        <v>4</v>
      </c>
      <c r="K26" s="9"/>
      <c r="L26" s="9" t="s">
        <v>182</v>
      </c>
      <c r="M26" s="9" t="s">
        <v>27</v>
      </c>
      <c r="N26" s="9"/>
      <c r="O26" s="9">
        <f t="shared" si="0"/>
        <v>7</v>
      </c>
      <c r="P26" s="9">
        <f t="shared" si="0"/>
        <v>1.4</v>
      </c>
      <c r="Q26" s="9">
        <f t="shared" si="0"/>
        <v>3.5</v>
      </c>
      <c r="R26" s="9">
        <f t="shared" si="1"/>
        <v>17.9594380030216</v>
      </c>
      <c r="S26" s="12">
        <f t="shared" si="2"/>
        <v>3.24911218352894</v>
      </c>
      <c r="T26" s="9">
        <f t="shared" si="3"/>
        <v>5</v>
      </c>
      <c r="U26" s="9">
        <f t="shared" si="4"/>
        <v>0.4</v>
      </c>
    </row>
    <row r="27" spans="1:21">
      <c r="A27" s="9">
        <f t="shared" si="5"/>
        <v>26</v>
      </c>
      <c r="B27" s="9" t="s">
        <v>24</v>
      </c>
      <c r="C27" s="10" t="s">
        <v>183</v>
      </c>
      <c r="D27" s="12" t="s">
        <v>184</v>
      </c>
      <c r="E27" s="12"/>
      <c r="F27" s="12"/>
      <c r="G27" s="9"/>
      <c r="H27" s="9"/>
      <c r="I27" s="9"/>
      <c r="J27" s="12"/>
      <c r="K27" s="9"/>
      <c r="L27" s="9" t="s">
        <v>185</v>
      </c>
      <c r="M27" s="9"/>
      <c r="N27" s="9"/>
      <c r="O27" s="9">
        <f t="shared" si="0"/>
        <v>0</v>
      </c>
      <c r="P27" s="9">
        <f t="shared" si="0"/>
        <v>0</v>
      </c>
      <c r="Q27" s="9">
        <f t="shared" si="0"/>
        <v>0</v>
      </c>
      <c r="R27" s="9">
        <f t="shared" si="1"/>
        <v>0</v>
      </c>
      <c r="S27" s="12">
        <f t="shared" si="2"/>
        <v>0</v>
      </c>
      <c r="T27" s="9" t="e">
        <f t="shared" si="3"/>
        <v>#DIV/0!</v>
      </c>
      <c r="U27" s="9" t="e">
        <f t="shared" si="4"/>
        <v>#DIV/0!</v>
      </c>
    </row>
    <row r="28" spans="1:21">
      <c r="A28" s="9">
        <f t="shared" si="5"/>
        <v>27</v>
      </c>
      <c r="B28" s="9" t="s">
        <v>163</v>
      </c>
      <c r="C28" s="10" t="s">
        <v>186</v>
      </c>
      <c r="D28" s="12">
        <v>10</v>
      </c>
      <c r="E28" s="12">
        <v>7</v>
      </c>
      <c r="F28" s="12">
        <v>19</v>
      </c>
      <c r="G28" s="9">
        <v>20</v>
      </c>
      <c r="H28" s="9">
        <v>11</v>
      </c>
      <c r="I28" s="9">
        <v>5</v>
      </c>
      <c r="J28" s="12">
        <v>4</v>
      </c>
      <c r="K28" s="9"/>
      <c r="L28" s="9" t="s">
        <v>120</v>
      </c>
      <c r="M28" s="9"/>
      <c r="N28" s="9"/>
      <c r="O28" s="9">
        <f t="shared" si="0"/>
        <v>14</v>
      </c>
      <c r="P28" s="9">
        <f t="shared" si="0"/>
        <v>7.7</v>
      </c>
      <c r="Q28" s="9">
        <f t="shared" si="0"/>
        <v>3.5</v>
      </c>
      <c r="R28" s="9">
        <f t="shared" si="1"/>
        <v>197.553818033238</v>
      </c>
      <c r="S28" s="12">
        <f t="shared" si="2"/>
        <v>7.22596080819457</v>
      </c>
      <c r="T28" s="9">
        <f t="shared" si="3"/>
        <v>1.81818181818182</v>
      </c>
      <c r="U28" s="9">
        <f t="shared" si="4"/>
        <v>2.2</v>
      </c>
    </row>
    <row r="29" spans="1:21">
      <c r="A29" s="9">
        <f t="shared" si="5"/>
        <v>28</v>
      </c>
      <c r="B29" s="9" t="s">
        <v>163</v>
      </c>
      <c r="C29" s="10" t="s">
        <v>186</v>
      </c>
      <c r="D29" s="12">
        <v>36</v>
      </c>
      <c r="E29" s="12">
        <v>10</v>
      </c>
      <c r="F29" s="12">
        <v>29</v>
      </c>
      <c r="G29" s="9">
        <v>4</v>
      </c>
      <c r="H29" s="9">
        <v>4</v>
      </c>
      <c r="I29" s="9">
        <v>7</v>
      </c>
      <c r="J29" s="12">
        <v>4</v>
      </c>
      <c r="K29" s="9"/>
      <c r="L29" s="9" t="s">
        <v>120</v>
      </c>
      <c r="M29" s="9"/>
      <c r="N29" s="9"/>
      <c r="O29" s="9">
        <f t="shared" si="0"/>
        <v>2.8</v>
      </c>
      <c r="P29" s="9">
        <f t="shared" si="0"/>
        <v>2.8</v>
      </c>
      <c r="Q29" s="9">
        <f t="shared" si="0"/>
        <v>4.9</v>
      </c>
      <c r="R29" s="9">
        <f t="shared" si="1"/>
        <v>20.1145705633842</v>
      </c>
      <c r="S29" s="12">
        <f t="shared" si="2"/>
        <v>3.37419916984532</v>
      </c>
      <c r="T29" s="9">
        <f t="shared" si="3"/>
        <v>1</v>
      </c>
      <c r="U29" s="9">
        <f t="shared" si="4"/>
        <v>0.571428571428572</v>
      </c>
    </row>
    <row r="30" spans="1:21">
      <c r="A30" s="9">
        <f t="shared" si="5"/>
        <v>29</v>
      </c>
      <c r="B30" s="9" t="s">
        <v>163</v>
      </c>
      <c r="C30" s="10" t="s">
        <v>186</v>
      </c>
      <c r="D30" s="12">
        <v>35</v>
      </c>
      <c r="E30" s="12">
        <v>20</v>
      </c>
      <c r="F30" s="12">
        <v>29</v>
      </c>
      <c r="G30" s="9">
        <v>3</v>
      </c>
      <c r="H30" s="9">
        <v>6</v>
      </c>
      <c r="I30" s="9">
        <v>6</v>
      </c>
      <c r="J30" s="12">
        <v>4</v>
      </c>
      <c r="K30" s="9"/>
      <c r="L30" s="9" t="s">
        <v>120</v>
      </c>
      <c r="M30" s="9"/>
      <c r="N30" s="9"/>
      <c r="O30" s="9">
        <f t="shared" si="0"/>
        <v>2.1</v>
      </c>
      <c r="P30" s="9">
        <f t="shared" si="0"/>
        <v>4.2</v>
      </c>
      <c r="Q30" s="9">
        <f t="shared" si="0"/>
        <v>4.2</v>
      </c>
      <c r="R30" s="9">
        <f t="shared" si="1"/>
        <v>19.3961930432634</v>
      </c>
      <c r="S30" s="12">
        <f t="shared" si="2"/>
        <v>3.33354220913322</v>
      </c>
      <c r="T30" s="9">
        <f t="shared" si="3"/>
        <v>0.5</v>
      </c>
      <c r="U30" s="9">
        <f t="shared" si="4"/>
        <v>1</v>
      </c>
    </row>
    <row r="31" spans="1:21">
      <c r="A31" s="9">
        <f t="shared" si="5"/>
        <v>30</v>
      </c>
      <c r="B31" s="9" t="s">
        <v>163</v>
      </c>
      <c r="C31" s="10" t="s">
        <v>186</v>
      </c>
      <c r="D31" s="12">
        <v>34</v>
      </c>
      <c r="E31" s="12">
        <v>28</v>
      </c>
      <c r="F31" s="12">
        <v>26</v>
      </c>
      <c r="G31" s="9">
        <v>6</v>
      </c>
      <c r="H31" s="9">
        <v>4</v>
      </c>
      <c r="I31" s="9">
        <v>7</v>
      </c>
      <c r="J31" s="12">
        <v>3</v>
      </c>
      <c r="K31" s="9"/>
      <c r="L31" s="9" t="s">
        <v>187</v>
      </c>
      <c r="M31" s="9"/>
      <c r="N31" s="9"/>
      <c r="O31" s="9">
        <f t="shared" si="0"/>
        <v>4.2</v>
      </c>
      <c r="P31" s="9">
        <f t="shared" si="0"/>
        <v>2.8</v>
      </c>
      <c r="Q31" s="9">
        <f t="shared" si="0"/>
        <v>4.9</v>
      </c>
      <c r="R31" s="9">
        <f t="shared" si="1"/>
        <v>30.1718558450764</v>
      </c>
      <c r="S31" s="12">
        <f t="shared" si="2"/>
        <v>3.86249384693357</v>
      </c>
      <c r="T31" s="9">
        <f t="shared" si="3"/>
        <v>1.5</v>
      </c>
      <c r="U31" s="9">
        <f t="shared" si="4"/>
        <v>0.571428571428572</v>
      </c>
    </row>
    <row r="32" spans="1:21">
      <c r="A32" s="9">
        <f t="shared" si="5"/>
        <v>31</v>
      </c>
      <c r="B32" s="9" t="s">
        <v>163</v>
      </c>
      <c r="C32" s="10" t="s">
        <v>188</v>
      </c>
      <c r="D32" s="12">
        <v>21</v>
      </c>
      <c r="E32" s="12">
        <v>35</v>
      </c>
      <c r="F32" s="12">
        <v>1</v>
      </c>
      <c r="G32" s="9">
        <v>20</v>
      </c>
      <c r="H32" s="9">
        <v>15</v>
      </c>
      <c r="I32" s="9">
        <v>15</v>
      </c>
      <c r="J32" s="12">
        <v>6</v>
      </c>
      <c r="K32" s="9"/>
      <c r="L32" s="9"/>
      <c r="M32" s="9"/>
      <c r="N32" s="9"/>
      <c r="O32" s="9">
        <f t="shared" si="0"/>
        <v>14</v>
      </c>
      <c r="P32" s="9">
        <f t="shared" si="0"/>
        <v>10.5</v>
      </c>
      <c r="Q32" s="9">
        <f t="shared" si="0"/>
        <v>10.5</v>
      </c>
      <c r="R32" s="9">
        <f t="shared" si="1"/>
        <v>808.174710135974</v>
      </c>
      <c r="S32" s="12">
        <f t="shared" si="2"/>
        <v>11.5567453711312</v>
      </c>
      <c r="T32" s="9">
        <f t="shared" si="3"/>
        <v>1.33333333333333</v>
      </c>
      <c r="U32" s="9">
        <f t="shared" si="4"/>
        <v>1</v>
      </c>
    </row>
    <row r="33" spans="1:21">
      <c r="A33" s="9">
        <f t="shared" si="5"/>
        <v>32</v>
      </c>
      <c r="B33" s="9" t="s">
        <v>163</v>
      </c>
      <c r="C33" s="10" t="s">
        <v>188</v>
      </c>
      <c r="D33" s="11">
        <v>20</v>
      </c>
      <c r="E33" s="11">
        <v>47</v>
      </c>
      <c r="F33" s="11">
        <v>10</v>
      </c>
      <c r="G33" s="9">
        <v>10</v>
      </c>
      <c r="H33" s="9">
        <v>7</v>
      </c>
      <c r="I33" s="9">
        <v>7</v>
      </c>
      <c r="J33" s="12">
        <v>4</v>
      </c>
      <c r="K33" s="9"/>
      <c r="L33" s="9"/>
      <c r="M33" s="9"/>
      <c r="N33" s="9"/>
      <c r="O33" s="9">
        <f t="shared" si="0"/>
        <v>7</v>
      </c>
      <c r="P33" s="9">
        <f t="shared" si="0"/>
        <v>4.9</v>
      </c>
      <c r="Q33" s="9">
        <f t="shared" si="0"/>
        <v>4.9</v>
      </c>
      <c r="R33" s="9">
        <f t="shared" si="1"/>
        <v>88.0012462148061</v>
      </c>
      <c r="S33" s="12">
        <f t="shared" si="2"/>
        <v>5.51861461417367</v>
      </c>
      <c r="T33" s="9">
        <f t="shared" si="3"/>
        <v>1.42857142857143</v>
      </c>
      <c r="U33" s="9">
        <f t="shared" si="4"/>
        <v>1</v>
      </c>
    </row>
    <row r="34" spans="1:21">
      <c r="A34" s="9">
        <f t="shared" si="5"/>
        <v>33</v>
      </c>
      <c r="B34" s="9" t="s">
        <v>163</v>
      </c>
      <c r="C34" s="10" t="s">
        <v>189</v>
      </c>
      <c r="D34" s="12">
        <v>35</v>
      </c>
      <c r="E34" s="12">
        <v>13</v>
      </c>
      <c r="F34" s="12">
        <v>8</v>
      </c>
      <c r="G34" s="9">
        <v>5</v>
      </c>
      <c r="H34" s="9">
        <v>3</v>
      </c>
      <c r="I34" s="9">
        <v>3</v>
      </c>
      <c r="J34" s="12">
        <v>3</v>
      </c>
      <c r="K34" s="9"/>
      <c r="L34" s="9" t="s">
        <v>190</v>
      </c>
      <c r="M34" s="9" t="s">
        <v>27</v>
      </c>
      <c r="N34" s="9"/>
      <c r="O34" s="9">
        <f t="shared" si="0"/>
        <v>3.5</v>
      </c>
      <c r="P34" s="9">
        <f t="shared" si="0"/>
        <v>2.1</v>
      </c>
      <c r="Q34" s="9">
        <f t="shared" si="0"/>
        <v>2.1</v>
      </c>
      <c r="R34" s="9">
        <f t="shared" si="1"/>
        <v>8.08174710135974</v>
      </c>
      <c r="S34" s="12">
        <f t="shared" si="2"/>
        <v>2.48982531314304</v>
      </c>
      <c r="T34" s="9">
        <f t="shared" si="3"/>
        <v>1.66666666666667</v>
      </c>
      <c r="U34" s="9">
        <f t="shared" si="4"/>
        <v>1</v>
      </c>
    </row>
    <row r="35" spans="1:21">
      <c r="A35" s="9">
        <f t="shared" si="5"/>
        <v>34</v>
      </c>
      <c r="B35" s="9" t="s">
        <v>163</v>
      </c>
      <c r="C35" s="10" t="s">
        <v>191</v>
      </c>
      <c r="D35" s="12">
        <v>16</v>
      </c>
      <c r="E35" s="12">
        <v>38</v>
      </c>
      <c r="F35" s="12">
        <v>10</v>
      </c>
      <c r="G35" s="9">
        <v>10</v>
      </c>
      <c r="H35" s="9">
        <v>11</v>
      </c>
      <c r="I35" s="9">
        <v>10</v>
      </c>
      <c r="J35" s="12">
        <v>4</v>
      </c>
      <c r="K35" s="9"/>
      <c r="L35" s="9"/>
      <c r="M35" s="9"/>
      <c r="N35" s="9"/>
      <c r="O35" s="9">
        <f t="shared" si="0"/>
        <v>7</v>
      </c>
      <c r="P35" s="9">
        <f t="shared" si="0"/>
        <v>7.7</v>
      </c>
      <c r="Q35" s="9">
        <f t="shared" si="0"/>
        <v>7</v>
      </c>
      <c r="R35" s="9">
        <f t="shared" si="1"/>
        <v>197.553818033238</v>
      </c>
      <c r="S35" s="12">
        <f t="shared" si="2"/>
        <v>7.22596080819457</v>
      </c>
      <c r="T35" s="9">
        <f t="shared" si="3"/>
        <v>0.909090909090909</v>
      </c>
      <c r="U35" s="9">
        <f t="shared" si="4"/>
        <v>1.1</v>
      </c>
    </row>
    <row r="36" spans="1:21">
      <c r="A36" s="9">
        <f t="shared" si="5"/>
        <v>35</v>
      </c>
      <c r="B36" s="9" t="s">
        <v>163</v>
      </c>
      <c r="C36" s="10" t="s">
        <v>191</v>
      </c>
      <c r="D36" s="11">
        <v>7</v>
      </c>
      <c r="E36" s="11">
        <v>47</v>
      </c>
      <c r="F36" s="11">
        <v>36</v>
      </c>
      <c r="G36" s="9">
        <v>7</v>
      </c>
      <c r="H36" s="9">
        <v>5</v>
      </c>
      <c r="I36" s="9">
        <v>4</v>
      </c>
      <c r="J36" s="12">
        <v>2</v>
      </c>
      <c r="K36" s="9"/>
      <c r="L36" s="9" t="s">
        <v>192</v>
      </c>
      <c r="M36" s="9" t="s">
        <v>27</v>
      </c>
      <c r="N36" s="9"/>
      <c r="O36" s="9">
        <f t="shared" si="0"/>
        <v>4.9</v>
      </c>
      <c r="P36" s="9">
        <f t="shared" si="0"/>
        <v>3.5</v>
      </c>
      <c r="Q36" s="9">
        <f t="shared" si="0"/>
        <v>2.8</v>
      </c>
      <c r="R36" s="9">
        <f t="shared" si="1"/>
        <v>25.1432132042303</v>
      </c>
      <c r="S36" s="12">
        <f t="shared" si="2"/>
        <v>3.63474587129577</v>
      </c>
      <c r="T36" s="9">
        <f t="shared" si="3"/>
        <v>1.4</v>
      </c>
      <c r="U36" s="9">
        <f t="shared" si="4"/>
        <v>1.25</v>
      </c>
    </row>
    <row r="37" spans="1:21">
      <c r="A37" s="9">
        <f t="shared" si="5"/>
        <v>36</v>
      </c>
      <c r="B37" s="9" t="s">
        <v>163</v>
      </c>
      <c r="C37" s="10" t="s">
        <v>191</v>
      </c>
      <c r="D37" s="12">
        <v>41</v>
      </c>
      <c r="E37" s="12">
        <v>30</v>
      </c>
      <c r="F37" s="12">
        <v>35</v>
      </c>
      <c r="G37" s="9">
        <v>20</v>
      </c>
      <c r="H37" s="9">
        <v>10</v>
      </c>
      <c r="I37" s="9">
        <v>10</v>
      </c>
      <c r="J37" s="12">
        <v>3</v>
      </c>
      <c r="K37" s="9"/>
      <c r="L37" s="9" t="s">
        <v>193</v>
      </c>
      <c r="M37" s="9" t="s">
        <v>27</v>
      </c>
      <c r="N37" s="9"/>
      <c r="O37" s="9">
        <f t="shared" si="0"/>
        <v>14</v>
      </c>
      <c r="P37" s="9">
        <f t="shared" si="0"/>
        <v>7</v>
      </c>
      <c r="Q37" s="9">
        <f t="shared" si="0"/>
        <v>7</v>
      </c>
      <c r="R37" s="9">
        <f t="shared" si="1"/>
        <v>359.188760060433</v>
      </c>
      <c r="S37" s="12">
        <f t="shared" si="2"/>
        <v>8.81944734926411</v>
      </c>
      <c r="T37" s="9">
        <f t="shared" si="3"/>
        <v>2</v>
      </c>
      <c r="U37" s="9">
        <f t="shared" si="4"/>
        <v>1</v>
      </c>
    </row>
    <row r="38" spans="1:21">
      <c r="A38" s="9">
        <f t="shared" si="5"/>
        <v>37</v>
      </c>
      <c r="B38" s="9" t="s">
        <v>163</v>
      </c>
      <c r="C38" s="10" t="s">
        <v>194</v>
      </c>
      <c r="D38" s="12">
        <v>0</v>
      </c>
      <c r="E38" s="12">
        <v>40</v>
      </c>
      <c r="F38" s="12">
        <v>20</v>
      </c>
      <c r="G38" s="9">
        <v>18</v>
      </c>
      <c r="H38" s="9">
        <v>15</v>
      </c>
      <c r="I38" s="9">
        <v>15</v>
      </c>
      <c r="J38" s="12">
        <v>4</v>
      </c>
      <c r="K38" s="9"/>
      <c r="L38" s="9"/>
      <c r="M38" s="9"/>
      <c r="N38" s="9"/>
      <c r="O38" s="9">
        <f t="shared" si="0"/>
        <v>12.6</v>
      </c>
      <c r="P38" s="9">
        <f t="shared" si="0"/>
        <v>10.5</v>
      </c>
      <c r="Q38" s="9">
        <f t="shared" si="0"/>
        <v>10.5</v>
      </c>
      <c r="R38" s="9">
        <f t="shared" si="1"/>
        <v>727.357239122377</v>
      </c>
      <c r="S38" s="12">
        <f t="shared" si="2"/>
        <v>11.1579149764174</v>
      </c>
      <c r="T38" s="9">
        <f t="shared" si="3"/>
        <v>1.2</v>
      </c>
      <c r="U38" s="9">
        <f t="shared" si="4"/>
        <v>1</v>
      </c>
    </row>
    <row r="39" spans="1:21">
      <c r="A39" s="9">
        <f t="shared" si="5"/>
        <v>38</v>
      </c>
      <c r="B39" s="9" t="s">
        <v>163</v>
      </c>
      <c r="C39" s="10" t="s">
        <v>194</v>
      </c>
      <c r="D39" s="12">
        <v>15</v>
      </c>
      <c r="E39" s="12">
        <v>15</v>
      </c>
      <c r="F39" s="12">
        <v>22</v>
      </c>
      <c r="G39" s="9">
        <v>10</v>
      </c>
      <c r="H39" s="9">
        <v>10</v>
      </c>
      <c r="I39" s="9">
        <v>4</v>
      </c>
      <c r="J39" s="12">
        <v>5</v>
      </c>
      <c r="K39" s="9"/>
      <c r="L39" s="9" t="s">
        <v>187</v>
      </c>
      <c r="M39" s="9"/>
      <c r="N39" s="9"/>
      <c r="O39" s="9">
        <f t="shared" si="0"/>
        <v>7</v>
      </c>
      <c r="P39" s="9">
        <f t="shared" si="0"/>
        <v>7</v>
      </c>
      <c r="Q39" s="9">
        <f t="shared" si="0"/>
        <v>2.8</v>
      </c>
      <c r="R39" s="9">
        <f t="shared" si="1"/>
        <v>71.8377520120866</v>
      </c>
      <c r="S39" s="12">
        <f t="shared" si="2"/>
        <v>5.15764409809654</v>
      </c>
      <c r="T39" s="9">
        <f t="shared" si="3"/>
        <v>1</v>
      </c>
      <c r="U39" s="9">
        <f t="shared" si="4"/>
        <v>2.5</v>
      </c>
    </row>
    <row r="40" spans="1:21">
      <c r="A40" s="9">
        <f t="shared" si="5"/>
        <v>39</v>
      </c>
      <c r="B40" s="9" t="s">
        <v>163</v>
      </c>
      <c r="C40" s="10" t="s">
        <v>194</v>
      </c>
      <c r="D40" s="12">
        <v>3</v>
      </c>
      <c r="E40" s="12">
        <v>6</v>
      </c>
      <c r="F40" s="12">
        <v>25</v>
      </c>
      <c r="G40" s="9">
        <v>5</v>
      </c>
      <c r="H40" s="9">
        <v>5</v>
      </c>
      <c r="I40" s="9">
        <v>6</v>
      </c>
      <c r="J40" s="12">
        <v>4</v>
      </c>
      <c r="K40" s="9"/>
      <c r="L40" s="9"/>
      <c r="M40" s="9"/>
      <c r="N40" s="9"/>
      <c r="O40" s="9">
        <f t="shared" si="0"/>
        <v>3.5</v>
      </c>
      <c r="P40" s="9">
        <f t="shared" si="0"/>
        <v>3.5</v>
      </c>
      <c r="Q40" s="9">
        <f t="shared" si="0"/>
        <v>4.2</v>
      </c>
      <c r="R40" s="9">
        <f t="shared" si="1"/>
        <v>26.9391570045325</v>
      </c>
      <c r="S40" s="12">
        <f t="shared" si="2"/>
        <v>3.71930499213914</v>
      </c>
      <c r="T40" s="9">
        <f t="shared" si="3"/>
        <v>1</v>
      </c>
      <c r="U40" s="9">
        <f t="shared" si="4"/>
        <v>0.833333333333334</v>
      </c>
    </row>
    <row r="41" spans="1:21">
      <c r="A41" s="9">
        <f t="shared" si="5"/>
        <v>40</v>
      </c>
      <c r="B41" s="9" t="s">
        <v>163</v>
      </c>
      <c r="C41" s="10" t="s">
        <v>194</v>
      </c>
      <c r="D41" s="12">
        <v>31</v>
      </c>
      <c r="E41" s="12">
        <v>25</v>
      </c>
      <c r="F41" s="12">
        <v>20</v>
      </c>
      <c r="G41" s="9">
        <v>3</v>
      </c>
      <c r="H41" s="9">
        <v>3</v>
      </c>
      <c r="I41" s="9">
        <v>6</v>
      </c>
      <c r="J41" s="12">
        <v>4</v>
      </c>
      <c r="K41" s="9"/>
      <c r="L41" s="9" t="s">
        <v>120</v>
      </c>
      <c r="M41" s="9"/>
      <c r="N41" s="9"/>
      <c r="O41" s="9">
        <f t="shared" si="0"/>
        <v>2.1</v>
      </c>
      <c r="P41" s="9">
        <f t="shared" si="0"/>
        <v>2.1</v>
      </c>
      <c r="Q41" s="9">
        <f t="shared" si="0"/>
        <v>4.2</v>
      </c>
      <c r="R41" s="9">
        <f t="shared" si="1"/>
        <v>9.69809652163168</v>
      </c>
      <c r="S41" s="12">
        <f t="shared" si="2"/>
        <v>2.64583420477923</v>
      </c>
      <c r="T41" s="9">
        <f t="shared" si="3"/>
        <v>1</v>
      </c>
      <c r="U41" s="9">
        <f t="shared" si="4"/>
        <v>0.5</v>
      </c>
    </row>
    <row r="42" spans="1:21">
      <c r="A42" s="9">
        <f t="shared" si="5"/>
        <v>41</v>
      </c>
      <c r="B42" s="9" t="s">
        <v>163</v>
      </c>
      <c r="C42" s="10" t="s">
        <v>194</v>
      </c>
      <c r="D42" s="11">
        <v>25</v>
      </c>
      <c r="E42" s="11">
        <v>22</v>
      </c>
      <c r="F42" s="11">
        <v>47</v>
      </c>
      <c r="G42" s="9">
        <v>15</v>
      </c>
      <c r="H42" s="9">
        <v>5</v>
      </c>
      <c r="I42" s="9">
        <v>6</v>
      </c>
      <c r="J42" s="12">
        <v>5</v>
      </c>
      <c r="K42" s="9"/>
      <c r="L42" s="9" t="s">
        <v>195</v>
      </c>
      <c r="M42" s="9" t="s">
        <v>27</v>
      </c>
      <c r="N42" s="9"/>
      <c r="O42" s="9">
        <f t="shared" si="0"/>
        <v>10.5</v>
      </c>
      <c r="P42" s="9">
        <f t="shared" si="0"/>
        <v>3.5</v>
      </c>
      <c r="Q42" s="9">
        <f t="shared" si="0"/>
        <v>4.2</v>
      </c>
      <c r="R42" s="9">
        <f t="shared" si="1"/>
        <v>80.8174710135974</v>
      </c>
      <c r="S42" s="12">
        <f t="shared" si="2"/>
        <v>5.36416602675487</v>
      </c>
      <c r="T42" s="9">
        <f t="shared" si="3"/>
        <v>3</v>
      </c>
      <c r="U42" s="9">
        <f t="shared" si="4"/>
        <v>0.833333333333333</v>
      </c>
    </row>
    <row r="43" spans="1:21">
      <c r="A43" s="9">
        <f t="shared" si="5"/>
        <v>42</v>
      </c>
      <c r="B43" s="9" t="s">
        <v>163</v>
      </c>
      <c r="C43" s="10" t="s">
        <v>196</v>
      </c>
      <c r="D43" s="12">
        <v>5</v>
      </c>
      <c r="E43" s="12">
        <v>5</v>
      </c>
      <c r="F43" s="12">
        <v>25</v>
      </c>
      <c r="G43" s="9">
        <v>9</v>
      </c>
      <c r="H43" s="9">
        <v>10</v>
      </c>
      <c r="I43" s="9">
        <v>12</v>
      </c>
      <c r="J43" s="12">
        <v>5</v>
      </c>
      <c r="K43" s="9"/>
      <c r="L43" s="9" t="s">
        <v>197</v>
      </c>
      <c r="M43" s="9" t="s">
        <v>27</v>
      </c>
      <c r="N43" s="9"/>
      <c r="O43" s="9">
        <f t="shared" si="0"/>
        <v>6.3</v>
      </c>
      <c r="P43" s="9">
        <f t="shared" si="0"/>
        <v>7</v>
      </c>
      <c r="Q43" s="9">
        <f t="shared" si="0"/>
        <v>8.4</v>
      </c>
      <c r="R43" s="9">
        <f t="shared" si="1"/>
        <v>193.961930432634</v>
      </c>
      <c r="S43" s="12">
        <f t="shared" si="2"/>
        <v>7.18189897604213</v>
      </c>
      <c r="T43" s="9">
        <f t="shared" si="3"/>
        <v>0.9</v>
      </c>
      <c r="U43" s="9">
        <f t="shared" si="4"/>
        <v>0.833333333333333</v>
      </c>
    </row>
    <row r="44" spans="1:21">
      <c r="A44" s="9">
        <f t="shared" si="5"/>
        <v>43</v>
      </c>
      <c r="B44" s="9" t="s">
        <v>163</v>
      </c>
      <c r="C44" s="10" t="s">
        <v>196</v>
      </c>
      <c r="D44" s="11">
        <v>35</v>
      </c>
      <c r="E44" s="11">
        <v>47</v>
      </c>
      <c r="F44" s="11">
        <v>33</v>
      </c>
      <c r="G44" s="9">
        <v>10</v>
      </c>
      <c r="H44" s="9">
        <v>10</v>
      </c>
      <c r="I44" s="9">
        <v>5</v>
      </c>
      <c r="J44" s="12">
        <v>4</v>
      </c>
      <c r="K44" s="9"/>
      <c r="L44" s="9"/>
      <c r="M44" s="9"/>
      <c r="N44" s="9"/>
      <c r="O44" s="9">
        <f t="shared" si="0"/>
        <v>7</v>
      </c>
      <c r="P44" s="9">
        <f t="shared" si="0"/>
        <v>7</v>
      </c>
      <c r="Q44" s="9">
        <f t="shared" si="0"/>
        <v>3.5</v>
      </c>
      <c r="R44" s="9">
        <f t="shared" si="1"/>
        <v>89.7971900151083</v>
      </c>
      <c r="S44" s="12">
        <f t="shared" si="2"/>
        <v>5.5559036818887</v>
      </c>
      <c r="T44" s="9">
        <f t="shared" si="3"/>
        <v>1</v>
      </c>
      <c r="U44" s="9">
        <f t="shared" si="4"/>
        <v>2</v>
      </c>
    </row>
    <row r="45" spans="1:21">
      <c r="A45" s="9">
        <f t="shared" si="5"/>
        <v>44</v>
      </c>
      <c r="B45" s="9" t="s">
        <v>163</v>
      </c>
      <c r="C45" s="10" t="s">
        <v>196</v>
      </c>
      <c r="D45" s="12">
        <v>10</v>
      </c>
      <c r="E45" s="12">
        <v>32</v>
      </c>
      <c r="F45" s="12">
        <v>5</v>
      </c>
      <c r="G45" s="9">
        <v>15</v>
      </c>
      <c r="H45" s="9">
        <v>11</v>
      </c>
      <c r="I45" s="9">
        <v>8</v>
      </c>
      <c r="J45" s="12">
        <v>4</v>
      </c>
      <c r="K45" s="9"/>
      <c r="L45" s="9"/>
      <c r="M45" s="9"/>
      <c r="N45" s="9"/>
      <c r="O45" s="9">
        <f t="shared" si="0"/>
        <v>10.5</v>
      </c>
      <c r="P45" s="9">
        <f t="shared" si="0"/>
        <v>7.7</v>
      </c>
      <c r="Q45" s="9">
        <f t="shared" si="0"/>
        <v>5.6</v>
      </c>
      <c r="R45" s="9">
        <f t="shared" si="1"/>
        <v>237.064581639886</v>
      </c>
      <c r="S45" s="12">
        <f t="shared" si="2"/>
        <v>7.67872917340566</v>
      </c>
      <c r="T45" s="9">
        <f t="shared" si="3"/>
        <v>1.36363636363636</v>
      </c>
      <c r="U45" s="9">
        <f t="shared" si="4"/>
        <v>1.375</v>
      </c>
    </row>
    <row r="46" spans="1:21">
      <c r="A46" s="9">
        <f t="shared" si="5"/>
        <v>45</v>
      </c>
      <c r="B46" s="9" t="s">
        <v>163</v>
      </c>
      <c r="C46" s="10" t="s">
        <v>198</v>
      </c>
      <c r="D46" s="12">
        <v>35</v>
      </c>
      <c r="E46" s="12">
        <v>6</v>
      </c>
      <c r="F46" s="12">
        <v>19</v>
      </c>
      <c r="G46" s="9">
        <v>14</v>
      </c>
      <c r="H46" s="9">
        <v>17</v>
      </c>
      <c r="I46" s="9">
        <v>10</v>
      </c>
      <c r="J46" s="12">
        <v>5</v>
      </c>
      <c r="K46" s="9"/>
      <c r="L46" s="9"/>
      <c r="M46" s="9"/>
      <c r="N46" s="9"/>
      <c r="O46" s="9">
        <f t="shared" si="0"/>
        <v>9.8</v>
      </c>
      <c r="P46" s="9">
        <f t="shared" si="0"/>
        <v>11.9</v>
      </c>
      <c r="Q46" s="9">
        <f t="shared" si="0"/>
        <v>7</v>
      </c>
      <c r="R46" s="9">
        <f t="shared" si="1"/>
        <v>427.434624471915</v>
      </c>
      <c r="S46" s="12">
        <f t="shared" si="2"/>
        <v>9.34595514558385</v>
      </c>
      <c r="T46" s="9">
        <f t="shared" si="3"/>
        <v>0.823529411764706</v>
      </c>
      <c r="U46" s="9">
        <f t="shared" si="4"/>
        <v>1.7</v>
      </c>
    </row>
    <row r="47" spans="1:21">
      <c r="A47" s="9">
        <f t="shared" si="5"/>
        <v>46</v>
      </c>
      <c r="B47" s="9" t="s">
        <v>163</v>
      </c>
      <c r="C47" s="10" t="s">
        <v>198</v>
      </c>
      <c r="D47" s="12">
        <v>12</v>
      </c>
      <c r="E47" s="12">
        <v>40</v>
      </c>
      <c r="F47" s="12">
        <v>30</v>
      </c>
      <c r="G47" s="9">
        <v>16</v>
      </c>
      <c r="H47" s="9">
        <v>15</v>
      </c>
      <c r="I47" s="9">
        <v>15</v>
      </c>
      <c r="J47" s="12">
        <v>4</v>
      </c>
      <c r="K47" s="9"/>
      <c r="L47" s="9"/>
      <c r="M47" s="9"/>
      <c r="N47" s="9"/>
      <c r="O47" s="9">
        <f t="shared" si="0"/>
        <v>11.2</v>
      </c>
      <c r="P47" s="9">
        <f t="shared" si="0"/>
        <v>10.5</v>
      </c>
      <c r="Q47" s="9">
        <f t="shared" si="0"/>
        <v>10.5</v>
      </c>
      <c r="R47" s="9">
        <f t="shared" si="1"/>
        <v>646.539768108779</v>
      </c>
      <c r="S47" s="12">
        <f t="shared" si="2"/>
        <v>10.7283320535097</v>
      </c>
      <c r="T47" s="9">
        <f t="shared" si="3"/>
        <v>1.06666666666667</v>
      </c>
      <c r="U47" s="9">
        <f t="shared" si="4"/>
        <v>1</v>
      </c>
    </row>
    <row r="48" spans="1:21">
      <c r="A48" s="9">
        <f t="shared" si="5"/>
        <v>47</v>
      </c>
      <c r="B48" s="9" t="s">
        <v>163</v>
      </c>
      <c r="C48" s="10" t="s">
        <v>198</v>
      </c>
      <c r="D48" s="12">
        <v>28</v>
      </c>
      <c r="E48" s="12">
        <v>28</v>
      </c>
      <c r="F48" s="12">
        <v>30</v>
      </c>
      <c r="G48" s="9">
        <v>5</v>
      </c>
      <c r="H48" s="9">
        <v>5</v>
      </c>
      <c r="I48" s="9">
        <v>4</v>
      </c>
      <c r="J48" s="12">
        <v>3</v>
      </c>
      <c r="K48" s="9"/>
      <c r="L48" s="9" t="s">
        <v>199</v>
      </c>
      <c r="M48" s="9" t="s">
        <v>27</v>
      </c>
      <c r="N48" s="9"/>
      <c r="O48" s="9">
        <f t="shared" si="0"/>
        <v>3.5</v>
      </c>
      <c r="P48" s="9">
        <f t="shared" si="0"/>
        <v>3.5</v>
      </c>
      <c r="Q48" s="9">
        <f t="shared" si="0"/>
        <v>2.8</v>
      </c>
      <c r="R48" s="9">
        <f t="shared" si="1"/>
        <v>17.9594380030216</v>
      </c>
      <c r="S48" s="12">
        <f t="shared" si="2"/>
        <v>3.24911218352894</v>
      </c>
      <c r="T48" s="9">
        <f t="shared" si="3"/>
        <v>1</v>
      </c>
      <c r="U48" s="9">
        <f t="shared" si="4"/>
        <v>1.25</v>
      </c>
    </row>
    <row r="49" spans="1:21">
      <c r="A49" s="9">
        <f t="shared" si="5"/>
        <v>48</v>
      </c>
      <c r="B49" s="9" t="s">
        <v>163</v>
      </c>
      <c r="C49" s="10" t="s">
        <v>200</v>
      </c>
      <c r="D49" s="12">
        <v>7</v>
      </c>
      <c r="E49" s="12">
        <v>15</v>
      </c>
      <c r="F49" s="12">
        <v>15</v>
      </c>
      <c r="G49" s="9">
        <v>10</v>
      </c>
      <c r="H49" s="9">
        <v>13</v>
      </c>
      <c r="I49" s="9">
        <v>10</v>
      </c>
      <c r="J49" s="12">
        <v>3</v>
      </c>
      <c r="K49" s="9"/>
      <c r="L49" s="9"/>
      <c r="M49" s="9"/>
      <c r="N49" s="9"/>
      <c r="O49" s="9">
        <f t="shared" si="0"/>
        <v>7</v>
      </c>
      <c r="P49" s="9">
        <f t="shared" si="0"/>
        <v>9.1</v>
      </c>
      <c r="Q49" s="9">
        <f t="shared" si="0"/>
        <v>7</v>
      </c>
      <c r="R49" s="9">
        <f t="shared" si="1"/>
        <v>233.472694039281</v>
      </c>
      <c r="S49" s="12">
        <f t="shared" si="2"/>
        <v>7.63975018142774</v>
      </c>
      <c r="T49" s="9">
        <f t="shared" si="3"/>
        <v>0.769230769230769</v>
      </c>
      <c r="U49" s="9">
        <f t="shared" si="4"/>
        <v>1.3</v>
      </c>
    </row>
    <row r="50" spans="1:21">
      <c r="A50" s="9">
        <f t="shared" si="5"/>
        <v>49</v>
      </c>
      <c r="B50" s="9" t="s">
        <v>163</v>
      </c>
      <c r="C50" s="10" t="s">
        <v>200</v>
      </c>
      <c r="D50" s="12">
        <v>28</v>
      </c>
      <c r="E50" s="12">
        <v>15</v>
      </c>
      <c r="F50" s="12">
        <v>4</v>
      </c>
      <c r="G50" s="9">
        <v>14</v>
      </c>
      <c r="H50" s="9">
        <v>10</v>
      </c>
      <c r="I50" s="9">
        <v>10</v>
      </c>
      <c r="J50" s="12">
        <v>4</v>
      </c>
      <c r="K50" s="9"/>
      <c r="L50" s="9" t="s">
        <v>201</v>
      </c>
      <c r="M50" s="9" t="s">
        <v>27</v>
      </c>
      <c r="N50" s="9"/>
      <c r="O50" s="9">
        <f t="shared" si="0"/>
        <v>9.8</v>
      </c>
      <c r="P50" s="9">
        <f t="shared" si="0"/>
        <v>7</v>
      </c>
      <c r="Q50" s="9">
        <f t="shared" si="0"/>
        <v>7</v>
      </c>
      <c r="R50" s="9">
        <f t="shared" si="1"/>
        <v>251.432132042303</v>
      </c>
      <c r="S50" s="12">
        <f t="shared" si="2"/>
        <v>7.83082259456978</v>
      </c>
      <c r="T50" s="9">
        <f t="shared" si="3"/>
        <v>1.4</v>
      </c>
      <c r="U50" s="9">
        <f t="shared" si="4"/>
        <v>1</v>
      </c>
    </row>
    <row r="51" spans="1:21">
      <c r="A51" s="9">
        <f t="shared" si="5"/>
        <v>50</v>
      </c>
      <c r="B51" s="9" t="s">
        <v>163</v>
      </c>
      <c r="C51" s="10" t="s">
        <v>200</v>
      </c>
      <c r="D51" s="12">
        <v>21</v>
      </c>
      <c r="E51" s="12">
        <v>30</v>
      </c>
      <c r="F51" s="12">
        <v>5</v>
      </c>
      <c r="G51" s="9">
        <v>5</v>
      </c>
      <c r="H51" s="9">
        <v>7</v>
      </c>
      <c r="I51" s="9">
        <v>7</v>
      </c>
      <c r="J51" s="12">
        <v>3</v>
      </c>
      <c r="K51" s="9"/>
      <c r="L51" s="9" t="s">
        <v>202</v>
      </c>
      <c r="M51" s="9"/>
      <c r="N51" s="9"/>
      <c r="O51" s="9">
        <f t="shared" si="0"/>
        <v>3.5</v>
      </c>
      <c r="P51" s="9">
        <f t="shared" si="0"/>
        <v>4.9</v>
      </c>
      <c r="Q51" s="9">
        <f t="shared" si="0"/>
        <v>4.9</v>
      </c>
      <c r="R51" s="9">
        <f t="shared" si="1"/>
        <v>44.000623107403</v>
      </c>
      <c r="S51" s="12">
        <f t="shared" si="2"/>
        <v>4.38012732197318</v>
      </c>
      <c r="T51" s="9">
        <f t="shared" si="3"/>
        <v>0.714285714285714</v>
      </c>
      <c r="U51" s="9">
        <f t="shared" si="4"/>
        <v>1</v>
      </c>
    </row>
    <row r="52" spans="1:21">
      <c r="A52" s="9">
        <f t="shared" si="5"/>
        <v>51</v>
      </c>
      <c r="B52" s="9" t="s">
        <v>163</v>
      </c>
      <c r="C52" s="10" t="s">
        <v>203</v>
      </c>
      <c r="D52" s="11">
        <v>50</v>
      </c>
      <c r="E52" s="11">
        <v>15</v>
      </c>
      <c r="F52" s="11">
        <v>50</v>
      </c>
      <c r="G52" s="9">
        <v>7</v>
      </c>
      <c r="H52" s="9">
        <v>6</v>
      </c>
      <c r="I52" s="9">
        <v>8</v>
      </c>
      <c r="J52" s="12">
        <v>4</v>
      </c>
      <c r="K52" s="9"/>
      <c r="L52" s="9"/>
      <c r="M52" s="9"/>
      <c r="N52" s="9"/>
      <c r="O52" s="9">
        <f t="shared" si="0"/>
        <v>4.9</v>
      </c>
      <c r="P52" s="9">
        <f t="shared" si="0"/>
        <v>4.2</v>
      </c>
      <c r="Q52" s="9">
        <f t="shared" si="0"/>
        <v>5.6</v>
      </c>
      <c r="R52" s="9">
        <f t="shared" si="1"/>
        <v>60.3437116901527</v>
      </c>
      <c r="S52" s="12">
        <f t="shared" si="2"/>
        <v>4.86643730284103</v>
      </c>
      <c r="T52" s="9">
        <f t="shared" si="3"/>
        <v>1.16666666666667</v>
      </c>
      <c r="U52" s="9">
        <f t="shared" si="4"/>
        <v>0.75</v>
      </c>
    </row>
    <row r="53" spans="1:21">
      <c r="A53" s="9">
        <f t="shared" si="5"/>
        <v>52</v>
      </c>
      <c r="B53" s="9" t="s">
        <v>163</v>
      </c>
      <c r="C53" s="10" t="s">
        <v>203</v>
      </c>
      <c r="D53" s="12">
        <v>21</v>
      </c>
      <c r="E53" s="12">
        <v>48</v>
      </c>
      <c r="F53" s="12">
        <v>38</v>
      </c>
      <c r="G53" s="9">
        <v>5</v>
      </c>
      <c r="H53" s="9">
        <v>4</v>
      </c>
      <c r="I53" s="9">
        <v>5</v>
      </c>
      <c r="J53" s="12">
        <v>3</v>
      </c>
      <c r="K53" s="9"/>
      <c r="L53" s="9"/>
      <c r="M53" s="9"/>
      <c r="N53" s="9"/>
      <c r="O53" s="9">
        <f t="shared" si="0"/>
        <v>3.5</v>
      </c>
      <c r="P53" s="9">
        <f t="shared" si="0"/>
        <v>2.8</v>
      </c>
      <c r="Q53" s="9">
        <f t="shared" si="0"/>
        <v>3.5</v>
      </c>
      <c r="R53" s="9">
        <f t="shared" si="1"/>
        <v>17.9594380030216</v>
      </c>
      <c r="S53" s="12">
        <f t="shared" si="2"/>
        <v>3.24911218352894</v>
      </c>
      <c r="T53" s="9">
        <f t="shared" si="3"/>
        <v>1.25</v>
      </c>
      <c r="U53" s="9">
        <f t="shared" si="4"/>
        <v>0.8</v>
      </c>
    </row>
    <row r="54" spans="1:21">
      <c r="A54" s="9">
        <f t="shared" si="5"/>
        <v>53</v>
      </c>
      <c r="B54" s="9" t="s">
        <v>163</v>
      </c>
      <c r="C54" s="10" t="s">
        <v>203</v>
      </c>
      <c r="D54" s="11">
        <v>11</v>
      </c>
      <c r="E54" s="11">
        <v>43</v>
      </c>
      <c r="F54" s="11">
        <v>46</v>
      </c>
      <c r="G54" s="9">
        <v>12</v>
      </c>
      <c r="H54" s="9">
        <v>10</v>
      </c>
      <c r="I54" s="9">
        <v>10</v>
      </c>
      <c r="J54" s="12">
        <v>4</v>
      </c>
      <c r="K54" s="9"/>
      <c r="L54" s="9"/>
      <c r="M54" s="9"/>
      <c r="N54" s="9"/>
      <c r="O54" s="9">
        <f t="shared" si="0"/>
        <v>8.4</v>
      </c>
      <c r="P54" s="9">
        <f t="shared" si="0"/>
        <v>7</v>
      </c>
      <c r="Q54" s="9">
        <f t="shared" si="0"/>
        <v>7</v>
      </c>
      <c r="R54" s="9">
        <f t="shared" si="1"/>
        <v>215.51325603626</v>
      </c>
      <c r="S54" s="12">
        <f t="shared" si="2"/>
        <v>7.43860998427828</v>
      </c>
      <c r="T54" s="9">
        <f t="shared" si="3"/>
        <v>1.2</v>
      </c>
      <c r="U54" s="9">
        <f t="shared" si="4"/>
        <v>1</v>
      </c>
    </row>
    <row r="55" spans="1:21">
      <c r="A55" s="9">
        <f t="shared" si="5"/>
        <v>54</v>
      </c>
      <c r="B55" s="9" t="s">
        <v>163</v>
      </c>
      <c r="C55" s="10" t="s">
        <v>204</v>
      </c>
      <c r="D55" s="12">
        <v>23</v>
      </c>
      <c r="E55" s="12">
        <v>2</v>
      </c>
      <c r="F55" s="12">
        <v>8</v>
      </c>
      <c r="G55" s="9">
        <v>5</v>
      </c>
      <c r="H55" s="9">
        <v>7</v>
      </c>
      <c r="I55" s="9">
        <v>5</v>
      </c>
      <c r="J55" s="12">
        <v>4</v>
      </c>
      <c r="K55" s="9"/>
      <c r="L55" s="9" t="s">
        <v>202</v>
      </c>
      <c r="M55" s="9"/>
      <c r="N55" s="9"/>
      <c r="O55" s="9">
        <f t="shared" si="0"/>
        <v>3.5</v>
      </c>
      <c r="P55" s="9">
        <f t="shared" si="0"/>
        <v>4.9</v>
      </c>
      <c r="Q55" s="9">
        <f t="shared" si="0"/>
        <v>3.5</v>
      </c>
      <c r="R55" s="9">
        <f t="shared" si="1"/>
        <v>31.4290165052879</v>
      </c>
      <c r="S55" s="12">
        <f t="shared" si="2"/>
        <v>3.91541129728489</v>
      </c>
      <c r="T55" s="9">
        <f t="shared" si="3"/>
        <v>0.714285714285714</v>
      </c>
      <c r="U55" s="9">
        <f t="shared" si="4"/>
        <v>1.4</v>
      </c>
    </row>
    <row r="56" spans="1:21">
      <c r="A56" s="9">
        <f t="shared" si="5"/>
        <v>55</v>
      </c>
      <c r="B56" s="9" t="s">
        <v>163</v>
      </c>
      <c r="C56" s="10" t="s">
        <v>204</v>
      </c>
      <c r="D56" s="11">
        <v>16</v>
      </c>
      <c r="E56" s="11">
        <v>45</v>
      </c>
      <c r="F56" s="11">
        <v>45</v>
      </c>
      <c r="G56" s="9">
        <v>15</v>
      </c>
      <c r="H56" s="9">
        <v>12</v>
      </c>
      <c r="I56" s="9">
        <v>11</v>
      </c>
      <c r="J56" s="12">
        <v>5</v>
      </c>
      <c r="K56" s="9"/>
      <c r="L56" s="9"/>
      <c r="M56" s="9"/>
      <c r="N56" s="9"/>
      <c r="O56" s="9">
        <f t="shared" si="0"/>
        <v>10.5</v>
      </c>
      <c r="P56" s="9">
        <f t="shared" si="0"/>
        <v>8.4</v>
      </c>
      <c r="Q56" s="9">
        <f t="shared" si="0"/>
        <v>7.7</v>
      </c>
      <c r="R56" s="9">
        <f t="shared" si="1"/>
        <v>355.596872459829</v>
      </c>
      <c r="S56" s="12">
        <f t="shared" si="2"/>
        <v>8.78995064950724</v>
      </c>
      <c r="T56" s="9">
        <f t="shared" si="3"/>
        <v>1.25</v>
      </c>
      <c r="U56" s="9">
        <f t="shared" si="4"/>
        <v>1.09090909090909</v>
      </c>
    </row>
    <row r="57" spans="1:21">
      <c r="A57" s="9">
        <f t="shared" si="5"/>
        <v>56</v>
      </c>
      <c r="B57" s="9" t="s">
        <v>163</v>
      </c>
      <c r="C57" s="10" t="s">
        <v>204</v>
      </c>
      <c r="D57" s="12">
        <v>27</v>
      </c>
      <c r="E57" s="12">
        <v>33</v>
      </c>
      <c r="F57" s="12">
        <v>35</v>
      </c>
      <c r="G57" s="9">
        <v>10</v>
      </c>
      <c r="H57" s="9">
        <v>6</v>
      </c>
      <c r="I57" s="9">
        <v>7</v>
      </c>
      <c r="J57" s="12">
        <v>5</v>
      </c>
      <c r="K57" s="9"/>
      <c r="L57" s="9"/>
      <c r="M57" s="9"/>
      <c r="N57" s="9"/>
      <c r="O57" s="9">
        <f t="shared" ref="O57:Q167" si="6">G57*(7/10)</f>
        <v>7</v>
      </c>
      <c r="P57" s="9">
        <f t="shared" si="6"/>
        <v>4.2</v>
      </c>
      <c r="Q57" s="9">
        <f t="shared" si="6"/>
        <v>4.9</v>
      </c>
      <c r="R57" s="9">
        <f t="shared" si="1"/>
        <v>75.4296396126909</v>
      </c>
      <c r="S57" s="12">
        <f t="shared" si="2"/>
        <v>5.24221067105295</v>
      </c>
      <c r="T57" s="9">
        <f t="shared" si="3"/>
        <v>1.66666666666667</v>
      </c>
      <c r="U57" s="9">
        <f t="shared" si="4"/>
        <v>0.857142857142857</v>
      </c>
    </row>
    <row r="58" spans="1:21">
      <c r="A58" s="9">
        <f t="shared" si="5"/>
        <v>57</v>
      </c>
      <c r="B58" s="9" t="s">
        <v>163</v>
      </c>
      <c r="C58" s="10" t="s">
        <v>204</v>
      </c>
      <c r="D58" s="12">
        <v>32</v>
      </c>
      <c r="E58" s="12">
        <v>17</v>
      </c>
      <c r="F58" s="12">
        <v>20</v>
      </c>
      <c r="G58" s="9">
        <v>10</v>
      </c>
      <c r="H58" s="9">
        <v>10</v>
      </c>
      <c r="I58" s="9">
        <v>10</v>
      </c>
      <c r="J58" s="12">
        <v>3</v>
      </c>
      <c r="K58" s="9"/>
      <c r="L58" s="9" t="s">
        <v>205</v>
      </c>
      <c r="M58" s="9" t="s">
        <v>206</v>
      </c>
      <c r="N58" s="9"/>
      <c r="O58" s="9">
        <f t="shared" si="6"/>
        <v>7</v>
      </c>
      <c r="P58" s="9">
        <f t="shared" si="6"/>
        <v>7</v>
      </c>
      <c r="Q58" s="9">
        <f t="shared" si="6"/>
        <v>7</v>
      </c>
      <c r="R58" s="9">
        <f t="shared" si="1"/>
        <v>179.594380030217</v>
      </c>
      <c r="S58" s="12">
        <f t="shared" si="2"/>
        <v>7</v>
      </c>
      <c r="T58" s="9">
        <f t="shared" si="3"/>
        <v>1</v>
      </c>
      <c r="U58" s="9">
        <f t="shared" si="4"/>
        <v>1</v>
      </c>
    </row>
    <row r="59" spans="1:21">
      <c r="A59" s="9">
        <f t="shared" si="5"/>
        <v>58</v>
      </c>
      <c r="B59" s="9" t="s">
        <v>163</v>
      </c>
      <c r="C59" s="10" t="s">
        <v>207</v>
      </c>
      <c r="D59" s="12">
        <v>5</v>
      </c>
      <c r="E59" s="12">
        <v>6</v>
      </c>
      <c r="F59" s="12">
        <v>6</v>
      </c>
      <c r="G59" s="9">
        <v>13</v>
      </c>
      <c r="H59" s="9">
        <v>10</v>
      </c>
      <c r="I59" s="9">
        <v>13</v>
      </c>
      <c r="J59" s="12">
        <v>4</v>
      </c>
      <c r="K59" s="9"/>
      <c r="L59" s="9"/>
      <c r="M59" s="9"/>
      <c r="N59" s="9"/>
      <c r="O59" s="9">
        <f t="shared" si="6"/>
        <v>9.1</v>
      </c>
      <c r="P59" s="9">
        <f t="shared" si="6"/>
        <v>7</v>
      </c>
      <c r="Q59" s="9">
        <f t="shared" si="6"/>
        <v>9.1</v>
      </c>
      <c r="R59" s="9">
        <f t="shared" si="1"/>
        <v>303.514502251066</v>
      </c>
      <c r="S59" s="12">
        <f t="shared" si="2"/>
        <v>8.33796897637503</v>
      </c>
      <c r="T59" s="9">
        <f t="shared" si="3"/>
        <v>1.3</v>
      </c>
      <c r="U59" s="9">
        <f t="shared" si="4"/>
        <v>0.769230769230769</v>
      </c>
    </row>
    <row r="60" spans="1:21">
      <c r="A60" s="9">
        <f t="shared" si="5"/>
        <v>59</v>
      </c>
      <c r="B60" s="9" t="s">
        <v>163</v>
      </c>
      <c r="C60" s="10" t="s">
        <v>208</v>
      </c>
      <c r="D60" s="12">
        <v>2</v>
      </c>
      <c r="E60" s="12">
        <v>15</v>
      </c>
      <c r="F60" s="12">
        <v>17</v>
      </c>
      <c r="G60" s="9">
        <v>5</v>
      </c>
      <c r="H60" s="9">
        <v>3</v>
      </c>
      <c r="I60" s="9">
        <v>4</v>
      </c>
      <c r="J60" s="12">
        <v>3</v>
      </c>
      <c r="K60" s="9"/>
      <c r="L60" s="9" t="s">
        <v>209</v>
      </c>
      <c r="M60" s="9"/>
      <c r="N60" s="9"/>
      <c r="O60" s="9">
        <f t="shared" si="6"/>
        <v>3.5</v>
      </c>
      <c r="P60" s="9">
        <f t="shared" si="6"/>
        <v>2.1</v>
      </c>
      <c r="Q60" s="9">
        <f t="shared" si="6"/>
        <v>2.8</v>
      </c>
      <c r="R60" s="9">
        <f t="shared" si="1"/>
        <v>10.775662801813</v>
      </c>
      <c r="S60" s="12">
        <f t="shared" si="2"/>
        <v>2.7404073488182</v>
      </c>
      <c r="T60" s="9">
        <f t="shared" si="3"/>
        <v>1.66666666666667</v>
      </c>
      <c r="U60" s="9">
        <f t="shared" si="4"/>
        <v>0.75</v>
      </c>
    </row>
    <row r="61" spans="1:21">
      <c r="A61" s="9">
        <f t="shared" si="5"/>
        <v>60</v>
      </c>
      <c r="B61" s="9" t="s">
        <v>163</v>
      </c>
      <c r="C61" s="10" t="s">
        <v>208</v>
      </c>
      <c r="D61" s="12">
        <v>0</v>
      </c>
      <c r="E61" s="12">
        <v>40</v>
      </c>
      <c r="F61" s="12">
        <v>15</v>
      </c>
      <c r="G61" s="9">
        <v>3</v>
      </c>
      <c r="H61" s="9">
        <v>17</v>
      </c>
      <c r="I61" s="9">
        <v>10</v>
      </c>
      <c r="J61" s="12">
        <v>3</v>
      </c>
      <c r="K61" s="9"/>
      <c r="L61" s="9"/>
      <c r="M61" s="9"/>
      <c r="N61" s="9"/>
      <c r="O61" s="9">
        <f t="shared" si="6"/>
        <v>2.1</v>
      </c>
      <c r="P61" s="9">
        <f t="shared" si="6"/>
        <v>11.9</v>
      </c>
      <c r="Q61" s="9">
        <f t="shared" si="6"/>
        <v>7</v>
      </c>
      <c r="R61" s="9">
        <f t="shared" si="1"/>
        <v>91.5931338154104</v>
      </c>
      <c r="S61" s="12">
        <f t="shared" si="2"/>
        <v>5.59269881831781</v>
      </c>
      <c r="T61" s="9">
        <f t="shared" si="3"/>
        <v>0.176470588235294</v>
      </c>
      <c r="U61" s="9">
        <f t="shared" si="4"/>
        <v>1.7</v>
      </c>
    </row>
    <row r="62" spans="1:21">
      <c r="A62" s="9">
        <f t="shared" si="5"/>
        <v>61</v>
      </c>
      <c r="B62" s="9" t="s">
        <v>163</v>
      </c>
      <c r="C62" s="10" t="s">
        <v>208</v>
      </c>
      <c r="D62" s="11">
        <v>41</v>
      </c>
      <c r="E62" s="11">
        <v>40</v>
      </c>
      <c r="F62" s="11">
        <v>50</v>
      </c>
      <c r="G62" s="9">
        <v>15</v>
      </c>
      <c r="H62" s="9">
        <v>6</v>
      </c>
      <c r="I62" s="9">
        <v>6</v>
      </c>
      <c r="J62" s="12">
        <v>4</v>
      </c>
      <c r="K62" s="9"/>
      <c r="L62" s="9" t="s">
        <v>210</v>
      </c>
      <c r="M62" s="9"/>
      <c r="N62" s="9"/>
      <c r="O62" s="9">
        <f t="shared" si="6"/>
        <v>10.5</v>
      </c>
      <c r="P62" s="9">
        <f t="shared" si="6"/>
        <v>4.2</v>
      </c>
      <c r="Q62" s="9">
        <f t="shared" si="6"/>
        <v>4.2</v>
      </c>
      <c r="R62" s="9">
        <f t="shared" si="1"/>
        <v>96.9809652163169</v>
      </c>
      <c r="S62" s="12">
        <f t="shared" si="2"/>
        <v>5.7002769948493</v>
      </c>
      <c r="T62" s="9">
        <f t="shared" si="3"/>
        <v>2.5</v>
      </c>
      <c r="U62" s="9">
        <f t="shared" si="4"/>
        <v>1</v>
      </c>
    </row>
    <row r="63" spans="1:21">
      <c r="A63" s="9">
        <f t="shared" si="5"/>
        <v>62</v>
      </c>
      <c r="B63" s="9" t="s">
        <v>24</v>
      </c>
      <c r="C63" s="10" t="s">
        <v>211</v>
      </c>
      <c r="D63" s="12">
        <v>7</v>
      </c>
      <c r="E63" s="12">
        <v>25</v>
      </c>
      <c r="F63" s="12">
        <v>15</v>
      </c>
      <c r="G63" s="9">
        <v>20</v>
      </c>
      <c r="H63" s="9">
        <v>21</v>
      </c>
      <c r="I63" s="9">
        <v>25</v>
      </c>
      <c r="J63" s="12">
        <v>6</v>
      </c>
      <c r="K63" s="9">
        <v>2</v>
      </c>
      <c r="L63" s="9" t="s">
        <v>212</v>
      </c>
      <c r="M63" s="9"/>
      <c r="N63" s="9"/>
      <c r="O63" s="9">
        <f t="shared" si="6"/>
        <v>14</v>
      </c>
      <c r="P63" s="9">
        <f t="shared" si="6"/>
        <v>14.7</v>
      </c>
      <c r="Q63" s="9">
        <f t="shared" si="6"/>
        <v>17.5</v>
      </c>
      <c r="R63" s="9">
        <f t="shared" si="1"/>
        <v>1885.74099031727</v>
      </c>
      <c r="S63" s="12">
        <f t="shared" si="2"/>
        <v>15.3283169896076</v>
      </c>
      <c r="T63" s="9">
        <f t="shared" si="3"/>
        <v>0.952380952380952</v>
      </c>
      <c r="U63" s="9">
        <f t="shared" si="4"/>
        <v>0.84</v>
      </c>
    </row>
    <row r="64" spans="1:21">
      <c r="A64" s="9">
        <f t="shared" si="5"/>
        <v>63</v>
      </c>
      <c r="B64" s="9" t="s">
        <v>163</v>
      </c>
      <c r="C64" s="10" t="s">
        <v>213</v>
      </c>
      <c r="D64" s="11">
        <v>47</v>
      </c>
      <c r="E64" s="11">
        <v>6</v>
      </c>
      <c r="F64" s="11">
        <v>30</v>
      </c>
      <c r="G64" s="9">
        <v>7</v>
      </c>
      <c r="H64" s="9">
        <v>6</v>
      </c>
      <c r="I64" s="9">
        <v>4</v>
      </c>
      <c r="J64" s="12">
        <v>3</v>
      </c>
      <c r="K64" s="9"/>
      <c r="L64" s="9" t="s">
        <v>210</v>
      </c>
      <c r="M64" s="9"/>
      <c r="N64" s="9"/>
      <c r="O64" s="9">
        <f t="shared" si="6"/>
        <v>4.9</v>
      </c>
      <c r="P64" s="9">
        <f t="shared" si="6"/>
        <v>4.2</v>
      </c>
      <c r="Q64" s="9">
        <f t="shared" si="6"/>
        <v>2.8</v>
      </c>
      <c r="R64" s="9">
        <f t="shared" si="1"/>
        <v>30.1718558450764</v>
      </c>
      <c r="S64" s="12">
        <f t="shared" si="2"/>
        <v>3.86249384693357</v>
      </c>
      <c r="T64" s="9">
        <f t="shared" si="3"/>
        <v>1.16666666666667</v>
      </c>
      <c r="U64" s="9">
        <f t="shared" si="4"/>
        <v>1.5</v>
      </c>
    </row>
    <row r="65" spans="1:21">
      <c r="A65" s="9">
        <f t="shared" si="5"/>
        <v>64</v>
      </c>
      <c r="B65" s="9" t="s">
        <v>163</v>
      </c>
      <c r="C65" s="10" t="s">
        <v>213</v>
      </c>
      <c r="D65" s="11">
        <v>43</v>
      </c>
      <c r="E65" s="11">
        <v>10</v>
      </c>
      <c r="F65" s="11">
        <v>49</v>
      </c>
      <c r="G65" s="9">
        <v>15</v>
      </c>
      <c r="H65" s="9">
        <v>5</v>
      </c>
      <c r="I65" s="9">
        <v>13</v>
      </c>
      <c r="J65" s="12">
        <v>4</v>
      </c>
      <c r="K65" s="9"/>
      <c r="L65" s="9"/>
      <c r="M65" s="9"/>
      <c r="N65" s="9"/>
      <c r="O65" s="9">
        <f t="shared" si="6"/>
        <v>10.5</v>
      </c>
      <c r="P65" s="9">
        <f t="shared" si="6"/>
        <v>3.5</v>
      </c>
      <c r="Q65" s="9">
        <f t="shared" si="6"/>
        <v>9.1</v>
      </c>
      <c r="R65" s="9">
        <f t="shared" si="1"/>
        <v>175.104520529461</v>
      </c>
      <c r="S65" s="12">
        <f t="shared" si="2"/>
        <v>6.94117368938271</v>
      </c>
      <c r="T65" s="9">
        <f t="shared" si="3"/>
        <v>3</v>
      </c>
      <c r="U65" s="9">
        <f t="shared" si="4"/>
        <v>0.384615384615385</v>
      </c>
    </row>
    <row r="66" spans="1:21">
      <c r="A66" s="9">
        <f t="shared" si="5"/>
        <v>65</v>
      </c>
      <c r="B66" s="9" t="s">
        <v>163</v>
      </c>
      <c r="C66" s="10" t="s">
        <v>214</v>
      </c>
      <c r="D66" s="12">
        <v>15</v>
      </c>
      <c r="E66" s="12">
        <v>48</v>
      </c>
      <c r="F66" s="12">
        <v>20</v>
      </c>
      <c r="G66" s="9">
        <v>8</v>
      </c>
      <c r="H66" s="9">
        <v>6</v>
      </c>
      <c r="I66" s="9">
        <v>7</v>
      </c>
      <c r="J66" s="12">
        <v>3</v>
      </c>
      <c r="K66" s="9"/>
      <c r="L66" s="9"/>
      <c r="M66" s="9"/>
      <c r="N66" s="9"/>
      <c r="O66" s="9">
        <f t="shared" si="6"/>
        <v>5.6</v>
      </c>
      <c r="P66" s="9">
        <f t="shared" si="6"/>
        <v>4.2</v>
      </c>
      <c r="Q66" s="9">
        <f t="shared" si="6"/>
        <v>4.9</v>
      </c>
      <c r="R66" s="9">
        <f t="shared" si="1"/>
        <v>60.3437116901527</v>
      </c>
      <c r="S66" s="12">
        <f t="shared" si="2"/>
        <v>4.86643730284103</v>
      </c>
      <c r="T66" s="9">
        <f t="shared" si="3"/>
        <v>1.33333333333333</v>
      </c>
      <c r="U66" s="9">
        <f t="shared" si="4"/>
        <v>0.857142857142857</v>
      </c>
    </row>
    <row r="67" spans="1:21">
      <c r="A67" s="9">
        <f t="shared" si="5"/>
        <v>66</v>
      </c>
      <c r="B67" s="9" t="s">
        <v>163</v>
      </c>
      <c r="C67" s="10" t="s">
        <v>214</v>
      </c>
      <c r="D67" s="12">
        <v>36</v>
      </c>
      <c r="E67" s="12">
        <v>33</v>
      </c>
      <c r="F67" s="12">
        <v>28</v>
      </c>
      <c r="G67" s="9">
        <v>6</v>
      </c>
      <c r="H67" s="9">
        <v>10</v>
      </c>
      <c r="I67" s="9">
        <v>6</v>
      </c>
      <c r="J67" s="12">
        <v>4</v>
      </c>
      <c r="K67" s="9"/>
      <c r="L67" s="9" t="s">
        <v>215</v>
      </c>
      <c r="M67" s="9"/>
      <c r="N67" s="9"/>
      <c r="O67" s="9">
        <f t="shared" si="6"/>
        <v>4.2</v>
      </c>
      <c r="P67" s="9">
        <f t="shared" si="6"/>
        <v>7</v>
      </c>
      <c r="Q67" s="9">
        <f t="shared" si="6"/>
        <v>4.2</v>
      </c>
      <c r="R67" s="9">
        <f t="shared" ref="R67:R177" si="7">(4/3)*PI()*(O67/2)*(P67/2)*(Q67/2)</f>
        <v>64.6539768108779</v>
      </c>
      <c r="S67" s="12">
        <f t="shared" ref="S67:S177" si="8">(((3/(4*PI()))*R67)^(1/3))*2</f>
        <v>4.97965062628609</v>
      </c>
      <c r="T67" s="9">
        <f t="shared" ref="T67:T177" si="9">(O67/S67)/(P67/S67)</f>
        <v>0.6</v>
      </c>
      <c r="U67" s="9">
        <f t="shared" ref="U67:U177" si="10">(P67/S67)/(Q67/S67)</f>
        <v>1.66666666666667</v>
      </c>
    </row>
    <row r="68" spans="1:21">
      <c r="A68" s="9">
        <f t="shared" ref="A68:A131" si="11">A67+1</f>
        <v>67</v>
      </c>
      <c r="B68" s="9" t="s">
        <v>163</v>
      </c>
      <c r="C68" s="10" t="s">
        <v>214</v>
      </c>
      <c r="D68" s="11">
        <v>49</v>
      </c>
      <c r="E68" s="11">
        <v>32</v>
      </c>
      <c r="F68" s="11">
        <v>28</v>
      </c>
      <c r="G68" s="9">
        <v>10</v>
      </c>
      <c r="H68" s="9">
        <v>5</v>
      </c>
      <c r="I68" s="9">
        <v>10</v>
      </c>
      <c r="J68" s="12">
        <v>3</v>
      </c>
      <c r="K68" s="9"/>
      <c r="L68" s="9"/>
      <c r="M68" s="9"/>
      <c r="N68" s="9"/>
      <c r="O68" s="9">
        <f t="shared" si="6"/>
        <v>7</v>
      </c>
      <c r="P68" s="9">
        <f t="shared" si="6"/>
        <v>3.5</v>
      </c>
      <c r="Q68" s="9">
        <f t="shared" si="6"/>
        <v>7</v>
      </c>
      <c r="R68" s="9">
        <f t="shared" si="7"/>
        <v>89.7971900151083</v>
      </c>
      <c r="S68" s="12">
        <f t="shared" si="8"/>
        <v>5.5559036818887</v>
      </c>
      <c r="T68" s="9">
        <f t="shared" si="9"/>
        <v>2</v>
      </c>
      <c r="U68" s="9">
        <f t="shared" si="10"/>
        <v>0.5</v>
      </c>
    </row>
    <row r="69" spans="1:21">
      <c r="A69" s="9">
        <f t="shared" si="11"/>
        <v>68</v>
      </c>
      <c r="B69" s="9" t="s">
        <v>163</v>
      </c>
      <c r="C69" s="10" t="s">
        <v>214</v>
      </c>
      <c r="D69" s="12">
        <v>34</v>
      </c>
      <c r="E69" s="12">
        <v>21</v>
      </c>
      <c r="F69" s="12">
        <v>37</v>
      </c>
      <c r="G69" s="9">
        <v>5</v>
      </c>
      <c r="H69" s="9">
        <v>5</v>
      </c>
      <c r="I69" s="9">
        <v>7</v>
      </c>
      <c r="J69" s="12">
        <v>3</v>
      </c>
      <c r="K69" s="9"/>
      <c r="L69" s="9" t="s">
        <v>209</v>
      </c>
      <c r="M69" s="9"/>
      <c r="N69" s="9"/>
      <c r="O69" s="9">
        <f t="shared" si="6"/>
        <v>3.5</v>
      </c>
      <c r="P69" s="9">
        <f t="shared" si="6"/>
        <v>3.5</v>
      </c>
      <c r="Q69" s="9">
        <f t="shared" si="6"/>
        <v>4.9</v>
      </c>
      <c r="R69" s="9">
        <f t="shared" si="7"/>
        <v>31.4290165052879</v>
      </c>
      <c r="S69" s="12">
        <f t="shared" si="8"/>
        <v>3.91541129728489</v>
      </c>
      <c r="T69" s="9">
        <f t="shared" si="9"/>
        <v>1</v>
      </c>
      <c r="U69" s="9">
        <f t="shared" si="10"/>
        <v>0.714285714285714</v>
      </c>
    </row>
    <row r="70" spans="1:21">
      <c r="A70" s="9">
        <f t="shared" si="11"/>
        <v>69</v>
      </c>
      <c r="B70" s="9" t="s">
        <v>163</v>
      </c>
      <c r="C70" s="10" t="s">
        <v>216</v>
      </c>
      <c r="D70" s="12">
        <v>26</v>
      </c>
      <c r="E70" s="12">
        <v>39</v>
      </c>
      <c r="F70" s="12">
        <v>6</v>
      </c>
      <c r="G70" s="9">
        <v>4</v>
      </c>
      <c r="H70" s="9">
        <v>5</v>
      </c>
      <c r="I70" s="9">
        <v>4</v>
      </c>
      <c r="J70" s="12">
        <v>3</v>
      </c>
      <c r="K70" s="9"/>
      <c r="L70" s="9" t="s">
        <v>209</v>
      </c>
      <c r="M70" s="9"/>
      <c r="N70" s="9"/>
      <c r="O70" s="9">
        <f t="shared" si="6"/>
        <v>2.8</v>
      </c>
      <c r="P70" s="9">
        <f t="shared" si="6"/>
        <v>3.5</v>
      </c>
      <c r="Q70" s="9">
        <f t="shared" si="6"/>
        <v>2.8</v>
      </c>
      <c r="R70" s="9">
        <f t="shared" si="7"/>
        <v>14.3675504024173</v>
      </c>
      <c r="S70" s="12">
        <f t="shared" si="8"/>
        <v>3.01620856604464</v>
      </c>
      <c r="T70" s="9">
        <f t="shared" si="9"/>
        <v>0.8</v>
      </c>
      <c r="U70" s="9">
        <f t="shared" si="10"/>
        <v>1.25</v>
      </c>
    </row>
    <row r="71" spans="1:21">
      <c r="A71" s="9">
        <f t="shared" si="11"/>
        <v>70</v>
      </c>
      <c r="B71" s="9" t="s">
        <v>163</v>
      </c>
      <c r="C71" s="10" t="s">
        <v>216</v>
      </c>
      <c r="D71" s="12">
        <v>39</v>
      </c>
      <c r="E71" s="12">
        <v>21</v>
      </c>
      <c r="F71" s="12">
        <v>13</v>
      </c>
      <c r="G71" s="9">
        <v>10</v>
      </c>
      <c r="H71" s="9">
        <v>10</v>
      </c>
      <c r="I71" s="9">
        <v>6</v>
      </c>
      <c r="J71" s="12">
        <v>3</v>
      </c>
      <c r="K71" s="9"/>
      <c r="L71" s="9"/>
      <c r="M71" s="9"/>
      <c r="N71" s="9"/>
      <c r="O71" s="9">
        <f t="shared" si="6"/>
        <v>7</v>
      </c>
      <c r="P71" s="9">
        <f t="shared" si="6"/>
        <v>7</v>
      </c>
      <c r="Q71" s="9">
        <f t="shared" si="6"/>
        <v>4.2</v>
      </c>
      <c r="R71" s="9">
        <f t="shared" si="7"/>
        <v>107.75662801813</v>
      </c>
      <c r="S71" s="12">
        <f t="shared" si="8"/>
        <v>5.90402865711224</v>
      </c>
      <c r="T71" s="9">
        <f t="shared" si="9"/>
        <v>1</v>
      </c>
      <c r="U71" s="9">
        <f t="shared" si="10"/>
        <v>1.66666666666667</v>
      </c>
    </row>
    <row r="72" spans="1:21">
      <c r="A72" s="9">
        <f t="shared" si="11"/>
        <v>71</v>
      </c>
      <c r="B72" s="9" t="s">
        <v>24</v>
      </c>
      <c r="C72" s="10" t="s">
        <v>216</v>
      </c>
      <c r="D72" s="12">
        <v>30</v>
      </c>
      <c r="E72" s="12">
        <v>25</v>
      </c>
      <c r="F72" s="12">
        <v>35</v>
      </c>
      <c r="G72" s="9">
        <v>22</v>
      </c>
      <c r="H72" s="9">
        <v>25</v>
      </c>
      <c r="I72" s="9">
        <v>23</v>
      </c>
      <c r="J72" s="12">
        <v>7</v>
      </c>
      <c r="K72" s="9"/>
      <c r="L72" s="9"/>
      <c r="M72" s="9"/>
      <c r="N72" s="9"/>
      <c r="O72" s="9">
        <f t="shared" si="6"/>
        <v>15.4</v>
      </c>
      <c r="P72" s="9">
        <f t="shared" si="6"/>
        <v>17.5</v>
      </c>
      <c r="Q72" s="9">
        <f t="shared" si="6"/>
        <v>16.1</v>
      </c>
      <c r="R72" s="9">
        <f t="shared" si="7"/>
        <v>2271.86890738224</v>
      </c>
      <c r="S72" s="12">
        <f t="shared" si="8"/>
        <v>16.3102849514584</v>
      </c>
      <c r="T72" s="9">
        <f t="shared" si="9"/>
        <v>0.88</v>
      </c>
      <c r="U72" s="9">
        <f t="shared" si="10"/>
        <v>1.08695652173913</v>
      </c>
    </row>
    <row r="73" spans="1:21">
      <c r="A73" s="9">
        <f t="shared" si="11"/>
        <v>72</v>
      </c>
      <c r="B73" s="9" t="s">
        <v>163</v>
      </c>
      <c r="C73" s="10" t="s">
        <v>217</v>
      </c>
      <c r="D73" s="12">
        <v>10</v>
      </c>
      <c r="E73" s="12">
        <v>5</v>
      </c>
      <c r="F73" s="12">
        <v>15</v>
      </c>
      <c r="G73" s="9">
        <v>10</v>
      </c>
      <c r="H73" s="9">
        <v>8</v>
      </c>
      <c r="I73" s="9">
        <v>8</v>
      </c>
      <c r="J73" s="12">
        <v>4</v>
      </c>
      <c r="K73" s="9"/>
      <c r="L73" s="9" t="s">
        <v>209</v>
      </c>
      <c r="M73" s="9"/>
      <c r="N73" s="9"/>
      <c r="O73" s="9">
        <f t="shared" si="6"/>
        <v>7</v>
      </c>
      <c r="P73" s="9">
        <f t="shared" si="6"/>
        <v>5.6</v>
      </c>
      <c r="Q73" s="9">
        <f t="shared" si="6"/>
        <v>5.6</v>
      </c>
      <c r="R73" s="9">
        <f t="shared" si="7"/>
        <v>114.940403219339</v>
      </c>
      <c r="S73" s="12">
        <f t="shared" si="8"/>
        <v>6.03241713208927</v>
      </c>
      <c r="T73" s="9">
        <f t="shared" si="9"/>
        <v>1.25</v>
      </c>
      <c r="U73" s="9">
        <f t="shared" si="10"/>
        <v>1</v>
      </c>
    </row>
    <row r="74" spans="1:21">
      <c r="A74" s="9">
        <f t="shared" si="11"/>
        <v>73</v>
      </c>
      <c r="B74" s="9" t="s">
        <v>24</v>
      </c>
      <c r="C74" s="10" t="s">
        <v>218</v>
      </c>
      <c r="D74" s="12">
        <v>25</v>
      </c>
      <c r="E74" s="12">
        <v>15</v>
      </c>
      <c r="F74" s="12">
        <v>18</v>
      </c>
      <c r="G74" s="9">
        <v>14</v>
      </c>
      <c r="H74" s="9">
        <v>25</v>
      </c>
      <c r="I74" s="9">
        <v>16</v>
      </c>
      <c r="J74" s="12">
        <v>6</v>
      </c>
      <c r="K74" s="9"/>
      <c r="L74" s="9" t="s">
        <v>202</v>
      </c>
      <c r="M74" s="9"/>
      <c r="N74" s="9"/>
      <c r="O74" s="9">
        <f t="shared" si="6"/>
        <v>9.8</v>
      </c>
      <c r="P74" s="9">
        <f t="shared" si="6"/>
        <v>17.5</v>
      </c>
      <c r="Q74" s="9">
        <f t="shared" si="6"/>
        <v>11.2</v>
      </c>
      <c r="R74" s="9">
        <f t="shared" si="7"/>
        <v>1005.72852816921</v>
      </c>
      <c r="S74" s="12">
        <f t="shared" si="8"/>
        <v>12.4306560243964</v>
      </c>
      <c r="T74" s="9">
        <f t="shared" si="9"/>
        <v>0.56</v>
      </c>
      <c r="U74" s="9">
        <f t="shared" si="10"/>
        <v>1.5625</v>
      </c>
    </row>
    <row r="75" spans="1:21">
      <c r="A75" s="9">
        <f t="shared" si="11"/>
        <v>74</v>
      </c>
      <c r="B75" s="9" t="s">
        <v>163</v>
      </c>
      <c r="C75" s="10" t="s">
        <v>218</v>
      </c>
      <c r="D75" s="12">
        <v>35</v>
      </c>
      <c r="E75" s="12">
        <v>23</v>
      </c>
      <c r="F75" s="12">
        <v>38</v>
      </c>
      <c r="G75" s="9">
        <v>5</v>
      </c>
      <c r="H75" s="9">
        <v>4</v>
      </c>
      <c r="I75" s="9">
        <v>6</v>
      </c>
      <c r="J75" s="12">
        <v>3</v>
      </c>
      <c r="K75" s="9"/>
      <c r="L75" s="9"/>
      <c r="M75" s="9"/>
      <c r="N75" s="9"/>
      <c r="O75" s="9">
        <f t="shared" si="6"/>
        <v>3.5</v>
      </c>
      <c r="P75" s="9">
        <f t="shared" si="6"/>
        <v>2.8</v>
      </c>
      <c r="Q75" s="9">
        <f t="shared" si="6"/>
        <v>4.2</v>
      </c>
      <c r="R75" s="9">
        <f t="shared" si="7"/>
        <v>21.551325603626</v>
      </c>
      <c r="S75" s="12">
        <f t="shared" si="8"/>
        <v>3.45269690406266</v>
      </c>
      <c r="T75" s="9">
        <f t="shared" si="9"/>
        <v>1.25</v>
      </c>
      <c r="U75" s="9">
        <f t="shared" si="10"/>
        <v>0.666666666666667</v>
      </c>
    </row>
    <row r="76" spans="1:21">
      <c r="A76" s="9">
        <f t="shared" si="11"/>
        <v>75</v>
      </c>
      <c r="B76" s="9" t="s">
        <v>24</v>
      </c>
      <c r="C76" s="10" t="s">
        <v>218</v>
      </c>
      <c r="D76" s="11">
        <v>40</v>
      </c>
      <c r="E76" s="11">
        <v>30</v>
      </c>
      <c r="F76" s="11">
        <v>50</v>
      </c>
      <c r="G76" s="9">
        <v>8</v>
      </c>
      <c r="H76" s="9">
        <v>20</v>
      </c>
      <c r="I76" s="9">
        <v>12</v>
      </c>
      <c r="J76" s="12">
        <v>6</v>
      </c>
      <c r="K76" s="9">
        <v>2</v>
      </c>
      <c r="L76" s="9" t="s">
        <v>219</v>
      </c>
      <c r="M76" s="9"/>
      <c r="N76" s="9"/>
      <c r="O76" s="9">
        <f t="shared" si="6"/>
        <v>5.6</v>
      </c>
      <c r="P76" s="9">
        <f t="shared" si="6"/>
        <v>14</v>
      </c>
      <c r="Q76" s="9">
        <f t="shared" si="6"/>
        <v>8.4</v>
      </c>
      <c r="R76" s="9">
        <f t="shared" si="7"/>
        <v>344.821209658016</v>
      </c>
      <c r="S76" s="12">
        <f t="shared" si="8"/>
        <v>8.7002510166708</v>
      </c>
      <c r="T76" s="9">
        <f t="shared" si="9"/>
        <v>0.4</v>
      </c>
      <c r="U76" s="9">
        <f t="shared" si="10"/>
        <v>1.66666666666667</v>
      </c>
    </row>
    <row r="77" spans="1:21">
      <c r="A77" s="9">
        <f t="shared" si="11"/>
        <v>76</v>
      </c>
      <c r="B77" s="9" t="s">
        <v>163</v>
      </c>
      <c r="C77" s="10" t="s">
        <v>218</v>
      </c>
      <c r="D77" s="11">
        <v>39</v>
      </c>
      <c r="E77" s="11">
        <v>49</v>
      </c>
      <c r="F77" s="11">
        <v>46</v>
      </c>
      <c r="G77" s="9">
        <v>6</v>
      </c>
      <c r="H77" s="9">
        <v>6</v>
      </c>
      <c r="I77" s="9">
        <v>4</v>
      </c>
      <c r="J77" s="12">
        <v>4</v>
      </c>
      <c r="K77" s="9"/>
      <c r="L77" s="9" t="s">
        <v>209</v>
      </c>
      <c r="M77" s="9"/>
      <c r="N77" s="9"/>
      <c r="O77" s="9">
        <f t="shared" si="6"/>
        <v>4.2</v>
      </c>
      <c r="P77" s="9">
        <f t="shared" si="6"/>
        <v>4.2</v>
      </c>
      <c r="Q77" s="9">
        <f t="shared" si="6"/>
        <v>2.8</v>
      </c>
      <c r="R77" s="9">
        <f t="shared" si="7"/>
        <v>25.8615907243512</v>
      </c>
      <c r="S77" s="12">
        <f t="shared" si="8"/>
        <v>3.66903795189245</v>
      </c>
      <c r="T77" s="9">
        <f t="shared" si="9"/>
        <v>1</v>
      </c>
      <c r="U77" s="9">
        <f t="shared" si="10"/>
        <v>1.5</v>
      </c>
    </row>
    <row r="78" spans="1:21">
      <c r="A78" s="9">
        <f t="shared" si="11"/>
        <v>77</v>
      </c>
      <c r="B78" s="9" t="s">
        <v>163</v>
      </c>
      <c r="C78" s="10" t="s">
        <v>220</v>
      </c>
      <c r="D78" s="12">
        <v>9</v>
      </c>
      <c r="E78" s="12">
        <v>18</v>
      </c>
      <c r="F78" s="12">
        <v>38</v>
      </c>
      <c r="G78" s="9">
        <v>10</v>
      </c>
      <c r="H78" s="9">
        <v>6</v>
      </c>
      <c r="I78" s="9">
        <v>10</v>
      </c>
      <c r="J78" s="12">
        <v>4</v>
      </c>
      <c r="K78" s="9"/>
      <c r="L78" s="9" t="s">
        <v>209</v>
      </c>
      <c r="M78" s="9"/>
      <c r="N78" s="9"/>
      <c r="O78" s="9">
        <f t="shared" si="6"/>
        <v>7</v>
      </c>
      <c r="P78" s="9">
        <f t="shared" si="6"/>
        <v>4.2</v>
      </c>
      <c r="Q78" s="9">
        <f t="shared" si="6"/>
        <v>7</v>
      </c>
      <c r="R78" s="9">
        <f t="shared" si="7"/>
        <v>107.75662801813</v>
      </c>
      <c r="S78" s="12">
        <f t="shared" si="8"/>
        <v>5.90402865711224</v>
      </c>
      <c r="T78" s="9">
        <f t="shared" si="9"/>
        <v>1.66666666666667</v>
      </c>
      <c r="U78" s="9">
        <f t="shared" si="10"/>
        <v>0.6</v>
      </c>
    </row>
    <row r="79" spans="1:21">
      <c r="A79" s="9">
        <f t="shared" si="11"/>
        <v>78</v>
      </c>
      <c r="B79" s="9" t="s">
        <v>163</v>
      </c>
      <c r="C79" s="10" t="s">
        <v>220</v>
      </c>
      <c r="D79" s="12">
        <v>2</v>
      </c>
      <c r="E79" s="12">
        <v>37</v>
      </c>
      <c r="F79" s="12">
        <v>17</v>
      </c>
      <c r="G79" s="9">
        <v>7</v>
      </c>
      <c r="H79" s="9">
        <v>7</v>
      </c>
      <c r="I79" s="9">
        <v>5</v>
      </c>
      <c r="J79" s="12">
        <v>3</v>
      </c>
      <c r="K79" s="9"/>
      <c r="L79" s="9"/>
      <c r="M79" s="9"/>
      <c r="N79" s="9"/>
      <c r="O79" s="9">
        <f t="shared" si="6"/>
        <v>4.9</v>
      </c>
      <c r="P79" s="9">
        <f t="shared" si="6"/>
        <v>4.9</v>
      </c>
      <c r="Q79" s="9">
        <f t="shared" si="6"/>
        <v>3.5</v>
      </c>
      <c r="R79" s="9">
        <f t="shared" si="7"/>
        <v>44.000623107403</v>
      </c>
      <c r="S79" s="12">
        <f t="shared" si="8"/>
        <v>4.38012732197318</v>
      </c>
      <c r="T79" s="9">
        <f t="shared" si="9"/>
        <v>1</v>
      </c>
      <c r="U79" s="9">
        <f t="shared" si="10"/>
        <v>1.4</v>
      </c>
    </row>
    <row r="80" spans="1:21">
      <c r="A80" s="9">
        <f t="shared" si="11"/>
        <v>79</v>
      </c>
      <c r="B80" s="9" t="s">
        <v>163</v>
      </c>
      <c r="C80" s="10" t="s">
        <v>220</v>
      </c>
      <c r="D80" s="11">
        <v>19</v>
      </c>
      <c r="E80" s="11">
        <v>15</v>
      </c>
      <c r="F80" s="11">
        <v>49</v>
      </c>
      <c r="G80" s="9">
        <v>7</v>
      </c>
      <c r="H80" s="9">
        <v>8</v>
      </c>
      <c r="I80" s="9">
        <v>6</v>
      </c>
      <c r="J80" s="12">
        <v>4</v>
      </c>
      <c r="K80" s="9"/>
      <c r="L80" s="9" t="s">
        <v>209</v>
      </c>
      <c r="M80" s="9"/>
      <c r="N80" s="9"/>
      <c r="O80" s="9">
        <f t="shared" si="6"/>
        <v>4.9</v>
      </c>
      <c r="P80" s="9">
        <f t="shared" si="6"/>
        <v>5.6</v>
      </c>
      <c r="Q80" s="9">
        <f t="shared" si="6"/>
        <v>4.2</v>
      </c>
      <c r="R80" s="9">
        <f t="shared" si="7"/>
        <v>60.3437116901527</v>
      </c>
      <c r="S80" s="12">
        <f t="shared" si="8"/>
        <v>4.86643730284103</v>
      </c>
      <c r="T80" s="9">
        <f t="shared" si="9"/>
        <v>0.875</v>
      </c>
      <c r="U80" s="9">
        <f t="shared" si="10"/>
        <v>1.33333333333333</v>
      </c>
    </row>
    <row r="81" spans="1:21">
      <c r="A81" s="9">
        <f t="shared" si="11"/>
        <v>80</v>
      </c>
      <c r="B81" s="9" t="s">
        <v>163</v>
      </c>
      <c r="C81" s="10" t="s">
        <v>220</v>
      </c>
      <c r="D81" s="11">
        <v>41</v>
      </c>
      <c r="E81" s="11">
        <v>28</v>
      </c>
      <c r="F81" s="11">
        <v>3</v>
      </c>
      <c r="G81" s="9">
        <v>15</v>
      </c>
      <c r="H81" s="9">
        <v>5</v>
      </c>
      <c r="I81" s="9">
        <v>10</v>
      </c>
      <c r="J81" s="12">
        <v>4</v>
      </c>
      <c r="K81" s="9"/>
      <c r="L81" s="9" t="s">
        <v>221</v>
      </c>
      <c r="M81" s="9"/>
      <c r="N81" s="9"/>
      <c r="O81" s="9">
        <f t="shared" si="6"/>
        <v>10.5</v>
      </c>
      <c r="P81" s="9">
        <f t="shared" si="6"/>
        <v>3.5</v>
      </c>
      <c r="Q81" s="9">
        <f t="shared" si="6"/>
        <v>7</v>
      </c>
      <c r="R81" s="9">
        <f t="shared" si="7"/>
        <v>134.695785022662</v>
      </c>
      <c r="S81" s="12">
        <f t="shared" si="8"/>
        <v>6.35992207491249</v>
      </c>
      <c r="T81" s="9">
        <f t="shared" si="9"/>
        <v>3</v>
      </c>
      <c r="U81" s="9">
        <f t="shared" si="10"/>
        <v>0.5</v>
      </c>
    </row>
    <row r="82" spans="1:21">
      <c r="A82" s="9">
        <f t="shared" si="11"/>
        <v>81</v>
      </c>
      <c r="B82" s="9" t="s">
        <v>163</v>
      </c>
      <c r="C82" s="10" t="s">
        <v>222</v>
      </c>
      <c r="D82" s="12">
        <v>18</v>
      </c>
      <c r="E82" s="12">
        <v>7</v>
      </c>
      <c r="F82" s="12">
        <v>20</v>
      </c>
      <c r="G82" s="9">
        <v>14</v>
      </c>
      <c r="H82" s="9">
        <v>12</v>
      </c>
      <c r="I82" s="9">
        <v>15</v>
      </c>
      <c r="J82" s="12">
        <v>4</v>
      </c>
      <c r="K82" s="9"/>
      <c r="L82" s="9"/>
      <c r="M82" s="9"/>
      <c r="N82" s="9"/>
      <c r="O82" s="9">
        <f t="shared" si="6"/>
        <v>9.8</v>
      </c>
      <c r="P82" s="9">
        <f t="shared" si="6"/>
        <v>8.4</v>
      </c>
      <c r="Q82" s="9">
        <f t="shared" si="6"/>
        <v>10.5</v>
      </c>
      <c r="R82" s="9">
        <f t="shared" si="7"/>
        <v>452.577837676145</v>
      </c>
      <c r="S82" s="12">
        <f t="shared" si="8"/>
        <v>9.52572896233471</v>
      </c>
      <c r="T82" s="9">
        <f t="shared" si="9"/>
        <v>1.16666666666667</v>
      </c>
      <c r="U82" s="9">
        <f t="shared" si="10"/>
        <v>0.8</v>
      </c>
    </row>
    <row r="83" spans="1:21">
      <c r="A83" s="9">
        <f t="shared" si="11"/>
        <v>82</v>
      </c>
      <c r="B83" s="9" t="s">
        <v>163</v>
      </c>
      <c r="C83" s="10" t="s">
        <v>222</v>
      </c>
      <c r="D83" s="12">
        <v>25</v>
      </c>
      <c r="E83" s="12">
        <v>10</v>
      </c>
      <c r="F83" s="12">
        <v>9</v>
      </c>
      <c r="G83" s="9">
        <v>10</v>
      </c>
      <c r="H83" s="9">
        <v>10</v>
      </c>
      <c r="I83" s="9">
        <v>9</v>
      </c>
      <c r="J83" s="12">
        <v>4</v>
      </c>
      <c r="K83" s="9"/>
      <c r="L83" s="9"/>
      <c r="M83" s="9"/>
      <c r="N83" s="9"/>
      <c r="O83" s="9">
        <f t="shared" si="6"/>
        <v>7</v>
      </c>
      <c r="P83" s="9">
        <f t="shared" si="6"/>
        <v>7</v>
      </c>
      <c r="Q83" s="9">
        <f t="shared" si="6"/>
        <v>6.3</v>
      </c>
      <c r="R83" s="9">
        <f t="shared" si="7"/>
        <v>161.634942027195</v>
      </c>
      <c r="S83" s="12">
        <f t="shared" si="8"/>
        <v>6.75842569223941</v>
      </c>
      <c r="T83" s="9">
        <f t="shared" si="9"/>
        <v>1</v>
      </c>
      <c r="U83" s="9">
        <f t="shared" si="10"/>
        <v>1.11111111111111</v>
      </c>
    </row>
    <row r="84" spans="1:21">
      <c r="A84" s="9">
        <f t="shared" si="11"/>
        <v>83</v>
      </c>
      <c r="B84" s="9" t="s">
        <v>163</v>
      </c>
      <c r="C84" s="10" t="s">
        <v>223</v>
      </c>
      <c r="D84" s="12">
        <v>22</v>
      </c>
      <c r="E84" s="12">
        <v>38</v>
      </c>
      <c r="F84" s="12">
        <v>30</v>
      </c>
      <c r="G84" s="9">
        <v>10</v>
      </c>
      <c r="H84" s="9">
        <v>8</v>
      </c>
      <c r="I84" s="9">
        <v>7</v>
      </c>
      <c r="J84" s="12">
        <v>4</v>
      </c>
      <c r="K84" s="9"/>
      <c r="L84" s="9" t="s">
        <v>224</v>
      </c>
      <c r="M84" s="9"/>
      <c r="N84" s="9"/>
      <c r="O84" s="9">
        <f t="shared" si="6"/>
        <v>7</v>
      </c>
      <c r="P84" s="9">
        <f t="shared" si="6"/>
        <v>5.6</v>
      </c>
      <c r="Q84" s="9">
        <f t="shared" si="6"/>
        <v>4.9</v>
      </c>
      <c r="R84" s="9">
        <f t="shared" si="7"/>
        <v>100.572852816921</v>
      </c>
      <c r="S84" s="12">
        <f t="shared" si="8"/>
        <v>5.76979941973198</v>
      </c>
      <c r="T84" s="9">
        <f t="shared" si="9"/>
        <v>1.25</v>
      </c>
      <c r="U84" s="9">
        <f t="shared" si="10"/>
        <v>1.14285714285714</v>
      </c>
    </row>
    <row r="85" spans="1:21">
      <c r="A85" s="9">
        <f t="shared" si="11"/>
        <v>84</v>
      </c>
      <c r="B85" s="9" t="s">
        <v>163</v>
      </c>
      <c r="C85" s="10" t="s">
        <v>223</v>
      </c>
      <c r="D85" s="12">
        <v>6</v>
      </c>
      <c r="E85" s="12">
        <v>29</v>
      </c>
      <c r="F85" s="12">
        <v>10</v>
      </c>
      <c r="G85" s="9">
        <v>10</v>
      </c>
      <c r="H85" s="9">
        <v>5</v>
      </c>
      <c r="I85" s="9">
        <v>5</v>
      </c>
      <c r="J85" s="12">
        <v>3</v>
      </c>
      <c r="K85" s="9"/>
      <c r="L85" s="9" t="s">
        <v>225</v>
      </c>
      <c r="M85" s="9"/>
      <c r="N85" s="9"/>
      <c r="O85" s="9">
        <f t="shared" si="6"/>
        <v>7</v>
      </c>
      <c r="P85" s="9">
        <f t="shared" si="6"/>
        <v>3.5</v>
      </c>
      <c r="Q85" s="9">
        <f t="shared" si="6"/>
        <v>3.5</v>
      </c>
      <c r="R85" s="9">
        <f t="shared" si="7"/>
        <v>44.8985950075541</v>
      </c>
      <c r="S85" s="12">
        <f t="shared" si="8"/>
        <v>4.40972367463206</v>
      </c>
      <c r="T85" s="9">
        <f t="shared" si="9"/>
        <v>2</v>
      </c>
      <c r="U85" s="9">
        <f t="shared" si="10"/>
        <v>1</v>
      </c>
    </row>
    <row r="86" spans="1:21">
      <c r="A86" s="9">
        <f t="shared" si="11"/>
        <v>85</v>
      </c>
      <c r="B86" s="9" t="s">
        <v>163</v>
      </c>
      <c r="C86" s="10" t="s">
        <v>223</v>
      </c>
      <c r="D86" s="12">
        <v>19</v>
      </c>
      <c r="E86" s="12">
        <v>37</v>
      </c>
      <c r="F86" s="12">
        <v>14</v>
      </c>
      <c r="G86" s="9">
        <v>6</v>
      </c>
      <c r="H86" s="9">
        <v>6</v>
      </c>
      <c r="I86" s="9">
        <v>8</v>
      </c>
      <c r="J86" s="12">
        <v>4</v>
      </c>
      <c r="K86" s="9"/>
      <c r="L86" s="9"/>
      <c r="M86" s="9"/>
      <c r="N86" s="9"/>
      <c r="O86" s="9">
        <f t="shared" si="6"/>
        <v>4.2</v>
      </c>
      <c r="P86" s="9">
        <f t="shared" si="6"/>
        <v>4.2</v>
      </c>
      <c r="Q86" s="9">
        <f t="shared" si="6"/>
        <v>5.6</v>
      </c>
      <c r="R86" s="9">
        <f t="shared" si="7"/>
        <v>51.7231814487023</v>
      </c>
      <c r="S86" s="12">
        <f t="shared" si="8"/>
        <v>4.62269814845248</v>
      </c>
      <c r="T86" s="9">
        <f t="shared" si="9"/>
        <v>1</v>
      </c>
      <c r="U86" s="9">
        <f t="shared" si="10"/>
        <v>0.75</v>
      </c>
    </row>
    <row r="87" spans="1:21">
      <c r="A87" s="9">
        <f t="shared" si="11"/>
        <v>86</v>
      </c>
      <c r="B87" s="9" t="s">
        <v>163</v>
      </c>
      <c r="C87" s="10" t="s">
        <v>223</v>
      </c>
      <c r="D87" s="12">
        <v>22</v>
      </c>
      <c r="E87" s="12">
        <v>39</v>
      </c>
      <c r="F87" s="12">
        <v>30</v>
      </c>
      <c r="G87" s="9">
        <v>15</v>
      </c>
      <c r="H87" s="9">
        <v>5</v>
      </c>
      <c r="I87" s="9">
        <v>15</v>
      </c>
      <c r="J87" s="12">
        <v>4</v>
      </c>
      <c r="K87" s="9"/>
      <c r="L87" s="9"/>
      <c r="M87" s="9"/>
      <c r="N87" s="9"/>
      <c r="O87" s="9">
        <f t="shared" si="6"/>
        <v>10.5</v>
      </c>
      <c r="P87" s="9">
        <f t="shared" si="6"/>
        <v>3.5</v>
      </c>
      <c r="Q87" s="9">
        <f t="shared" si="6"/>
        <v>10.5</v>
      </c>
      <c r="R87" s="9">
        <f t="shared" si="7"/>
        <v>202.043677533994</v>
      </c>
      <c r="S87" s="12">
        <f t="shared" si="8"/>
        <v>7.28029338068166</v>
      </c>
      <c r="T87" s="9">
        <f t="shared" si="9"/>
        <v>3</v>
      </c>
      <c r="U87" s="9">
        <f t="shared" si="10"/>
        <v>0.333333333333333</v>
      </c>
    </row>
    <row r="88" spans="1:21">
      <c r="A88" s="9">
        <f t="shared" si="11"/>
        <v>87</v>
      </c>
      <c r="B88" s="9" t="s">
        <v>163</v>
      </c>
      <c r="C88" s="10" t="s">
        <v>223</v>
      </c>
      <c r="D88" s="12">
        <v>25</v>
      </c>
      <c r="E88" s="12">
        <v>22</v>
      </c>
      <c r="F88" s="12">
        <v>0</v>
      </c>
      <c r="G88" s="9">
        <v>5</v>
      </c>
      <c r="H88" s="9">
        <v>5</v>
      </c>
      <c r="I88" s="9">
        <v>5</v>
      </c>
      <c r="J88" s="12">
        <v>3</v>
      </c>
      <c r="K88" s="9"/>
      <c r="L88" s="9" t="s">
        <v>226</v>
      </c>
      <c r="M88" s="9"/>
      <c r="N88" s="9"/>
      <c r="O88" s="9">
        <f t="shared" si="6"/>
        <v>3.5</v>
      </c>
      <c r="P88" s="9">
        <f t="shared" si="6"/>
        <v>3.5</v>
      </c>
      <c r="Q88" s="9">
        <f t="shared" si="6"/>
        <v>3.5</v>
      </c>
      <c r="R88" s="9">
        <f t="shared" si="7"/>
        <v>22.4492975037771</v>
      </c>
      <c r="S88" s="12">
        <f t="shared" si="8"/>
        <v>3.5</v>
      </c>
      <c r="T88" s="9">
        <f t="shared" si="9"/>
        <v>1</v>
      </c>
      <c r="U88" s="9">
        <f t="shared" si="10"/>
        <v>1</v>
      </c>
    </row>
    <row r="89" spans="1:21">
      <c r="A89" s="9">
        <f t="shared" si="11"/>
        <v>88</v>
      </c>
      <c r="B89" s="9" t="s">
        <v>163</v>
      </c>
      <c r="C89" s="10" t="s">
        <v>223</v>
      </c>
      <c r="D89" s="11">
        <v>45</v>
      </c>
      <c r="E89" s="11">
        <v>35</v>
      </c>
      <c r="F89" s="11">
        <v>33</v>
      </c>
      <c r="G89" s="9">
        <v>10</v>
      </c>
      <c r="H89" s="9">
        <v>10</v>
      </c>
      <c r="I89" s="9">
        <v>10</v>
      </c>
      <c r="J89" s="12">
        <v>4</v>
      </c>
      <c r="K89" s="9"/>
      <c r="L89" s="9"/>
      <c r="M89" s="9"/>
      <c r="N89" s="9"/>
      <c r="O89" s="9">
        <f t="shared" si="6"/>
        <v>7</v>
      </c>
      <c r="P89" s="9">
        <f t="shared" si="6"/>
        <v>7</v>
      </c>
      <c r="Q89" s="9">
        <f t="shared" si="6"/>
        <v>7</v>
      </c>
      <c r="R89" s="9">
        <f t="shared" si="7"/>
        <v>179.594380030217</v>
      </c>
      <c r="S89" s="12">
        <f t="shared" si="8"/>
        <v>7</v>
      </c>
      <c r="T89" s="9">
        <f t="shared" si="9"/>
        <v>1</v>
      </c>
      <c r="U89" s="9">
        <f t="shared" si="10"/>
        <v>1</v>
      </c>
    </row>
    <row r="90" spans="1:21">
      <c r="A90" s="9">
        <f t="shared" si="11"/>
        <v>89</v>
      </c>
      <c r="B90" s="9" t="s">
        <v>163</v>
      </c>
      <c r="C90" s="10" t="s">
        <v>223</v>
      </c>
      <c r="D90" s="11">
        <v>46</v>
      </c>
      <c r="E90" s="11">
        <v>30</v>
      </c>
      <c r="F90" s="11">
        <v>25</v>
      </c>
      <c r="G90" s="9">
        <v>8</v>
      </c>
      <c r="H90" s="9">
        <v>5</v>
      </c>
      <c r="I90" s="9">
        <v>10</v>
      </c>
      <c r="J90" s="12">
        <v>4</v>
      </c>
      <c r="K90" s="9"/>
      <c r="L90" s="9"/>
      <c r="M90" s="9"/>
      <c r="N90" s="9"/>
      <c r="O90" s="9">
        <f t="shared" si="6"/>
        <v>5.6</v>
      </c>
      <c r="P90" s="9">
        <f t="shared" si="6"/>
        <v>3.5</v>
      </c>
      <c r="Q90" s="9">
        <f t="shared" si="6"/>
        <v>7</v>
      </c>
      <c r="R90" s="9">
        <f t="shared" si="7"/>
        <v>71.8377520120866</v>
      </c>
      <c r="S90" s="12">
        <f t="shared" si="8"/>
        <v>5.15764409809654</v>
      </c>
      <c r="T90" s="9">
        <f t="shared" si="9"/>
        <v>1.6</v>
      </c>
      <c r="U90" s="9">
        <f t="shared" si="10"/>
        <v>0.5</v>
      </c>
    </row>
    <row r="91" spans="1:21">
      <c r="A91" s="9">
        <f t="shared" si="11"/>
        <v>90</v>
      </c>
      <c r="B91" s="9" t="s">
        <v>163</v>
      </c>
      <c r="C91" s="10" t="s">
        <v>227</v>
      </c>
      <c r="D91" s="12">
        <v>10</v>
      </c>
      <c r="E91" s="12">
        <v>25</v>
      </c>
      <c r="F91" s="12">
        <v>6</v>
      </c>
      <c r="G91" s="9">
        <v>10</v>
      </c>
      <c r="H91" s="9">
        <v>10</v>
      </c>
      <c r="I91" s="9">
        <v>9</v>
      </c>
      <c r="J91" s="12">
        <v>4</v>
      </c>
      <c r="K91" s="9"/>
      <c r="L91" s="9"/>
      <c r="M91" s="9"/>
      <c r="N91" s="9"/>
      <c r="O91" s="9">
        <f t="shared" si="6"/>
        <v>7</v>
      </c>
      <c r="P91" s="9">
        <f t="shared" si="6"/>
        <v>7</v>
      </c>
      <c r="Q91" s="9">
        <f t="shared" si="6"/>
        <v>6.3</v>
      </c>
      <c r="R91" s="9">
        <f t="shared" si="7"/>
        <v>161.634942027195</v>
      </c>
      <c r="S91" s="12">
        <f t="shared" si="8"/>
        <v>6.75842569223941</v>
      </c>
      <c r="T91" s="9">
        <f t="shared" si="9"/>
        <v>1</v>
      </c>
      <c r="U91" s="9">
        <f t="shared" si="10"/>
        <v>1.11111111111111</v>
      </c>
    </row>
    <row r="92" spans="1:21">
      <c r="A92" s="9">
        <f t="shared" si="11"/>
        <v>91</v>
      </c>
      <c r="B92" s="9" t="s">
        <v>163</v>
      </c>
      <c r="C92" s="10" t="s">
        <v>227</v>
      </c>
      <c r="D92" s="12">
        <v>19</v>
      </c>
      <c r="E92" s="12">
        <v>15</v>
      </c>
      <c r="F92" s="12">
        <v>25</v>
      </c>
      <c r="G92" s="9">
        <v>7</v>
      </c>
      <c r="H92" s="9">
        <v>4</v>
      </c>
      <c r="I92" s="9">
        <v>7</v>
      </c>
      <c r="J92" s="12">
        <v>3</v>
      </c>
      <c r="K92" s="9"/>
      <c r="L92" s="9" t="s">
        <v>228</v>
      </c>
      <c r="M92" s="9"/>
      <c r="N92" s="9"/>
      <c r="O92" s="9">
        <f t="shared" si="6"/>
        <v>4.9</v>
      </c>
      <c r="P92" s="9">
        <f t="shared" si="6"/>
        <v>2.8</v>
      </c>
      <c r="Q92" s="9">
        <f t="shared" si="6"/>
        <v>4.9</v>
      </c>
      <c r="R92" s="9">
        <f t="shared" si="7"/>
        <v>35.2004984859224</v>
      </c>
      <c r="S92" s="12">
        <f t="shared" si="8"/>
        <v>4.06615001349459</v>
      </c>
      <c r="T92" s="9">
        <f t="shared" si="9"/>
        <v>1.75</v>
      </c>
      <c r="U92" s="9">
        <f t="shared" si="10"/>
        <v>0.571428571428571</v>
      </c>
    </row>
    <row r="93" spans="1:21">
      <c r="A93" s="9">
        <f t="shared" si="11"/>
        <v>92</v>
      </c>
      <c r="B93" s="9" t="s">
        <v>163</v>
      </c>
      <c r="C93" s="10" t="s">
        <v>227</v>
      </c>
      <c r="D93" s="12">
        <v>35</v>
      </c>
      <c r="E93" s="12">
        <v>30</v>
      </c>
      <c r="F93" s="12">
        <v>20</v>
      </c>
      <c r="G93" s="9">
        <v>15</v>
      </c>
      <c r="H93" s="9">
        <v>13</v>
      </c>
      <c r="I93" s="9">
        <v>10</v>
      </c>
      <c r="J93" s="12">
        <v>4</v>
      </c>
      <c r="K93" s="9"/>
      <c r="L93" s="9"/>
      <c r="M93" s="9"/>
      <c r="N93" s="9"/>
      <c r="O93" s="9">
        <f t="shared" si="6"/>
        <v>10.5</v>
      </c>
      <c r="P93" s="9">
        <f t="shared" si="6"/>
        <v>9.1</v>
      </c>
      <c r="Q93" s="9">
        <f t="shared" si="6"/>
        <v>7</v>
      </c>
      <c r="R93" s="9">
        <f t="shared" si="7"/>
        <v>350.209041058922</v>
      </c>
      <c r="S93" s="12">
        <f t="shared" si="8"/>
        <v>8.74533084222974</v>
      </c>
      <c r="T93" s="9">
        <f t="shared" si="9"/>
        <v>1.15384615384615</v>
      </c>
      <c r="U93" s="9">
        <f t="shared" si="10"/>
        <v>1.3</v>
      </c>
    </row>
    <row r="94" spans="1:21">
      <c r="A94" s="9">
        <f t="shared" si="11"/>
        <v>93</v>
      </c>
      <c r="B94" s="9" t="s">
        <v>163</v>
      </c>
      <c r="C94" s="10" t="s">
        <v>227</v>
      </c>
      <c r="D94" s="12">
        <v>29</v>
      </c>
      <c r="E94" s="12">
        <v>35</v>
      </c>
      <c r="F94" s="12">
        <v>12</v>
      </c>
      <c r="G94" s="9">
        <v>10</v>
      </c>
      <c r="H94" s="9">
        <v>12</v>
      </c>
      <c r="I94" s="9">
        <v>6</v>
      </c>
      <c r="J94" s="12">
        <v>3</v>
      </c>
      <c r="K94" s="9"/>
      <c r="L94" s="9"/>
      <c r="M94" s="9"/>
      <c r="N94" s="9"/>
      <c r="O94" s="9">
        <f t="shared" si="6"/>
        <v>7</v>
      </c>
      <c r="P94" s="9">
        <f t="shared" si="6"/>
        <v>8.4</v>
      </c>
      <c r="Q94" s="9">
        <f t="shared" si="6"/>
        <v>4.2</v>
      </c>
      <c r="R94" s="9">
        <f t="shared" si="7"/>
        <v>129.307953621756</v>
      </c>
      <c r="S94" s="12">
        <f t="shared" si="8"/>
        <v>6.27396664518003</v>
      </c>
      <c r="T94" s="9">
        <f t="shared" si="9"/>
        <v>0.833333333333333</v>
      </c>
      <c r="U94" s="9">
        <f t="shared" si="10"/>
        <v>2</v>
      </c>
    </row>
    <row r="95" spans="1:21">
      <c r="A95" s="9">
        <f t="shared" si="11"/>
        <v>94</v>
      </c>
      <c r="B95" s="9" t="s">
        <v>163</v>
      </c>
      <c r="C95" s="10" t="s">
        <v>229</v>
      </c>
      <c r="D95" s="12">
        <v>17</v>
      </c>
      <c r="E95" s="12">
        <v>22</v>
      </c>
      <c r="F95" s="12">
        <v>22</v>
      </c>
      <c r="G95" s="9">
        <v>7</v>
      </c>
      <c r="H95" s="9">
        <v>6</v>
      </c>
      <c r="I95" s="9">
        <v>6</v>
      </c>
      <c r="J95" s="12">
        <v>4</v>
      </c>
      <c r="K95" s="9"/>
      <c r="L95" s="9"/>
      <c r="M95" s="9"/>
      <c r="N95" s="9"/>
      <c r="O95" s="9">
        <f t="shared" si="6"/>
        <v>4.9</v>
      </c>
      <c r="P95" s="9">
        <f t="shared" si="6"/>
        <v>4.2</v>
      </c>
      <c r="Q95" s="9">
        <f t="shared" si="6"/>
        <v>4.2</v>
      </c>
      <c r="R95" s="9">
        <f t="shared" si="7"/>
        <v>45.2577837676145</v>
      </c>
      <c r="S95" s="12">
        <f t="shared" si="8"/>
        <v>4.42145171835946</v>
      </c>
      <c r="T95" s="9">
        <f t="shared" si="9"/>
        <v>1.16666666666667</v>
      </c>
      <c r="U95" s="9">
        <f t="shared" si="10"/>
        <v>1</v>
      </c>
    </row>
    <row r="96" spans="1:21">
      <c r="A96" s="9">
        <f t="shared" si="11"/>
        <v>95</v>
      </c>
      <c r="B96" s="9" t="s">
        <v>163</v>
      </c>
      <c r="C96" s="10" t="s">
        <v>229</v>
      </c>
      <c r="D96" s="12">
        <v>27</v>
      </c>
      <c r="E96" s="12">
        <v>15</v>
      </c>
      <c r="F96" s="12">
        <v>20</v>
      </c>
      <c r="G96" s="9">
        <v>7</v>
      </c>
      <c r="H96" s="9">
        <v>7</v>
      </c>
      <c r="I96" s="9">
        <v>5</v>
      </c>
      <c r="J96" s="12">
        <v>4</v>
      </c>
      <c r="K96" s="9"/>
      <c r="L96" s="9"/>
      <c r="M96" s="9"/>
      <c r="N96" s="9"/>
      <c r="O96" s="9">
        <f t="shared" si="6"/>
        <v>4.9</v>
      </c>
      <c r="P96" s="9">
        <f t="shared" si="6"/>
        <v>4.9</v>
      </c>
      <c r="Q96" s="9">
        <f t="shared" si="6"/>
        <v>3.5</v>
      </c>
      <c r="R96" s="9">
        <f t="shared" si="7"/>
        <v>44.000623107403</v>
      </c>
      <c r="S96" s="12">
        <f t="shared" si="8"/>
        <v>4.38012732197318</v>
      </c>
      <c r="T96" s="9">
        <f t="shared" si="9"/>
        <v>1</v>
      </c>
      <c r="U96" s="9">
        <f t="shared" si="10"/>
        <v>1.4</v>
      </c>
    </row>
    <row r="97" spans="1:21">
      <c r="A97" s="9">
        <f t="shared" si="11"/>
        <v>96</v>
      </c>
      <c r="B97" s="9" t="s">
        <v>163</v>
      </c>
      <c r="C97" s="10" t="s">
        <v>229</v>
      </c>
      <c r="D97" s="12">
        <v>22</v>
      </c>
      <c r="E97" s="12">
        <v>25</v>
      </c>
      <c r="F97" s="12">
        <v>40</v>
      </c>
      <c r="G97" s="9">
        <v>10</v>
      </c>
      <c r="H97" s="9">
        <v>6</v>
      </c>
      <c r="I97" s="9">
        <v>10</v>
      </c>
      <c r="J97" s="12">
        <v>4</v>
      </c>
      <c r="K97" s="9"/>
      <c r="L97" s="9"/>
      <c r="M97" s="9"/>
      <c r="N97" s="9"/>
      <c r="O97" s="9">
        <f t="shared" si="6"/>
        <v>7</v>
      </c>
      <c r="P97" s="9">
        <f t="shared" si="6"/>
        <v>4.2</v>
      </c>
      <c r="Q97" s="9">
        <f t="shared" si="6"/>
        <v>7</v>
      </c>
      <c r="R97" s="9">
        <f t="shared" si="7"/>
        <v>107.75662801813</v>
      </c>
      <c r="S97" s="12">
        <f t="shared" si="8"/>
        <v>5.90402865711224</v>
      </c>
      <c r="T97" s="9">
        <f t="shared" si="9"/>
        <v>1.66666666666667</v>
      </c>
      <c r="U97" s="9">
        <f t="shared" si="10"/>
        <v>0.6</v>
      </c>
    </row>
    <row r="98" spans="1:21">
      <c r="A98" s="9">
        <f t="shared" si="11"/>
        <v>97</v>
      </c>
      <c r="B98" s="9" t="s">
        <v>24</v>
      </c>
      <c r="C98" s="10" t="s">
        <v>229</v>
      </c>
      <c r="D98" s="12">
        <v>40</v>
      </c>
      <c r="E98" s="12">
        <v>10</v>
      </c>
      <c r="F98" s="12">
        <v>40</v>
      </c>
      <c r="G98" s="9">
        <v>20</v>
      </c>
      <c r="H98" s="9">
        <v>20</v>
      </c>
      <c r="I98" s="9">
        <v>17</v>
      </c>
      <c r="J98" s="12">
        <v>6</v>
      </c>
      <c r="K98" s="9">
        <v>2</v>
      </c>
      <c r="L98" s="9"/>
      <c r="M98" s="9"/>
      <c r="N98" s="9"/>
      <c r="O98" s="9">
        <f t="shared" si="6"/>
        <v>14</v>
      </c>
      <c r="P98" s="9">
        <f t="shared" si="6"/>
        <v>14</v>
      </c>
      <c r="Q98" s="9">
        <f t="shared" si="6"/>
        <v>11.9</v>
      </c>
      <c r="R98" s="9">
        <f t="shared" si="7"/>
        <v>1221.24178420547</v>
      </c>
      <c r="S98" s="12">
        <f t="shared" si="8"/>
        <v>13.2617553206027</v>
      </c>
      <c r="T98" s="9">
        <f t="shared" si="9"/>
        <v>1</v>
      </c>
      <c r="U98" s="9">
        <f t="shared" si="10"/>
        <v>1.17647058823529</v>
      </c>
    </row>
    <row r="99" spans="1:21">
      <c r="A99" s="9">
        <f t="shared" si="11"/>
        <v>98</v>
      </c>
      <c r="B99" s="9" t="s">
        <v>163</v>
      </c>
      <c r="C99" s="10" t="s">
        <v>229</v>
      </c>
      <c r="D99" s="12">
        <v>43</v>
      </c>
      <c r="E99" s="12">
        <v>22</v>
      </c>
      <c r="F99" s="12">
        <v>6</v>
      </c>
      <c r="G99" s="9">
        <v>10</v>
      </c>
      <c r="H99" s="9">
        <v>6</v>
      </c>
      <c r="I99" s="9">
        <v>8</v>
      </c>
      <c r="J99" s="12">
        <v>4</v>
      </c>
      <c r="K99" s="9"/>
      <c r="L99" s="9"/>
      <c r="M99" s="9"/>
      <c r="N99" s="9"/>
      <c r="O99" s="9">
        <f t="shared" si="6"/>
        <v>7</v>
      </c>
      <c r="P99" s="9">
        <f t="shared" si="6"/>
        <v>4.2</v>
      </c>
      <c r="Q99" s="9">
        <f t="shared" si="6"/>
        <v>5.6</v>
      </c>
      <c r="R99" s="9">
        <f t="shared" si="7"/>
        <v>86.2053024145039</v>
      </c>
      <c r="S99" s="12">
        <f t="shared" si="8"/>
        <v>5.48081469763641</v>
      </c>
      <c r="T99" s="9">
        <f t="shared" si="9"/>
        <v>1.66666666666667</v>
      </c>
      <c r="U99" s="9">
        <f t="shared" si="10"/>
        <v>0.75</v>
      </c>
    </row>
    <row r="100" spans="1:21">
      <c r="A100" s="9">
        <f t="shared" si="11"/>
        <v>99</v>
      </c>
      <c r="B100" s="9" t="s">
        <v>163</v>
      </c>
      <c r="C100" s="10" t="s">
        <v>230</v>
      </c>
      <c r="D100" s="12">
        <v>18</v>
      </c>
      <c r="E100" s="12">
        <v>22</v>
      </c>
      <c r="F100" s="12">
        <v>40</v>
      </c>
      <c r="G100" s="9">
        <v>6</v>
      </c>
      <c r="H100" s="9">
        <v>10</v>
      </c>
      <c r="I100" s="9">
        <v>10</v>
      </c>
      <c r="J100" s="12">
        <v>3</v>
      </c>
      <c r="K100" s="9"/>
      <c r="L100" s="9"/>
      <c r="M100" s="9"/>
      <c r="N100" s="9"/>
      <c r="O100" s="9">
        <f t="shared" si="6"/>
        <v>4.2</v>
      </c>
      <c r="P100" s="9">
        <f t="shared" si="6"/>
        <v>7</v>
      </c>
      <c r="Q100" s="9">
        <f t="shared" si="6"/>
        <v>7</v>
      </c>
      <c r="R100" s="9">
        <f t="shared" si="7"/>
        <v>107.75662801813</v>
      </c>
      <c r="S100" s="12">
        <f t="shared" si="8"/>
        <v>5.90402865711224</v>
      </c>
      <c r="T100" s="9">
        <f t="shared" si="9"/>
        <v>0.6</v>
      </c>
      <c r="U100" s="9">
        <f t="shared" si="10"/>
        <v>1</v>
      </c>
    </row>
    <row r="101" spans="1:21">
      <c r="A101" s="9">
        <f t="shared" si="11"/>
        <v>100</v>
      </c>
      <c r="B101" s="9" t="s">
        <v>163</v>
      </c>
      <c r="C101" s="10" t="s">
        <v>230</v>
      </c>
      <c r="D101" s="11">
        <v>21</v>
      </c>
      <c r="E101" s="11">
        <v>48</v>
      </c>
      <c r="F101" s="11">
        <v>25</v>
      </c>
      <c r="G101" s="9">
        <v>14</v>
      </c>
      <c r="H101" s="9">
        <v>10</v>
      </c>
      <c r="I101" s="9">
        <v>10</v>
      </c>
      <c r="J101" s="12">
        <v>4</v>
      </c>
      <c r="K101" s="9"/>
      <c r="L101" s="9"/>
      <c r="M101" s="9"/>
      <c r="N101" s="9"/>
      <c r="O101" s="9">
        <f t="shared" si="6"/>
        <v>9.8</v>
      </c>
      <c r="P101" s="9">
        <f t="shared" si="6"/>
        <v>7</v>
      </c>
      <c r="Q101" s="9">
        <f t="shared" si="6"/>
        <v>7</v>
      </c>
      <c r="R101" s="9">
        <f t="shared" si="7"/>
        <v>251.432132042303</v>
      </c>
      <c r="S101" s="12">
        <f t="shared" si="8"/>
        <v>7.83082259456978</v>
      </c>
      <c r="T101" s="9">
        <f t="shared" si="9"/>
        <v>1.4</v>
      </c>
      <c r="U101" s="9">
        <f t="shared" si="10"/>
        <v>1</v>
      </c>
    </row>
    <row r="102" spans="1:21">
      <c r="A102" s="9">
        <f t="shared" si="11"/>
        <v>101</v>
      </c>
      <c r="B102" s="9" t="s">
        <v>163</v>
      </c>
      <c r="C102" s="10" t="s">
        <v>231</v>
      </c>
      <c r="D102" s="12">
        <v>25</v>
      </c>
      <c r="E102" s="12">
        <v>7</v>
      </c>
      <c r="F102" s="12">
        <v>10</v>
      </c>
      <c r="G102" s="9">
        <v>14</v>
      </c>
      <c r="H102" s="9">
        <v>12</v>
      </c>
      <c r="I102" s="9">
        <v>10</v>
      </c>
      <c r="J102" s="12">
        <v>5</v>
      </c>
      <c r="K102" s="9"/>
      <c r="L102" s="9" t="s">
        <v>232</v>
      </c>
      <c r="M102" s="9"/>
      <c r="N102" s="9"/>
      <c r="O102" s="9">
        <f t="shared" si="6"/>
        <v>9.8</v>
      </c>
      <c r="P102" s="9">
        <f t="shared" si="6"/>
        <v>8.4</v>
      </c>
      <c r="Q102" s="9">
        <f t="shared" si="6"/>
        <v>7</v>
      </c>
      <c r="R102" s="9">
        <f t="shared" si="7"/>
        <v>301.718558450764</v>
      </c>
      <c r="S102" s="12">
        <f t="shared" si="8"/>
        <v>8.32149073386838</v>
      </c>
      <c r="T102" s="9">
        <f t="shared" si="9"/>
        <v>1.16666666666667</v>
      </c>
      <c r="U102" s="9">
        <f t="shared" si="10"/>
        <v>1.2</v>
      </c>
    </row>
    <row r="103" spans="1:21">
      <c r="A103" s="9">
        <f t="shared" si="11"/>
        <v>102</v>
      </c>
      <c r="B103" s="9" t="s">
        <v>163</v>
      </c>
      <c r="C103" s="10" t="s">
        <v>231</v>
      </c>
      <c r="D103" s="11">
        <v>48</v>
      </c>
      <c r="E103" s="11">
        <v>8</v>
      </c>
      <c r="F103" s="11">
        <v>45</v>
      </c>
      <c r="G103" s="9">
        <v>5</v>
      </c>
      <c r="H103" s="9">
        <v>5</v>
      </c>
      <c r="I103" s="9">
        <v>6</v>
      </c>
      <c r="J103" s="12">
        <v>4</v>
      </c>
      <c r="K103" s="9"/>
      <c r="L103" s="9"/>
      <c r="M103" s="9"/>
      <c r="N103" s="9"/>
      <c r="O103" s="9">
        <f t="shared" si="6"/>
        <v>3.5</v>
      </c>
      <c r="P103" s="9">
        <f t="shared" si="6"/>
        <v>3.5</v>
      </c>
      <c r="Q103" s="9">
        <f t="shared" si="6"/>
        <v>4.2</v>
      </c>
      <c r="R103" s="9">
        <f t="shared" si="7"/>
        <v>26.9391570045325</v>
      </c>
      <c r="S103" s="12">
        <f t="shared" si="8"/>
        <v>3.71930499213914</v>
      </c>
      <c r="T103" s="9">
        <f t="shared" si="9"/>
        <v>1</v>
      </c>
      <c r="U103" s="9">
        <f t="shared" si="10"/>
        <v>0.833333333333334</v>
      </c>
    </row>
    <row r="104" spans="1:21">
      <c r="A104" s="9">
        <f t="shared" si="11"/>
        <v>103</v>
      </c>
      <c r="B104" s="9" t="s">
        <v>163</v>
      </c>
      <c r="C104" s="10" t="s">
        <v>231</v>
      </c>
      <c r="D104" s="12">
        <v>0</v>
      </c>
      <c r="E104" s="12">
        <v>25</v>
      </c>
      <c r="F104" s="12">
        <v>48</v>
      </c>
      <c r="G104" s="9">
        <v>10</v>
      </c>
      <c r="H104" s="9">
        <v>10</v>
      </c>
      <c r="I104" s="9">
        <v>14</v>
      </c>
      <c r="J104" s="12">
        <v>3</v>
      </c>
      <c r="K104" s="9"/>
      <c r="L104" s="9"/>
      <c r="M104" s="9"/>
      <c r="N104" s="9"/>
      <c r="O104" s="9">
        <f t="shared" si="6"/>
        <v>7</v>
      </c>
      <c r="P104" s="9">
        <f t="shared" si="6"/>
        <v>7</v>
      </c>
      <c r="Q104" s="9">
        <f t="shared" si="6"/>
        <v>9.8</v>
      </c>
      <c r="R104" s="9">
        <f t="shared" si="7"/>
        <v>251.432132042303</v>
      </c>
      <c r="S104" s="12">
        <f t="shared" si="8"/>
        <v>7.83082259456978</v>
      </c>
      <c r="T104" s="9">
        <f t="shared" si="9"/>
        <v>1</v>
      </c>
      <c r="U104" s="9">
        <f t="shared" si="10"/>
        <v>0.714285714285714</v>
      </c>
    </row>
    <row r="105" spans="1:21">
      <c r="A105" s="9">
        <f t="shared" si="11"/>
        <v>104</v>
      </c>
      <c r="B105" s="9" t="s">
        <v>24</v>
      </c>
      <c r="C105" s="10" t="s">
        <v>233</v>
      </c>
      <c r="D105" s="12">
        <v>12</v>
      </c>
      <c r="E105" s="12">
        <v>12</v>
      </c>
      <c r="F105" s="12">
        <v>25</v>
      </c>
      <c r="G105" s="9">
        <v>10</v>
      </c>
      <c r="H105" s="9">
        <v>14</v>
      </c>
      <c r="I105" s="9">
        <v>20</v>
      </c>
      <c r="J105" s="12">
        <v>6</v>
      </c>
      <c r="K105" s="9">
        <v>2</v>
      </c>
      <c r="L105" s="9"/>
      <c r="M105" s="9"/>
      <c r="N105" s="9"/>
      <c r="O105" s="9">
        <f t="shared" si="6"/>
        <v>7</v>
      </c>
      <c r="P105" s="9">
        <f t="shared" si="6"/>
        <v>9.8</v>
      </c>
      <c r="Q105" s="9">
        <f t="shared" si="6"/>
        <v>14</v>
      </c>
      <c r="R105" s="9">
        <f t="shared" si="7"/>
        <v>502.864264084606</v>
      </c>
      <c r="S105" s="12">
        <f t="shared" si="8"/>
        <v>9.86621822489085</v>
      </c>
      <c r="T105" s="9">
        <f t="shared" si="9"/>
        <v>0.714285714285714</v>
      </c>
      <c r="U105" s="9">
        <f t="shared" si="10"/>
        <v>0.7</v>
      </c>
    </row>
    <row r="106" spans="1:21">
      <c r="A106" s="9">
        <f t="shared" si="11"/>
        <v>105</v>
      </c>
      <c r="B106" s="9" t="s">
        <v>24</v>
      </c>
      <c r="C106" s="10" t="s">
        <v>233</v>
      </c>
      <c r="D106" s="12">
        <v>30</v>
      </c>
      <c r="E106" s="12">
        <v>40</v>
      </c>
      <c r="F106" s="12">
        <v>32</v>
      </c>
      <c r="G106" s="9">
        <v>12</v>
      </c>
      <c r="H106" s="9">
        <v>20</v>
      </c>
      <c r="I106" s="9">
        <v>15</v>
      </c>
      <c r="J106" s="12">
        <v>5</v>
      </c>
      <c r="K106" s="9">
        <v>2</v>
      </c>
      <c r="L106" s="9"/>
      <c r="M106" s="9"/>
      <c r="N106" s="9"/>
      <c r="O106" s="9">
        <f t="shared" si="6"/>
        <v>8.4</v>
      </c>
      <c r="P106" s="9">
        <f t="shared" si="6"/>
        <v>14</v>
      </c>
      <c r="Q106" s="9">
        <f t="shared" si="6"/>
        <v>10.5</v>
      </c>
      <c r="R106" s="9">
        <f t="shared" si="7"/>
        <v>646.539768108779</v>
      </c>
      <c r="S106" s="12">
        <f t="shared" si="8"/>
        <v>10.7283320535097</v>
      </c>
      <c r="T106" s="9">
        <f t="shared" si="9"/>
        <v>0.6</v>
      </c>
      <c r="U106" s="9">
        <f t="shared" si="10"/>
        <v>1.33333333333333</v>
      </c>
    </row>
    <row r="107" spans="1:21">
      <c r="A107" s="9">
        <f t="shared" si="11"/>
        <v>106</v>
      </c>
      <c r="B107" s="9" t="s">
        <v>163</v>
      </c>
      <c r="C107" s="10" t="s">
        <v>234</v>
      </c>
      <c r="D107" s="12">
        <v>35</v>
      </c>
      <c r="E107" s="12">
        <v>5</v>
      </c>
      <c r="F107" s="12">
        <v>16</v>
      </c>
      <c r="G107" s="9">
        <v>10</v>
      </c>
      <c r="H107" s="9">
        <v>10</v>
      </c>
      <c r="I107" s="9">
        <v>10</v>
      </c>
      <c r="J107" s="12">
        <v>5</v>
      </c>
      <c r="K107" s="9"/>
      <c r="L107" s="9"/>
      <c r="M107" s="9"/>
      <c r="N107" s="9"/>
      <c r="O107" s="9">
        <f t="shared" si="6"/>
        <v>7</v>
      </c>
      <c r="P107" s="9">
        <f t="shared" si="6"/>
        <v>7</v>
      </c>
      <c r="Q107" s="9">
        <f t="shared" si="6"/>
        <v>7</v>
      </c>
      <c r="R107" s="9">
        <f t="shared" si="7"/>
        <v>179.594380030217</v>
      </c>
      <c r="S107" s="12">
        <f t="shared" si="8"/>
        <v>7</v>
      </c>
      <c r="T107" s="9">
        <f t="shared" si="9"/>
        <v>1</v>
      </c>
      <c r="U107" s="9">
        <f t="shared" si="10"/>
        <v>1</v>
      </c>
    </row>
    <row r="108" spans="1:21">
      <c r="A108" s="9">
        <f t="shared" si="11"/>
        <v>107</v>
      </c>
      <c r="B108" s="9" t="s">
        <v>163</v>
      </c>
      <c r="C108" s="10" t="s">
        <v>234</v>
      </c>
      <c r="D108" s="12">
        <v>35</v>
      </c>
      <c r="E108" s="12">
        <v>12</v>
      </c>
      <c r="F108" s="12">
        <v>22</v>
      </c>
      <c r="G108" s="9">
        <v>6</v>
      </c>
      <c r="H108" s="9">
        <v>10</v>
      </c>
      <c r="I108" s="9">
        <v>5</v>
      </c>
      <c r="J108" s="12">
        <v>4</v>
      </c>
      <c r="K108" s="9"/>
      <c r="L108" s="9"/>
      <c r="M108" s="9"/>
      <c r="N108" s="9"/>
      <c r="O108" s="9">
        <f t="shared" si="6"/>
        <v>4.2</v>
      </c>
      <c r="P108" s="9">
        <f t="shared" si="6"/>
        <v>7</v>
      </c>
      <c r="Q108" s="9">
        <f t="shared" si="6"/>
        <v>3.5</v>
      </c>
      <c r="R108" s="9">
        <f t="shared" si="7"/>
        <v>53.8783140090649</v>
      </c>
      <c r="S108" s="12">
        <f t="shared" si="8"/>
        <v>4.68603065057519</v>
      </c>
      <c r="T108" s="9">
        <f t="shared" si="9"/>
        <v>0.6</v>
      </c>
      <c r="U108" s="9">
        <f t="shared" si="10"/>
        <v>2</v>
      </c>
    </row>
    <row r="109" spans="1:21">
      <c r="A109" s="9">
        <f t="shared" si="11"/>
        <v>108</v>
      </c>
      <c r="B109" s="9" t="s">
        <v>163</v>
      </c>
      <c r="C109" s="10" t="s">
        <v>234</v>
      </c>
      <c r="D109" s="12">
        <v>37</v>
      </c>
      <c r="E109" s="12">
        <v>13</v>
      </c>
      <c r="F109" s="12">
        <v>22</v>
      </c>
      <c r="G109" s="9">
        <v>6</v>
      </c>
      <c r="H109" s="9">
        <v>8</v>
      </c>
      <c r="I109" s="9">
        <v>6</v>
      </c>
      <c r="J109" s="12">
        <v>4</v>
      </c>
      <c r="K109" s="9"/>
      <c r="L109" s="9"/>
      <c r="M109" s="9"/>
      <c r="N109" s="9"/>
      <c r="O109" s="9">
        <f t="shared" si="6"/>
        <v>4.2</v>
      </c>
      <c r="P109" s="9">
        <f t="shared" si="6"/>
        <v>5.6</v>
      </c>
      <c r="Q109" s="9">
        <f t="shared" si="6"/>
        <v>4.2</v>
      </c>
      <c r="R109" s="9">
        <f t="shared" si="7"/>
        <v>51.7231814487023</v>
      </c>
      <c r="S109" s="12">
        <f t="shared" si="8"/>
        <v>4.62269814845248</v>
      </c>
      <c r="T109" s="9">
        <f t="shared" si="9"/>
        <v>0.75</v>
      </c>
      <c r="U109" s="9">
        <f t="shared" si="10"/>
        <v>1.33333333333333</v>
      </c>
    </row>
    <row r="110" spans="1:21">
      <c r="A110" s="9">
        <f t="shared" si="11"/>
        <v>109</v>
      </c>
      <c r="B110" s="9" t="s">
        <v>163</v>
      </c>
      <c r="C110" s="10" t="s">
        <v>234</v>
      </c>
      <c r="D110" s="12">
        <v>45</v>
      </c>
      <c r="E110" s="12">
        <v>35</v>
      </c>
      <c r="F110" s="12">
        <v>30</v>
      </c>
      <c r="G110" s="9">
        <v>11</v>
      </c>
      <c r="H110" s="9">
        <v>10</v>
      </c>
      <c r="I110" s="9">
        <v>6</v>
      </c>
      <c r="J110" s="12">
        <v>4</v>
      </c>
      <c r="K110" s="9"/>
      <c r="L110" s="9"/>
      <c r="M110" s="9"/>
      <c r="N110" s="9"/>
      <c r="O110" s="9">
        <f t="shared" si="6"/>
        <v>7.7</v>
      </c>
      <c r="P110" s="9">
        <f t="shared" si="6"/>
        <v>7</v>
      </c>
      <c r="Q110" s="9">
        <f t="shared" si="6"/>
        <v>4.2</v>
      </c>
      <c r="R110" s="9">
        <f t="shared" si="7"/>
        <v>118.532290819943</v>
      </c>
      <c r="S110" s="12">
        <f t="shared" si="8"/>
        <v>6.09461138382153</v>
      </c>
      <c r="T110" s="9">
        <f t="shared" si="9"/>
        <v>1.1</v>
      </c>
      <c r="U110" s="9">
        <f t="shared" si="10"/>
        <v>1.66666666666667</v>
      </c>
    </row>
    <row r="111" spans="1:21">
      <c r="A111" s="9">
        <f t="shared" si="11"/>
        <v>110</v>
      </c>
      <c r="B111" s="9" t="s">
        <v>163</v>
      </c>
      <c r="C111" s="10" t="s">
        <v>234</v>
      </c>
      <c r="D111" s="12">
        <v>11</v>
      </c>
      <c r="E111" s="12">
        <v>3</v>
      </c>
      <c r="F111" s="12">
        <v>15</v>
      </c>
      <c r="G111" s="9">
        <v>10</v>
      </c>
      <c r="H111" s="9">
        <v>8</v>
      </c>
      <c r="I111" s="9">
        <v>10</v>
      </c>
      <c r="J111" s="12">
        <v>3</v>
      </c>
      <c r="K111" s="9"/>
      <c r="L111" s="9" t="s">
        <v>232</v>
      </c>
      <c r="M111" s="9"/>
      <c r="N111" s="9"/>
      <c r="O111" s="9">
        <f t="shared" si="6"/>
        <v>7</v>
      </c>
      <c r="P111" s="9">
        <f t="shared" si="6"/>
        <v>5.6</v>
      </c>
      <c r="Q111" s="9">
        <f t="shared" si="6"/>
        <v>7</v>
      </c>
      <c r="R111" s="9">
        <f t="shared" si="7"/>
        <v>143.675504024173</v>
      </c>
      <c r="S111" s="12">
        <f t="shared" si="8"/>
        <v>6.49822436705789</v>
      </c>
      <c r="T111" s="9">
        <f t="shared" si="9"/>
        <v>1.25</v>
      </c>
      <c r="U111" s="9">
        <f t="shared" si="10"/>
        <v>0.8</v>
      </c>
    </row>
    <row r="112" spans="1:21">
      <c r="A112" s="9">
        <f t="shared" si="11"/>
        <v>111</v>
      </c>
      <c r="B112" s="9" t="s">
        <v>163</v>
      </c>
      <c r="C112" s="10" t="s">
        <v>234</v>
      </c>
      <c r="D112" s="11">
        <v>7</v>
      </c>
      <c r="E112" s="11">
        <v>42</v>
      </c>
      <c r="F112" s="11">
        <v>35</v>
      </c>
      <c r="G112" s="9">
        <v>15</v>
      </c>
      <c r="H112" s="9">
        <v>13</v>
      </c>
      <c r="I112" s="9">
        <v>20</v>
      </c>
      <c r="J112" s="12">
        <v>8</v>
      </c>
      <c r="K112" s="9"/>
      <c r="L112" s="9"/>
      <c r="M112" s="9"/>
      <c r="N112" s="9"/>
      <c r="O112" s="9">
        <f t="shared" si="6"/>
        <v>10.5</v>
      </c>
      <c r="P112" s="9">
        <f t="shared" si="6"/>
        <v>9.1</v>
      </c>
      <c r="Q112" s="9">
        <f t="shared" si="6"/>
        <v>14</v>
      </c>
      <c r="R112" s="9">
        <f t="shared" si="7"/>
        <v>700.418082117844</v>
      </c>
      <c r="S112" s="12">
        <f t="shared" si="8"/>
        <v>11.0184264164201</v>
      </c>
      <c r="T112" s="9">
        <f t="shared" si="9"/>
        <v>1.15384615384615</v>
      </c>
      <c r="U112" s="9">
        <f t="shared" si="10"/>
        <v>0.65</v>
      </c>
    </row>
    <row r="113" spans="1:21">
      <c r="A113" s="9">
        <f t="shared" si="11"/>
        <v>112</v>
      </c>
      <c r="B113" s="9" t="s">
        <v>163</v>
      </c>
      <c r="C113" s="10" t="s">
        <v>234</v>
      </c>
      <c r="D113" s="12">
        <v>5</v>
      </c>
      <c r="E113" s="12">
        <v>25</v>
      </c>
      <c r="F113" s="12">
        <v>50</v>
      </c>
      <c r="G113" s="9">
        <v>10</v>
      </c>
      <c r="H113" s="9">
        <v>10</v>
      </c>
      <c r="I113" s="9">
        <v>10</v>
      </c>
      <c r="J113" s="12">
        <v>4</v>
      </c>
      <c r="K113" s="9"/>
      <c r="L113" s="9"/>
      <c r="M113" s="9"/>
      <c r="N113" s="9"/>
      <c r="O113" s="9">
        <f t="shared" si="6"/>
        <v>7</v>
      </c>
      <c r="P113" s="9">
        <f t="shared" si="6"/>
        <v>7</v>
      </c>
      <c r="Q113" s="9">
        <f t="shared" si="6"/>
        <v>7</v>
      </c>
      <c r="R113" s="9">
        <f t="shared" si="7"/>
        <v>179.594380030217</v>
      </c>
      <c r="S113" s="12">
        <f t="shared" si="8"/>
        <v>7</v>
      </c>
      <c r="T113" s="9">
        <f t="shared" si="9"/>
        <v>1</v>
      </c>
      <c r="U113" s="9">
        <f t="shared" si="10"/>
        <v>1</v>
      </c>
    </row>
    <row r="114" spans="1:21">
      <c r="A114" s="9">
        <f t="shared" si="11"/>
        <v>113</v>
      </c>
      <c r="B114" s="9" t="s">
        <v>163</v>
      </c>
      <c r="C114" s="10" t="s">
        <v>234</v>
      </c>
      <c r="D114" s="11">
        <v>7</v>
      </c>
      <c r="E114" s="11">
        <v>47</v>
      </c>
      <c r="F114" s="11">
        <v>47</v>
      </c>
      <c r="G114" s="9">
        <v>6</v>
      </c>
      <c r="H114" s="9">
        <v>5</v>
      </c>
      <c r="I114" s="9">
        <v>6</v>
      </c>
      <c r="J114" s="12">
        <v>4</v>
      </c>
      <c r="K114" s="9"/>
      <c r="L114" s="9"/>
      <c r="M114" s="9"/>
      <c r="N114" s="9"/>
      <c r="O114" s="9">
        <f t="shared" si="6"/>
        <v>4.2</v>
      </c>
      <c r="P114" s="9">
        <f t="shared" si="6"/>
        <v>3.5</v>
      </c>
      <c r="Q114" s="9">
        <f t="shared" si="6"/>
        <v>4.2</v>
      </c>
      <c r="R114" s="9">
        <f t="shared" si="7"/>
        <v>32.326988405439</v>
      </c>
      <c r="S114" s="12">
        <f t="shared" si="8"/>
        <v>3.95235132130032</v>
      </c>
      <c r="T114" s="9">
        <f t="shared" si="9"/>
        <v>1.2</v>
      </c>
      <c r="U114" s="9">
        <f t="shared" si="10"/>
        <v>0.833333333333333</v>
      </c>
    </row>
    <row r="115" spans="1:21">
      <c r="A115" s="9">
        <f t="shared" si="11"/>
        <v>114</v>
      </c>
      <c r="B115" s="9" t="s">
        <v>163</v>
      </c>
      <c r="C115" s="10" t="s">
        <v>235</v>
      </c>
      <c r="D115" s="12">
        <v>25</v>
      </c>
      <c r="E115" s="12">
        <v>3</v>
      </c>
      <c r="F115" s="12">
        <v>27</v>
      </c>
      <c r="G115" s="9">
        <v>7</v>
      </c>
      <c r="H115" s="9">
        <v>5</v>
      </c>
      <c r="I115" s="9">
        <v>6</v>
      </c>
      <c r="J115" s="12">
        <v>4</v>
      </c>
      <c r="K115" s="9"/>
      <c r="L115" s="9"/>
      <c r="M115" s="9"/>
      <c r="N115" s="9"/>
      <c r="O115" s="9">
        <f t="shared" si="6"/>
        <v>4.9</v>
      </c>
      <c r="P115" s="9">
        <f t="shared" si="6"/>
        <v>3.5</v>
      </c>
      <c r="Q115" s="9">
        <f t="shared" si="6"/>
        <v>4.2</v>
      </c>
      <c r="R115" s="9">
        <f t="shared" si="7"/>
        <v>37.7148198063455</v>
      </c>
      <c r="S115" s="12">
        <f t="shared" si="8"/>
        <v>4.16074536693419</v>
      </c>
      <c r="T115" s="9">
        <f t="shared" si="9"/>
        <v>1.4</v>
      </c>
      <c r="U115" s="9">
        <f t="shared" si="10"/>
        <v>0.833333333333333</v>
      </c>
    </row>
    <row r="116" spans="1:21">
      <c r="A116" s="9">
        <f t="shared" si="11"/>
        <v>115</v>
      </c>
      <c r="B116" s="9" t="s">
        <v>163</v>
      </c>
      <c r="C116" s="10" t="s">
        <v>235</v>
      </c>
      <c r="D116" s="12">
        <v>28</v>
      </c>
      <c r="E116" s="12">
        <v>3</v>
      </c>
      <c r="F116" s="12">
        <v>48</v>
      </c>
      <c r="G116" s="9">
        <v>6</v>
      </c>
      <c r="H116" s="9">
        <v>5</v>
      </c>
      <c r="I116" s="9">
        <v>7</v>
      </c>
      <c r="J116" s="12">
        <v>3</v>
      </c>
      <c r="K116" s="9"/>
      <c r="L116" s="9"/>
      <c r="M116" s="9"/>
      <c r="N116" s="9"/>
      <c r="O116" s="9">
        <f t="shared" si="6"/>
        <v>4.2</v>
      </c>
      <c r="P116" s="9">
        <f t="shared" si="6"/>
        <v>3.5</v>
      </c>
      <c r="Q116" s="9">
        <f t="shared" si="6"/>
        <v>4.9</v>
      </c>
      <c r="R116" s="9">
        <f t="shared" si="7"/>
        <v>37.7148198063455</v>
      </c>
      <c r="S116" s="12">
        <f t="shared" si="8"/>
        <v>4.16074536693419</v>
      </c>
      <c r="T116" s="9">
        <f t="shared" si="9"/>
        <v>1.2</v>
      </c>
      <c r="U116" s="9">
        <f t="shared" si="10"/>
        <v>0.714285714285714</v>
      </c>
    </row>
    <row r="117" spans="1:21">
      <c r="A117" s="9">
        <f t="shared" si="11"/>
        <v>116</v>
      </c>
      <c r="B117" s="9" t="s">
        <v>163</v>
      </c>
      <c r="C117" s="10" t="s">
        <v>235</v>
      </c>
      <c r="D117" s="12">
        <v>25</v>
      </c>
      <c r="E117" s="12">
        <v>30</v>
      </c>
      <c r="F117" s="12">
        <v>25</v>
      </c>
      <c r="G117" s="9">
        <v>8</v>
      </c>
      <c r="H117" s="9">
        <v>12</v>
      </c>
      <c r="I117" s="9">
        <v>9</v>
      </c>
      <c r="J117" s="12">
        <v>6</v>
      </c>
      <c r="K117" s="9"/>
      <c r="L117" s="9"/>
      <c r="M117" s="9"/>
      <c r="N117" s="9"/>
      <c r="O117" s="9">
        <f t="shared" si="6"/>
        <v>5.6</v>
      </c>
      <c r="P117" s="9">
        <f t="shared" si="6"/>
        <v>8.4</v>
      </c>
      <c r="Q117" s="9">
        <f t="shared" si="6"/>
        <v>6.3</v>
      </c>
      <c r="R117" s="9">
        <f t="shared" si="7"/>
        <v>155.169544346107</v>
      </c>
      <c r="S117" s="12">
        <f t="shared" si="8"/>
        <v>6.66708441826644</v>
      </c>
      <c r="T117" s="9">
        <f t="shared" si="9"/>
        <v>0.666666666666667</v>
      </c>
      <c r="U117" s="9">
        <f t="shared" si="10"/>
        <v>1.33333333333333</v>
      </c>
    </row>
    <row r="118" spans="1:21">
      <c r="A118" s="9">
        <f t="shared" si="11"/>
        <v>117</v>
      </c>
      <c r="B118" s="9" t="s">
        <v>163</v>
      </c>
      <c r="C118" s="10" t="s">
        <v>235</v>
      </c>
      <c r="D118" s="11">
        <v>9</v>
      </c>
      <c r="E118" s="11">
        <v>36</v>
      </c>
      <c r="F118" s="11">
        <v>45</v>
      </c>
      <c r="G118" s="9">
        <v>10</v>
      </c>
      <c r="H118" s="9">
        <v>6</v>
      </c>
      <c r="I118" s="9">
        <v>9</v>
      </c>
      <c r="J118" s="12">
        <v>4</v>
      </c>
      <c r="K118" s="9"/>
      <c r="L118" s="9"/>
      <c r="M118" s="9"/>
      <c r="N118" s="9"/>
      <c r="O118" s="9">
        <f t="shared" si="6"/>
        <v>7</v>
      </c>
      <c r="P118" s="9">
        <f t="shared" si="6"/>
        <v>4.2</v>
      </c>
      <c r="Q118" s="9">
        <f t="shared" si="6"/>
        <v>6.3</v>
      </c>
      <c r="R118" s="9">
        <f t="shared" si="7"/>
        <v>96.9809652163169</v>
      </c>
      <c r="S118" s="12">
        <f t="shared" si="8"/>
        <v>5.7002769948493</v>
      </c>
      <c r="T118" s="9">
        <f t="shared" si="9"/>
        <v>1.66666666666667</v>
      </c>
      <c r="U118" s="9">
        <f t="shared" si="10"/>
        <v>0.666666666666667</v>
      </c>
    </row>
    <row r="119" spans="1:21">
      <c r="A119" s="9">
        <f t="shared" si="11"/>
        <v>118</v>
      </c>
      <c r="B119" s="9" t="s">
        <v>24</v>
      </c>
      <c r="C119" s="10" t="s">
        <v>235</v>
      </c>
      <c r="D119" s="12">
        <v>8</v>
      </c>
      <c r="E119" s="12">
        <v>38</v>
      </c>
      <c r="F119" s="12">
        <v>28</v>
      </c>
      <c r="G119" s="9">
        <v>12</v>
      </c>
      <c r="H119" s="9">
        <v>10</v>
      </c>
      <c r="I119" s="9">
        <v>10</v>
      </c>
      <c r="J119" s="12">
        <v>6</v>
      </c>
      <c r="K119" s="9">
        <v>2</v>
      </c>
      <c r="L119" s="9"/>
      <c r="M119" s="9"/>
      <c r="N119" s="9"/>
      <c r="O119" s="9">
        <f t="shared" si="6"/>
        <v>8.4</v>
      </c>
      <c r="P119" s="9">
        <f t="shared" si="6"/>
        <v>7</v>
      </c>
      <c r="Q119" s="9">
        <f t="shared" si="6"/>
        <v>7</v>
      </c>
      <c r="R119" s="9">
        <f t="shared" si="7"/>
        <v>215.51325603626</v>
      </c>
      <c r="S119" s="12">
        <f t="shared" si="8"/>
        <v>7.43860998427828</v>
      </c>
      <c r="T119" s="9">
        <f t="shared" si="9"/>
        <v>1.2</v>
      </c>
      <c r="U119" s="9">
        <f t="shared" si="10"/>
        <v>1</v>
      </c>
    </row>
    <row r="120" spans="1:21">
      <c r="A120" s="9">
        <f t="shared" si="11"/>
        <v>119</v>
      </c>
      <c r="B120" s="9" t="s">
        <v>163</v>
      </c>
      <c r="C120" s="10" t="s">
        <v>236</v>
      </c>
      <c r="D120" s="12">
        <v>33</v>
      </c>
      <c r="E120" s="12">
        <v>20</v>
      </c>
      <c r="F120" s="12">
        <v>7</v>
      </c>
      <c r="G120" s="9">
        <v>10</v>
      </c>
      <c r="H120" s="9">
        <v>8</v>
      </c>
      <c r="I120" s="9">
        <v>7</v>
      </c>
      <c r="J120" s="12">
        <v>4</v>
      </c>
      <c r="K120" s="9"/>
      <c r="L120" s="9"/>
      <c r="M120" s="9"/>
      <c r="N120" s="9"/>
      <c r="O120" s="9">
        <f t="shared" si="6"/>
        <v>7</v>
      </c>
      <c r="P120" s="9">
        <f t="shared" si="6"/>
        <v>5.6</v>
      </c>
      <c r="Q120" s="9">
        <f t="shared" si="6"/>
        <v>4.9</v>
      </c>
      <c r="R120" s="9">
        <f t="shared" si="7"/>
        <v>100.572852816921</v>
      </c>
      <c r="S120" s="12">
        <f t="shared" si="8"/>
        <v>5.76979941973198</v>
      </c>
      <c r="T120" s="9">
        <f t="shared" si="9"/>
        <v>1.25</v>
      </c>
      <c r="U120" s="9">
        <f t="shared" si="10"/>
        <v>1.14285714285714</v>
      </c>
    </row>
    <row r="121" spans="1:21">
      <c r="A121" s="9">
        <f t="shared" si="11"/>
        <v>120</v>
      </c>
      <c r="B121" s="9" t="s">
        <v>163</v>
      </c>
      <c r="C121" s="10" t="s">
        <v>236</v>
      </c>
      <c r="D121" s="11">
        <v>27</v>
      </c>
      <c r="E121" s="11">
        <v>49</v>
      </c>
      <c r="F121" s="11">
        <v>19</v>
      </c>
      <c r="G121" s="9">
        <v>10</v>
      </c>
      <c r="H121" s="9">
        <v>10</v>
      </c>
      <c r="I121" s="9">
        <v>8</v>
      </c>
      <c r="J121" s="12">
        <v>4</v>
      </c>
      <c r="K121" s="9"/>
      <c r="L121" s="9"/>
      <c r="M121" s="9"/>
      <c r="N121" s="9"/>
      <c r="O121" s="9">
        <f t="shared" si="6"/>
        <v>7</v>
      </c>
      <c r="P121" s="9">
        <f t="shared" si="6"/>
        <v>7</v>
      </c>
      <c r="Q121" s="9">
        <f t="shared" si="6"/>
        <v>5.6</v>
      </c>
      <c r="R121" s="9">
        <f t="shared" si="7"/>
        <v>143.675504024173</v>
      </c>
      <c r="S121" s="12">
        <f t="shared" si="8"/>
        <v>6.49822436705789</v>
      </c>
      <c r="T121" s="9">
        <f t="shared" si="9"/>
        <v>1</v>
      </c>
      <c r="U121" s="9">
        <f t="shared" si="10"/>
        <v>1.25</v>
      </c>
    </row>
    <row r="122" spans="1:21">
      <c r="A122" s="9">
        <f t="shared" si="11"/>
        <v>121</v>
      </c>
      <c r="B122" s="9" t="s">
        <v>24</v>
      </c>
      <c r="C122" s="10" t="s">
        <v>237</v>
      </c>
      <c r="D122" s="11">
        <v>41</v>
      </c>
      <c r="E122" s="11">
        <v>15</v>
      </c>
      <c r="F122" s="11">
        <v>30</v>
      </c>
      <c r="G122" s="9">
        <v>13</v>
      </c>
      <c r="H122" s="9">
        <v>20</v>
      </c>
      <c r="I122" s="9">
        <v>10</v>
      </c>
      <c r="J122" s="12">
        <v>5</v>
      </c>
      <c r="K122" s="9">
        <v>2</v>
      </c>
      <c r="L122" s="9"/>
      <c r="M122" s="9"/>
      <c r="N122" s="9"/>
      <c r="O122" s="9">
        <f t="shared" si="6"/>
        <v>9.1</v>
      </c>
      <c r="P122" s="9">
        <f t="shared" si="6"/>
        <v>14</v>
      </c>
      <c r="Q122" s="9">
        <f t="shared" si="6"/>
        <v>7</v>
      </c>
      <c r="R122" s="9">
        <f t="shared" si="7"/>
        <v>466.945388078563</v>
      </c>
      <c r="S122" s="12">
        <f t="shared" si="8"/>
        <v>9.62548206951899</v>
      </c>
      <c r="T122" s="9">
        <f t="shared" si="9"/>
        <v>0.65</v>
      </c>
      <c r="U122" s="9">
        <f t="shared" si="10"/>
        <v>2</v>
      </c>
    </row>
    <row r="123" spans="1:21">
      <c r="A123" s="9">
        <f t="shared" si="11"/>
        <v>122</v>
      </c>
      <c r="B123" s="9" t="s">
        <v>163</v>
      </c>
      <c r="C123" s="10" t="s">
        <v>237</v>
      </c>
      <c r="D123" s="11">
        <v>41</v>
      </c>
      <c r="E123" s="11">
        <v>37</v>
      </c>
      <c r="F123" s="11">
        <v>8</v>
      </c>
      <c r="G123" s="9">
        <v>10</v>
      </c>
      <c r="H123" s="9">
        <v>9</v>
      </c>
      <c r="I123" s="9">
        <v>10</v>
      </c>
      <c r="J123" s="12">
        <v>4</v>
      </c>
      <c r="K123" s="9"/>
      <c r="L123" s="9"/>
      <c r="M123" s="9"/>
      <c r="N123" s="9"/>
      <c r="O123" s="9">
        <f t="shared" si="6"/>
        <v>7</v>
      </c>
      <c r="P123" s="9">
        <f t="shared" si="6"/>
        <v>6.3</v>
      </c>
      <c r="Q123" s="9">
        <f t="shared" si="6"/>
        <v>7</v>
      </c>
      <c r="R123" s="9">
        <f t="shared" si="7"/>
        <v>161.634942027195</v>
      </c>
      <c r="S123" s="12">
        <f t="shared" si="8"/>
        <v>6.75842569223941</v>
      </c>
      <c r="T123" s="9">
        <f t="shared" si="9"/>
        <v>1.11111111111111</v>
      </c>
      <c r="U123" s="9">
        <f t="shared" si="10"/>
        <v>0.9</v>
      </c>
    </row>
    <row r="124" spans="1:21">
      <c r="A124" s="9">
        <f t="shared" si="11"/>
        <v>123</v>
      </c>
      <c r="B124" s="9" t="s">
        <v>24</v>
      </c>
      <c r="C124" s="10" t="s">
        <v>238</v>
      </c>
      <c r="D124" s="12">
        <v>40</v>
      </c>
      <c r="E124" s="12">
        <v>40</v>
      </c>
      <c r="F124" s="12">
        <v>43</v>
      </c>
      <c r="G124" s="9">
        <v>16</v>
      </c>
      <c r="H124" s="9">
        <v>14</v>
      </c>
      <c r="I124" s="9">
        <v>10</v>
      </c>
      <c r="J124" s="12">
        <v>6</v>
      </c>
      <c r="K124" s="9"/>
      <c r="L124" s="9"/>
      <c r="M124" s="9"/>
      <c r="N124" s="9"/>
      <c r="O124" s="9">
        <f t="shared" si="6"/>
        <v>11.2</v>
      </c>
      <c r="P124" s="9">
        <f t="shared" si="6"/>
        <v>9.8</v>
      </c>
      <c r="Q124" s="9">
        <f t="shared" si="6"/>
        <v>7</v>
      </c>
      <c r="R124" s="9">
        <f t="shared" si="7"/>
        <v>402.291411267685</v>
      </c>
      <c r="S124" s="12">
        <f t="shared" si="8"/>
        <v>9.15898566852805</v>
      </c>
      <c r="T124" s="9">
        <f t="shared" si="9"/>
        <v>1.14285714285714</v>
      </c>
      <c r="U124" s="9">
        <f t="shared" si="10"/>
        <v>1.4</v>
      </c>
    </row>
    <row r="125" spans="1:21">
      <c r="A125" s="9">
        <f t="shared" si="11"/>
        <v>124</v>
      </c>
      <c r="B125" s="9" t="s">
        <v>163</v>
      </c>
      <c r="C125" s="10" t="s">
        <v>239</v>
      </c>
      <c r="D125" s="12">
        <v>30</v>
      </c>
      <c r="E125" s="12">
        <v>2</v>
      </c>
      <c r="F125" s="12">
        <v>24</v>
      </c>
      <c r="G125" s="9">
        <v>6</v>
      </c>
      <c r="H125" s="9">
        <v>10</v>
      </c>
      <c r="I125" s="9">
        <v>9</v>
      </c>
      <c r="J125" s="12">
        <v>4</v>
      </c>
      <c r="K125" s="9"/>
      <c r="L125" s="9"/>
      <c r="M125" s="9"/>
      <c r="N125" s="9"/>
      <c r="O125" s="9">
        <f t="shared" si="6"/>
        <v>4.2</v>
      </c>
      <c r="P125" s="9">
        <f t="shared" si="6"/>
        <v>7</v>
      </c>
      <c r="Q125" s="9">
        <f t="shared" si="6"/>
        <v>6.3</v>
      </c>
      <c r="R125" s="9">
        <f t="shared" si="7"/>
        <v>96.9809652163169</v>
      </c>
      <c r="S125" s="12">
        <f t="shared" si="8"/>
        <v>5.7002769948493</v>
      </c>
      <c r="T125" s="9">
        <f t="shared" si="9"/>
        <v>0.6</v>
      </c>
      <c r="U125" s="9">
        <f t="shared" si="10"/>
        <v>1.11111111111111</v>
      </c>
    </row>
    <row r="126" spans="1:21">
      <c r="A126" s="9">
        <f t="shared" si="11"/>
        <v>125</v>
      </c>
      <c r="B126" s="9" t="s">
        <v>163</v>
      </c>
      <c r="C126" s="10" t="s">
        <v>239</v>
      </c>
      <c r="D126" s="12">
        <v>30</v>
      </c>
      <c r="E126" s="12">
        <v>19</v>
      </c>
      <c r="F126" s="12">
        <v>5</v>
      </c>
      <c r="G126" s="9">
        <v>14</v>
      </c>
      <c r="H126" s="9">
        <v>11</v>
      </c>
      <c r="I126" s="9">
        <v>14</v>
      </c>
      <c r="J126" s="12">
        <v>4</v>
      </c>
      <c r="K126" s="9"/>
      <c r="L126" s="9"/>
      <c r="M126" s="9"/>
      <c r="N126" s="9"/>
      <c r="O126" s="9">
        <f t="shared" si="6"/>
        <v>9.8</v>
      </c>
      <c r="P126" s="9">
        <f t="shared" si="6"/>
        <v>7.7</v>
      </c>
      <c r="Q126" s="9">
        <f t="shared" si="6"/>
        <v>9.8</v>
      </c>
      <c r="R126" s="9">
        <f t="shared" si="7"/>
        <v>387.205483345147</v>
      </c>
      <c r="S126" s="12">
        <f t="shared" si="8"/>
        <v>9.04303667528013</v>
      </c>
      <c r="T126" s="9">
        <f t="shared" si="9"/>
        <v>1.27272727272727</v>
      </c>
      <c r="U126" s="9">
        <f t="shared" si="10"/>
        <v>0.785714285714286</v>
      </c>
    </row>
    <row r="127" spans="1:21">
      <c r="A127" s="9">
        <f t="shared" si="11"/>
        <v>126</v>
      </c>
      <c r="B127" s="9" t="s">
        <v>24</v>
      </c>
      <c r="C127" s="10" t="s">
        <v>240</v>
      </c>
      <c r="D127" s="12">
        <v>33</v>
      </c>
      <c r="E127" s="12">
        <v>37</v>
      </c>
      <c r="F127" s="12">
        <v>23</v>
      </c>
      <c r="G127" s="9">
        <v>21</v>
      </c>
      <c r="H127" s="9">
        <v>15</v>
      </c>
      <c r="I127" s="9">
        <v>10</v>
      </c>
      <c r="J127" s="12">
        <v>7</v>
      </c>
      <c r="K127" s="9"/>
      <c r="L127" s="9"/>
      <c r="M127" s="9"/>
      <c r="N127" s="9"/>
      <c r="O127" s="9">
        <f t="shared" si="6"/>
        <v>14.7</v>
      </c>
      <c r="P127" s="9">
        <f t="shared" si="6"/>
        <v>10.5</v>
      </c>
      <c r="Q127" s="9">
        <f t="shared" si="6"/>
        <v>7</v>
      </c>
      <c r="R127" s="9">
        <f t="shared" si="7"/>
        <v>565.722297095182</v>
      </c>
      <c r="S127" s="12">
        <f t="shared" si="8"/>
        <v>10.2612804621477</v>
      </c>
      <c r="T127" s="9">
        <f t="shared" si="9"/>
        <v>1.4</v>
      </c>
      <c r="U127" s="9">
        <f t="shared" si="10"/>
        <v>1.5</v>
      </c>
    </row>
    <row r="128" spans="1:21">
      <c r="A128" s="9">
        <f t="shared" si="11"/>
        <v>127</v>
      </c>
      <c r="B128" s="9" t="s">
        <v>163</v>
      </c>
      <c r="C128" s="10" t="s">
        <v>241</v>
      </c>
      <c r="D128" s="12">
        <v>27</v>
      </c>
      <c r="E128" s="12">
        <v>13</v>
      </c>
      <c r="F128" s="12">
        <v>3</v>
      </c>
      <c r="G128" s="9">
        <v>6</v>
      </c>
      <c r="H128" s="9">
        <v>4</v>
      </c>
      <c r="I128" s="9">
        <v>4</v>
      </c>
      <c r="J128" s="12">
        <v>3</v>
      </c>
      <c r="K128" s="9"/>
      <c r="L128" s="9"/>
      <c r="M128" s="9"/>
      <c r="N128" s="9"/>
      <c r="O128" s="9">
        <f t="shared" si="6"/>
        <v>4.2</v>
      </c>
      <c r="P128" s="9">
        <f t="shared" si="6"/>
        <v>2.8</v>
      </c>
      <c r="Q128" s="9">
        <f t="shared" si="6"/>
        <v>2.8</v>
      </c>
      <c r="R128" s="9">
        <f t="shared" si="7"/>
        <v>17.2410604829008</v>
      </c>
      <c r="S128" s="12">
        <f t="shared" si="8"/>
        <v>3.20519987914933</v>
      </c>
      <c r="T128" s="9">
        <f t="shared" si="9"/>
        <v>1.5</v>
      </c>
      <c r="U128" s="9">
        <f t="shared" si="10"/>
        <v>1</v>
      </c>
    </row>
    <row r="129" spans="1:21">
      <c r="A129" s="9">
        <f t="shared" si="11"/>
        <v>128</v>
      </c>
      <c r="B129" s="9" t="s">
        <v>163</v>
      </c>
      <c r="C129" s="10" t="s">
        <v>241</v>
      </c>
      <c r="D129" s="12">
        <v>10</v>
      </c>
      <c r="E129" s="12">
        <v>0</v>
      </c>
      <c r="F129" s="12">
        <v>30</v>
      </c>
      <c r="G129" s="9">
        <v>5</v>
      </c>
      <c r="H129" s="9">
        <v>4</v>
      </c>
      <c r="I129" s="9">
        <v>4</v>
      </c>
      <c r="J129" s="12">
        <v>3</v>
      </c>
      <c r="K129" s="9"/>
      <c r="L129" s="9" t="s">
        <v>242</v>
      </c>
      <c r="M129" s="9"/>
      <c r="N129" s="9"/>
      <c r="O129" s="9">
        <f t="shared" si="6"/>
        <v>3.5</v>
      </c>
      <c r="P129" s="9">
        <f t="shared" si="6"/>
        <v>2.8</v>
      </c>
      <c r="Q129" s="9">
        <f t="shared" si="6"/>
        <v>2.8</v>
      </c>
      <c r="R129" s="9">
        <f t="shared" si="7"/>
        <v>14.3675504024173</v>
      </c>
      <c r="S129" s="12">
        <f t="shared" si="8"/>
        <v>3.01620856604464</v>
      </c>
      <c r="T129" s="9">
        <f t="shared" si="9"/>
        <v>1.25</v>
      </c>
      <c r="U129" s="9">
        <f t="shared" si="10"/>
        <v>1</v>
      </c>
    </row>
    <row r="130" spans="1:21">
      <c r="A130" s="9">
        <f t="shared" si="11"/>
        <v>129</v>
      </c>
      <c r="B130" s="9" t="s">
        <v>163</v>
      </c>
      <c r="C130" s="10" t="s">
        <v>241</v>
      </c>
      <c r="D130" s="11">
        <v>47</v>
      </c>
      <c r="E130" s="11">
        <v>20</v>
      </c>
      <c r="F130" s="11">
        <v>8</v>
      </c>
      <c r="G130" s="9">
        <v>8</v>
      </c>
      <c r="H130" s="9">
        <v>10</v>
      </c>
      <c r="I130" s="9">
        <v>5</v>
      </c>
      <c r="J130" s="12">
        <v>3</v>
      </c>
      <c r="K130" s="9"/>
      <c r="L130" s="9" t="s">
        <v>243</v>
      </c>
      <c r="M130" s="9"/>
      <c r="N130" s="9"/>
      <c r="O130" s="9">
        <f t="shared" si="6"/>
        <v>5.6</v>
      </c>
      <c r="P130" s="9">
        <f t="shared" si="6"/>
        <v>7</v>
      </c>
      <c r="Q130" s="9">
        <f t="shared" si="6"/>
        <v>3.5</v>
      </c>
      <c r="R130" s="9">
        <f t="shared" si="7"/>
        <v>71.8377520120866</v>
      </c>
      <c r="S130" s="12">
        <f t="shared" si="8"/>
        <v>5.15764409809654</v>
      </c>
      <c r="T130" s="9">
        <f t="shared" si="9"/>
        <v>0.8</v>
      </c>
      <c r="U130" s="9">
        <f t="shared" si="10"/>
        <v>2</v>
      </c>
    </row>
    <row r="131" spans="1:21">
      <c r="A131" s="9">
        <f t="shared" si="11"/>
        <v>130</v>
      </c>
      <c r="B131" s="9" t="s">
        <v>163</v>
      </c>
      <c r="C131" s="10" t="s">
        <v>244</v>
      </c>
      <c r="D131" s="11">
        <v>21</v>
      </c>
      <c r="E131" s="11">
        <v>40</v>
      </c>
      <c r="F131" s="11">
        <v>45</v>
      </c>
      <c r="G131" s="9">
        <v>18</v>
      </c>
      <c r="H131" s="9">
        <v>10</v>
      </c>
      <c r="I131" s="9">
        <v>10</v>
      </c>
      <c r="J131" s="12">
        <v>6</v>
      </c>
      <c r="K131" s="9"/>
      <c r="L131" s="9"/>
      <c r="M131" s="9"/>
      <c r="N131" s="9"/>
      <c r="O131" s="9">
        <f t="shared" si="6"/>
        <v>12.6</v>
      </c>
      <c r="P131" s="9">
        <f t="shared" si="6"/>
        <v>7</v>
      </c>
      <c r="Q131" s="9">
        <f t="shared" si="6"/>
        <v>7</v>
      </c>
      <c r="R131" s="9">
        <f t="shared" si="7"/>
        <v>323.26988405439</v>
      </c>
      <c r="S131" s="12">
        <f t="shared" si="8"/>
        <v>8.51508279380276</v>
      </c>
      <c r="T131" s="9">
        <f t="shared" si="9"/>
        <v>1.8</v>
      </c>
      <c r="U131" s="9">
        <f t="shared" si="10"/>
        <v>1</v>
      </c>
    </row>
    <row r="132" spans="1:21">
      <c r="A132" s="9">
        <f t="shared" ref="A132:A167" si="12">A131+1</f>
        <v>131</v>
      </c>
      <c r="B132" s="9" t="s">
        <v>163</v>
      </c>
      <c r="C132" s="10" t="s">
        <v>245</v>
      </c>
      <c r="D132" s="12">
        <v>10</v>
      </c>
      <c r="E132" s="12">
        <v>20</v>
      </c>
      <c r="F132" s="12">
        <v>20</v>
      </c>
      <c r="G132" s="9">
        <v>6</v>
      </c>
      <c r="H132" s="9">
        <v>5</v>
      </c>
      <c r="I132" s="9">
        <v>6</v>
      </c>
      <c r="J132" s="12">
        <v>4</v>
      </c>
      <c r="K132" s="9"/>
      <c r="L132" s="9" t="s">
        <v>187</v>
      </c>
      <c r="M132" s="9"/>
      <c r="N132" s="9"/>
      <c r="O132" s="9">
        <f t="shared" si="6"/>
        <v>4.2</v>
      </c>
      <c r="P132" s="9">
        <f t="shared" si="6"/>
        <v>3.5</v>
      </c>
      <c r="Q132" s="9">
        <f t="shared" si="6"/>
        <v>4.2</v>
      </c>
      <c r="R132" s="9">
        <f t="shared" si="7"/>
        <v>32.326988405439</v>
      </c>
      <c r="S132" s="12">
        <f t="shared" si="8"/>
        <v>3.95235132130032</v>
      </c>
      <c r="T132" s="9">
        <f t="shared" si="9"/>
        <v>1.2</v>
      </c>
      <c r="U132" s="9">
        <f t="shared" si="10"/>
        <v>0.833333333333333</v>
      </c>
    </row>
    <row r="133" spans="1:21">
      <c r="A133" s="9">
        <f t="shared" si="12"/>
        <v>132</v>
      </c>
      <c r="B133" s="9" t="s">
        <v>163</v>
      </c>
      <c r="C133" s="10" t="s">
        <v>245</v>
      </c>
      <c r="D133" s="12">
        <v>25</v>
      </c>
      <c r="E133" s="12">
        <v>30</v>
      </c>
      <c r="F133" s="12">
        <v>5</v>
      </c>
      <c r="G133" s="9">
        <v>10</v>
      </c>
      <c r="H133" s="9">
        <v>10</v>
      </c>
      <c r="I133" s="9">
        <v>9</v>
      </c>
      <c r="J133" s="12">
        <v>4</v>
      </c>
      <c r="K133" s="9"/>
      <c r="L133" s="9"/>
      <c r="M133" s="9"/>
      <c r="N133" s="9"/>
      <c r="O133" s="9">
        <f t="shared" si="6"/>
        <v>7</v>
      </c>
      <c r="P133" s="9">
        <f t="shared" si="6"/>
        <v>7</v>
      </c>
      <c r="Q133" s="9">
        <f t="shared" si="6"/>
        <v>6.3</v>
      </c>
      <c r="R133" s="9">
        <f t="shared" si="7"/>
        <v>161.634942027195</v>
      </c>
      <c r="S133" s="12">
        <f t="shared" si="8"/>
        <v>6.75842569223941</v>
      </c>
      <c r="T133" s="9">
        <f t="shared" si="9"/>
        <v>1</v>
      </c>
      <c r="U133" s="9">
        <f t="shared" si="10"/>
        <v>1.11111111111111</v>
      </c>
    </row>
    <row r="134" spans="1:21">
      <c r="A134" s="9">
        <f t="shared" si="12"/>
        <v>133</v>
      </c>
      <c r="B134" s="9" t="s">
        <v>163</v>
      </c>
      <c r="C134" s="10" t="s">
        <v>245</v>
      </c>
      <c r="D134" s="12">
        <v>11</v>
      </c>
      <c r="E134" s="12">
        <v>32</v>
      </c>
      <c r="F134" s="12">
        <v>30</v>
      </c>
      <c r="G134" s="9">
        <v>6</v>
      </c>
      <c r="H134" s="9">
        <v>3</v>
      </c>
      <c r="I134" s="9">
        <v>5</v>
      </c>
      <c r="J134" s="12">
        <v>3</v>
      </c>
      <c r="K134" s="9"/>
      <c r="L134" s="9"/>
      <c r="M134" s="9"/>
      <c r="N134" s="9"/>
      <c r="O134" s="9">
        <f t="shared" si="6"/>
        <v>4.2</v>
      </c>
      <c r="P134" s="9">
        <f t="shared" si="6"/>
        <v>2.1</v>
      </c>
      <c r="Q134" s="9">
        <f t="shared" si="6"/>
        <v>3.5</v>
      </c>
      <c r="R134" s="9">
        <f t="shared" si="7"/>
        <v>16.1634942027195</v>
      </c>
      <c r="S134" s="12">
        <f t="shared" si="8"/>
        <v>3.13698332259001</v>
      </c>
      <c r="T134" s="9">
        <f t="shared" si="9"/>
        <v>2</v>
      </c>
      <c r="U134" s="9">
        <f t="shared" si="10"/>
        <v>0.6</v>
      </c>
    </row>
    <row r="135" spans="1:21">
      <c r="A135" s="9">
        <f t="shared" si="12"/>
        <v>134</v>
      </c>
      <c r="B135" s="9" t="s">
        <v>163</v>
      </c>
      <c r="C135" s="10" t="s">
        <v>245</v>
      </c>
      <c r="D135" s="12">
        <v>3</v>
      </c>
      <c r="E135" s="12">
        <v>40</v>
      </c>
      <c r="F135" s="12">
        <v>20</v>
      </c>
      <c r="G135" s="9">
        <v>10</v>
      </c>
      <c r="H135" s="9">
        <v>5</v>
      </c>
      <c r="I135" s="9">
        <v>4</v>
      </c>
      <c r="J135" s="12">
        <v>5</v>
      </c>
      <c r="K135" s="9"/>
      <c r="L135" s="9" t="s">
        <v>246</v>
      </c>
      <c r="M135" s="9"/>
      <c r="N135" s="9"/>
      <c r="O135" s="9">
        <f t="shared" si="6"/>
        <v>7</v>
      </c>
      <c r="P135" s="9">
        <f t="shared" si="6"/>
        <v>3.5</v>
      </c>
      <c r="Q135" s="9">
        <f t="shared" si="6"/>
        <v>2.8</v>
      </c>
      <c r="R135" s="9">
        <f t="shared" si="7"/>
        <v>35.9188760060433</v>
      </c>
      <c r="S135" s="12">
        <f t="shared" si="8"/>
        <v>4.09362483349801</v>
      </c>
      <c r="T135" s="9">
        <f t="shared" si="9"/>
        <v>2</v>
      </c>
      <c r="U135" s="9">
        <f t="shared" si="10"/>
        <v>1.25</v>
      </c>
    </row>
    <row r="136" spans="1:21">
      <c r="A136" s="9">
        <f t="shared" si="12"/>
        <v>135</v>
      </c>
      <c r="B136" s="9" t="s">
        <v>163</v>
      </c>
      <c r="C136" s="10" t="s">
        <v>245</v>
      </c>
      <c r="D136" s="11">
        <v>36</v>
      </c>
      <c r="E136" s="11">
        <v>40</v>
      </c>
      <c r="F136" s="11">
        <v>46</v>
      </c>
      <c r="G136" s="9">
        <v>8</v>
      </c>
      <c r="H136" s="9">
        <v>5</v>
      </c>
      <c r="I136" s="9">
        <v>7</v>
      </c>
      <c r="J136" s="12">
        <v>3</v>
      </c>
      <c r="K136" s="9"/>
      <c r="L136" s="9"/>
      <c r="M136" s="9"/>
      <c r="N136" s="9"/>
      <c r="O136" s="9">
        <f t="shared" si="6"/>
        <v>5.6</v>
      </c>
      <c r="P136" s="9">
        <f t="shared" si="6"/>
        <v>3.5</v>
      </c>
      <c r="Q136" s="9">
        <f t="shared" si="6"/>
        <v>4.9</v>
      </c>
      <c r="R136" s="9">
        <f t="shared" si="7"/>
        <v>50.2864264084606</v>
      </c>
      <c r="S136" s="12">
        <f t="shared" si="8"/>
        <v>4.57949283426403</v>
      </c>
      <c r="T136" s="9">
        <f t="shared" si="9"/>
        <v>1.6</v>
      </c>
      <c r="U136" s="9">
        <f t="shared" si="10"/>
        <v>0.714285714285714</v>
      </c>
    </row>
    <row r="137" spans="1:21">
      <c r="A137" s="9">
        <f t="shared" si="12"/>
        <v>136</v>
      </c>
      <c r="B137" s="9" t="s">
        <v>163</v>
      </c>
      <c r="C137" s="10" t="s">
        <v>247</v>
      </c>
      <c r="D137" s="12">
        <v>15</v>
      </c>
      <c r="E137" s="12">
        <v>15</v>
      </c>
      <c r="F137" s="12">
        <v>17</v>
      </c>
      <c r="G137" s="9">
        <v>17</v>
      </c>
      <c r="H137" s="9">
        <v>10</v>
      </c>
      <c r="I137" s="9">
        <v>11</v>
      </c>
      <c r="J137" s="12">
        <v>4</v>
      </c>
      <c r="K137" s="9"/>
      <c r="L137" s="9"/>
      <c r="M137" s="9"/>
      <c r="N137" s="9"/>
      <c r="O137" s="9">
        <f t="shared" si="6"/>
        <v>11.9</v>
      </c>
      <c r="P137" s="9">
        <f t="shared" si="6"/>
        <v>7</v>
      </c>
      <c r="Q137" s="9">
        <f t="shared" si="6"/>
        <v>7.7</v>
      </c>
      <c r="R137" s="9">
        <f t="shared" si="7"/>
        <v>335.841490656505</v>
      </c>
      <c r="S137" s="12">
        <f t="shared" si="8"/>
        <v>8.62406277010589</v>
      </c>
      <c r="T137" s="9">
        <f t="shared" si="9"/>
        <v>1.7</v>
      </c>
      <c r="U137" s="9">
        <f t="shared" si="10"/>
        <v>0.909090909090909</v>
      </c>
    </row>
    <row r="138" spans="1:21">
      <c r="A138" s="9">
        <f t="shared" si="12"/>
        <v>137</v>
      </c>
      <c r="B138" s="9" t="s">
        <v>163</v>
      </c>
      <c r="C138" s="10" t="s">
        <v>247</v>
      </c>
      <c r="D138" s="12">
        <v>30</v>
      </c>
      <c r="E138" s="12">
        <v>33</v>
      </c>
      <c r="F138" s="12">
        <v>15</v>
      </c>
      <c r="G138" s="9">
        <v>10</v>
      </c>
      <c r="H138" s="9">
        <v>7</v>
      </c>
      <c r="I138" s="9">
        <v>10</v>
      </c>
      <c r="J138" s="12">
        <v>4</v>
      </c>
      <c r="K138" s="9"/>
      <c r="L138" s="9"/>
      <c r="M138" s="9"/>
      <c r="N138" s="9"/>
      <c r="O138" s="9">
        <f t="shared" si="6"/>
        <v>7</v>
      </c>
      <c r="P138" s="9">
        <f t="shared" si="6"/>
        <v>4.9</v>
      </c>
      <c r="Q138" s="9">
        <f t="shared" si="6"/>
        <v>7</v>
      </c>
      <c r="R138" s="9">
        <f t="shared" si="7"/>
        <v>125.716066021152</v>
      </c>
      <c r="S138" s="12">
        <f t="shared" si="8"/>
        <v>6.2153280121982</v>
      </c>
      <c r="T138" s="9">
        <f t="shared" si="9"/>
        <v>1.42857142857143</v>
      </c>
      <c r="U138" s="9">
        <f t="shared" si="10"/>
        <v>0.7</v>
      </c>
    </row>
    <row r="139" spans="1:21">
      <c r="A139" s="9">
        <f t="shared" si="12"/>
        <v>138</v>
      </c>
      <c r="B139" s="9" t="s">
        <v>163</v>
      </c>
      <c r="C139" s="10" t="s">
        <v>248</v>
      </c>
      <c r="D139" s="12">
        <v>2</v>
      </c>
      <c r="E139" s="12">
        <v>22</v>
      </c>
      <c r="F139" s="12">
        <v>10</v>
      </c>
      <c r="G139" s="9">
        <v>7</v>
      </c>
      <c r="H139" s="9">
        <v>10</v>
      </c>
      <c r="I139" s="9">
        <v>10</v>
      </c>
      <c r="J139" s="12">
        <v>4</v>
      </c>
      <c r="K139" s="9"/>
      <c r="L139" s="9" t="s">
        <v>232</v>
      </c>
      <c r="M139" s="9"/>
      <c r="N139" s="9"/>
      <c r="O139" s="9">
        <f t="shared" si="6"/>
        <v>4.9</v>
      </c>
      <c r="P139" s="9">
        <f t="shared" si="6"/>
        <v>7</v>
      </c>
      <c r="Q139" s="9">
        <f t="shared" si="6"/>
        <v>7</v>
      </c>
      <c r="R139" s="9">
        <f t="shared" si="7"/>
        <v>125.716066021152</v>
      </c>
      <c r="S139" s="12">
        <f t="shared" si="8"/>
        <v>6.2153280121982</v>
      </c>
      <c r="T139" s="9">
        <f t="shared" si="9"/>
        <v>0.7</v>
      </c>
      <c r="U139" s="9">
        <f t="shared" si="10"/>
        <v>1</v>
      </c>
    </row>
    <row r="140" spans="1:21">
      <c r="A140" s="9">
        <f t="shared" si="12"/>
        <v>139</v>
      </c>
      <c r="B140" s="9" t="s">
        <v>163</v>
      </c>
      <c r="C140" s="10" t="s">
        <v>248</v>
      </c>
      <c r="D140" s="12">
        <v>40</v>
      </c>
      <c r="E140" s="12">
        <v>5</v>
      </c>
      <c r="F140" s="12">
        <v>7</v>
      </c>
      <c r="G140" s="9">
        <v>13</v>
      </c>
      <c r="H140" s="9">
        <v>5</v>
      </c>
      <c r="I140" s="9">
        <v>10</v>
      </c>
      <c r="J140" s="12">
        <v>4</v>
      </c>
      <c r="K140" s="9"/>
      <c r="L140" s="9"/>
      <c r="M140" s="9"/>
      <c r="N140" s="9"/>
      <c r="O140" s="9">
        <f t="shared" si="6"/>
        <v>9.1</v>
      </c>
      <c r="P140" s="9">
        <f t="shared" si="6"/>
        <v>3.5</v>
      </c>
      <c r="Q140" s="9">
        <f t="shared" si="6"/>
        <v>7</v>
      </c>
      <c r="R140" s="9">
        <f t="shared" si="7"/>
        <v>116.736347019641</v>
      </c>
      <c r="S140" s="12">
        <f t="shared" si="8"/>
        <v>6.06367373738632</v>
      </c>
      <c r="T140" s="9">
        <f t="shared" si="9"/>
        <v>2.6</v>
      </c>
      <c r="U140" s="9">
        <f t="shared" si="10"/>
        <v>0.5</v>
      </c>
    </row>
    <row r="141" spans="1:21">
      <c r="A141" s="9">
        <f t="shared" si="12"/>
        <v>140</v>
      </c>
      <c r="B141" s="9" t="s">
        <v>24</v>
      </c>
      <c r="C141" s="10" t="s">
        <v>248</v>
      </c>
      <c r="D141" s="12">
        <v>11</v>
      </c>
      <c r="E141" s="12">
        <v>12</v>
      </c>
      <c r="F141" s="12">
        <v>30</v>
      </c>
      <c r="G141" s="9">
        <v>15</v>
      </c>
      <c r="H141" s="9">
        <v>14</v>
      </c>
      <c r="I141" s="9">
        <v>8</v>
      </c>
      <c r="J141" s="12">
        <v>6</v>
      </c>
      <c r="K141" s="9"/>
      <c r="L141" s="9"/>
      <c r="M141" s="9"/>
      <c r="N141" s="9"/>
      <c r="O141" s="9">
        <f t="shared" si="6"/>
        <v>10.5</v>
      </c>
      <c r="P141" s="9">
        <f t="shared" si="6"/>
        <v>9.8</v>
      </c>
      <c r="Q141" s="9">
        <f t="shared" si="6"/>
        <v>5.6</v>
      </c>
      <c r="R141" s="9">
        <f t="shared" si="7"/>
        <v>301.718558450764</v>
      </c>
      <c r="S141" s="12">
        <f t="shared" si="8"/>
        <v>8.32149073386838</v>
      </c>
      <c r="T141" s="9">
        <f t="shared" si="9"/>
        <v>1.07142857142857</v>
      </c>
      <c r="U141" s="9">
        <f t="shared" si="10"/>
        <v>1.75</v>
      </c>
    </row>
    <row r="142" spans="1:21">
      <c r="A142" s="9">
        <f t="shared" si="12"/>
        <v>141</v>
      </c>
      <c r="B142" s="9" t="s">
        <v>163</v>
      </c>
      <c r="C142" s="10" t="s">
        <v>248</v>
      </c>
      <c r="D142" s="11">
        <v>44</v>
      </c>
      <c r="E142" s="11">
        <v>12</v>
      </c>
      <c r="F142" s="11">
        <v>23</v>
      </c>
      <c r="G142" s="9">
        <v>7</v>
      </c>
      <c r="H142" s="9">
        <v>9</v>
      </c>
      <c r="I142" s="9">
        <v>4</v>
      </c>
      <c r="J142" s="12">
        <v>3</v>
      </c>
      <c r="K142" s="9"/>
      <c r="L142" s="9"/>
      <c r="M142" s="9"/>
      <c r="N142" s="9"/>
      <c r="O142" s="9">
        <f t="shared" ref="O142:Q252" si="13">G142*(7/10)</f>
        <v>4.9</v>
      </c>
      <c r="P142" s="9">
        <f t="shared" si="13"/>
        <v>6.3</v>
      </c>
      <c r="Q142" s="9">
        <f t="shared" si="13"/>
        <v>2.8</v>
      </c>
      <c r="R142" s="9">
        <f t="shared" si="7"/>
        <v>45.2577837676145</v>
      </c>
      <c r="S142" s="12">
        <f t="shared" si="8"/>
        <v>4.42145171835946</v>
      </c>
      <c r="T142" s="9">
        <f t="shared" si="9"/>
        <v>0.777777777777778</v>
      </c>
      <c r="U142" s="9">
        <f t="shared" si="10"/>
        <v>2.25</v>
      </c>
    </row>
    <row r="143" spans="1:21">
      <c r="A143" s="9">
        <f t="shared" si="12"/>
        <v>142</v>
      </c>
      <c r="B143" s="9" t="s">
        <v>163</v>
      </c>
      <c r="C143" s="10" t="s">
        <v>248</v>
      </c>
      <c r="D143" s="11">
        <v>50</v>
      </c>
      <c r="E143" s="11">
        <v>31</v>
      </c>
      <c r="F143" s="11">
        <v>29</v>
      </c>
      <c r="G143" s="9">
        <v>8</v>
      </c>
      <c r="H143" s="9">
        <v>7</v>
      </c>
      <c r="I143" s="9">
        <v>5</v>
      </c>
      <c r="J143" s="12">
        <v>4</v>
      </c>
      <c r="K143" s="9"/>
      <c r="L143" s="9"/>
      <c r="M143" s="9"/>
      <c r="N143" s="9"/>
      <c r="O143" s="9">
        <f t="shared" si="13"/>
        <v>5.6</v>
      </c>
      <c r="P143" s="9">
        <f t="shared" si="13"/>
        <v>4.9</v>
      </c>
      <c r="Q143" s="9">
        <f t="shared" si="13"/>
        <v>3.5</v>
      </c>
      <c r="R143" s="9">
        <f t="shared" si="7"/>
        <v>50.2864264084606</v>
      </c>
      <c r="S143" s="12">
        <f t="shared" si="8"/>
        <v>4.57949283426403</v>
      </c>
      <c r="T143" s="9">
        <f t="shared" si="9"/>
        <v>1.14285714285714</v>
      </c>
      <c r="U143" s="9">
        <f t="shared" si="10"/>
        <v>1.4</v>
      </c>
    </row>
    <row r="144" spans="1:21">
      <c r="A144" s="9">
        <f t="shared" si="12"/>
        <v>143</v>
      </c>
      <c r="B144" s="9" t="s">
        <v>163</v>
      </c>
      <c r="C144" s="10" t="s">
        <v>248</v>
      </c>
      <c r="D144" s="12">
        <v>30</v>
      </c>
      <c r="E144" s="12">
        <v>10</v>
      </c>
      <c r="F144" s="12">
        <v>30</v>
      </c>
      <c r="G144" s="9">
        <v>10</v>
      </c>
      <c r="H144" s="9">
        <v>4</v>
      </c>
      <c r="I144" s="9">
        <v>10</v>
      </c>
      <c r="J144" s="12">
        <v>4</v>
      </c>
      <c r="K144" s="9"/>
      <c r="L144" s="9" t="s">
        <v>249</v>
      </c>
      <c r="M144" s="9"/>
      <c r="N144" s="9"/>
      <c r="O144" s="9">
        <f t="shared" si="13"/>
        <v>7</v>
      </c>
      <c r="P144" s="9">
        <f t="shared" si="13"/>
        <v>2.8</v>
      </c>
      <c r="Q144" s="9">
        <f t="shared" si="13"/>
        <v>7</v>
      </c>
      <c r="R144" s="9">
        <f t="shared" si="7"/>
        <v>71.8377520120866</v>
      </c>
      <c r="S144" s="12">
        <f t="shared" si="8"/>
        <v>5.15764409809654</v>
      </c>
      <c r="T144" s="9">
        <f t="shared" si="9"/>
        <v>2.5</v>
      </c>
      <c r="U144" s="9">
        <f t="shared" si="10"/>
        <v>0.4</v>
      </c>
    </row>
    <row r="145" spans="1:21">
      <c r="A145" s="9">
        <f t="shared" si="12"/>
        <v>144</v>
      </c>
      <c r="B145" s="9" t="s">
        <v>24</v>
      </c>
      <c r="C145" s="10" t="s">
        <v>248</v>
      </c>
      <c r="D145" s="11">
        <v>25</v>
      </c>
      <c r="E145" s="11">
        <v>37</v>
      </c>
      <c r="F145" s="11">
        <v>42</v>
      </c>
      <c r="G145" s="9">
        <v>20</v>
      </c>
      <c r="H145" s="9">
        <v>9</v>
      </c>
      <c r="I145" s="9">
        <v>10</v>
      </c>
      <c r="J145" s="12">
        <v>5</v>
      </c>
      <c r="K145" s="9">
        <v>2</v>
      </c>
      <c r="L145" s="9"/>
      <c r="M145" s="9"/>
      <c r="N145" s="9"/>
      <c r="O145" s="9">
        <f t="shared" si="13"/>
        <v>14</v>
      </c>
      <c r="P145" s="9">
        <f t="shared" si="13"/>
        <v>6.3</v>
      </c>
      <c r="Q145" s="9">
        <f t="shared" si="13"/>
        <v>7</v>
      </c>
      <c r="R145" s="9">
        <f t="shared" si="7"/>
        <v>323.26988405439</v>
      </c>
      <c r="S145" s="12">
        <f t="shared" si="8"/>
        <v>8.51508279380276</v>
      </c>
      <c r="T145" s="9">
        <f t="shared" si="9"/>
        <v>2.22222222222222</v>
      </c>
      <c r="U145" s="9">
        <f t="shared" si="10"/>
        <v>0.9</v>
      </c>
    </row>
    <row r="146" spans="1:21">
      <c r="A146" s="9">
        <f t="shared" si="12"/>
        <v>145</v>
      </c>
      <c r="B146" s="9" t="s">
        <v>163</v>
      </c>
      <c r="C146" s="10" t="s">
        <v>250</v>
      </c>
      <c r="D146" s="12">
        <v>15</v>
      </c>
      <c r="E146" s="12">
        <v>2</v>
      </c>
      <c r="F146" s="12">
        <v>20</v>
      </c>
      <c r="G146" s="9">
        <v>10</v>
      </c>
      <c r="H146" s="9">
        <v>10</v>
      </c>
      <c r="I146" s="9">
        <v>10</v>
      </c>
      <c r="J146" s="12">
        <v>4</v>
      </c>
      <c r="K146" s="9"/>
      <c r="L146" s="9"/>
      <c r="M146" s="9"/>
      <c r="N146" s="9"/>
      <c r="O146" s="9">
        <f t="shared" si="13"/>
        <v>7</v>
      </c>
      <c r="P146" s="9">
        <f t="shared" si="13"/>
        <v>7</v>
      </c>
      <c r="Q146" s="9">
        <f t="shared" si="13"/>
        <v>7</v>
      </c>
      <c r="R146" s="9">
        <f t="shared" si="7"/>
        <v>179.594380030217</v>
      </c>
      <c r="S146" s="12">
        <f t="shared" si="8"/>
        <v>7</v>
      </c>
      <c r="T146" s="9">
        <f t="shared" si="9"/>
        <v>1</v>
      </c>
      <c r="U146" s="9">
        <f t="shared" si="10"/>
        <v>1</v>
      </c>
    </row>
    <row r="147" spans="1:21">
      <c r="A147" s="9">
        <f t="shared" si="12"/>
        <v>146</v>
      </c>
      <c r="B147" s="9" t="s">
        <v>24</v>
      </c>
      <c r="C147" s="10" t="s">
        <v>250</v>
      </c>
      <c r="D147" s="12">
        <v>25</v>
      </c>
      <c r="E147" s="12">
        <v>10</v>
      </c>
      <c r="F147" s="12">
        <v>10</v>
      </c>
      <c r="G147" s="9">
        <v>5</v>
      </c>
      <c r="H147" s="9">
        <v>18</v>
      </c>
      <c r="I147" s="9">
        <v>10</v>
      </c>
      <c r="J147" s="12">
        <v>5</v>
      </c>
      <c r="K147" s="9">
        <v>2</v>
      </c>
      <c r="L147" s="9"/>
      <c r="M147" s="9"/>
      <c r="N147" s="9"/>
      <c r="O147" s="9">
        <f t="shared" si="13"/>
        <v>3.5</v>
      </c>
      <c r="P147" s="9">
        <f t="shared" si="13"/>
        <v>12.6</v>
      </c>
      <c r="Q147" s="9">
        <f t="shared" si="13"/>
        <v>7</v>
      </c>
      <c r="R147" s="9">
        <f t="shared" si="7"/>
        <v>161.634942027195</v>
      </c>
      <c r="S147" s="12">
        <f t="shared" si="8"/>
        <v>6.75842569223941</v>
      </c>
      <c r="T147" s="9">
        <f t="shared" si="9"/>
        <v>0.277777777777778</v>
      </c>
      <c r="U147" s="9">
        <f t="shared" si="10"/>
        <v>1.8</v>
      </c>
    </row>
    <row r="148" spans="1:21">
      <c r="A148" s="9">
        <f t="shared" si="12"/>
        <v>147</v>
      </c>
      <c r="B148" s="9" t="s">
        <v>24</v>
      </c>
      <c r="C148" s="10" t="s">
        <v>250</v>
      </c>
      <c r="D148" s="12">
        <v>13</v>
      </c>
      <c r="E148" s="12">
        <v>25</v>
      </c>
      <c r="F148" s="12">
        <v>25</v>
      </c>
      <c r="G148" s="9">
        <v>10</v>
      </c>
      <c r="H148" s="9">
        <v>15</v>
      </c>
      <c r="I148" s="9">
        <v>18</v>
      </c>
      <c r="J148" s="12">
        <v>6</v>
      </c>
      <c r="K148" s="9">
        <v>2</v>
      </c>
      <c r="L148" s="9"/>
      <c r="M148" s="9"/>
      <c r="N148" s="9"/>
      <c r="O148" s="9">
        <f t="shared" si="13"/>
        <v>7</v>
      </c>
      <c r="P148" s="9">
        <f t="shared" si="13"/>
        <v>10.5</v>
      </c>
      <c r="Q148" s="9">
        <f t="shared" si="13"/>
        <v>12.6</v>
      </c>
      <c r="R148" s="9">
        <f t="shared" si="7"/>
        <v>484.904826081585</v>
      </c>
      <c r="S148" s="12">
        <f t="shared" si="8"/>
        <v>9.74733655058683</v>
      </c>
      <c r="T148" s="9">
        <f t="shared" si="9"/>
        <v>0.666666666666667</v>
      </c>
      <c r="U148" s="9">
        <f t="shared" si="10"/>
        <v>0.833333333333333</v>
      </c>
    </row>
    <row r="149" spans="1:21">
      <c r="A149" s="9">
        <f t="shared" si="12"/>
        <v>148</v>
      </c>
      <c r="B149" s="9" t="s">
        <v>163</v>
      </c>
      <c r="C149" s="10" t="s">
        <v>250</v>
      </c>
      <c r="D149" s="11">
        <v>3</v>
      </c>
      <c r="E149" s="11">
        <v>44</v>
      </c>
      <c r="F149" s="11">
        <v>30</v>
      </c>
      <c r="G149" s="9">
        <v>5</v>
      </c>
      <c r="H149" s="9">
        <v>6</v>
      </c>
      <c r="I149" s="9">
        <v>4</v>
      </c>
      <c r="J149" s="12">
        <v>4</v>
      </c>
      <c r="K149" s="9"/>
      <c r="L149" s="9"/>
      <c r="M149" s="9"/>
      <c r="N149" s="9"/>
      <c r="O149" s="9">
        <f t="shared" si="13"/>
        <v>3.5</v>
      </c>
      <c r="P149" s="9">
        <f t="shared" si="13"/>
        <v>4.2</v>
      </c>
      <c r="Q149" s="9">
        <f t="shared" si="13"/>
        <v>2.8</v>
      </c>
      <c r="R149" s="9">
        <f t="shared" si="7"/>
        <v>21.551325603626</v>
      </c>
      <c r="S149" s="12">
        <f t="shared" si="8"/>
        <v>3.45269690406266</v>
      </c>
      <c r="T149" s="9">
        <f t="shared" si="9"/>
        <v>0.833333333333334</v>
      </c>
      <c r="U149" s="9">
        <f t="shared" si="10"/>
        <v>1.5</v>
      </c>
    </row>
    <row r="150" spans="1:21">
      <c r="A150" s="9">
        <f t="shared" si="12"/>
        <v>149</v>
      </c>
      <c r="B150" s="9" t="s">
        <v>163</v>
      </c>
      <c r="C150" s="10" t="s">
        <v>250</v>
      </c>
      <c r="D150" s="11">
        <v>33</v>
      </c>
      <c r="E150" s="11">
        <v>45</v>
      </c>
      <c r="F150" s="11">
        <v>38</v>
      </c>
      <c r="G150" s="9">
        <v>8</v>
      </c>
      <c r="H150" s="9">
        <v>10</v>
      </c>
      <c r="I150" s="9">
        <v>5</v>
      </c>
      <c r="J150" s="12">
        <v>4</v>
      </c>
      <c r="K150" s="9"/>
      <c r="L150" s="9"/>
      <c r="M150" s="9"/>
      <c r="N150" s="9"/>
      <c r="O150" s="9">
        <f t="shared" si="13"/>
        <v>5.6</v>
      </c>
      <c r="P150" s="9">
        <f t="shared" si="13"/>
        <v>7</v>
      </c>
      <c r="Q150" s="9">
        <f t="shared" si="13"/>
        <v>3.5</v>
      </c>
      <c r="R150" s="9">
        <f t="shared" si="7"/>
        <v>71.8377520120866</v>
      </c>
      <c r="S150" s="12">
        <f t="shared" si="8"/>
        <v>5.15764409809654</v>
      </c>
      <c r="T150" s="9">
        <f t="shared" si="9"/>
        <v>0.8</v>
      </c>
      <c r="U150" s="9">
        <f t="shared" si="10"/>
        <v>2</v>
      </c>
    </row>
    <row r="151" spans="1:21">
      <c r="A151" s="9">
        <f t="shared" si="12"/>
        <v>150</v>
      </c>
      <c r="B151" s="9" t="s">
        <v>163</v>
      </c>
      <c r="C151" s="10" t="s">
        <v>251</v>
      </c>
      <c r="D151" s="11">
        <v>37</v>
      </c>
      <c r="E151" s="11">
        <v>30</v>
      </c>
      <c r="F151" s="11">
        <v>50</v>
      </c>
      <c r="G151" s="9">
        <v>7</v>
      </c>
      <c r="H151" s="9">
        <v>5</v>
      </c>
      <c r="I151" s="9">
        <v>5</v>
      </c>
      <c r="J151" s="12">
        <v>4</v>
      </c>
      <c r="K151" s="9"/>
      <c r="L151" s="9"/>
      <c r="M151" s="9"/>
      <c r="N151" s="9"/>
      <c r="O151" s="9">
        <f t="shared" si="13"/>
        <v>4.9</v>
      </c>
      <c r="P151" s="9">
        <f t="shared" si="13"/>
        <v>3.5</v>
      </c>
      <c r="Q151" s="9">
        <f t="shared" si="13"/>
        <v>3.5</v>
      </c>
      <c r="R151" s="9">
        <f t="shared" si="7"/>
        <v>31.4290165052879</v>
      </c>
      <c r="S151" s="12">
        <f t="shared" si="8"/>
        <v>3.91541129728489</v>
      </c>
      <c r="T151" s="9">
        <f t="shared" si="9"/>
        <v>1.4</v>
      </c>
      <c r="U151" s="9">
        <f t="shared" si="10"/>
        <v>1</v>
      </c>
    </row>
    <row r="152" spans="1:21">
      <c r="A152" s="9">
        <f t="shared" si="12"/>
        <v>151</v>
      </c>
      <c r="B152" s="9" t="s">
        <v>24</v>
      </c>
      <c r="C152" s="10" t="s">
        <v>251</v>
      </c>
      <c r="D152" s="12">
        <v>22</v>
      </c>
      <c r="E152" s="12">
        <v>16</v>
      </c>
      <c r="F152" s="12">
        <v>35</v>
      </c>
      <c r="G152" s="9">
        <v>10</v>
      </c>
      <c r="H152" s="9">
        <v>12</v>
      </c>
      <c r="I152" s="9">
        <v>10</v>
      </c>
      <c r="J152" s="12">
        <v>5</v>
      </c>
      <c r="K152" s="9">
        <v>2</v>
      </c>
      <c r="L152" s="9"/>
      <c r="M152" s="9"/>
      <c r="N152" s="9"/>
      <c r="O152" s="9">
        <f t="shared" si="13"/>
        <v>7</v>
      </c>
      <c r="P152" s="9">
        <f t="shared" si="13"/>
        <v>8.4</v>
      </c>
      <c r="Q152" s="9">
        <f t="shared" si="13"/>
        <v>7</v>
      </c>
      <c r="R152" s="9">
        <f t="shared" si="7"/>
        <v>215.51325603626</v>
      </c>
      <c r="S152" s="12">
        <f t="shared" si="8"/>
        <v>7.43860998427828</v>
      </c>
      <c r="T152" s="9">
        <f t="shared" si="9"/>
        <v>0.833333333333334</v>
      </c>
      <c r="U152" s="9">
        <f t="shared" si="10"/>
        <v>1.2</v>
      </c>
    </row>
    <row r="153" spans="1:21">
      <c r="A153" s="9">
        <f t="shared" si="12"/>
        <v>152</v>
      </c>
      <c r="B153" s="9" t="s">
        <v>163</v>
      </c>
      <c r="C153" s="10" t="s">
        <v>251</v>
      </c>
      <c r="D153" s="12">
        <v>21</v>
      </c>
      <c r="E153" s="12">
        <v>30</v>
      </c>
      <c r="F153" s="12">
        <v>15</v>
      </c>
      <c r="G153" s="9">
        <v>15</v>
      </c>
      <c r="H153" s="9">
        <v>9</v>
      </c>
      <c r="I153" s="9">
        <v>12</v>
      </c>
      <c r="J153" s="12">
        <v>4</v>
      </c>
      <c r="K153" s="9"/>
      <c r="L153" s="9"/>
      <c r="M153" s="9"/>
      <c r="N153" s="9"/>
      <c r="O153" s="9">
        <f t="shared" si="13"/>
        <v>10.5</v>
      </c>
      <c r="P153" s="9">
        <f t="shared" si="13"/>
        <v>6.3</v>
      </c>
      <c r="Q153" s="9">
        <f t="shared" si="13"/>
        <v>8.4</v>
      </c>
      <c r="R153" s="9">
        <f t="shared" si="7"/>
        <v>290.942895648951</v>
      </c>
      <c r="S153" s="12">
        <f t="shared" si="8"/>
        <v>8.22122204645461</v>
      </c>
      <c r="T153" s="9">
        <f t="shared" si="9"/>
        <v>1.66666666666667</v>
      </c>
      <c r="U153" s="9">
        <f t="shared" si="10"/>
        <v>0.75</v>
      </c>
    </row>
    <row r="154" spans="1:21">
      <c r="A154" s="9">
        <f t="shared" si="12"/>
        <v>153</v>
      </c>
      <c r="B154" s="9" t="s">
        <v>163</v>
      </c>
      <c r="C154" s="10" t="s">
        <v>252</v>
      </c>
      <c r="D154" s="12">
        <v>32</v>
      </c>
      <c r="E154" s="12">
        <v>6</v>
      </c>
      <c r="F154" s="12">
        <v>27</v>
      </c>
      <c r="G154" s="9">
        <v>7</v>
      </c>
      <c r="H154" s="9">
        <v>5</v>
      </c>
      <c r="I154" s="9">
        <v>5</v>
      </c>
      <c r="J154" s="12">
        <v>3</v>
      </c>
      <c r="K154" s="9"/>
      <c r="L154" s="9" t="s">
        <v>242</v>
      </c>
      <c r="M154" s="9"/>
      <c r="N154" s="9"/>
      <c r="O154" s="9">
        <f t="shared" si="13"/>
        <v>4.9</v>
      </c>
      <c r="P154" s="9">
        <f t="shared" si="13"/>
        <v>3.5</v>
      </c>
      <c r="Q154" s="9">
        <f t="shared" si="13"/>
        <v>3.5</v>
      </c>
      <c r="R154" s="9">
        <f t="shared" si="7"/>
        <v>31.4290165052879</v>
      </c>
      <c r="S154" s="12">
        <f t="shared" si="8"/>
        <v>3.91541129728489</v>
      </c>
      <c r="T154" s="9">
        <f t="shared" si="9"/>
        <v>1.4</v>
      </c>
      <c r="U154" s="9">
        <f t="shared" si="10"/>
        <v>1</v>
      </c>
    </row>
    <row r="155" spans="1:21">
      <c r="A155" s="9">
        <f t="shared" si="12"/>
        <v>154</v>
      </c>
      <c r="B155" s="9" t="s">
        <v>163</v>
      </c>
      <c r="C155" s="10" t="s">
        <v>252</v>
      </c>
      <c r="D155" s="11">
        <v>5</v>
      </c>
      <c r="E155" s="11">
        <v>41</v>
      </c>
      <c r="F155" s="11">
        <v>7</v>
      </c>
      <c r="G155" s="9">
        <v>10</v>
      </c>
      <c r="H155" s="9">
        <v>3</v>
      </c>
      <c r="I155" s="9">
        <v>10</v>
      </c>
      <c r="J155" s="12">
        <v>4</v>
      </c>
      <c r="K155" s="9"/>
      <c r="L155" s="9"/>
      <c r="M155" s="9"/>
      <c r="N155" s="9"/>
      <c r="O155" s="9">
        <f t="shared" si="13"/>
        <v>7</v>
      </c>
      <c r="P155" s="9">
        <f t="shared" si="13"/>
        <v>2.1</v>
      </c>
      <c r="Q155" s="9">
        <f t="shared" si="13"/>
        <v>7</v>
      </c>
      <c r="R155" s="9">
        <f t="shared" si="7"/>
        <v>53.8783140090649</v>
      </c>
      <c r="S155" s="12">
        <f t="shared" si="8"/>
        <v>4.68603065057519</v>
      </c>
      <c r="T155" s="9">
        <f t="shared" si="9"/>
        <v>3.33333333333333</v>
      </c>
      <c r="U155" s="9">
        <f t="shared" si="10"/>
        <v>0.3</v>
      </c>
    </row>
    <row r="156" spans="1:21">
      <c r="A156" s="9">
        <f t="shared" si="12"/>
        <v>155</v>
      </c>
      <c r="B156" s="9" t="s">
        <v>163</v>
      </c>
      <c r="C156" s="10" t="s">
        <v>252</v>
      </c>
      <c r="D156" s="11">
        <v>45</v>
      </c>
      <c r="E156" s="11">
        <v>32</v>
      </c>
      <c r="F156" s="11">
        <v>21</v>
      </c>
      <c r="G156" s="9">
        <v>10</v>
      </c>
      <c r="H156" s="9">
        <v>6</v>
      </c>
      <c r="I156" s="9">
        <v>5</v>
      </c>
      <c r="J156" s="12">
        <v>4</v>
      </c>
      <c r="K156" s="9"/>
      <c r="L156" s="9"/>
      <c r="M156" s="9"/>
      <c r="N156" s="9"/>
      <c r="O156" s="9">
        <f t="shared" si="13"/>
        <v>7</v>
      </c>
      <c r="P156" s="9">
        <f t="shared" si="13"/>
        <v>4.2</v>
      </c>
      <c r="Q156" s="9">
        <f t="shared" si="13"/>
        <v>3.5</v>
      </c>
      <c r="R156" s="9">
        <f t="shared" si="7"/>
        <v>53.8783140090649</v>
      </c>
      <c r="S156" s="12">
        <f t="shared" si="8"/>
        <v>4.68603065057519</v>
      </c>
      <c r="T156" s="9">
        <f t="shared" si="9"/>
        <v>1.66666666666667</v>
      </c>
      <c r="U156" s="9">
        <f t="shared" si="10"/>
        <v>1.2</v>
      </c>
    </row>
    <row r="157" spans="1:21">
      <c r="A157" s="9">
        <f t="shared" si="12"/>
        <v>156</v>
      </c>
      <c r="B157" s="9" t="s">
        <v>163</v>
      </c>
      <c r="C157" s="10" t="s">
        <v>252</v>
      </c>
      <c r="D157" s="11">
        <v>35</v>
      </c>
      <c r="E157" s="11">
        <v>45</v>
      </c>
      <c r="F157" s="11">
        <v>29</v>
      </c>
      <c r="G157" s="9">
        <v>10</v>
      </c>
      <c r="H157" s="9">
        <v>10</v>
      </c>
      <c r="I157" s="9">
        <v>10</v>
      </c>
      <c r="J157" s="12">
        <v>4</v>
      </c>
      <c r="K157" s="9"/>
      <c r="L157" s="9"/>
      <c r="M157" s="9"/>
      <c r="N157" s="9"/>
      <c r="O157" s="9">
        <f t="shared" si="13"/>
        <v>7</v>
      </c>
      <c r="P157" s="9">
        <f t="shared" si="13"/>
        <v>7</v>
      </c>
      <c r="Q157" s="9">
        <f t="shared" si="13"/>
        <v>7</v>
      </c>
      <c r="R157" s="9">
        <f t="shared" si="7"/>
        <v>179.594380030217</v>
      </c>
      <c r="S157" s="12">
        <f t="shared" si="8"/>
        <v>7</v>
      </c>
      <c r="T157" s="9">
        <f t="shared" si="9"/>
        <v>1</v>
      </c>
      <c r="U157" s="9">
        <f t="shared" si="10"/>
        <v>1</v>
      </c>
    </row>
    <row r="158" spans="1:21">
      <c r="A158" s="9">
        <f t="shared" si="12"/>
        <v>157</v>
      </c>
      <c r="B158" s="9" t="s">
        <v>163</v>
      </c>
      <c r="C158" s="10" t="s">
        <v>253</v>
      </c>
      <c r="D158" s="12">
        <v>24</v>
      </c>
      <c r="E158" s="12">
        <v>5</v>
      </c>
      <c r="F158" s="12">
        <v>3</v>
      </c>
      <c r="G158" s="9">
        <v>11</v>
      </c>
      <c r="H158" s="9">
        <v>11</v>
      </c>
      <c r="I158" s="9">
        <v>8</v>
      </c>
      <c r="J158" s="12">
        <v>5</v>
      </c>
      <c r="K158" s="9"/>
      <c r="L158" s="9" t="s">
        <v>232</v>
      </c>
      <c r="M158" s="9"/>
      <c r="N158" s="9"/>
      <c r="O158" s="9">
        <f t="shared" si="13"/>
        <v>7.7</v>
      </c>
      <c r="P158" s="9">
        <f t="shared" si="13"/>
        <v>7.7</v>
      </c>
      <c r="Q158" s="9">
        <f t="shared" si="13"/>
        <v>5.6</v>
      </c>
      <c r="R158" s="9">
        <f t="shared" si="7"/>
        <v>173.84735986925</v>
      </c>
      <c r="S158" s="12">
        <f t="shared" si="8"/>
        <v>6.92452242054818</v>
      </c>
      <c r="T158" s="9">
        <f t="shared" si="9"/>
        <v>1</v>
      </c>
      <c r="U158" s="9">
        <f t="shared" si="10"/>
        <v>1.375</v>
      </c>
    </row>
    <row r="159" spans="1:21">
      <c r="A159" s="9">
        <f t="shared" si="12"/>
        <v>158</v>
      </c>
      <c r="B159" s="9" t="s">
        <v>163</v>
      </c>
      <c r="C159" s="10" t="s">
        <v>253</v>
      </c>
      <c r="D159" s="12">
        <v>30</v>
      </c>
      <c r="E159" s="12">
        <v>19</v>
      </c>
      <c r="F159" s="12">
        <v>9</v>
      </c>
      <c r="G159" s="9">
        <v>5</v>
      </c>
      <c r="H159" s="9">
        <v>4</v>
      </c>
      <c r="I159" s="9">
        <v>5</v>
      </c>
      <c r="J159" s="12">
        <v>4</v>
      </c>
      <c r="K159" s="9"/>
      <c r="L159" s="9"/>
      <c r="M159" s="9"/>
      <c r="N159" s="9"/>
      <c r="O159" s="9">
        <f t="shared" si="13"/>
        <v>3.5</v>
      </c>
      <c r="P159" s="9">
        <f t="shared" si="13"/>
        <v>2.8</v>
      </c>
      <c r="Q159" s="9">
        <f t="shared" si="13"/>
        <v>3.5</v>
      </c>
      <c r="R159" s="9">
        <f t="shared" si="7"/>
        <v>17.9594380030216</v>
      </c>
      <c r="S159" s="12">
        <f t="shared" si="8"/>
        <v>3.24911218352894</v>
      </c>
      <c r="T159" s="9">
        <f t="shared" si="9"/>
        <v>1.25</v>
      </c>
      <c r="U159" s="9">
        <f t="shared" si="10"/>
        <v>0.8</v>
      </c>
    </row>
    <row r="160" spans="1:21">
      <c r="A160" s="9">
        <f t="shared" si="12"/>
        <v>159</v>
      </c>
      <c r="B160" s="9" t="s">
        <v>163</v>
      </c>
      <c r="C160" s="10" t="s">
        <v>253</v>
      </c>
      <c r="D160" s="12">
        <v>40</v>
      </c>
      <c r="E160" s="12">
        <v>35</v>
      </c>
      <c r="F160" s="12">
        <v>2</v>
      </c>
      <c r="G160" s="9">
        <v>4</v>
      </c>
      <c r="H160" s="9">
        <v>4</v>
      </c>
      <c r="I160" s="9">
        <v>3</v>
      </c>
      <c r="J160" s="12">
        <v>3</v>
      </c>
      <c r="K160" s="9"/>
      <c r="L160" s="9"/>
      <c r="M160" s="9"/>
      <c r="N160" s="9"/>
      <c r="O160" s="9">
        <f t="shared" si="13"/>
        <v>2.8</v>
      </c>
      <c r="P160" s="9">
        <f t="shared" si="13"/>
        <v>2.8</v>
      </c>
      <c r="Q160" s="9">
        <f t="shared" si="13"/>
        <v>2.1</v>
      </c>
      <c r="R160" s="9">
        <f t="shared" si="7"/>
        <v>8.62053024145039</v>
      </c>
      <c r="S160" s="12">
        <f t="shared" si="8"/>
        <v>2.543968829965</v>
      </c>
      <c r="T160" s="9">
        <f t="shared" si="9"/>
        <v>1</v>
      </c>
      <c r="U160" s="9">
        <f t="shared" si="10"/>
        <v>1.33333333333333</v>
      </c>
    </row>
    <row r="161" spans="1:21">
      <c r="A161" s="9">
        <f t="shared" si="12"/>
        <v>160</v>
      </c>
      <c r="B161" s="9" t="s">
        <v>163</v>
      </c>
      <c r="C161" s="10" t="s">
        <v>253</v>
      </c>
      <c r="D161" s="12">
        <v>5</v>
      </c>
      <c r="E161" s="12">
        <v>37</v>
      </c>
      <c r="F161" s="12">
        <v>15</v>
      </c>
      <c r="G161" s="9">
        <v>9</v>
      </c>
      <c r="H161" s="9">
        <v>8</v>
      </c>
      <c r="I161" s="9">
        <v>10</v>
      </c>
      <c r="J161" s="12">
        <v>4</v>
      </c>
      <c r="K161" s="9"/>
      <c r="L161" s="9" t="s">
        <v>254</v>
      </c>
      <c r="M161" s="9"/>
      <c r="N161" s="9"/>
      <c r="O161" s="9">
        <f t="shared" si="13"/>
        <v>6.3</v>
      </c>
      <c r="P161" s="9">
        <f t="shared" si="13"/>
        <v>5.6</v>
      </c>
      <c r="Q161" s="9">
        <f t="shared" si="13"/>
        <v>7</v>
      </c>
      <c r="R161" s="9">
        <f t="shared" si="7"/>
        <v>129.307953621756</v>
      </c>
      <c r="S161" s="12">
        <f t="shared" si="8"/>
        <v>6.27396664518003</v>
      </c>
      <c r="T161" s="9">
        <f t="shared" si="9"/>
        <v>1.125</v>
      </c>
      <c r="U161" s="9">
        <f t="shared" si="10"/>
        <v>0.8</v>
      </c>
    </row>
    <row r="162" spans="1:21">
      <c r="A162" s="9">
        <f t="shared" si="12"/>
        <v>161</v>
      </c>
      <c r="B162" s="9" t="s">
        <v>163</v>
      </c>
      <c r="C162" s="10" t="s">
        <v>253</v>
      </c>
      <c r="D162" s="12">
        <v>12</v>
      </c>
      <c r="E162" s="12">
        <v>40</v>
      </c>
      <c r="F162" s="12">
        <v>13</v>
      </c>
      <c r="G162" s="9">
        <v>5</v>
      </c>
      <c r="H162" s="9">
        <v>7</v>
      </c>
      <c r="I162" s="9">
        <v>7</v>
      </c>
      <c r="J162" s="12">
        <v>3</v>
      </c>
      <c r="K162" s="9"/>
      <c r="L162" s="9" t="s">
        <v>242</v>
      </c>
      <c r="M162" s="9"/>
      <c r="N162" s="9"/>
      <c r="O162" s="9">
        <f t="shared" si="13"/>
        <v>3.5</v>
      </c>
      <c r="P162" s="9">
        <f t="shared" si="13"/>
        <v>4.9</v>
      </c>
      <c r="Q162" s="9">
        <f t="shared" si="13"/>
        <v>4.9</v>
      </c>
      <c r="R162" s="9">
        <f t="shared" si="7"/>
        <v>44.000623107403</v>
      </c>
      <c r="S162" s="12">
        <f t="shared" si="8"/>
        <v>4.38012732197318</v>
      </c>
      <c r="T162" s="9">
        <f t="shared" si="9"/>
        <v>0.714285714285714</v>
      </c>
      <c r="U162" s="9">
        <f t="shared" si="10"/>
        <v>1</v>
      </c>
    </row>
    <row r="163" spans="1:21">
      <c r="A163" s="9">
        <f t="shared" si="12"/>
        <v>162</v>
      </c>
      <c r="B163" s="9" t="s">
        <v>163</v>
      </c>
      <c r="C163" s="10" t="s">
        <v>255</v>
      </c>
      <c r="D163" s="12">
        <v>25</v>
      </c>
      <c r="E163" s="12">
        <v>26</v>
      </c>
      <c r="F163" s="12">
        <v>5</v>
      </c>
      <c r="G163" s="9">
        <v>14</v>
      </c>
      <c r="H163" s="9">
        <v>10</v>
      </c>
      <c r="I163" s="9">
        <v>5</v>
      </c>
      <c r="J163" s="12">
        <v>4</v>
      </c>
      <c r="K163" s="9"/>
      <c r="L163" s="9"/>
      <c r="M163" s="9"/>
      <c r="N163" s="9"/>
      <c r="O163" s="9">
        <f t="shared" si="13"/>
        <v>9.8</v>
      </c>
      <c r="P163" s="9">
        <f t="shared" si="13"/>
        <v>7</v>
      </c>
      <c r="Q163" s="9">
        <f t="shared" si="13"/>
        <v>3.5</v>
      </c>
      <c r="R163" s="9">
        <f t="shared" si="7"/>
        <v>125.716066021152</v>
      </c>
      <c r="S163" s="12">
        <f t="shared" si="8"/>
        <v>6.2153280121982</v>
      </c>
      <c r="T163" s="9">
        <f t="shared" si="9"/>
        <v>1.4</v>
      </c>
      <c r="U163" s="9">
        <f t="shared" si="10"/>
        <v>2</v>
      </c>
    </row>
    <row r="164" spans="1:21">
      <c r="A164" s="9">
        <f t="shared" si="12"/>
        <v>163</v>
      </c>
      <c r="B164" s="9" t="s">
        <v>163</v>
      </c>
      <c r="C164" s="10" t="s">
        <v>255</v>
      </c>
      <c r="D164" s="12">
        <v>31</v>
      </c>
      <c r="E164" s="12">
        <v>33</v>
      </c>
      <c r="F164" s="12">
        <v>12</v>
      </c>
      <c r="G164" s="9">
        <v>6</v>
      </c>
      <c r="H164" s="9">
        <v>5</v>
      </c>
      <c r="I164" s="9">
        <v>4</v>
      </c>
      <c r="J164" s="12">
        <v>4</v>
      </c>
      <c r="K164" s="9"/>
      <c r="L164" s="9" t="s">
        <v>256</v>
      </c>
      <c r="M164" s="9"/>
      <c r="N164" s="9"/>
      <c r="O164" s="9">
        <f t="shared" si="13"/>
        <v>4.2</v>
      </c>
      <c r="P164" s="9">
        <f t="shared" si="13"/>
        <v>3.5</v>
      </c>
      <c r="Q164" s="9">
        <f t="shared" si="13"/>
        <v>2.8</v>
      </c>
      <c r="R164" s="9">
        <f t="shared" si="7"/>
        <v>21.551325603626</v>
      </c>
      <c r="S164" s="12">
        <f t="shared" si="8"/>
        <v>3.45269690406266</v>
      </c>
      <c r="T164" s="9">
        <f t="shared" si="9"/>
        <v>1.2</v>
      </c>
      <c r="U164" s="9">
        <f t="shared" si="10"/>
        <v>1.25</v>
      </c>
    </row>
    <row r="165" spans="1:21">
      <c r="A165" s="9">
        <f t="shared" si="12"/>
        <v>164</v>
      </c>
      <c r="B165" s="9" t="s">
        <v>163</v>
      </c>
      <c r="C165" s="10" t="s">
        <v>255</v>
      </c>
      <c r="D165" s="12">
        <v>35</v>
      </c>
      <c r="E165" s="12">
        <v>25</v>
      </c>
      <c r="F165" s="12">
        <v>15</v>
      </c>
      <c r="G165" s="9">
        <v>13</v>
      </c>
      <c r="H165" s="9">
        <v>12</v>
      </c>
      <c r="I165" s="9">
        <v>9</v>
      </c>
      <c r="J165" s="12">
        <v>4</v>
      </c>
      <c r="K165" s="9"/>
      <c r="L165" s="9" t="s">
        <v>257</v>
      </c>
      <c r="M165" s="9"/>
      <c r="N165" s="9"/>
      <c r="O165" s="9">
        <f t="shared" si="13"/>
        <v>9.1</v>
      </c>
      <c r="P165" s="9">
        <f t="shared" si="13"/>
        <v>8.4</v>
      </c>
      <c r="Q165" s="9">
        <f t="shared" si="13"/>
        <v>6.3</v>
      </c>
      <c r="R165" s="9">
        <f t="shared" si="7"/>
        <v>252.150509562424</v>
      </c>
      <c r="S165" s="12">
        <f t="shared" si="8"/>
        <v>7.83827342931622</v>
      </c>
      <c r="T165" s="9">
        <f t="shared" si="9"/>
        <v>1.08333333333333</v>
      </c>
      <c r="U165" s="9">
        <f t="shared" si="10"/>
        <v>1.33333333333333</v>
      </c>
    </row>
    <row r="166" spans="1:21">
      <c r="A166" s="9">
        <f t="shared" si="12"/>
        <v>165</v>
      </c>
      <c r="B166" s="9" t="s">
        <v>163</v>
      </c>
      <c r="C166" s="10" t="s">
        <v>258</v>
      </c>
      <c r="D166" s="12">
        <v>9</v>
      </c>
      <c r="E166" s="12">
        <v>7</v>
      </c>
      <c r="F166" s="12">
        <v>21</v>
      </c>
      <c r="G166" s="9">
        <v>12</v>
      </c>
      <c r="H166" s="9">
        <v>7</v>
      </c>
      <c r="I166" s="9">
        <v>7</v>
      </c>
      <c r="J166" s="12">
        <v>4</v>
      </c>
      <c r="K166" s="9"/>
      <c r="L166" s="9" t="s">
        <v>232</v>
      </c>
      <c r="M166" s="9"/>
      <c r="N166" s="9"/>
      <c r="O166" s="9">
        <f t="shared" si="13"/>
        <v>8.4</v>
      </c>
      <c r="P166" s="9">
        <f t="shared" si="13"/>
        <v>4.9</v>
      </c>
      <c r="Q166" s="9">
        <f t="shared" si="13"/>
        <v>4.9</v>
      </c>
      <c r="R166" s="9">
        <f t="shared" si="7"/>
        <v>105.601495457767</v>
      </c>
      <c r="S166" s="12">
        <f t="shared" si="8"/>
        <v>5.86440310976804</v>
      </c>
      <c r="T166" s="9">
        <f t="shared" si="9"/>
        <v>1.71428571428571</v>
      </c>
      <c r="U166" s="9">
        <f t="shared" si="10"/>
        <v>1</v>
      </c>
    </row>
    <row r="167" spans="1:21">
      <c r="A167" s="9">
        <f t="shared" si="12"/>
        <v>166</v>
      </c>
      <c r="B167" s="9" t="s">
        <v>163</v>
      </c>
      <c r="C167" s="10" t="s">
        <v>259</v>
      </c>
      <c r="D167" s="12">
        <v>25</v>
      </c>
      <c r="E167" s="12">
        <v>8</v>
      </c>
      <c r="F167" s="12">
        <v>12</v>
      </c>
      <c r="G167" s="9">
        <v>8</v>
      </c>
      <c r="H167" s="9">
        <v>6</v>
      </c>
      <c r="I167" s="9">
        <v>7</v>
      </c>
      <c r="J167" s="12">
        <v>4</v>
      </c>
      <c r="K167" s="9"/>
      <c r="L167" s="9"/>
      <c r="M167" s="9"/>
      <c r="N167" s="9"/>
      <c r="O167" s="9">
        <f t="shared" si="13"/>
        <v>5.6</v>
      </c>
      <c r="P167" s="9">
        <f t="shared" si="13"/>
        <v>4.2</v>
      </c>
      <c r="Q167" s="9">
        <f t="shared" si="13"/>
        <v>4.9</v>
      </c>
      <c r="R167" s="9">
        <f t="shared" si="7"/>
        <v>60.3437116901527</v>
      </c>
      <c r="S167" s="12">
        <f t="shared" si="8"/>
        <v>4.86643730284103</v>
      </c>
      <c r="T167" s="9">
        <f t="shared" si="9"/>
        <v>1.33333333333333</v>
      </c>
      <c r="U167" s="9">
        <f t="shared" si="10"/>
        <v>0.857142857142857</v>
      </c>
    </row>
    <row r="168" spans="3:3">
      <c r="C168" s="13"/>
    </row>
    <row r="169" spans="3:3">
      <c r="C169" s="13"/>
    </row>
    <row r="170" spans="3:3">
      <c r="C170" s="13"/>
    </row>
    <row r="171" spans="3:10">
      <c r="C171" s="13"/>
      <c r="J171" s="5">
        <v>1</v>
      </c>
    </row>
    <row r="172" spans="3:10">
      <c r="C172" s="13"/>
      <c r="J172" s="5">
        <v>2</v>
      </c>
    </row>
    <row r="173" spans="3:10">
      <c r="C173" s="13"/>
      <c r="J173" s="5">
        <v>3</v>
      </c>
    </row>
    <row r="174" spans="3:10">
      <c r="C174" s="13"/>
      <c r="J174" s="5">
        <v>4</v>
      </c>
    </row>
    <row r="175" spans="3:10">
      <c r="C175" s="13"/>
      <c r="J175" s="5">
        <v>5</v>
      </c>
    </row>
    <row r="176" spans="3:10">
      <c r="C176" s="13"/>
      <c r="J176" s="5">
        <v>6</v>
      </c>
    </row>
    <row r="177" spans="3:10">
      <c r="C177" s="13"/>
      <c r="J177" s="5">
        <v>7</v>
      </c>
    </row>
    <row r="178" spans="3:3">
      <c r="C178" s="13"/>
    </row>
    <row r="179" spans="3:3">
      <c r="C179" s="13"/>
    </row>
    <row r="180" spans="3:3">
      <c r="C180" s="13"/>
    </row>
    <row r="181" spans="3:3">
      <c r="C181" s="13"/>
    </row>
    <row r="182" spans="3:3">
      <c r="C182" s="13"/>
    </row>
    <row r="183" spans="3:3">
      <c r="C183" s="13"/>
    </row>
    <row r="184" spans="3:3">
      <c r="C184" s="13"/>
    </row>
    <row r="185" spans="3:3">
      <c r="C185" s="13"/>
    </row>
    <row r="186" spans="3:3">
      <c r="C186" s="13"/>
    </row>
    <row r="187" spans="3:3">
      <c r="C187" s="13"/>
    </row>
    <row r="188" spans="3:3">
      <c r="C188" s="13"/>
    </row>
    <row r="189" spans="3:3">
      <c r="C189" s="13"/>
    </row>
    <row r="190" spans="3:3">
      <c r="C190" s="13"/>
    </row>
    <row r="191" spans="3:3">
      <c r="C191" s="13"/>
    </row>
    <row r="192" spans="3:3">
      <c r="C192" s="13"/>
    </row>
    <row r="193" spans="3:3">
      <c r="C193" s="13"/>
    </row>
    <row r="194" spans="3:3">
      <c r="C194" s="13"/>
    </row>
    <row r="195" spans="3:3">
      <c r="C195" s="13"/>
    </row>
    <row r="196" spans="3:3">
      <c r="C196" s="13"/>
    </row>
    <row r="197" spans="3:3">
      <c r="C197" s="13"/>
    </row>
    <row r="198" spans="3:3">
      <c r="C198" s="13"/>
    </row>
    <row r="199" spans="3:3">
      <c r="C199" s="13"/>
    </row>
    <row r="200" spans="3:3">
      <c r="C200" s="13"/>
    </row>
    <row r="201" spans="3:3">
      <c r="C201" s="13"/>
    </row>
    <row r="202" spans="3:3">
      <c r="C202" s="13"/>
    </row>
    <row r="203" spans="3:3">
      <c r="C203" s="13"/>
    </row>
    <row r="204" spans="3:3">
      <c r="C204" s="13"/>
    </row>
    <row r="205" spans="3:3">
      <c r="C205" s="13"/>
    </row>
    <row r="206" spans="3:3">
      <c r="C206" s="13"/>
    </row>
    <row r="207" spans="3:3">
      <c r="C207" s="13"/>
    </row>
    <row r="208" spans="3:3">
      <c r="C208" s="13"/>
    </row>
    <row r="209" spans="3:3">
      <c r="C209" s="13"/>
    </row>
    <row r="210" spans="3:3">
      <c r="C210" s="13"/>
    </row>
    <row r="211" spans="3:3">
      <c r="C211" s="13"/>
    </row>
    <row r="212" spans="3:3">
      <c r="C212" s="13"/>
    </row>
    <row r="213" spans="3:3">
      <c r="C213" s="13"/>
    </row>
    <row r="214" spans="3:3">
      <c r="C214" s="13"/>
    </row>
    <row r="215" spans="3:3">
      <c r="C215" s="13"/>
    </row>
    <row r="216" spans="3:3">
      <c r="C216" s="13"/>
    </row>
    <row r="217" spans="3:3">
      <c r="C217" s="13"/>
    </row>
    <row r="218" spans="3:3">
      <c r="C218" s="13"/>
    </row>
    <row r="219" spans="3:3">
      <c r="C219" s="13"/>
    </row>
    <row r="220" spans="3:3">
      <c r="C220" s="13"/>
    </row>
    <row r="221" spans="3:3">
      <c r="C221" s="13"/>
    </row>
    <row r="222" spans="3:3">
      <c r="C222" s="13"/>
    </row>
    <row r="223" spans="3:3">
      <c r="C223" s="13"/>
    </row>
    <row r="224" spans="3:3">
      <c r="C224" s="13"/>
    </row>
    <row r="225" spans="3:3">
      <c r="C225" s="13"/>
    </row>
    <row r="226" spans="3:3">
      <c r="C226" s="13"/>
    </row>
    <row r="227" spans="3:3">
      <c r="C227" s="13"/>
    </row>
    <row r="228" spans="3:3">
      <c r="C228" s="13"/>
    </row>
    <row r="229" spans="3:3">
      <c r="C229" s="13"/>
    </row>
    <row r="230" spans="3:3">
      <c r="C230" s="13"/>
    </row>
    <row r="231" spans="3:3">
      <c r="C231" s="13"/>
    </row>
    <row r="232" spans="3:3">
      <c r="C232" s="13"/>
    </row>
    <row r="233" spans="3:3">
      <c r="C233" s="13"/>
    </row>
    <row r="234" spans="3:3">
      <c r="C234" s="13"/>
    </row>
    <row r="235" spans="3:3">
      <c r="C235" s="13"/>
    </row>
    <row r="236" spans="3:3">
      <c r="C236" s="13"/>
    </row>
    <row r="237" spans="3:3">
      <c r="C237" s="13"/>
    </row>
    <row r="238" spans="3:3">
      <c r="C238" s="13"/>
    </row>
    <row r="239" spans="3:3">
      <c r="C239" s="13"/>
    </row>
    <row r="240" spans="3:3">
      <c r="C240" s="13"/>
    </row>
    <row r="241" spans="3:3">
      <c r="C241" s="13"/>
    </row>
    <row r="242" spans="3:3">
      <c r="C242" s="13"/>
    </row>
    <row r="243" spans="3:3">
      <c r="C243" s="13"/>
    </row>
    <row r="244" spans="3:3">
      <c r="C244" s="13"/>
    </row>
    <row r="245" spans="3:3">
      <c r="C245" s="13"/>
    </row>
    <row r="246" spans="3:3">
      <c r="C246" s="13"/>
    </row>
    <row r="247" spans="3:3">
      <c r="C247" s="13"/>
    </row>
    <row r="248" spans="3:3">
      <c r="C248" s="13"/>
    </row>
    <row r="249" spans="3:3">
      <c r="C249" s="13"/>
    </row>
    <row r="250" spans="3:3">
      <c r="C250" s="13"/>
    </row>
    <row r="251" spans="3:3">
      <c r="C251" s="13"/>
    </row>
    <row r="252" spans="3:3">
      <c r="C252" s="13"/>
    </row>
    <row r="253" spans="3:3">
      <c r="C253" s="13"/>
    </row>
    <row r="254" spans="3:3">
      <c r="C254" s="13"/>
    </row>
    <row r="255" spans="3:3">
      <c r="C255" s="13"/>
    </row>
    <row r="256" spans="3:3">
      <c r="C256" s="13"/>
    </row>
    <row r="257" spans="3:3">
      <c r="C257" s="13"/>
    </row>
    <row r="258" spans="3:3">
      <c r="C258" s="13"/>
    </row>
    <row r="259" spans="3:3">
      <c r="C259" s="13"/>
    </row>
    <row r="260" spans="3:3">
      <c r="C260" s="13"/>
    </row>
    <row r="261" spans="3:3">
      <c r="C261" s="13"/>
    </row>
    <row r="262" spans="3:3">
      <c r="C262" s="13"/>
    </row>
    <row r="263" spans="3:3">
      <c r="C263" s="13"/>
    </row>
    <row r="264" spans="3:3">
      <c r="C264" s="13"/>
    </row>
    <row r="265" spans="3:3">
      <c r="C265" s="13"/>
    </row>
    <row r="266" spans="3:3">
      <c r="C266" s="13"/>
    </row>
    <row r="267" spans="3:3">
      <c r="C267" s="13"/>
    </row>
    <row r="268" spans="3:3">
      <c r="C268" s="13"/>
    </row>
    <row r="269" spans="3:3">
      <c r="C269" s="13"/>
    </row>
    <row r="270" spans="3:3">
      <c r="C270" s="13"/>
    </row>
    <row r="271" spans="3:3">
      <c r="C271" s="13"/>
    </row>
    <row r="272" spans="3:3">
      <c r="C272" s="13"/>
    </row>
    <row r="273" spans="3:3">
      <c r="C273" s="13"/>
    </row>
    <row r="274" spans="3:3">
      <c r="C274" s="13"/>
    </row>
    <row r="275" spans="3:3">
      <c r="C275" s="13"/>
    </row>
    <row r="276" spans="3:3">
      <c r="C276" s="13"/>
    </row>
    <row r="277" spans="3:3">
      <c r="C277" s="13"/>
    </row>
    <row r="278" spans="3:3">
      <c r="C278" s="13"/>
    </row>
    <row r="279" spans="3:3">
      <c r="C279" s="13"/>
    </row>
    <row r="280" spans="3:3">
      <c r="C280" s="13"/>
    </row>
    <row r="281" spans="3:3">
      <c r="C281" s="13"/>
    </row>
    <row r="282" spans="3:3">
      <c r="C282" s="13"/>
    </row>
    <row r="283" spans="3:3">
      <c r="C283" s="13"/>
    </row>
    <row r="284" spans="3:3">
      <c r="C284" s="13"/>
    </row>
    <row r="285" spans="3:3">
      <c r="C285" s="13"/>
    </row>
    <row r="286" spans="3:3">
      <c r="C286" s="13"/>
    </row>
    <row r="287" spans="3:3">
      <c r="C287" s="13"/>
    </row>
    <row r="288" spans="3:3">
      <c r="C288" s="13"/>
    </row>
    <row r="289" spans="3:3">
      <c r="C289" s="13"/>
    </row>
    <row r="290" spans="3:3">
      <c r="C290" s="13"/>
    </row>
    <row r="291" spans="3:3">
      <c r="C291" s="13"/>
    </row>
    <row r="292" spans="3:3">
      <c r="C292" s="13"/>
    </row>
    <row r="293" spans="3:3">
      <c r="C293" s="13"/>
    </row>
    <row r="294" spans="3:3">
      <c r="C294" s="13"/>
    </row>
    <row r="295" spans="3:3">
      <c r="C295" s="13"/>
    </row>
    <row r="296" spans="3:3">
      <c r="C296" s="13"/>
    </row>
    <row r="297" spans="3:3">
      <c r="C297" s="13"/>
    </row>
    <row r="298" spans="3:3">
      <c r="C298" s="13"/>
    </row>
    <row r="299" spans="3:3">
      <c r="C299" s="13"/>
    </row>
    <row r="300" spans="3:3">
      <c r="C300" s="13"/>
    </row>
    <row r="301" spans="3:3">
      <c r="C301" s="13"/>
    </row>
    <row r="302" spans="3:3">
      <c r="C302" s="13"/>
    </row>
    <row r="303" spans="3:3">
      <c r="C303" s="13"/>
    </row>
    <row r="304" spans="3:3">
      <c r="C304" s="13"/>
    </row>
    <row r="305" spans="3:3">
      <c r="C305" s="13"/>
    </row>
    <row r="306" spans="3:3">
      <c r="C306" s="13"/>
    </row>
    <row r="307" spans="3:3">
      <c r="C307" s="13"/>
    </row>
    <row r="308" spans="3:3">
      <c r="C308" s="13"/>
    </row>
    <row r="309" spans="3:3">
      <c r="C309" s="13"/>
    </row>
    <row r="310" spans="3:3">
      <c r="C310" s="13"/>
    </row>
    <row r="311" spans="3:3">
      <c r="C311" s="13"/>
    </row>
    <row r="312" spans="3:3">
      <c r="C312" s="13"/>
    </row>
    <row r="313" spans="3:3">
      <c r="C313" s="13"/>
    </row>
    <row r="314" spans="3:3">
      <c r="C314" s="13"/>
    </row>
    <row r="315" spans="3:3">
      <c r="C315" s="13"/>
    </row>
    <row r="316" spans="3:3">
      <c r="C316" s="13"/>
    </row>
    <row r="317" spans="3:3">
      <c r="C317" s="13"/>
    </row>
    <row r="318" spans="3:3">
      <c r="C318" s="13"/>
    </row>
    <row r="319" spans="3:3">
      <c r="C319" s="13"/>
    </row>
    <row r="320" spans="3:3">
      <c r="C320" s="13"/>
    </row>
    <row r="321" spans="3:3">
      <c r="C321" s="13"/>
    </row>
    <row r="322" spans="3:3">
      <c r="C322" s="13"/>
    </row>
    <row r="323" spans="3:3">
      <c r="C323" s="13"/>
    </row>
    <row r="324" spans="3:3">
      <c r="C324" s="13"/>
    </row>
    <row r="325" spans="3:3">
      <c r="C325" s="13"/>
    </row>
    <row r="326" spans="3:3">
      <c r="C326" s="13"/>
    </row>
    <row r="327" spans="3:3">
      <c r="C327" s="13"/>
    </row>
    <row r="328" spans="3:3">
      <c r="C328" s="13"/>
    </row>
    <row r="329" spans="3:3">
      <c r="C329" s="13"/>
    </row>
    <row r="330" spans="3:3">
      <c r="C330" s="13"/>
    </row>
    <row r="331" spans="3:3">
      <c r="C331" s="13"/>
    </row>
    <row r="332" spans="3:3">
      <c r="C332" s="13"/>
    </row>
    <row r="333" spans="3:3">
      <c r="C333" s="13"/>
    </row>
    <row r="334" spans="3:3">
      <c r="C334" s="13"/>
    </row>
    <row r="335" spans="3:3">
      <c r="C335" s="13"/>
    </row>
    <row r="336" spans="3:3">
      <c r="C336" s="13"/>
    </row>
    <row r="337" spans="3:3">
      <c r="C337" s="13"/>
    </row>
    <row r="338" spans="3:3">
      <c r="C338" s="13"/>
    </row>
    <row r="339" spans="3:3">
      <c r="C339" s="13"/>
    </row>
    <row r="340" spans="3:3">
      <c r="C340" s="13"/>
    </row>
    <row r="341" spans="3:3">
      <c r="C341" s="13"/>
    </row>
    <row r="342" spans="3:3">
      <c r="C342" s="13"/>
    </row>
    <row r="343" spans="3:3">
      <c r="C343" s="13"/>
    </row>
    <row r="344" spans="3:3">
      <c r="C344" s="13"/>
    </row>
    <row r="345" spans="3:3">
      <c r="C345" s="13"/>
    </row>
    <row r="346" spans="3:3">
      <c r="C346" s="13"/>
    </row>
    <row r="347" spans="3:3">
      <c r="C347" s="13"/>
    </row>
    <row r="348" spans="3:3">
      <c r="C348" s="13"/>
    </row>
    <row r="349" spans="3:3">
      <c r="C349" s="13"/>
    </row>
    <row r="350" spans="3:3">
      <c r="C350" s="13"/>
    </row>
    <row r="351" spans="3:3">
      <c r="C351" s="13"/>
    </row>
    <row r="352" spans="3:3">
      <c r="C352" s="13"/>
    </row>
    <row r="353" spans="3:3">
      <c r="C353" s="13"/>
    </row>
    <row r="354" spans="3:3">
      <c r="C354" s="13"/>
    </row>
    <row r="355" spans="3:3">
      <c r="C355" s="13"/>
    </row>
    <row r="356" spans="3:3">
      <c r="C356" s="13"/>
    </row>
    <row r="357" spans="3:3">
      <c r="C357" s="13"/>
    </row>
    <row r="358" spans="3:3">
      <c r="C358" s="13"/>
    </row>
    <row r="359" spans="3:3">
      <c r="C359" s="13"/>
    </row>
    <row r="360" spans="3:3">
      <c r="C360" s="13"/>
    </row>
    <row r="361" spans="3:3">
      <c r="C361" s="13"/>
    </row>
    <row r="362" spans="3:3">
      <c r="C362" s="13"/>
    </row>
    <row r="363" spans="3:3">
      <c r="C363" s="13"/>
    </row>
    <row r="364" spans="3:3">
      <c r="C364" s="13"/>
    </row>
    <row r="365" spans="3:3">
      <c r="C365" s="13"/>
    </row>
    <row r="366" spans="3:3">
      <c r="C366" s="13"/>
    </row>
    <row r="367" spans="3:3">
      <c r="C367" s="13"/>
    </row>
    <row r="368" spans="3:3">
      <c r="C368" s="13"/>
    </row>
    <row r="369" spans="3:3">
      <c r="C369" s="13"/>
    </row>
    <row r="370" spans="3:3">
      <c r="C370" s="13"/>
    </row>
    <row r="371" spans="3:3">
      <c r="C371" s="13"/>
    </row>
    <row r="372" spans="3:3">
      <c r="C372" s="13"/>
    </row>
    <row r="373" spans="3:3">
      <c r="C373" s="13"/>
    </row>
    <row r="374" spans="3:3">
      <c r="C374" s="13"/>
    </row>
    <row r="375" spans="3:3">
      <c r="C375" s="13"/>
    </row>
    <row r="376" spans="3:3">
      <c r="C376" s="13"/>
    </row>
    <row r="377" spans="3:3">
      <c r="C377" s="13"/>
    </row>
    <row r="378" spans="3:3">
      <c r="C378" s="13"/>
    </row>
    <row r="379" spans="3:3">
      <c r="C379" s="13"/>
    </row>
    <row r="380" spans="3:3">
      <c r="C380" s="13"/>
    </row>
    <row r="381" spans="3:3">
      <c r="C381" s="13"/>
    </row>
    <row r="382" spans="3:3">
      <c r="C382" s="13"/>
    </row>
    <row r="383" spans="3:3">
      <c r="C383" s="13"/>
    </row>
    <row r="384" spans="3:3">
      <c r="C384" s="13"/>
    </row>
    <row r="385" spans="3:3">
      <c r="C385" s="13"/>
    </row>
    <row r="386" spans="3:3">
      <c r="C386" s="13"/>
    </row>
    <row r="387" spans="3:3">
      <c r="C387" s="13"/>
    </row>
    <row r="388" spans="3:3">
      <c r="C388" s="13"/>
    </row>
    <row r="389" spans="3:3">
      <c r="C389" s="13"/>
    </row>
    <row r="390" spans="3:3">
      <c r="C390" s="13"/>
    </row>
    <row r="391" spans="3:3">
      <c r="C391" s="13"/>
    </row>
    <row r="392" spans="3:3">
      <c r="C392" s="13"/>
    </row>
    <row r="393" spans="3:3">
      <c r="C393" s="13"/>
    </row>
    <row r="394" spans="3:3">
      <c r="C394" s="13"/>
    </row>
    <row r="395" spans="3:3">
      <c r="C395" s="13"/>
    </row>
    <row r="396" spans="3:3">
      <c r="C396" s="13"/>
    </row>
    <row r="397" spans="3:3">
      <c r="C397" s="13"/>
    </row>
    <row r="398" spans="3:3">
      <c r="C398" s="13"/>
    </row>
    <row r="399" spans="3:3">
      <c r="C399" s="13"/>
    </row>
    <row r="400" spans="3:3">
      <c r="C400" s="13"/>
    </row>
    <row r="401" spans="3:3">
      <c r="C401" s="13"/>
    </row>
    <row r="402" spans="3:3">
      <c r="C402" s="13"/>
    </row>
    <row r="403" spans="3:3">
      <c r="C403" s="13"/>
    </row>
    <row r="404" spans="3:3">
      <c r="C404" s="13"/>
    </row>
    <row r="405" spans="3:3">
      <c r="C405" s="13"/>
    </row>
    <row r="406" spans="3:3">
      <c r="C406" s="13"/>
    </row>
    <row r="407" spans="3:3">
      <c r="C407" s="13"/>
    </row>
    <row r="408" spans="3:3">
      <c r="C408" s="13"/>
    </row>
    <row r="409" spans="3:3">
      <c r="C409" s="13"/>
    </row>
    <row r="410" spans="3:3">
      <c r="C410" s="13"/>
    </row>
    <row r="411" spans="3:3">
      <c r="C411" s="13"/>
    </row>
    <row r="412" spans="3:3">
      <c r="C412" s="13"/>
    </row>
    <row r="413" spans="3:3">
      <c r="C413" s="13"/>
    </row>
    <row r="414" spans="3:3">
      <c r="C414" s="13"/>
    </row>
    <row r="415" spans="3:3">
      <c r="C415" s="13"/>
    </row>
    <row r="416" spans="3:3">
      <c r="C416" s="13"/>
    </row>
    <row r="417" spans="3:3">
      <c r="C417" s="13"/>
    </row>
    <row r="418" spans="3:3">
      <c r="C418" s="13"/>
    </row>
    <row r="419" spans="3:3">
      <c r="C419" s="13"/>
    </row>
    <row r="420" spans="3:3">
      <c r="C420" s="13"/>
    </row>
    <row r="421" spans="3:3">
      <c r="C421" s="13"/>
    </row>
    <row r="422" spans="3:3">
      <c r="C422" s="13"/>
    </row>
    <row r="423" spans="3:3">
      <c r="C423" s="13"/>
    </row>
    <row r="424" spans="3:3">
      <c r="C424" s="13"/>
    </row>
    <row r="425" spans="3:3">
      <c r="C425" s="13"/>
    </row>
    <row r="426" spans="3:3">
      <c r="C426" s="13"/>
    </row>
    <row r="427" spans="3:3">
      <c r="C427" s="13"/>
    </row>
    <row r="428" spans="3:3">
      <c r="C428" s="13"/>
    </row>
    <row r="429" spans="3:3">
      <c r="C429" s="13"/>
    </row>
    <row r="430" spans="3:3">
      <c r="C430" s="13"/>
    </row>
    <row r="431" spans="3:3">
      <c r="C431" s="13"/>
    </row>
    <row r="432" spans="3:3">
      <c r="C432" s="13"/>
    </row>
    <row r="433" spans="3:3">
      <c r="C433" s="13"/>
    </row>
    <row r="434" spans="3:3">
      <c r="C434" s="13"/>
    </row>
    <row r="435" spans="3:3">
      <c r="C435" s="13"/>
    </row>
    <row r="436" spans="3:3">
      <c r="C436" s="13"/>
    </row>
    <row r="437" spans="3:3">
      <c r="C437" s="13"/>
    </row>
    <row r="438" spans="3:3">
      <c r="C438" s="13"/>
    </row>
    <row r="439" spans="3:3">
      <c r="C439" s="13"/>
    </row>
    <row r="440" spans="3:3">
      <c r="C440" s="13"/>
    </row>
    <row r="441" spans="3:3">
      <c r="C441" s="13"/>
    </row>
    <row r="442" spans="3:3">
      <c r="C442" s="13"/>
    </row>
    <row r="443" spans="3:3">
      <c r="C443" s="13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B4" sqref="B4"/>
    </sheetView>
  </sheetViews>
  <sheetFormatPr defaultColWidth="9" defaultRowHeight="13.5" outlineLevelCol="4"/>
  <cols>
    <col min="3" max="3" width="21.425" customWidth="1"/>
    <col min="4" max="4" width="16.125" customWidth="1"/>
    <col min="5" max="5" width="19.2833333333333" customWidth="1"/>
  </cols>
  <sheetData>
    <row r="1" spans="1:5">
      <c r="A1" s="1" t="s">
        <v>152</v>
      </c>
      <c r="B1" s="1" t="s">
        <v>153</v>
      </c>
      <c r="C1" t="s">
        <v>154</v>
      </c>
      <c r="D1" t="s">
        <v>155</v>
      </c>
      <c r="E1" t="s">
        <v>154</v>
      </c>
    </row>
    <row r="2" spans="1:5">
      <c r="A2" s="2">
        <v>1</v>
      </c>
      <c r="B2" s="3">
        <v>0</v>
      </c>
      <c r="C2">
        <f>B2/165</f>
        <v>0</v>
      </c>
      <c r="D2">
        <v>452</v>
      </c>
      <c r="E2">
        <f>D2/3407</f>
        <v>0.132668036395656</v>
      </c>
    </row>
    <row r="3" spans="1:5">
      <c r="A3" s="2">
        <v>2</v>
      </c>
      <c r="B3" s="3">
        <v>1</v>
      </c>
      <c r="C3">
        <f t="shared" ref="C3:C9" si="0">B3/165</f>
        <v>0.00606060606060606</v>
      </c>
      <c r="D3">
        <v>0</v>
      </c>
      <c r="E3">
        <f t="shared" ref="E3:E9" si="1">D3/3407</f>
        <v>0</v>
      </c>
    </row>
    <row r="4" spans="1:5">
      <c r="A4" s="2">
        <v>3</v>
      </c>
      <c r="B4" s="3">
        <v>43</v>
      </c>
      <c r="C4">
        <f t="shared" si="0"/>
        <v>0.260606060606061</v>
      </c>
      <c r="D4">
        <v>1014</v>
      </c>
      <c r="E4">
        <f t="shared" si="1"/>
        <v>0.297622541825653</v>
      </c>
    </row>
    <row r="5" spans="1:5">
      <c r="A5" s="2">
        <v>4</v>
      </c>
      <c r="B5" s="3">
        <v>81</v>
      </c>
      <c r="C5">
        <f t="shared" si="0"/>
        <v>0.490909090909091</v>
      </c>
      <c r="D5">
        <v>1242</v>
      </c>
      <c r="E5">
        <f t="shared" si="1"/>
        <v>0.364543586733196</v>
      </c>
    </row>
    <row r="6" spans="1:5">
      <c r="A6" s="2">
        <v>5</v>
      </c>
      <c r="B6" s="3">
        <v>21</v>
      </c>
      <c r="C6">
        <f t="shared" si="0"/>
        <v>0.127272727272727</v>
      </c>
      <c r="D6">
        <v>439</v>
      </c>
      <c r="E6">
        <f t="shared" si="1"/>
        <v>0.128852362782507</v>
      </c>
    </row>
    <row r="7" spans="1:5">
      <c r="A7" s="2">
        <v>6</v>
      </c>
      <c r="B7" s="3">
        <v>15</v>
      </c>
      <c r="C7">
        <f t="shared" si="0"/>
        <v>0.0909090909090909</v>
      </c>
      <c r="D7">
        <v>189</v>
      </c>
      <c r="E7">
        <f t="shared" si="1"/>
        <v>0.0554740240680951</v>
      </c>
    </row>
    <row r="8" spans="1:5">
      <c r="A8" s="2">
        <v>7</v>
      </c>
      <c r="B8" s="3">
        <v>3</v>
      </c>
      <c r="C8">
        <f t="shared" si="0"/>
        <v>0.0181818181818182</v>
      </c>
      <c r="D8">
        <v>53</v>
      </c>
      <c r="E8">
        <f t="shared" si="1"/>
        <v>0.0155562078074552</v>
      </c>
    </row>
    <row r="9" ht="14.25" spans="1:5">
      <c r="A9" s="4" t="s">
        <v>156</v>
      </c>
      <c r="B9" s="4">
        <v>1</v>
      </c>
      <c r="C9">
        <f t="shared" si="0"/>
        <v>0.00606060606060606</v>
      </c>
      <c r="D9">
        <v>18</v>
      </c>
      <c r="E9">
        <f t="shared" si="1"/>
        <v>0.00528324038743763</v>
      </c>
    </row>
    <row r="10" spans="2:5">
      <c r="B10">
        <f>SUM(B2:B9)</f>
        <v>165</v>
      </c>
      <c r="C10">
        <f t="shared" ref="C10:E10" si="2">SUM(C2:C9)</f>
        <v>1</v>
      </c>
      <c r="D10">
        <f t="shared" si="2"/>
        <v>3407</v>
      </c>
      <c r="E10">
        <f t="shared" si="2"/>
        <v>1</v>
      </c>
    </row>
  </sheetData>
  <sortState ref="A2:A8">
    <sortCondition ref="A2"/>
  </sortState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Scoba 9</vt:lpstr>
      <vt:lpstr>Scoba 9 histogram</vt:lpstr>
      <vt:lpstr>Scoba 12</vt:lpstr>
      <vt:lpstr>Scoba 12 histogram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冰心火修罗</cp:lastModifiedBy>
  <dcterms:created xsi:type="dcterms:W3CDTF">2006-09-16T00:00:00Z</dcterms:created>
  <dcterms:modified xsi:type="dcterms:W3CDTF">2022-04-08T19:41:01Z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AB23384FA4374782901AA3FF8F084A73</vt:lpwstr>
  </property>
  <property fmtid="{D5CDD505-2E9C-101B-9397-08002B2CF9AE}" pid="3" name="KSOProductBuildVer">
    <vt:lpwstr>2052-11.1.0.11365</vt:lpwstr>
  </property>
</Properties>
</file>