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663380217-8\check\SQA_Lab4_663380217-8\"/>
    </mc:Choice>
  </mc:AlternateContent>
  <xr:revisionPtr revIDLastSave="0" documentId="13_ncr:1_{42E05F48-2BC8-429B-B568-C2C1BB9B05CA}" xr6:coauthVersionLast="36" xr6:coauthVersionMax="47" xr10:uidLastSave="{00000000-0000-0000-0000-000000000000}"/>
  <bookViews>
    <workbookView xWindow="-120" yWindow="-120" windowWidth="29040" windowHeight="15720" activeTab="2" xr2:uid="{2D3B1ECF-CE0B-884D-A6E2-5EDB198A06FE}"/>
  </bookViews>
  <sheets>
    <sheet name="Test Summary" sheetId="4" r:id="rId1"/>
    <sheet name="Normal" sheetId="1" r:id="rId2"/>
    <sheet name="Robustness" sheetId="2" r:id="rId3"/>
    <sheet name="Defect Summa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9" i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9" i="2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L5" i="2"/>
  <c r="C20" i="2"/>
  <c r="C23" i="2"/>
  <c r="C24" i="2"/>
  <c r="C25" i="2"/>
  <c r="C26" i="2"/>
  <c r="C27" i="2"/>
  <c r="C22" i="2"/>
  <c r="C10" i="2"/>
  <c r="C11" i="2"/>
  <c r="C12" i="2"/>
  <c r="C13" i="2"/>
  <c r="C14" i="2"/>
  <c r="C15" i="2"/>
  <c r="C9" i="2"/>
  <c r="L4" i="1"/>
  <c r="C19" i="1" s="1"/>
  <c r="C17" i="1"/>
  <c r="C16" i="1"/>
  <c r="C9" i="1" l="1"/>
  <c r="C12" i="1"/>
  <c r="C10" i="1"/>
  <c r="C21" i="1"/>
  <c r="C20" i="1"/>
  <c r="C13" i="1"/>
  <c r="C11" i="1"/>
  <c r="C18" i="1"/>
  <c r="M4" i="2"/>
  <c r="L4" i="2"/>
  <c r="K4" i="2"/>
  <c r="M2" i="2"/>
  <c r="L2" i="2"/>
  <c r="K2" i="2"/>
  <c r="L6" i="2"/>
  <c r="C19" i="2" s="1"/>
  <c r="M6" i="2"/>
  <c r="K6" i="2"/>
  <c r="L8" i="2"/>
  <c r="C21" i="2" s="1"/>
  <c r="M8" i="2"/>
  <c r="K8" i="2"/>
  <c r="F6" i="4"/>
  <c r="E6" i="4"/>
  <c r="D6" i="4"/>
  <c r="C6" i="4"/>
  <c r="B6" i="4"/>
</calcChain>
</file>

<file path=xl/sharedStrings.xml><?xml version="1.0" encoding="utf-8"?>
<sst xmlns="http://schemas.openxmlformats.org/spreadsheetml/2006/main" count="155" uniqueCount="80">
  <si>
    <t>Test Case Design and Test Results</t>
  </si>
  <si>
    <t xml:space="preserve">Project Name: </t>
  </si>
  <si>
    <t xml:space="preserve">Test Strategy: </t>
  </si>
  <si>
    <t xml:space="preserve">Designer: </t>
  </si>
  <si>
    <t xml:space="preserve">Test Environtment: </t>
  </si>
  <si>
    <t>max+</t>
  </si>
  <si>
    <t>max</t>
  </si>
  <si>
    <t>max-</t>
  </si>
  <si>
    <t>nom</t>
  </si>
  <si>
    <t>min+</t>
  </si>
  <si>
    <t>min</t>
  </si>
  <si>
    <t>min-</t>
  </si>
  <si>
    <t>Test Case ID</t>
  </si>
  <si>
    <t>Input</t>
  </si>
  <si>
    <t>Expected Result</t>
  </si>
  <si>
    <t>Actual Result</t>
  </si>
  <si>
    <t>Status (Pass/Fail/No run)</t>
  </si>
  <si>
    <t>Date:</t>
  </si>
  <si>
    <t>Functional testing - Normal Boundary Value Testing</t>
  </si>
  <si>
    <t>Functional testing - Robustness Testing</t>
  </si>
  <si>
    <t>Lab 4.2</t>
  </si>
  <si>
    <t xml:space="preserve">Student ID: </t>
  </si>
  <si>
    <t>Lab 4.1</t>
  </si>
  <si>
    <t>purchaseTotal</t>
  </si>
  <si>
    <t>frequency</t>
  </si>
  <si>
    <t>pointCollected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</si>
  <si>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</si>
  <si>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</si>
  <si>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</si>
  <si>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</si>
  <si>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</si>
  <si>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</si>
  <si>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</si>
  <si>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</si>
  <si>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</si>
  <si>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</si>
  <si>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</si>
  <si>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No. of Test Cases</t>
  </si>
  <si>
    <t>Pass</t>
  </si>
  <si>
    <t>Fail</t>
  </si>
  <si>
    <t>No run</t>
  </si>
  <si>
    <t>Block</t>
  </si>
  <si>
    <t>Remark / Defect ID</t>
  </si>
  <si>
    <t>Total</t>
  </si>
  <si>
    <t>Test Strategy</t>
  </si>
  <si>
    <t>Normal Boundary Value Testing</t>
  </si>
  <si>
    <t>Robustness Testing</t>
  </si>
  <si>
    <t>663380217-8</t>
  </si>
  <si>
    <t>Panya Suriwan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</si>
  <si>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</si>
  <si>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</si>
  <si>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</si>
  <si>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</si>
  <si>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</si>
  <si>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</si>
  <si>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</si>
  <si>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</si>
  <si>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</si>
  <si>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</si>
  <si>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</si>
  <si>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</si>
  <si>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</si>
  <si>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Standard</t>
  </si>
  <si>
    <t>Silver</t>
  </si>
  <si>
    <t>TC014</t>
  </si>
  <si>
    <t>TC015</t>
  </si>
  <si>
    <t>TC016</t>
  </si>
  <si>
    <t>TC017</t>
  </si>
  <si>
    <t>TC018</t>
  </si>
  <si>
    <t>TC019</t>
  </si>
  <si>
    <t>ลำดับการตรวจสอบเงื่อนไขผิด</t>
  </si>
  <si>
    <t>เนื่องจากลำดับการตรวจเงื่อนไขผิด ทำให้ระดับ Gold และ Platinum ไม่สามารถเข้าถึงได้</t>
  </si>
  <si>
    <t>เงื่อนไข if มีการซ้ำซ้อน</t>
  </si>
  <si>
    <t>ในโค้ดมีการตรวจซ้ำเช่น (frequency &gt;= 1 &amp;&amp; frequency &gt;= 2) ซึ่งไม่จำเป็น เพราะใช้แค่ (frequency &gt;= 2) ก็เพียงพอ</t>
  </si>
  <si>
    <t>DE01</t>
  </si>
  <si>
    <t>DE02</t>
  </si>
  <si>
    <t>DE03</t>
  </si>
  <si>
    <t>เงื่อนไขระดับ Gold,Platinum แคบเกินไป</t>
  </si>
  <si>
    <t>(frequency &gt;= 3 &amp;&amp; frequency &gt;= 5) ซึ่งทำให้ระดับ Gold ได้เฉพาะเมื่อ frequency &gt;= 5 เท่านั้น ซึ่งไม่ตรงตามเกณฑ์จริง และ (frequency &gt;= 6 &amp;&amp; frequency &lt;= 7) ซึ่งทำให้ระดับ Platinum ได้เฉพาะเมื่อ 6 &lt;= frequency &lt;= 7 เท่านั้น ซึ่งไม่ตรงตามเกณฑ์จริงที่ว่าเมื่อไปเกินกว่า 7 ครั้งจะทำให้ไม่เข้าเงื่อนไข Platinum</t>
  </si>
  <si>
    <t>DE01,DE02,DE03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</si>
</sst>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color theme="1"/>
      <name val="Cordia New"/>
      <family val="2"/>
      <charset val="222"/>
    </font>
    <font>
      <b/>
      <sz val="18"/>
      <name val="TH SarabunPSK"/>
      <family val="2"/>
    </font>
    <font>
      <sz val="14"/>
      <name val="Cordia New"/>
      <family val="2"/>
    </font>
    <font>
      <u/>
      <sz val="11"/>
      <color theme="10"/>
      <name val="Aptos Narrow"/>
      <family val="2"/>
      <scheme val="minor"/>
    </font>
    <font>
      <u/>
      <sz val="18"/>
      <color theme="10"/>
      <name val="TH SarabunPSK"/>
      <family val="2"/>
    </font>
    <font>
      <sz val="8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2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0" borderId="1" xfId="3" quotePrefix="1" applyFont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7" fillId="0" borderId="1" xfId="3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3 4" xfId="1" xr:uid="{DD4AD2A2-321B-5F4E-AAE1-B5C53296010C}"/>
    <cellStyle name="Normal_ftest" xfId="2" xr:uid="{2E60872E-C109-5D40-AEB9-649A4B5FF349}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BA3-0BEF-0C45-955A-B350FDBEC636}">
  <dimension ref="A2:G6"/>
  <sheetViews>
    <sheetView workbookViewId="0">
      <selection activeCell="A21" sqref="A21"/>
    </sheetView>
  </sheetViews>
  <sheetFormatPr defaultColWidth="9.109375" defaultRowHeight="27.75"/>
  <cols>
    <col min="1" max="1" width="33.77734375" style="1" customWidth="1"/>
    <col min="2" max="2" width="17.109375" style="1" customWidth="1"/>
    <col min="3" max="6" width="9.109375" style="1"/>
    <col min="7" max="7" width="21.77734375" style="1" customWidth="1"/>
    <col min="8" max="16384" width="9.109375" style="1"/>
  </cols>
  <sheetData>
    <row r="2" spans="1:7">
      <c r="A2" s="12" t="s">
        <v>44</v>
      </c>
      <c r="B2" s="13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5" t="s">
        <v>42</v>
      </c>
    </row>
    <row r="3" spans="1:7">
      <c r="A3" s="3" t="s">
        <v>45</v>
      </c>
      <c r="B3" s="3">
        <v>13</v>
      </c>
      <c r="C3" s="3">
        <v>6</v>
      </c>
      <c r="D3" s="3">
        <v>7</v>
      </c>
      <c r="E3" s="3">
        <v>0</v>
      </c>
      <c r="F3" s="3">
        <v>0</v>
      </c>
      <c r="G3" s="16" t="s">
        <v>79</v>
      </c>
    </row>
    <row r="4" spans="1:7">
      <c r="A4" s="3" t="s">
        <v>46</v>
      </c>
      <c r="B4" s="3">
        <v>19</v>
      </c>
      <c r="C4" s="3">
        <v>9</v>
      </c>
      <c r="D4" s="3">
        <v>10</v>
      </c>
      <c r="E4" s="3">
        <v>0</v>
      </c>
      <c r="F4" s="3">
        <v>0</v>
      </c>
      <c r="G4" s="16" t="s">
        <v>79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20" t="s">
        <v>43</v>
      </c>
      <c r="B6" s="6">
        <f>SUM(B3:B5)</f>
        <v>32</v>
      </c>
      <c r="C6" s="17">
        <f>SUM(C3:C5)</f>
        <v>15</v>
      </c>
      <c r="D6" s="18">
        <f>SUM(D3:D5)</f>
        <v>17</v>
      </c>
      <c r="E6" s="6">
        <f>SUM(E3:E5)</f>
        <v>0</v>
      </c>
      <c r="F6" s="6">
        <f>SUM(F3:F5)</f>
        <v>0</v>
      </c>
      <c r="G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1E-0814-D34A-9C7B-86FDE5AD12C8}">
  <dimension ref="A1:M21"/>
  <sheetViews>
    <sheetView zoomScale="85" zoomScaleNormal="85" workbookViewId="0">
      <selection activeCell="K19" sqref="K19"/>
    </sheetView>
  </sheetViews>
  <sheetFormatPr defaultColWidth="10.77734375" defaultRowHeight="27.75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>
      <c r="A1" s="29" t="s">
        <v>0</v>
      </c>
      <c r="B1" s="30"/>
      <c r="C1" s="30"/>
      <c r="D1" s="30"/>
      <c r="E1" s="30"/>
      <c r="F1" s="30"/>
      <c r="G1" s="31"/>
      <c r="J1" s="2"/>
      <c r="K1" s="8" t="s">
        <v>23</v>
      </c>
      <c r="L1" s="8" t="s">
        <v>24</v>
      </c>
      <c r="M1" s="8" t="s">
        <v>25</v>
      </c>
    </row>
    <row r="2" spans="1:13">
      <c r="G2" s="4"/>
      <c r="J2" s="3" t="s">
        <v>10</v>
      </c>
      <c r="K2" s="3">
        <v>0</v>
      </c>
      <c r="L2" s="3">
        <v>0</v>
      </c>
      <c r="M2" s="3">
        <v>0</v>
      </c>
    </row>
    <row r="3" spans="1:13">
      <c r="A3" s="5" t="s">
        <v>1</v>
      </c>
      <c r="B3" s="35" t="s">
        <v>22</v>
      </c>
      <c r="C3" s="36"/>
      <c r="D3" s="36"/>
      <c r="E3" s="37"/>
      <c r="F3" s="5" t="s">
        <v>21</v>
      </c>
      <c r="G3" s="3" t="s">
        <v>47</v>
      </c>
      <c r="J3" s="3" t="s">
        <v>9</v>
      </c>
      <c r="K3" s="3">
        <v>1</v>
      </c>
      <c r="L3" s="3">
        <v>1</v>
      </c>
      <c r="M3" s="3">
        <v>1</v>
      </c>
    </row>
    <row r="4" spans="1:13">
      <c r="A4" s="5" t="s">
        <v>2</v>
      </c>
      <c r="B4" s="35" t="s">
        <v>18</v>
      </c>
      <c r="C4" s="36"/>
      <c r="D4" s="36"/>
      <c r="E4" s="37"/>
      <c r="F4" s="5" t="s">
        <v>3</v>
      </c>
      <c r="G4" s="3" t="s">
        <v>48</v>
      </c>
      <c r="J4" s="3" t="s">
        <v>8</v>
      </c>
      <c r="K4" s="3">
        <v>50000</v>
      </c>
      <c r="L4" s="3">
        <f>ROUND(L6/2,0)</f>
        <v>15</v>
      </c>
      <c r="M4" s="3">
        <v>500</v>
      </c>
    </row>
    <row r="5" spans="1:13">
      <c r="A5" s="7" t="s">
        <v>4</v>
      </c>
      <c r="B5" s="32"/>
      <c r="C5" s="33"/>
      <c r="D5" s="33"/>
      <c r="E5" s="34"/>
      <c r="F5" s="5" t="s">
        <v>17</v>
      </c>
      <c r="G5" s="21">
        <v>244180</v>
      </c>
      <c r="J5" s="3" t="s">
        <v>7</v>
      </c>
      <c r="K5" s="3">
        <v>99999</v>
      </c>
      <c r="L5" s="3">
        <v>29</v>
      </c>
      <c r="M5" s="3">
        <v>999</v>
      </c>
    </row>
    <row r="6" spans="1:13">
      <c r="J6" s="3" t="s">
        <v>6</v>
      </c>
      <c r="K6" s="3">
        <v>100000</v>
      </c>
      <c r="L6" s="3">
        <v>30</v>
      </c>
      <c r="M6" s="3">
        <v>1000</v>
      </c>
    </row>
    <row r="7" spans="1:13" ht="24.95" customHeight="1">
      <c r="A7" s="38" t="s">
        <v>12</v>
      </c>
      <c r="B7" s="32" t="s">
        <v>13</v>
      </c>
      <c r="C7" s="33"/>
      <c r="D7" s="34"/>
      <c r="E7" s="38" t="s">
        <v>14</v>
      </c>
      <c r="F7" s="38" t="s">
        <v>15</v>
      </c>
      <c r="G7" s="40" t="s">
        <v>16</v>
      </c>
    </row>
    <row r="8" spans="1:13">
      <c r="A8" s="39"/>
      <c r="B8" s="8" t="s">
        <v>23</v>
      </c>
      <c r="C8" s="8" t="s">
        <v>24</v>
      </c>
      <c r="D8" s="8" t="s">
        <v>25</v>
      </c>
      <c r="E8" s="39"/>
      <c r="F8" s="39"/>
      <c r="G8" s="41"/>
    </row>
    <row r="9" spans="1:13">
      <c r="A9" s="3" t="s">
        <v>49</v>
      </c>
      <c r="B9" s="3">
        <v>0</v>
      </c>
      <c r="C9" s="3">
        <f>$L$4</f>
        <v>15</v>
      </c>
      <c r="D9" s="3">
        <v>500</v>
      </c>
      <c r="E9" s="3" t="str">
        <f>IF(AND(B9&gt;=100000, C9&gt;=6, D9&gt;=1000), "Platinum", IF(AND(B9&gt;=50000, 3&lt;=C9&lt;=5, D9&gt;=500),"Gold",IF(AND(B9&gt;=10000, 1&lt;=C9&lt;=2, D9&gt;=100),"Silver","Standard")))</f>
        <v>Standard</v>
      </c>
      <c r="F9" s="3" t="s">
        <v>62</v>
      </c>
      <c r="G9" s="22" t="str">
        <f>IF(E9=F9,"Pass","Fail")</f>
        <v>Pass</v>
      </c>
    </row>
    <row r="10" spans="1:13">
      <c r="A10" s="3" t="s">
        <v>50</v>
      </c>
      <c r="B10" s="3">
        <v>1</v>
      </c>
      <c r="C10" s="3">
        <f t="shared" ref="C10:C13" si="0">$L$4</f>
        <v>15</v>
      </c>
      <c r="D10" s="3">
        <v>500</v>
      </c>
      <c r="E10" s="3" t="str">
        <f t="shared" ref="E10:E21" si="1">IF(AND(B10&gt;=100000, C10&gt;=6, D10&gt;=1000), "Platinum", IF(AND(B10&gt;=50000, 3&lt;=C10&lt;=5, D10&gt;=500),"Gold",IF(AND(B10&gt;=10000, 1&lt;=C10&lt;=2, D10&gt;=100),"Silver","Standard")))</f>
        <v>Standard</v>
      </c>
      <c r="F10" s="3" t="s">
        <v>62</v>
      </c>
      <c r="G10" s="22" t="str">
        <f t="shared" ref="G10:G21" si="2">IF(E10=F10,"Pass","Fail")</f>
        <v>Pass</v>
      </c>
    </row>
    <row r="11" spans="1:13">
      <c r="A11" s="3" t="s">
        <v>51</v>
      </c>
      <c r="B11" s="3">
        <v>50000</v>
      </c>
      <c r="C11" s="3">
        <f t="shared" si="0"/>
        <v>15</v>
      </c>
      <c r="D11" s="3">
        <v>500</v>
      </c>
      <c r="E11" s="3" t="str">
        <f t="shared" si="1"/>
        <v>Standard</v>
      </c>
      <c r="F11" s="3" t="s">
        <v>63</v>
      </c>
      <c r="G11" s="22" t="str">
        <f t="shared" si="2"/>
        <v>Fail</v>
      </c>
    </row>
    <row r="12" spans="1:13">
      <c r="A12" s="3" t="s">
        <v>52</v>
      </c>
      <c r="B12" s="3">
        <v>99999</v>
      </c>
      <c r="C12" s="3">
        <f t="shared" si="0"/>
        <v>15</v>
      </c>
      <c r="D12" s="3">
        <v>500</v>
      </c>
      <c r="E12" s="3" t="str">
        <f t="shared" si="1"/>
        <v>Standard</v>
      </c>
      <c r="F12" s="3" t="s">
        <v>63</v>
      </c>
      <c r="G12" s="22" t="str">
        <f t="shared" si="2"/>
        <v>Fail</v>
      </c>
    </row>
    <row r="13" spans="1:13">
      <c r="A13" s="3" t="s">
        <v>53</v>
      </c>
      <c r="B13" s="3">
        <v>100000</v>
      </c>
      <c r="C13" s="3">
        <f t="shared" si="0"/>
        <v>15</v>
      </c>
      <c r="D13" s="3">
        <v>500</v>
      </c>
      <c r="E13" s="3" t="str">
        <f t="shared" si="1"/>
        <v>Standard</v>
      </c>
      <c r="F13" s="3" t="s">
        <v>63</v>
      </c>
      <c r="G13" s="22" t="str">
        <f t="shared" si="2"/>
        <v>Fail</v>
      </c>
    </row>
    <row r="14" spans="1:13">
      <c r="A14" s="3" t="s">
        <v>54</v>
      </c>
      <c r="B14" s="3">
        <v>50000</v>
      </c>
      <c r="C14" s="3">
        <v>0</v>
      </c>
      <c r="D14" s="3">
        <v>500</v>
      </c>
      <c r="E14" s="3" t="str">
        <f t="shared" si="1"/>
        <v>Standard</v>
      </c>
      <c r="F14" s="3" t="s">
        <v>62</v>
      </c>
      <c r="G14" s="22" t="str">
        <f t="shared" si="2"/>
        <v>Pass</v>
      </c>
    </row>
    <row r="15" spans="1:13">
      <c r="A15" s="3" t="s">
        <v>55</v>
      </c>
      <c r="B15" s="3">
        <v>50000</v>
      </c>
      <c r="C15" s="3">
        <v>1</v>
      </c>
      <c r="D15" s="3">
        <v>500</v>
      </c>
      <c r="E15" s="3" t="str">
        <f t="shared" si="1"/>
        <v>Standard</v>
      </c>
      <c r="F15" s="3" t="s">
        <v>62</v>
      </c>
      <c r="G15" s="22" t="str">
        <f t="shared" si="2"/>
        <v>Pass</v>
      </c>
    </row>
    <row r="16" spans="1:13">
      <c r="A16" s="3" t="s">
        <v>56</v>
      </c>
      <c r="B16" s="3">
        <v>50000</v>
      </c>
      <c r="C16" s="3">
        <f>L5</f>
        <v>29</v>
      </c>
      <c r="D16" s="3">
        <v>500</v>
      </c>
      <c r="E16" s="3" t="str">
        <f t="shared" si="1"/>
        <v>Standard</v>
      </c>
      <c r="F16" s="3" t="s">
        <v>63</v>
      </c>
      <c r="G16" s="22" t="str">
        <f t="shared" si="2"/>
        <v>Fail</v>
      </c>
    </row>
    <row r="17" spans="1:7">
      <c r="A17" s="3" t="s">
        <v>57</v>
      </c>
      <c r="B17" s="3">
        <v>50000</v>
      </c>
      <c r="C17" s="3">
        <f>L6</f>
        <v>30</v>
      </c>
      <c r="D17" s="3">
        <v>500</v>
      </c>
      <c r="E17" s="3" t="str">
        <f t="shared" si="1"/>
        <v>Standard</v>
      </c>
      <c r="F17" s="3" t="s">
        <v>63</v>
      </c>
      <c r="G17" s="22" t="str">
        <f t="shared" si="2"/>
        <v>Fail</v>
      </c>
    </row>
    <row r="18" spans="1:7">
      <c r="A18" s="3" t="s">
        <v>58</v>
      </c>
      <c r="B18" s="3">
        <v>50000</v>
      </c>
      <c r="C18" s="3">
        <f t="shared" ref="C18:C21" si="3">$L$4</f>
        <v>15</v>
      </c>
      <c r="D18" s="3">
        <v>0</v>
      </c>
      <c r="E18" s="3" t="str">
        <f t="shared" si="1"/>
        <v>Standard</v>
      </c>
      <c r="F18" s="3" t="s">
        <v>62</v>
      </c>
      <c r="G18" s="22" t="str">
        <f t="shared" si="2"/>
        <v>Pass</v>
      </c>
    </row>
    <row r="19" spans="1:7">
      <c r="A19" s="3" t="s">
        <v>59</v>
      </c>
      <c r="B19" s="3">
        <v>50000</v>
      </c>
      <c r="C19" s="3">
        <f t="shared" si="3"/>
        <v>15</v>
      </c>
      <c r="D19" s="3">
        <v>1</v>
      </c>
      <c r="E19" s="3" t="str">
        <f t="shared" si="1"/>
        <v>Standard</v>
      </c>
      <c r="F19" s="3" t="s">
        <v>62</v>
      </c>
      <c r="G19" s="22" t="str">
        <f t="shared" si="2"/>
        <v>Pass</v>
      </c>
    </row>
    <row r="20" spans="1:7">
      <c r="A20" s="3" t="s">
        <v>60</v>
      </c>
      <c r="B20" s="3">
        <v>50000</v>
      </c>
      <c r="C20" s="3">
        <f t="shared" si="3"/>
        <v>15</v>
      </c>
      <c r="D20" s="3">
        <v>999</v>
      </c>
      <c r="E20" s="3" t="str">
        <f t="shared" si="1"/>
        <v>Standard</v>
      </c>
      <c r="F20" s="3" t="s">
        <v>63</v>
      </c>
      <c r="G20" s="22" t="str">
        <f t="shared" si="2"/>
        <v>Fail</v>
      </c>
    </row>
    <row r="21" spans="1:7">
      <c r="A21" s="3" t="s">
        <v>61</v>
      </c>
      <c r="B21" s="3">
        <v>50000</v>
      </c>
      <c r="C21" s="3">
        <f t="shared" si="3"/>
        <v>15</v>
      </c>
      <c r="D21" s="3">
        <v>1000</v>
      </c>
      <c r="E21" s="3" t="str">
        <f t="shared" si="1"/>
        <v>Standard</v>
      </c>
      <c r="F21" s="3" t="s">
        <v>63</v>
      </c>
      <c r="G21" s="22" t="str">
        <f t="shared" si="2"/>
        <v>Fail</v>
      </c>
    </row>
  </sheetData>
  <mergeCells count="9">
    <mergeCell ref="A1:G1"/>
    <mergeCell ref="B5:E5"/>
    <mergeCell ref="B3:E3"/>
    <mergeCell ref="B4:E4"/>
    <mergeCell ref="B7:D7"/>
    <mergeCell ref="E7:E8"/>
    <mergeCell ref="F7:F8"/>
    <mergeCell ref="G7:G8"/>
    <mergeCell ref="A7:A8"/>
  </mergeCells>
  <conditionalFormatting sqref="G9:G21">
    <cfRule type="containsText" dxfId="0" priority="1" operator="containsText" text="Fail">
      <formula>NOT(ISERROR(SEARCH("Fail",G9)))</formula>
    </cfRule>
    <cfRule type="containsText" dxfId="1" priority="2" operator="containsText" text="Pass">
      <formula>NOT(ISERROR(SEARCH("Pass",G9)))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C6A-99BA-484C-B915-27B6FC4D32AF}">
  <dimension ref="A1:M27"/>
  <sheetViews>
    <sheetView tabSelected="1" topLeftCell="A4" zoomScale="85" zoomScaleNormal="85" workbookViewId="0">
      <selection activeCell="K14" sqref="K14"/>
    </sheetView>
  </sheetViews>
  <sheetFormatPr defaultColWidth="10.77734375" defaultRowHeight="27.75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>
      <c r="A1" s="29" t="s">
        <v>0</v>
      </c>
      <c r="B1" s="30"/>
      <c r="C1" s="30"/>
      <c r="D1" s="30"/>
      <c r="E1" s="30"/>
      <c r="F1" s="30"/>
      <c r="G1" s="31"/>
      <c r="J1" s="2"/>
      <c r="K1" s="8" t="s">
        <v>23</v>
      </c>
      <c r="L1" s="8" t="s">
        <v>24</v>
      </c>
      <c r="M1" s="8" t="s">
        <v>25</v>
      </c>
    </row>
    <row r="2" spans="1:13">
      <c r="G2" s="4"/>
      <c r="J2" s="3" t="s">
        <v>11</v>
      </c>
      <c r="K2" s="3">
        <f>K3-1</f>
        <v>-1</v>
      </c>
      <c r="L2" s="3">
        <f t="shared" ref="L2" si="0">L3-1</f>
        <v>-1</v>
      </c>
      <c r="M2" s="3">
        <f t="shared" ref="M2" si="1">M3-1</f>
        <v>-1</v>
      </c>
    </row>
    <row r="3" spans="1:13">
      <c r="A3" s="5" t="s">
        <v>1</v>
      </c>
      <c r="B3" s="35" t="s">
        <v>20</v>
      </c>
      <c r="C3" s="36"/>
      <c r="D3" s="36"/>
      <c r="E3" s="36"/>
      <c r="F3" s="5" t="s">
        <v>21</v>
      </c>
      <c r="G3" s="3" t="s">
        <v>47</v>
      </c>
      <c r="J3" s="3" t="s">
        <v>10</v>
      </c>
      <c r="K3" s="3">
        <v>0</v>
      </c>
      <c r="L3" s="3">
        <v>0</v>
      </c>
      <c r="M3" s="3">
        <v>0</v>
      </c>
    </row>
    <row r="4" spans="1:13">
      <c r="A4" s="5" t="s">
        <v>2</v>
      </c>
      <c r="B4" s="35" t="s">
        <v>19</v>
      </c>
      <c r="C4" s="36"/>
      <c r="D4" s="36"/>
      <c r="E4" s="36"/>
      <c r="F4" s="5" t="s">
        <v>3</v>
      </c>
      <c r="G4" s="3" t="s">
        <v>48</v>
      </c>
      <c r="J4" s="3" t="s">
        <v>9</v>
      </c>
      <c r="K4" s="3">
        <f>K3+1</f>
        <v>1</v>
      </c>
      <c r="L4" s="3">
        <f t="shared" ref="L4" si="2">L3+1</f>
        <v>1</v>
      </c>
      <c r="M4" s="3">
        <f t="shared" ref="M4" si="3">M3+1</f>
        <v>1</v>
      </c>
    </row>
    <row r="5" spans="1:13">
      <c r="A5" s="7" t="s">
        <v>4</v>
      </c>
      <c r="B5" s="32"/>
      <c r="C5" s="33"/>
      <c r="D5" s="33"/>
      <c r="E5" s="34"/>
      <c r="F5" s="5" t="s">
        <v>17</v>
      </c>
      <c r="G5" s="21">
        <v>244180</v>
      </c>
      <c r="J5" s="3" t="s">
        <v>8</v>
      </c>
      <c r="K5" s="3">
        <v>50000</v>
      </c>
      <c r="L5" s="3">
        <f>ROUND(L7/2,0)</f>
        <v>15</v>
      </c>
      <c r="M5" s="3">
        <v>500</v>
      </c>
    </row>
    <row r="6" spans="1:13">
      <c r="J6" s="3" t="s">
        <v>7</v>
      </c>
      <c r="K6" s="3">
        <f>K7-1</f>
        <v>99999</v>
      </c>
      <c r="L6" s="3">
        <f t="shared" ref="L6:M6" si="4">L7-1</f>
        <v>29</v>
      </c>
      <c r="M6" s="3">
        <f t="shared" si="4"/>
        <v>999</v>
      </c>
    </row>
    <row r="7" spans="1:13" ht="24.95" customHeight="1">
      <c r="A7" s="42" t="s">
        <v>12</v>
      </c>
      <c r="B7" s="43" t="s">
        <v>13</v>
      </c>
      <c r="C7" s="43"/>
      <c r="D7" s="43"/>
      <c r="E7" s="42" t="s">
        <v>14</v>
      </c>
      <c r="F7" s="42" t="s">
        <v>15</v>
      </c>
      <c r="G7" s="44" t="s">
        <v>16</v>
      </c>
      <c r="J7" s="3" t="s">
        <v>6</v>
      </c>
      <c r="K7" s="3">
        <v>100000</v>
      </c>
      <c r="L7" s="3">
        <v>30</v>
      </c>
      <c r="M7" s="3">
        <v>1000</v>
      </c>
    </row>
    <row r="8" spans="1:13">
      <c r="A8" s="42"/>
      <c r="B8" s="8" t="s">
        <v>23</v>
      </c>
      <c r="C8" s="8" t="s">
        <v>24</v>
      </c>
      <c r="D8" s="8" t="s">
        <v>25</v>
      </c>
      <c r="E8" s="42"/>
      <c r="F8" s="42"/>
      <c r="G8" s="44"/>
      <c r="J8" s="3" t="s">
        <v>5</v>
      </c>
      <c r="K8" s="3">
        <f>K7+1</f>
        <v>100001</v>
      </c>
      <c r="L8" s="3">
        <f t="shared" ref="L8:M8" si="5">L7+1</f>
        <v>31</v>
      </c>
      <c r="M8" s="3">
        <f t="shared" si="5"/>
        <v>1001</v>
      </c>
    </row>
    <row r="9" spans="1:13">
      <c r="A9" s="3" t="s">
        <v>49</v>
      </c>
      <c r="B9" s="3">
        <v>-1</v>
      </c>
      <c r="C9" s="3">
        <f>$L$5</f>
        <v>15</v>
      </c>
      <c r="D9" s="3">
        <v>500</v>
      </c>
      <c r="E9" s="3" t="str">
        <f>IF(AND(B9&gt;=100000, C9&gt;=6, D9&gt;=1000), "Platinum", IF(AND(B9&gt;=50000, 3&lt;=C9&lt;=5, D9&gt;=500),"Gold",IF(AND(B9&gt;=10000, 1&lt;=C9&lt;=2, D9&gt;=100),"Silver","Standard")))</f>
        <v>Standard</v>
      </c>
      <c r="F9" s="3" t="s">
        <v>62</v>
      </c>
      <c r="G9" s="22" t="str">
        <f>IF(E9=F9,"Pass","Fail")</f>
        <v>Pass</v>
      </c>
    </row>
    <row r="10" spans="1:13">
      <c r="A10" s="3" t="s">
        <v>50</v>
      </c>
      <c r="B10" s="3">
        <v>0</v>
      </c>
      <c r="C10" s="3">
        <f t="shared" ref="C10:C15" si="6">$L$5</f>
        <v>15</v>
      </c>
      <c r="D10" s="3">
        <v>500</v>
      </c>
      <c r="E10" s="3" t="str">
        <f t="shared" ref="E10:E27" si="7">IF(AND(B10&gt;=100000, C10&gt;=6, D10&gt;=1000), "Platinum", IF(AND(B10&gt;=50000, 3&lt;=C10&lt;=5, D10&gt;=500),"Gold",IF(AND(B10&gt;=10000, 1&lt;=C10&lt;=2, D10&gt;=100),"Silver","Standard")))</f>
        <v>Standard</v>
      </c>
      <c r="F10" s="3" t="s">
        <v>62</v>
      </c>
      <c r="G10" s="22" t="str">
        <f t="shared" ref="G10:G27" si="8">IF(E10=F10,"Pass","Fail")</f>
        <v>Pass</v>
      </c>
    </row>
    <row r="11" spans="1:13">
      <c r="A11" s="3" t="s">
        <v>51</v>
      </c>
      <c r="B11" s="3">
        <v>1</v>
      </c>
      <c r="C11" s="3">
        <f t="shared" si="6"/>
        <v>15</v>
      </c>
      <c r="D11" s="3">
        <v>500</v>
      </c>
      <c r="E11" s="3" t="str">
        <f t="shared" si="7"/>
        <v>Standard</v>
      </c>
      <c r="F11" s="3" t="s">
        <v>62</v>
      </c>
      <c r="G11" s="22" t="str">
        <f t="shared" si="8"/>
        <v>Pass</v>
      </c>
    </row>
    <row r="12" spans="1:13">
      <c r="A12" s="3" t="s">
        <v>52</v>
      </c>
      <c r="B12" s="3">
        <v>50000</v>
      </c>
      <c r="C12" s="3">
        <f t="shared" si="6"/>
        <v>15</v>
      </c>
      <c r="D12" s="3">
        <v>500</v>
      </c>
      <c r="E12" s="3" t="str">
        <f t="shared" si="7"/>
        <v>Standard</v>
      </c>
      <c r="F12" s="3" t="s">
        <v>63</v>
      </c>
      <c r="G12" s="22" t="str">
        <f t="shared" si="8"/>
        <v>Fail</v>
      </c>
    </row>
    <row r="13" spans="1:13">
      <c r="A13" s="3" t="s">
        <v>53</v>
      </c>
      <c r="B13" s="3">
        <v>99999</v>
      </c>
      <c r="C13" s="3">
        <f t="shared" si="6"/>
        <v>15</v>
      </c>
      <c r="D13" s="3">
        <v>500</v>
      </c>
      <c r="E13" s="3" t="str">
        <f t="shared" si="7"/>
        <v>Standard</v>
      </c>
      <c r="F13" s="3" t="s">
        <v>63</v>
      </c>
      <c r="G13" s="22" t="str">
        <f t="shared" si="8"/>
        <v>Fail</v>
      </c>
    </row>
    <row r="14" spans="1:13">
      <c r="A14" s="3" t="s">
        <v>54</v>
      </c>
      <c r="B14" s="3">
        <v>100000</v>
      </c>
      <c r="C14" s="3">
        <f t="shared" si="6"/>
        <v>15</v>
      </c>
      <c r="D14" s="3">
        <v>500</v>
      </c>
      <c r="E14" s="3" t="str">
        <f t="shared" si="7"/>
        <v>Standard</v>
      </c>
      <c r="F14" s="3" t="s">
        <v>63</v>
      </c>
      <c r="G14" s="22" t="str">
        <f t="shared" si="8"/>
        <v>Fail</v>
      </c>
    </row>
    <row r="15" spans="1:13">
      <c r="A15" s="3" t="s">
        <v>55</v>
      </c>
      <c r="B15" s="3">
        <v>100001</v>
      </c>
      <c r="C15" s="3">
        <f t="shared" si="6"/>
        <v>15</v>
      </c>
      <c r="D15" s="3">
        <v>500</v>
      </c>
      <c r="E15" s="3" t="str">
        <f t="shared" si="7"/>
        <v>Standard</v>
      </c>
      <c r="F15" s="3" t="s">
        <v>63</v>
      </c>
      <c r="G15" s="22" t="str">
        <f t="shared" si="8"/>
        <v>Fail</v>
      </c>
    </row>
    <row r="16" spans="1:13">
      <c r="A16" s="3" t="s">
        <v>56</v>
      </c>
      <c r="B16" s="3">
        <v>50000</v>
      </c>
      <c r="C16" s="3">
        <v>-1</v>
      </c>
      <c r="D16" s="3">
        <v>500</v>
      </c>
      <c r="E16" s="3" t="str">
        <f t="shared" si="7"/>
        <v>Standard</v>
      </c>
      <c r="F16" s="3" t="s">
        <v>62</v>
      </c>
      <c r="G16" s="22" t="str">
        <f t="shared" si="8"/>
        <v>Pass</v>
      </c>
    </row>
    <row r="17" spans="1:7">
      <c r="A17" s="3" t="s">
        <v>57</v>
      </c>
      <c r="B17" s="3">
        <v>50000</v>
      </c>
      <c r="C17" s="3">
        <v>0</v>
      </c>
      <c r="D17" s="3">
        <v>500</v>
      </c>
      <c r="E17" s="3" t="str">
        <f t="shared" si="7"/>
        <v>Standard</v>
      </c>
      <c r="F17" s="3" t="s">
        <v>62</v>
      </c>
      <c r="G17" s="22" t="str">
        <f t="shared" si="8"/>
        <v>Pass</v>
      </c>
    </row>
    <row r="18" spans="1:7">
      <c r="A18" s="3" t="s">
        <v>58</v>
      </c>
      <c r="B18" s="3">
        <v>50000</v>
      </c>
      <c r="C18" s="3">
        <v>1</v>
      </c>
      <c r="D18" s="3">
        <v>500</v>
      </c>
      <c r="E18" s="3" t="str">
        <f t="shared" si="7"/>
        <v>Standard</v>
      </c>
      <c r="F18" s="3" t="s">
        <v>62</v>
      </c>
      <c r="G18" s="22" t="str">
        <f t="shared" si="8"/>
        <v>Pass</v>
      </c>
    </row>
    <row r="19" spans="1:7">
      <c r="A19" s="3" t="s">
        <v>59</v>
      </c>
      <c r="B19" s="3">
        <v>50000</v>
      </c>
      <c r="C19" s="3">
        <f>L6</f>
        <v>29</v>
      </c>
      <c r="D19" s="3">
        <v>500</v>
      </c>
      <c r="E19" s="3" t="str">
        <f t="shared" si="7"/>
        <v>Standard</v>
      </c>
      <c r="F19" s="3" t="s">
        <v>63</v>
      </c>
      <c r="G19" s="22" t="str">
        <f t="shared" si="8"/>
        <v>Fail</v>
      </c>
    </row>
    <row r="20" spans="1:7">
      <c r="A20" s="3" t="s">
        <v>60</v>
      </c>
      <c r="B20" s="3">
        <v>50000</v>
      </c>
      <c r="C20" s="3">
        <f>L7</f>
        <v>30</v>
      </c>
      <c r="D20" s="3">
        <v>500</v>
      </c>
      <c r="E20" s="3" t="str">
        <f t="shared" si="7"/>
        <v>Standard</v>
      </c>
      <c r="F20" s="3" t="s">
        <v>63</v>
      </c>
      <c r="G20" s="22" t="str">
        <f t="shared" si="8"/>
        <v>Fail</v>
      </c>
    </row>
    <row r="21" spans="1:7">
      <c r="A21" s="3" t="s">
        <v>61</v>
      </c>
      <c r="B21" s="3">
        <v>50000</v>
      </c>
      <c r="C21" s="3">
        <f>L8</f>
        <v>31</v>
      </c>
      <c r="D21" s="3">
        <v>500</v>
      </c>
      <c r="E21" s="3" t="str">
        <f t="shared" si="7"/>
        <v>Standard</v>
      </c>
      <c r="F21" s="3" t="s">
        <v>63</v>
      </c>
      <c r="G21" s="22" t="str">
        <f t="shared" si="8"/>
        <v>Fail</v>
      </c>
    </row>
    <row r="22" spans="1:7">
      <c r="A22" s="3" t="s">
        <v>64</v>
      </c>
      <c r="B22" s="3">
        <v>50000</v>
      </c>
      <c r="C22" s="3">
        <f t="shared" ref="C22:C27" si="9">$L$5</f>
        <v>15</v>
      </c>
      <c r="D22" s="3">
        <v>-1</v>
      </c>
      <c r="E22" s="3" t="str">
        <f t="shared" si="7"/>
        <v>Standard</v>
      </c>
      <c r="F22" s="3" t="s">
        <v>62</v>
      </c>
      <c r="G22" s="22" t="str">
        <f t="shared" si="8"/>
        <v>Pass</v>
      </c>
    </row>
    <row r="23" spans="1:7">
      <c r="A23" s="3" t="s">
        <v>65</v>
      </c>
      <c r="B23" s="3">
        <v>50000</v>
      </c>
      <c r="C23" s="3">
        <f t="shared" si="9"/>
        <v>15</v>
      </c>
      <c r="D23" s="3">
        <v>0</v>
      </c>
      <c r="E23" s="3" t="str">
        <f t="shared" si="7"/>
        <v>Standard</v>
      </c>
      <c r="F23" s="3" t="s">
        <v>62</v>
      </c>
      <c r="G23" s="22" t="str">
        <f t="shared" si="8"/>
        <v>Pass</v>
      </c>
    </row>
    <row r="24" spans="1:7">
      <c r="A24" s="3" t="s">
        <v>66</v>
      </c>
      <c r="B24" s="3">
        <v>50000</v>
      </c>
      <c r="C24" s="3">
        <f t="shared" si="9"/>
        <v>15</v>
      </c>
      <c r="D24" s="3">
        <v>1</v>
      </c>
      <c r="E24" s="3" t="str">
        <f t="shared" si="7"/>
        <v>Standard</v>
      </c>
      <c r="F24" s="3" t="s">
        <v>62</v>
      </c>
      <c r="G24" s="22" t="str">
        <f t="shared" si="8"/>
        <v>Pass</v>
      </c>
    </row>
    <row r="25" spans="1:7">
      <c r="A25" s="3" t="s">
        <v>67</v>
      </c>
      <c r="B25" s="3">
        <v>50000</v>
      </c>
      <c r="C25" s="3">
        <f t="shared" si="9"/>
        <v>15</v>
      </c>
      <c r="D25" s="3">
        <v>999</v>
      </c>
      <c r="E25" s="3" t="str">
        <f t="shared" si="7"/>
        <v>Standard</v>
      </c>
      <c r="F25" s="3" t="s">
        <v>63</v>
      </c>
      <c r="G25" s="22" t="str">
        <f t="shared" si="8"/>
        <v>Fail</v>
      </c>
    </row>
    <row r="26" spans="1:7">
      <c r="A26" s="3" t="s">
        <v>68</v>
      </c>
      <c r="B26" s="3">
        <v>50000</v>
      </c>
      <c r="C26" s="3">
        <f t="shared" si="9"/>
        <v>15</v>
      </c>
      <c r="D26" s="3">
        <v>1000</v>
      </c>
      <c r="E26" s="3" t="str">
        <f t="shared" si="7"/>
        <v>Standard</v>
      </c>
      <c r="F26" s="3" t="s">
        <v>63</v>
      </c>
      <c r="G26" s="22" t="str">
        <f t="shared" si="8"/>
        <v>Fail</v>
      </c>
    </row>
    <row r="27" spans="1:7">
      <c r="A27" s="3" t="s">
        <v>69</v>
      </c>
      <c r="B27" s="3">
        <v>50000</v>
      </c>
      <c r="C27" s="3">
        <f t="shared" si="9"/>
        <v>15</v>
      </c>
      <c r="D27" s="3">
        <v>1001</v>
      </c>
      <c r="E27" s="3" t="str">
        <f t="shared" si="7"/>
        <v>Standard</v>
      </c>
      <c r="F27" s="3" t="s">
        <v>63</v>
      </c>
      <c r="G27" s="22" t="str">
        <f t="shared" si="8"/>
        <v>Fail</v>
      </c>
    </row>
  </sheetData>
  <mergeCells count="9">
    <mergeCell ref="A1:G1"/>
    <mergeCell ref="B3:E3"/>
    <mergeCell ref="B4:E4"/>
    <mergeCell ref="B5:E5"/>
    <mergeCell ref="A7:A8"/>
    <mergeCell ref="B7:D7"/>
    <mergeCell ref="E7:E8"/>
    <mergeCell ref="F7:F8"/>
    <mergeCell ref="G7:G8"/>
  </mergeCells>
  <phoneticPr fontId="8" type="noConversion"/>
  <conditionalFormatting sqref="G9:G27">
    <cfRule type="containsText" dxfId="4" priority="2" operator="containsText" text="Pass">
      <formula>NOT(ISERROR(SEARCH("Pass",G9)))</formula>
    </cfRule>
    <cfRule type="containsText" dxfId="3" priority="1" operator="containsText" text="Fail">
      <formula>NOT(ISERROR(SEARCH("Fail",G9)))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BD9-38BE-794D-AE4F-17FC500CF117}">
  <dimension ref="A2:K7"/>
  <sheetViews>
    <sheetView workbookViewId="0">
      <selection activeCell="C10" sqref="C10"/>
    </sheetView>
  </sheetViews>
  <sheetFormatPr defaultColWidth="10.77734375" defaultRowHeight="27.75"/>
  <cols>
    <col min="1" max="2" width="10.77734375" style="1"/>
    <col min="3" max="3" width="34.21875" style="1" bestFit="1" customWidth="1"/>
    <col min="4" max="5" width="10.77734375" style="1"/>
    <col min="6" max="6" width="12.21875" style="1" bestFit="1" customWidth="1"/>
    <col min="7" max="10" width="10.77734375" style="1"/>
    <col min="11" max="11" width="241.88671875" style="1" bestFit="1" customWidth="1"/>
    <col min="12" max="16384" width="10.77734375" style="1"/>
  </cols>
  <sheetData>
    <row r="2" spans="1:11" ht="55.5">
      <c r="A2" s="9" t="s">
        <v>26</v>
      </c>
      <c r="B2" s="9" t="s">
        <v>27</v>
      </c>
      <c r="C2" s="9" t="s">
        <v>28</v>
      </c>
      <c r="D2" s="10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</row>
    <row r="3" spans="1:11">
      <c r="A3" s="11">
        <v>1</v>
      </c>
      <c r="B3" s="26" t="s">
        <v>74</v>
      </c>
      <c r="C3" s="23" t="s">
        <v>70</v>
      </c>
      <c r="D3" s="28">
        <v>244183</v>
      </c>
      <c r="E3" s="11"/>
      <c r="F3" s="27" t="s">
        <v>48</v>
      </c>
      <c r="G3" s="11"/>
      <c r="H3" s="11"/>
      <c r="I3" s="11"/>
      <c r="J3" s="11"/>
      <c r="K3" s="24" t="s">
        <v>71</v>
      </c>
    </row>
    <row r="4" spans="1:11">
      <c r="A4" s="11">
        <v>2</v>
      </c>
      <c r="B4" s="26" t="s">
        <v>75</v>
      </c>
      <c r="C4" s="23" t="s">
        <v>72</v>
      </c>
      <c r="D4" s="28">
        <v>244183</v>
      </c>
      <c r="E4" s="11"/>
      <c r="F4" s="27" t="s">
        <v>48</v>
      </c>
      <c r="G4" s="11"/>
      <c r="H4" s="11"/>
      <c r="I4" s="11"/>
      <c r="J4" s="11"/>
      <c r="K4" s="24" t="s">
        <v>73</v>
      </c>
    </row>
    <row r="5" spans="1:11">
      <c r="A5" s="11">
        <v>3</v>
      </c>
      <c r="B5" s="26" t="s">
        <v>76</v>
      </c>
      <c r="C5" s="23" t="s">
        <v>77</v>
      </c>
      <c r="D5" s="28">
        <v>244183</v>
      </c>
      <c r="E5" s="11"/>
      <c r="F5" s="27" t="s">
        <v>48</v>
      </c>
      <c r="G5" s="11"/>
      <c r="H5" s="11"/>
      <c r="I5" s="11"/>
      <c r="J5" s="11"/>
      <c r="K5" s="24" t="s">
        <v>78</v>
      </c>
    </row>
    <row r="7" spans="1:11">
      <c r="K7" s="25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computer</cp:lastModifiedBy>
  <dcterms:created xsi:type="dcterms:W3CDTF">2024-07-08T13:57:18Z</dcterms:created>
  <dcterms:modified xsi:type="dcterms:W3CDTF">2025-07-19T07:32:41Z</dcterms:modified>
</cp:coreProperties>
</file>