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bookViews>
    <workbookView xWindow="0" yWindow="0" windowWidth="7476" windowHeight="4116" activeTab="3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aberto'!$A$1:$H$182</definedName>
    <definedName name="_xlnm._FilterDatabase" localSheetId="3" hidden="1">regs!$A$1:$G$799</definedName>
  </definedNames>
  <calcPr calcId="152511"/>
</workbook>
</file>

<file path=xl/calcChain.xml><?xml version="1.0" encoding="utf-8"?>
<calcChain xmlns="http://schemas.openxmlformats.org/spreadsheetml/2006/main">
  <c r="C7" i="6" l="1"/>
  <c r="C2" i="6"/>
  <c r="I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G152" i="5" l="1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G181" i="5"/>
  <c r="G150" i="5"/>
  <c r="G2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154" i="5"/>
  <c r="G158" i="5"/>
  <c r="G162" i="5"/>
  <c r="G166" i="5"/>
  <c r="G170" i="5"/>
  <c r="G174" i="5"/>
  <c r="G178" i="5"/>
  <c r="G182" i="5"/>
  <c r="G4" i="5"/>
  <c r="G16" i="5"/>
  <c r="G28" i="5"/>
  <c r="G56" i="5"/>
  <c r="G68" i="5"/>
  <c r="G80" i="5"/>
  <c r="G100" i="5"/>
  <c r="G104" i="5"/>
  <c r="G124" i="5"/>
  <c r="G128" i="5"/>
  <c r="G140" i="5"/>
  <c r="G144" i="5"/>
  <c r="G148" i="5"/>
  <c r="G156" i="5"/>
  <c r="G160" i="5"/>
  <c r="G164" i="5"/>
  <c r="G168" i="5"/>
  <c r="G172" i="5"/>
  <c r="G176" i="5"/>
  <c r="G180" i="5"/>
  <c r="G3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99" i="5"/>
  <c r="G103" i="5"/>
  <c r="G107" i="5"/>
  <c r="G111" i="5"/>
  <c r="G115" i="5"/>
  <c r="G119" i="5"/>
  <c r="G123" i="5"/>
  <c r="G127" i="5"/>
  <c r="G131" i="5"/>
  <c r="G135" i="5"/>
  <c r="G139" i="5"/>
  <c r="G143" i="5"/>
  <c r="G147" i="5"/>
  <c r="G151" i="5"/>
  <c r="G155" i="5"/>
  <c r="G159" i="5"/>
  <c r="G163" i="5"/>
  <c r="G167" i="5"/>
  <c r="G171" i="5"/>
  <c r="G175" i="5"/>
  <c r="G179" i="5"/>
  <c r="G20" i="5"/>
  <c r="G44" i="5"/>
  <c r="G48" i="5"/>
  <c r="G52" i="5"/>
  <c r="G60" i="5"/>
  <c r="G64" i="5"/>
  <c r="G88" i="5"/>
  <c r="G108" i="5"/>
  <c r="G120" i="5"/>
  <c r="G78" i="5"/>
  <c r="G82" i="5"/>
  <c r="G86" i="5"/>
  <c r="G90" i="5"/>
  <c r="G94" i="5"/>
  <c r="G98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8" i="5"/>
  <c r="G12" i="5"/>
  <c r="G24" i="5"/>
  <c r="G32" i="5"/>
  <c r="G36" i="5"/>
  <c r="G40" i="5"/>
  <c r="G72" i="5"/>
  <c r="G76" i="5"/>
  <c r="G84" i="5"/>
  <c r="G92" i="5"/>
  <c r="G96" i="5"/>
  <c r="G112" i="5"/>
  <c r="G116" i="5"/>
  <c r="G132" i="5"/>
  <c r="G136" i="5"/>
</calcChain>
</file>

<file path=xl/sharedStrings.xml><?xml version="1.0" encoding="utf-8"?>
<sst xmlns="http://schemas.openxmlformats.org/spreadsheetml/2006/main" count="6991" uniqueCount="1900">
  <si>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</si>
  <si>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</si>
  <si>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</si>
  <si>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</si>
  <si>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</si>
  <si>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</si>
  <si>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</si>
  <si>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</si>
  <si>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</si>
  <si>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</si>
  <si>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</si>
  <si>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</si>
  <si>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</si>
  <si>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</si>
  <si>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</si>
  <si>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</si>
  <si>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</si>
  <si>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</si>
  <si>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</si>
  <si>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</si>
  <si>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</si>
  <si>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</si>
  <si>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</si>
  <si>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</si>
  <si>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</si>
  <si>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</si>
  <si>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</si>
  <si>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</si>
  <si>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</si>
  <si>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</si>
  <si>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</si>
  <si>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</si>
  <si>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</si>
  <si>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</si>
  <si>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</si>
  <si>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</si>
  <si>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</si>
  <si>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</si>
  <si>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</si>
  <si>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</si>
  <si>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</si>
  <si>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</si>
  <si>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</si>
  <si>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</si>
  <si>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</si>
  <si>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</si>
  <si>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</si>
  <si>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</si>
  <si>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</si>
  <si>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</si>
  <si>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</si>
  <si>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</si>
  <si>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</si>
  <si>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</si>
  <si>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</si>
  <si>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</si>
  <si>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</si>
  <si>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</si>
  <si>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</si>
  <si>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</si>
  <si>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</si>
  <si>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</si>
  <si>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</si>
  <si>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</si>
  <si>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</si>
  <si>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</si>
  <si>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</si>
  <si>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</si>
  <si>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</si>
  <si>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</si>
  <si>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</si>
  <si>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</si>
  <si>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</si>
  <si>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</si>
  <si>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</si>
  <si>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</si>
  <si>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</si>
  <si>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</si>
  <si>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</si>
  <si>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</si>
  <si>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</si>
  <si>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</si>
  <si>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</si>
  <si>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</si>
  <si>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</si>
  <si>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</si>
  <si>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</si>
  <si>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</si>
  <si>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</si>
  <si>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</si>
  <si>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</si>
  <si>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</si>
  <si>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</si>
  <si>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</si>
  <si>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</si>
  <si>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</si>
  <si>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</si>
  <si>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</si>
  <si>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</si>
  <si>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</si>
  <si>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</si>
  <si>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</si>
  <si>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</si>
  <si>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</si>
  <si>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</si>
  <si>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</si>
  <si>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</si>
  <si>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</si>
  <si>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</si>
  <si>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</si>
  <si>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</si>
  <si>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</si>
  <si>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</si>
  <si>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</si>
  <si>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</si>
  <si>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</si>
  <si>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</si>
  <si>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</si>
  <si>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</si>
  <si>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</si>
  <si>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</si>
  <si>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</si>
  <si>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</si>
  <si>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</si>
  <si>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</si>
  <si>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</si>
  <si>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</si>
  <si>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</si>
  <si>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</si>
  <si>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</si>
  <si>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</si>
  <si>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</si>
  <si>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</si>
  <si>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</si>
  <si>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</si>
  <si>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</si>
  <si>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</si>
  <si>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</si>
  <si>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</si>
  <si>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</si>
  <si>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</si>
  <si>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</si>
  <si>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</si>
  <si>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</si>
  <si>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</si>
  <si>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</si>
  <si>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</si>
  <si>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</si>
  <si>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</si>
  <si>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</si>
  <si>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</si>
  <si>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</si>
  <si>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</si>
  <si>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</si>
  <si>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</si>
  <si>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</si>
  <si>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</si>
  <si>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</si>
  <si>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</si>
  <si>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</si>
  <si>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</si>
  <si>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</si>
  <si>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</si>
  <si>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</si>
  <si>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</si>
  <si>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</si>
  <si>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</si>
  <si>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</si>
  <si>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</si>
  <si>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</si>
  <si>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</si>
  <si>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</si>
  <si>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</si>
  <si>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</si>
  <si>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</si>
  <si>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</si>
  <si>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</si>
  <si>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</si>
  <si>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</si>
  <si>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</si>
  <si>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</si>
  <si>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</si>
  <si>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</si>
  <si>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</si>
  <si>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</si>
  <si>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</si>
  <si>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</si>
  <si>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</si>
  <si>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</si>
  <si>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</si>
  <si>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</si>
  <si>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</si>
  <si>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</si>
  <si>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</si>
  <si>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</si>
  <si>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</si>
  <si>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</si>
  <si>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</si>
  <si>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</si>
  <si>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</si>
  <si>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</si>
  <si>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</si>
  <si>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</si>
  <si>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</si>
  <si>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</si>
  <si>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</si>
  <si>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</si>
  <si>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</si>
  <si>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</si>
  <si>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</si>
  <si>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</si>
  <si>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</si>
  <si>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</si>
  <si>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</si>
  <si>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</si>
  <si>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</si>
  <si>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</si>
  <si>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</si>
  <si>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</si>
  <si>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</si>
  <si>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</si>
  <si>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</si>
  <si>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</si>
  <si>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</si>
  <si>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</si>
  <si>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</si>
  <si>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</si>
  <si>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</si>
  <si>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</si>
  <si>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</si>
  <si>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</si>
  <si>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</si>
  <si>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</si>
  <si>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</si>
  <si>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</si>
  <si>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</si>
  <si>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</si>
  <si>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</si>
  <si>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</si>
  <si>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</si>
  <si>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</si>
  <si>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</si>
  <si>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</si>
  <si>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</si>
  <si>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</si>
  <si>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</si>
  <si>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</si>
  <si>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</si>
  <si>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</si>
  <si>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</si>
  <si>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</si>
  <si>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</si>
  <si>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</si>
  <si>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</si>
  <si>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</si>
  <si>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</si>
  <si>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</si>
  <si>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</si>
  <si>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</si>
  <si>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</si>
  <si>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</si>
  <si>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</si>
  <si>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</si>
  <si>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</si>
  <si>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</si>
  <si>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</si>
  <si>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</si>
  <si>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</si>
  <si>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</si>
  <si>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</si>
  <si>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</si>
  <si>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</si>
  <si>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</si>
  <si>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</si>
  <si>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</si>
  <si>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</si>
  <si>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</si>
  <si>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</si>
  <si>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</si>
  <si>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</si>
  <si>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</si>
  <si>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</si>
  <si>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</si>
  <si>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</si>
  <si>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</si>
  <si>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</si>
  <si>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</si>
  <si>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</si>
  <si>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</si>
  <si>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</si>
  <si>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</si>
  <si>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</si>
  <si>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</si>
  <si>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</si>
  <si>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</si>
  <si>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</si>
  <si>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</si>
  <si>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</si>
  <si>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</si>
  <si>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</si>
  <si>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</si>
  <si>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</si>
  <si>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</si>
  <si>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</si>
  <si>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</si>
  <si>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</si>
  <si>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</si>
  <si>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</si>
  <si>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</si>
  <si>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</si>
  <si>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</si>
  <si>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</si>
  <si>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</si>
  <si>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</si>
  <si>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</si>
  <si>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</si>
  <si>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</si>
  <si>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</si>
  <si>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</si>
  <si>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</si>
  <si>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</si>
  <si>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</si>
  <si>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</si>
  <si>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</si>
  <si>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</si>
  <si>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</si>
  <si>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</si>
  <si>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</si>
  <si>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</si>
  <si>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</si>
  <si>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</si>
  <si>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</si>
  <si>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</si>
  <si>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</si>
  <si>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</si>
  <si>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</si>
  <si>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</si>
  <si>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</si>
  <si>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</si>
  <si>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</si>
  <si>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</si>
  <si>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</si>
  <si>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</si>
  <si>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</si>
  <si>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</si>
  <si>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</si>
  <si>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</si>
  <si>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</si>
  <si>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</si>
  <si>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</si>
  <si>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</si>
  <si>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</si>
  <si>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</si>
  <si>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</si>
  <si>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</si>
  <si>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</si>
  <si>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</si>
  <si>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</si>
  <si>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</si>
  <si>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</si>
  <si>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</si>
  <si>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</si>
  <si>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</si>
  <si>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</si>
  <si>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</si>
  <si>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</si>
  <si>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</si>
  <si>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</si>
  <si>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</si>
  <si>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</si>
  <si>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</si>
  <si>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</si>
  <si>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</si>
  <si>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</si>
  <si>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</si>
  <si>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</si>
  <si>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</si>
  <si>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</si>
  <si>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</si>
  <si>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</si>
  <si>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</si>
  <si>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</si>
  <si>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</si>
  <si>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</si>
  <si>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</si>
  <si>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</si>
  <si>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</si>
  <si>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</si>
  <si>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</si>
  <si>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</si>
  <si>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</si>
  <si>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</si>
  <si>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</si>
  <si>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</si>
  <si>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</si>
  <si>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</si>
  <si>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</si>
  <si>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</si>
  <si>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</si>
  <si>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</si>
  <si>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</si>
  <si>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</si>
  <si>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</si>
  <si>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</si>
  <si>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</si>
  <si>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</si>
  <si>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</si>
  <si>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</si>
  <si>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</si>
  <si>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</si>
  <si>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</si>
  <si>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</si>
  <si>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</si>
  <si>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</si>
  <si>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</si>
  <si>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</si>
  <si>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</si>
  <si>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</si>
  <si>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</si>
  <si>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</si>
  <si>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</si>
  <si>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</si>
  <si>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</si>
  <si>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</si>
  <si>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</si>
  <si>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</si>
  <si>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</si>
  <si>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</si>
  <si>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</si>
  <si>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</si>
  <si>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</si>
  <si>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</si>
  <si>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</si>
  <si>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</si>
  <si>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</si>
  <si>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</si>
  <si>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</si>
  <si>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</si>
  <si>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</si>
  <si>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</si>
  <si>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</si>
  <si>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</si>
  <si>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</si>
  <si>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</si>
  <si>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</si>
  <si>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</si>
  <si>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</si>
  <si>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</si>
  <si>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</si>
  <si>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</si>
  <si>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</si>
  <si>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</si>
  <si>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</si>
  <si>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</si>
  <si>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</si>
  <si>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</si>
  <si>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</si>
  <si>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</si>
  <si>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</si>
  <si>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</si>
  <si>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</si>
  <si>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</si>
  <si>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</si>
  <si>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</si>
  <si>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</si>
  <si>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</si>
  <si>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</si>
  <si>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</si>
  <si>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</si>
  <si>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</si>
  <si>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</si>
  <si>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</si>
  <si>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</si>
  <si>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</si>
  <si>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</si>
  <si>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</si>
  <si>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</si>
  <si>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</si>
  <si>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</si>
  <si>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</si>
  <si>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</si>
  <si>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</si>
  <si>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</si>
  <si>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</si>
  <si>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</si>
  <si>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</si>
  <si>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</si>
  <si>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</si>
  <si>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</si>
  <si>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</si>
  <si>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</si>
  <si>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</si>
  <si>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</si>
  <si>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</si>
  <si>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</si>
  <si>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</si>
  <si>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</si>
  <si>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</si>
  <si>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</si>
  <si>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</si>
  <si>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</si>
  <si>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</si>
  <si>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</si>
  <si>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</si>
  <si>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</si>
  <si>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</si>
  <si>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</si>
  <si>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</si>
  <si>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</si>
  <si>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</si>
  <si>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</si>
  <si>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</si>
  <si>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</si>
  <si>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</si>
  <si>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</si>
  <si>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</si>
  <si>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</si>
  <si>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</si>
  <si>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</si>
  <si>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</si>
  <si>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</si>
  <si>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</si>
  <si>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</si>
  <si>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</si>
  <si>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</si>
  <si>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</si>
  <si>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</si>
  <si>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</si>
  <si>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</si>
  <si>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</si>
  <si>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</si>
  <si>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</si>
  <si>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</si>
  <si>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</si>
  <si>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</si>
  <si>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</si>
  <si>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</si>
  <si>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</si>
  <si>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</si>
  <si>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</si>
  <si>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</si>
  <si>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</si>
  <si>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</si>
  <si>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</si>
  <si>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</si>
  <si>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</si>
  <si>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</si>
  <si>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</si>
  <si>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</si>
  <si>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</si>
  <si>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</si>
  <si>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</si>
  <si>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</si>
  <si>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</si>
  <si>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</si>
  <si>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</si>
  <si>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</si>
  <si>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</si>
  <si>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</si>
  <si>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</si>
  <si>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</si>
  <si>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</si>
  <si>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</si>
  <si>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</si>
  <si>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</si>
  <si>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</si>
  <si>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</si>
  <si>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</si>
  <si>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</si>
  <si>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</si>
  <si>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</si>
  <si>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</si>
  <si>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</si>
  <si>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</si>
  <si>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</si>
  <si>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</si>
  <si>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</si>
  <si>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</si>
  <si>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</si>
  <si>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</si>
  <si>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</si>
  <si>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</si>
  <si>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</si>
  <si>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</si>
  <si>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</si>
  <si>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</si>
  <si>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</si>
  <si>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</si>
  <si>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</si>
  <si>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</si>
  <si>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</si>
  <si>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</si>
  <si>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</si>
  <si>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</si>
  <si>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</si>
  <si>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</si>
  <si>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</si>
  <si>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</si>
  <si>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</si>
  <si>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</si>
  <si>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</si>
  <si>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</si>
  <si>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</si>
  <si>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</si>
  <si>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</si>
  <si>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</si>
  <si>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</si>
  <si>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</si>
  <si>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</si>
  <si>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</si>
  <si>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</si>
  <si>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</si>
  <si>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</si>
  <si>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</si>
  <si>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</si>
  <si>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</si>
  <si>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</si>
  <si>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</si>
  <si>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</si>
  <si>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</si>
  <si>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</si>
  <si>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</si>
  <si>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</si>
  <si>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</si>
  <si>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</si>
  <si>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</si>
  <si>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</si>
  <si>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</si>
  <si>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</si>
  <si>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</si>
  <si>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</si>
  <si>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</si>
  <si>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</si>
  <si>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</si>
  <si>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</si>
  <si>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</si>
  <si>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</si>
  <si>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</si>
  <si>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</si>
  <si>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</si>
  <si>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</si>
  <si>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</si>
  <si>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</si>
  <si>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</si>
  <si>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</si>
  <si>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</si>
  <si>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</si>
  <si>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</si>
  <si>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</si>
  <si>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</si>
  <si>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</si>
  <si>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</si>
  <si>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</si>
  <si>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</si>
  <si>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</si>
  <si>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</si>
  <si>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</si>
  <si>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</si>
  <si>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</si>
  <si>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</si>
  <si>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</si>
  <si>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</si>
  <si>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</si>
  <si>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</si>
  <si>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</si>
  <si>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</si>
  <si>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</si>
  <si>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</si>
  <si>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</si>
  <si>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</si>
  <si>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</si>
  <si>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</si>
  <si>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</si>
  <si>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</si>
  <si>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</si>
  <si>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</si>
  <si>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</si>
  <si>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</si>
  <si>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</si>
  <si>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</si>
  <si>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</si>
  <si>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</si>
  <si>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</si>
  <si>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</si>
  <si>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</si>
  <si>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</si>
  <si>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</si>
  <si>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</si>
  <si>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</si>
  <si>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</si>
  <si>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</si>
  <si>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</si>
  <si>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</si>
  <si>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</si>
  <si>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</si>
  <si>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</si>
  <si>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</si>
  <si>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</si>
  <si>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</si>
  <si>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</si>
  <si>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</si>
  <si>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</si>
  <si>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</si>
  <si>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</si>
  <si>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</si>
  <si>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</si>
  <si>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</si>
  <si>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</si>
  <si>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</si>
  <si>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</si>
  <si>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</si>
  <si>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</si>
  <si>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</si>
  <si>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</si>
  <si>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</si>
  <si>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</si>
  <si>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</si>
  <si>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</si>
  <si>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</si>
  <si>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</si>
  <si>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</si>
  <si>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</si>
  <si>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</si>
  <si>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</si>
  <si>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</si>
  <si>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</si>
  <si>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</si>
  <si>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</si>
  <si>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</si>
  <si>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</si>
  <si>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</si>
  <si>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</si>
  <si>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</si>
  <si>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</si>
  <si>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</si>
  <si>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</si>
  <si>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</si>
  <si>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</si>
  <si>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</si>
  <si>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</si>
  <si>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</si>
  <si>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</si>
  <si>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</si>
  <si>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</si>
  <si>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</si>
  <si>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</si>
  <si>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</si>
  <si>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</si>
  <si>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</si>
  <si>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</si>
  <si>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</si>
  <si>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</si>
  <si>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</si>
  <si>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</si>
  <si>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</si>
  <si>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</si>
  <si>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</si>
  <si>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</si>
  <si>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</si>
  <si>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</si>
  <si>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</si>
  <si>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</si>
  <si>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</si>
  <si>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</si>
  <si>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</si>
  <si>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</si>
  <si>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</si>
  <si>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</si>
  <si>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</si>
  <si>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</si>
  <si>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</si>
  <si>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</si>
  <si>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</si>
  <si>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</si>
  <si>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</si>
  <si>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</si>
  <si>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</si>
  <si>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</si>
  <si>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</si>
  <si>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</si>
  <si>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</si>
  <si>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</si>
  <si>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</si>
  <si>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</si>
  <si>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</si>
  <si>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</si>
  <si>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</si>
  <si>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</si>
  <si>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</si>
  <si>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</si>
  <si>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</si>
  <si>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</si>
  <si>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</si>
  <si>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</si>
  <si>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</si>
  <si>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</si>
  <si>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</si>
  <si>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</si>
  <si>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</si>
  <si>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</si>
  <si>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</si>
  <si>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</si>
  <si>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</si>
  <si>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</si>
  <si>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</si>
  <si>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</si>
  <si>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</si>
  <si>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</si>
  <si>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</si>
  <si>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</si>
  <si>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</si>
  <si>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</si>
  <si>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</si>
  <si>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</si>
  <si>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</si>
  <si>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</si>
  <si>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</si>
  <si>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</si>
  <si>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</si>
  <si>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</si>
  <si>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</si>
  <si>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</si>
  <si>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</si>
  <si>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</si>
  <si>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</si>
  <si>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</si>
  <si>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</si>
  <si>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</si>
  <si>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</si>
  <si>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</si>
  <si>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</si>
  <si>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</si>
  <si>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</si>
  <si>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</si>
  <si>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</si>
  <si>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</si>
  <si>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</si>
  <si>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</si>
  <si>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</si>
  <si>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</si>
  <si>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</si>
  <si>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</si>
  <si>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</si>
  <si>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</si>
  <si>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</si>
  <si>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</si>
  <si>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</si>
  <si>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</si>
  <si>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</si>
  <si>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</si>
  <si>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</si>
  <si>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</si>
  <si>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</si>
  <si>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</si>
  <si>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</si>
  <si>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</si>
  <si>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</si>
  <si>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</si>
  <si>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</si>
  <si>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</si>
  <si>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</si>
  <si>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</si>
  <si>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</si>
  <si>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</si>
  <si>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</si>
  <si>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</si>
  <si>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</si>
  <si>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</si>
  <si>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</si>
  <si>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</si>
  <si>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</si>
  <si>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</si>
  <si>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</si>
  <si>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</si>
  <si>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</si>
  <si>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</si>
  <si>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</si>
  <si>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</si>
  <si>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</si>
  <si>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</si>
  <si>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</si>
  <si>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</si>
  <si>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</si>
  <si>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</si>
  <si>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</si>
  <si>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</si>
  <si>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</si>
  <si>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</si>
  <si>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</si>
  <si>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</si>
  <si>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</si>
  <si>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</si>
  <si>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</si>
  <si>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</si>
  <si>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</si>
  <si>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</si>
  <si>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</si>
  <si>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</si>
  <si>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</si>
  <si>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</si>
  <si>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</si>
  <si>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</si>
  <si>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</si>
  <si>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</si>
  <si>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</si>
  <si>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</si>
  <si>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</si>
  <si>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</si>
  <si>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</si>
  <si>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</si>
  <si>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</si>
  <si>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</si>
  <si>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</si>
  <si>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</si>
  <si>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</si>
  <si>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</si>
  <si>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</si>
  <si>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</si>
  <si>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</si>
  <si>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</si>
  <si>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</si>
  <si>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</si>
  <si>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</si>
  <si>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</si>
  <si>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</si>
  <si>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</si>
  <si>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</si>
  <si>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</si>
  <si>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</si>
  <si>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</si>
  <si>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</si>
  <si>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</si>
  <si>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</si>
  <si>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</si>
  <si>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</si>
  <si>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</si>
  <si>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</si>
  <si>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</si>
  <si>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</si>
  <si>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</si>
  <si>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</si>
  <si>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</si>
  <si>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</si>
  <si>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</si>
  <si>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</si>
  <si>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</si>
  <si>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</si>
  <si>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</si>
  <si>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</si>
  <si>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</si>
  <si>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</si>
  <si>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</si>
  <si>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</si>
  <si>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</si>
  <si>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</si>
  <si>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</si>
  <si>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</si>
  <si>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</si>
  <si>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</si>
  <si>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</si>
  <si>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</si>
  <si>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</si>
  <si>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</si>
  <si>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</si>
  <si>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</si>
  <si>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</si>
  <si>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</si>
  <si>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</si>
  <si>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</si>
  <si>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</si>
  <si>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</si>
  <si>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</si>
  <si>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</si>
  <si>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</si>
  <si>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</si>
  <si>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</si>
  <si>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</si>
  <si>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</si>
  <si>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</si>
  <si>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</si>
  <si>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</si>
  <si>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</si>
  <si>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</si>
  <si>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</si>
  <si>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</si>
  <si>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</si>
  <si>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</si>
  <si>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</si>
  <si>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</si>
  <si>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</si>
  <si>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</si>
  <si>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</si>
  <si>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</si>
  <si>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</si>
  <si>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</si>
  <si>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</si>
  <si>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</si>
  <si>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</si>
  <si>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</si>
  <si>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</si>
  <si>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</si>
  <si>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</si>
  <si>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</si>
  <si>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</si>
  <si>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</si>
  <si>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</si>
  <si>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</si>
  <si>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</si>
  <si>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</si>
  <si>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</si>
  <si>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</si>
  <si>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</si>
  <si>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</si>
  <si>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</si>
  <si>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</si>
  <si>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</si>
  <si>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</si>
  <si>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</si>
  <si>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</si>
  <si>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</si>
  <si>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</si>
  <si>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</si>
  <si>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</si>
  <si>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</si>
  <si>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</si>
  <si>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</si>
  <si>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</si>
  <si>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</si>
  <si>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</si>
  <si>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</si>
  <si>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</si>
  <si>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</si>
  <si>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</si>
  <si>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</si>
  <si>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</si>
  <si>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</si>
  <si>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</si>
  <si>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</si>
  <si>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</si>
  <si>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</si>
  <si>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</si>
  <si>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</si>
  <si>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</si>
  <si>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</si>
  <si>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</si>
  <si>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</si>
  <si>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</si>
  <si>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</si>
  <si>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</si>
  <si>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</si>
  <si>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</si>
  <si>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</si>
  <si>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</si>
  <si>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</si>
  <si>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</si>
  <si>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</si>
  <si>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</si>
  <si>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</si>
  <si>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</si>
  <si>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</si>
  <si>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</si>
  <si>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</si>
  <si>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</si>
  <si>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</si>
  <si>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</si>
  <si>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</si>
  <si>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</si>
  <si>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</si>
  <si>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</si>
  <si>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</si>
  <si>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</si>
  <si>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</si>
  <si>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</si>
  <si>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</si>
  <si>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</si>
  <si>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</si>
  <si>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</si>
  <si>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</si>
  <si>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</si>
  <si>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</si>
  <si>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</si>
  <si>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</si>
  <si>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</si>
  <si>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</si>
  <si>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</si>
  <si>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</si>
  <si>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</si>
  <si>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</si>
  <si>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</si>
  <si>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</si>
  <si>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</si>
  <si>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</si>
  <si>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</si>
  <si>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</si>
  <si>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</si>
  <si>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</si>
  <si>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</si>
  <si>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</si>
  <si>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</si>
  <si>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</si>
  <si>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</si>
  <si>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</si>
  <si>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</si>
  <si>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</si>
  <si>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</si>
  <si>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</si>
  <si>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</si>
  <si>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</si>
  <si>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</si>
  <si>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</si>
  <si>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</si>
  <si>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</si>
  <si>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</si>
  <si>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</si>
  <si>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</si>
  <si>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</si>
  <si>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</si>
  <si>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</si>
  <si>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</si>
  <si>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</si>
  <si>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</si>
  <si>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</si>
  <si>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</si>
  <si>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</si>
  <si>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</si>
  <si>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</si>
  <si>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</si>
  <si>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</si>
  <si>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</si>
  <si>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</si>
  <si>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</si>
  <si>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</si>
  <si>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</si>
  <si>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</si>
  <si>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</si>
  <si>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</si>
  <si>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</si>
  <si>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</si>
  <si>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</si>
  <si>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</si>
  <si>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</si>
  <si>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</si>
  <si>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</si>
  <si>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</si>
  <si>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</si>
  <si>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</si>
  <si>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</si>
  <si>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</si>
  <si>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</si>
  <si>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</si>
  <si>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</si>
  <si>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</si>
  <si>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</si>
  <si>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</si>
  <si>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</si>
  <si>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</si>
  <si>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</si>
  <si>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</si>
  <si>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</si>
  <si>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</si>
  <si>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</si>
  <si>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</si>
  <si>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</si>
  <si>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</si>
  <si>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</si>
  <si>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</si>
  <si>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</si>
  <si>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</si>
  <si>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</si>
  <si>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</si>
  <si>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</si>
  <si>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</si>
  <si>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</si>
  <si>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</si>
  <si>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</si>
  <si>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</si>
  <si>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</si>
  <si>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</si>
  <si>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</si>
  <si>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</si>
  <si>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</si>
  <si>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</si>
  <si>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</si>
  <si>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</si>
  <si>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</si>
  <si>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</si>
  <si>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</si>
  <si>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</si>
  <si>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</si>
  <si>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</si>
  <si>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</si>
  <si>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</si>
  <si>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</si>
  <si>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</si>
  <si>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</si>
  <si>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</si>
  <si>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</si>
  <si>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</si>
  <si>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</si>
  <si>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</si>
  <si>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</si>
  <si>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</si>
  <si>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</si>
  <si>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</si>
  <si>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</si>
  <si>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</si>
  <si>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</si>
  <si>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</si>
  <si>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</si>
  <si>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</si>
  <si>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</si>
  <si>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</si>
  <si>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</si>
  <si>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</si>
  <si>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</si>
  <si>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</si>
  <si>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</si>
  <si>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</si>
  <si>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</si>
  <si>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</si>
  <si>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</si>
  <si>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</si>
  <si>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</si>
  <si>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</si>
  <si>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</si>
  <si>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</si>
  <si>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</si>
  <si>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</si>
  <si>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</si>
  <si>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</si>
  <si>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</si>
  <si>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</si>
  <si>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</si>
  <si>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</si>
  <si>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</si>
  <si>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</si>
  <si>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</si>
  <si>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</si>
  <si>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</si>
  <si>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</si>
  <si>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</si>
  <si>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</si>
  <si>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</si>
  <si>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</si>
  <si>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</si>
  <si>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</si>
  <si>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</si>
  <si>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</si>
  <si>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</si>
  <si>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</si>
  <si>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</si>
  <si>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</si>
  <si>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</si>
  <si>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</si>
  <si>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</si>
  <si>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</si>
  <si>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</si>
  <si>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</si>
  <si>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</si>
  <si>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</si>
  <si>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</si>
  <si>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</si>
  <si>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</si>
  <si>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</si>
  <si>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</si>
  <si>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</si>
  <si>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</si>
  <si>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</si>
  <si>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</si>
  <si>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</si>
  <si>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</si>
  <si>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</si>
  <si>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</si>
  <si>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</si>
  <si>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</si>
  <si>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</si>
  <si>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</si>
  <si>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</si>
  <si>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</si>
  <si>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</si>
  <si>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</si>
  <si>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</si>
  <si>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</si>
  <si>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</si>
  <si>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</si>
  <si>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</si>
  <si>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</si>
  <si>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</si>
  <si>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</si>
  <si>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</si>
  <si>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</si>
  <si>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</si>
  <si>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</si>
  <si>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</si>
  <si>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</si>
  <si>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</si>
  <si>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</si>
  <si>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</si>
  <si>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</si>
  <si>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</si>
  <si>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</si>
  <si>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</si>
  <si>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</si>
  <si>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</si>
  <si>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</si>
  <si>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</si>
  <si>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</si>
  <si>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</si>
  <si>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</si>
  <si>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</si>
  <si>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</si>
  <si>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</si>
  <si>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</si>
  <si>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</si>
  <si>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</si>
  <si>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</si>
  <si>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</si>
  <si>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</si>
  <si>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</si>
  <si>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</si>
  <si>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</si>
  <si>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</si>
  <si>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</si>
  <si>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</si>
  <si>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</si>
  <si>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</si>
  <si>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</si>
  <si>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</si>
  <si>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</si>
  <si>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</si>
  <si>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</si>
  <si>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</si>
  <si>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</si>
  <si>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</si>
  <si>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</si>
  <si>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</si>
  <si>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</si>
  <si>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</si>
  <si>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</si>
  <si>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</si>
  <si>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</si>
  <si>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</si>
  <si>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</si>
  <si>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</si>
  <si>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</si>
  <si>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</si>
  <si>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</si>
  <si>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</si>
  <si>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</si>
  <si>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</si>
  <si>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</si>
  <si>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</si>
  <si>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</si>
  <si>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</si>
  <si>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</si>
  <si>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</si>
  <si>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</si>
  <si>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</si>
  <si>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</si>
  <si>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</si>
  <si>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</si>
  <si>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</si>
  <si>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</si>
  <si>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</si>
  <si>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</si>
  <si>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</si>
  <si>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</si>
  <si>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</si>
  <si>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</si>
  <si>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</si>
  <si>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</si>
  <si>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</si>
  <si>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</si>
  <si>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</si>
  <si>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</si>
  <si>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</si>
  <si>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</si>
  <si>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</si>
  <si>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</si>
  <si>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</si>
  <si>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</si>
  <si>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</si>
  <si>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</si>
  <si>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</si>
  <si>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</si>
  <si>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</si>
  <si>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</si>
  <si>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</si>
  <si>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</si>
  <si>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</si>
  <si>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</si>
  <si>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</si>
  <si>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</si>
  <si>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</si>
  <si>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</si>
  <si>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</si>
  <si>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</si>
  <si>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</si>
  <si>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</si>
  <si>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</si>
  <si>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</si>
  <si>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</si>
  <si>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</si>
  <si>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</si>
  <si>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</si>
  <si>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</si>
  <si>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</si>
  <si>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</si>
  <si>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</si>
  <si>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</si>
  <si>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</si>
  <si>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</si>
  <si>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</si>
  <si>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</si>
  <si>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</si>
  <si>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</si>
  <si>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</si>
  <si>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</si>
  <si>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</si>
  <si>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</si>
  <si>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</si>
  <si>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</si>
  <si>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</si>
  <si>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</si>
  <si>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</si>
  <si>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</si>
  <si>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</si>
  <si>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</si>
  <si>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</si>
  <si>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</si>
  <si>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</si>
  <si>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</si>
  <si>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</si>
  <si>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</si>
  <si>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</si>
  <si>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</si>
  <si>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</si>
  <si>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</si>
  <si>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</si>
  <si>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</si>
  <si>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</si>
  <si>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</si>
  <si>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</si>
  <si>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</si>
  <si>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</si>
  <si>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</si>
  <si>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</si>
  <si>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</si>
  <si>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</si>
  <si>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</si>
  <si>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</si>
  <si>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</si>
  <si>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</si>
  <si>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</si>
  <si>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</si>
  <si>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</si>
  <si>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</si>
  <si>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</si>
  <si>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</si>
  <si>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</si>
  <si>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</si>
  <si>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</si>
  <si>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</si>
  <si>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</si>
  <si>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</si>
  <si>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</si>
  <si>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</si>
  <si>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</si>
  <si>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</si>
  <si>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</si>
  <si>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</si>
  <si>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</si>
  <si>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</si>
  <si>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</si>
  <si>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</si>
  <si>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</si>
  <si>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</si>
  <si>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</si>
  <si>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</si>
  <si>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</si>
  <si>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</si>
  <si>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</si>
  <si>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</si>
  <si>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</si>
  <si>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</si>
  <si>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</si>
  <si>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</si>
  <si>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</si>
  <si>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</si>
  <si>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</si>
  <si>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</si>
  <si>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</si>
  <si>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</si>
  <si>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</si>
  <si>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</si>
  <si>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</si>
  <si>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</si>
  <si>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</si>
  <si>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</si>
  <si>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</si>
  <si>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</si>
  <si>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</si>
  <si>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</si>
  <si>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</si>
  <si>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</si>
  <si>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</si>
  <si>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</si>
  <si>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</si>
  <si>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</si>
  <si>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Atacadista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</si>
  <si>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</si>
  <si>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</si>
  <si>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</si>
  <si>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</si>
  <si>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</si>
  <si>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</si>
  <si>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</si>
  <si>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</si>
  <si>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</si>
  <si>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</si>
  <si>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</si>
  <si>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</si>
  <si>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</si>
  <si>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</si>
  <si>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</si>
  <si>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</si>
  <si>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</si>
  <si>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</si>
  <si>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</si>
  <si>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</si>
  <si>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</si>
  <si>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</si>
  <si>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</si>
  <si>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</si>
  <si>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</si>
  <si>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</si>
  <si>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</si>
  <si>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</si>
  <si>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</si>
  <si>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</si>
  <si>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</si>
  <si>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</si>
  <si>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</si>
  <si>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</si>
  <si>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</si>
  <si>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</si>
  <si>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</si>
  <si>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</si>
  <si>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</si>
  <si>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</si>
  <si>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</si>
  <si>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</si>
  <si>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</si>
  <si>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</si>
  <si>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</si>
  <si>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</si>
  <si>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</si>
  <si>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</si>
  <si>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</si>
  <si>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</si>
  <si>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</si>
  <si>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</si>
  <si>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</si>
  <si>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</si>
  <si>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</si>
  <si>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</si>
  <si>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</si>
  <si>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</si>
  <si>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</si>
  <si>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</si>
  <si>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</si>
  <si>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</si>
  <si>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</si>
  <si>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</si>
  <si>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</si>
  <si>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</si>
  <si>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</si>
  <si>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</si>
  <si>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</si>
  <si>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</si>
  <si>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</si>
  <si>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</si>
  <si>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</si>
  <si>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</si>
  <si>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</si>
  <si>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</si>
  <si>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</si>
  <si>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</si>
  <si>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</si>
  <si>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</si>
  <si>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</si>
  <si>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</si>
  <si>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</si>
  <si>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</si>
  <si>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</si>
  <si>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</si>
  <si>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</si>
  <si>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</si>
  <si>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</si>
  <si>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</si>
  <si>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</si>
  <si>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</si>
  <si>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</si>
  <si>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</si>
  <si>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</si>
  <si>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</si>
  <si>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</si>
  <si>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</si>
  <si>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</si>
  <si>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</si>
  <si>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</si>
  <si>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</si>
  <si>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</si>
  <si>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</si>
  <si>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</si>
  <si>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</si>
  <si>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</si>
  <si>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</si>
  <si>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</si>
  <si>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</si>
  <si>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</si>
  <si>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</si>
  <si>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</si>
  <si>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</si>
  <si>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</si>
  <si>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</si>
  <si>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</si>
  <si>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</si>
  <si>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</si>
  <si>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</si>
  <si>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</si>
  <si>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</si>
  <si>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</si>
  <si>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</si>
  <si>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</si>
  <si>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</si>
  <si>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</si>
  <si>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</si>
  <si>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</si>
  <si>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</si>
  <si>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</si>
  <si>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</si>
  <si>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</si>
  <si>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</si>
  <si>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</si>
  <si>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</si>
  <si>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</si>
  <si>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</si>
  <si>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</si>
  <si>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</si>
  <si>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</si>
  <si>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</si>
  <si>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</si>
  <si>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</si>
  <si>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</si>
  <si>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</si>
  <si>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</si>
  <si>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</si>
  <si>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</si>
  <si>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</si>
  <si>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</si>
  <si>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</si>
  <si>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</si>
  <si>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</si>
  <si>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</si>
  <si>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</si>
  <si>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</si>
  <si>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</si>
  <si>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</si>
  <si>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</si>
  <si>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</si>
  <si>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</si>
  <si>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</si>
  <si>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</si>
  <si>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</si>
  <si>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</si>
  <si>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</si>
  <si>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</si>
  <si>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</si>
  <si>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</si>
  <si>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</si>
  <si>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</si>
  <si>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</si>
  <si>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</si>
  <si>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</si>
  <si>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</si>
  <si>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</si>
  <si>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</si>
  <si>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</si>
  <si>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</si>
  <si>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</si>
  <si>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</si>
  <si>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</si>
  <si>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</si>
  <si>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</si>
  <si>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</si>
  <si>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</si>
  <si>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</si>
  <si>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</si>
  <si>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</si>
  <si>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</si>
  <si>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</si>
  <si>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</si>
  <si>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</si>
  <si>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</si>
  <si>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</si>
  <si>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</si>
  <si>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</si>
  <si>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</si>
  <si>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</si>
  <si>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</si>
  <si>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</si>
  <si>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</si>
  <si>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</si>
  <si>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</si>
  <si>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</si>
  <si>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</si>
  <si>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</si>
  <si>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</si>
  <si>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</si>
  <si>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</si>
  <si>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</si>
  <si>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</si>
  <si>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</si>
  <si>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</si>
  <si>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</si>
  <si>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</si>
  <si>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</si>
  <si>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</si>
  <si>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</si>
  <si>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</si>
  <si>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</si>
  <si>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</si>
  <si>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</si>
  <si>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</si>
  <si>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</si>
  <si>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</si>
  <si>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</si>
  <si>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</si>
  <si>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</si>
  <si>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</si>
  <si>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</si>
  <si>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</si>
  <si>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</si>
  <si>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</si>
  <si>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</si>
  <si>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</si>
  <si>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</si>
  <si>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</si>
  <si>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</si>
  <si>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</si>
  <si>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</si>
  <si>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</si>
  <si>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</si>
  <si>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</si>
  <si>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</si>
  <si>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</si>
  <si>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</si>
  <si>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</si>
  <si>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</si>
  <si>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</si>
  <si>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</si>
  <si>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</si>
  <si>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</si>
  <si>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</si>
  <si>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</si>
  <si>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</si>
  <si>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</si>
  <si>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</si>
  <si>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</si>
  <si>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</si>
  <si>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</si>
  <si>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</si>
  <si>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</si>
  <si>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</si>
  <si>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</si>
  <si>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</si>
  <si>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</si>
  <si>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</si>
  <si>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</si>
  <si>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</si>
  <si>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</si>
  <si>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</si>
  <si>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</si>
  <si>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</si>
  <si>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</si>
  <si>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</si>
  <si>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</si>
  <si>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</si>
  <si>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</si>
  <si>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</si>
  <si>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</si>
  <si>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</si>
  <si>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</si>
  <si>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</si>
  <si>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</si>
  <si>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</si>
  <si>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</si>
  <si>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</si>
  <si>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</si>
  <si>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</si>
  <si>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</si>
  <si>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</si>
  <si>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</si>
  <si>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</si>
  <si>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</si>
  <si>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</si>
  <si>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</si>
  <si>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</si>
  <si>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</si>
  <si>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LIVE BARRA POA LTDA </t>
  </si>
  <si>
    <t>MR003369/2023</t>
  </si>
  <si>
    <t xml:space="preserve">ELG COMERCIO DO VESTUARIO LTDA </t>
  </si>
  <si>
    <t>MR003374/2023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</si>
  <si>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</si>
  <si>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</si>
  <si>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</si>
  <si>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</si>
  <si>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</si>
  <si>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</si>
  <si>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</si>
  <si>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</si>
  <si>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</si>
  <si>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 xml:space="preserve">DISUL SUPERMERCADO LTDA </t>
  </si>
  <si>
    <t>MR004507/2023</t>
  </si>
  <si>
    <t>PBTECH COMERCIO E SERVICOS DE REVESTIMENTOS CERAMICOS LTDA.</t>
  </si>
  <si>
    <t>MR004838/2023</t>
  </si>
  <si>
    <t>MR004883/2023</t>
  </si>
  <si>
    <t>VM COMERCIO DE CALCADOS LTDA.</t>
  </si>
  <si>
    <t>MR005359/2023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</si>
  <si>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</si>
  <si>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</si>
  <si>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</si>
  <si>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</si>
  <si>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</si>
  <si>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</si>
  <si>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</si>
  <si>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</si>
  <si>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MR009720/2023</t>
  </si>
  <si>
    <t>MR010934/2023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</si>
  <si>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</si>
  <si>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</si>
  <si>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</si>
  <si>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</si>
  <si>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</si>
  <si>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</si>
  <si>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</si>
  <si>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</si>
  <si>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MR012796/2023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</si>
  <si>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</si>
  <si>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</si>
  <si>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</si>
  <si>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</si>
  <si>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</si>
  <si>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</si>
  <si>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</si>
  <si>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MR016279/2023</t>
  </si>
  <si>
    <t>MR019110/2023</t>
  </si>
  <si>
    <t>SUPERMERCADO SUPER HIPER LTDA</t>
  </si>
  <si>
    <t>MR020676/2023</t>
  </si>
  <si>
    <t>SUPERMERCADO COMPACTO LTDA</t>
  </si>
  <si>
    <t>MR020687/2023</t>
  </si>
  <si>
    <t>AWA APOIO ADMINISTRATIVO E COMERCIO DE ELETRONICOS LTDA</t>
  </si>
  <si>
    <t>MR020698/2023</t>
  </si>
  <si>
    <t>KALI SHOES COMERCIO DE CALCADOS LTDA</t>
  </si>
  <si>
    <t>MR020745/2023</t>
  </si>
  <si>
    <t>BEL PERFUMES, COSMETICOS E PRESENTES LTDA</t>
  </si>
  <si>
    <t>MR021095/2023</t>
  </si>
  <si>
    <t>MR021212/2023</t>
  </si>
  <si>
    <t>SUPERMERCADO F &amp; K LTDA</t>
  </si>
  <si>
    <t>MR022190/2023</t>
  </si>
  <si>
    <t>SLL SERVICOS DE INTERMEDIACAO E NEGOCIOS LTDA</t>
  </si>
  <si>
    <t>MR022194/2023</t>
  </si>
  <si>
    <t>MERCADO ANUAR LTDA</t>
  </si>
  <si>
    <t>MR022242/2023</t>
  </si>
  <si>
    <t>MR022253/2023</t>
  </si>
  <si>
    <t>MERCADO MINAS GERAIS LTDA</t>
  </si>
  <si>
    <t>MR022285/2023</t>
  </si>
  <si>
    <t>CHOCOLATERIA PONTAL LTDA.</t>
  </si>
  <si>
    <t>MR022288/2023</t>
  </si>
  <si>
    <t>CESRAN RECRUTAMENTO E SELECAO DE PESSOAL LTDA</t>
  </si>
  <si>
    <t>MR022523/2023</t>
  </si>
  <si>
    <t>MR022743/2023</t>
  </si>
  <si>
    <t>DA ROSA SUPERMERCADOS LTDA</t>
  </si>
  <si>
    <t>MR022746/2023</t>
  </si>
  <si>
    <t>CRISTALL MIX LTDA</t>
  </si>
  <si>
    <t>MR022751/2023</t>
  </si>
  <si>
    <t>MR022755/2023</t>
  </si>
  <si>
    <t>MINI-MERCADO DACAS LTDA.</t>
  </si>
  <si>
    <t>MR022758/2023</t>
  </si>
  <si>
    <t>ARMAZEM BOMGADO GA LTDA</t>
  </si>
  <si>
    <t>MR022759/2023</t>
  </si>
  <si>
    <t>SUPERMERCADO ROSALEN II LTDA</t>
  </si>
  <si>
    <t>MR022761/2023</t>
  </si>
  <si>
    <t>MR022848/2023</t>
  </si>
  <si>
    <t>MR023039/2023</t>
  </si>
  <si>
    <t>MR023575/2023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</si>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</sst>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0" fillId="0" borderId="3" xfId="0" applyBorder="1"/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200</c:v>
                </c:pt>
                <c:pt idx="1">
                  <c:v>63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263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200</c:v>
                </c:pt>
                <c:pt idx="1">
                  <c:v>63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263</c:v>
                </c:pt>
                <c:pt idx="6">
                  <c:v>6</c:v>
                </c:pt>
                <c:pt idx="7">
                  <c:v>269</c:v>
                </c:pt>
              </c:numCache>
            </c:numRef>
          </c:val>
        </c:ser>
        <c:ser>
          <c:idx val="1"/>
          <c:order val="1"/>
          <c:tx>
            <c:strRef>
              <c:f>Estatistica!$E$1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Estatistica!$F$2:$F$9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74024"/>
        <c:axId val="267577552"/>
      </c:barChart>
      <c:catAx>
        <c:axId val="2675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7552"/>
        <c:crosses val="autoZero"/>
        <c:auto val="1"/>
        <c:lblAlgn val="ctr"/>
        <c:lblOffset val="100"/>
        <c:noMultiLvlLbl val="0"/>
      </c:catAx>
      <c:valAx>
        <c:axId val="2675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40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Estatistica!$E$2:$E$3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Estatistica!$F$2:$F$3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Estatistica!$E$7:$E$8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Estatistica!$F$7:$F$8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575200"/>
        <c:axId val="267575592"/>
      </c:barChart>
      <c:catAx>
        <c:axId val="26757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575592"/>
        <c:crosses val="autoZero"/>
        <c:auto val="1"/>
        <c:lblAlgn val="ctr"/>
        <c:lblOffset val="100"/>
        <c:noMultiLvlLbl val="0"/>
      </c:catAx>
      <c:valAx>
        <c:axId val="2675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5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577160"/>
        <c:axId val="132984824"/>
      </c:barChart>
      <c:catAx>
        <c:axId val="267577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984824"/>
        <c:crosses val="autoZero"/>
        <c:auto val="1"/>
        <c:lblAlgn val="ctr"/>
        <c:lblOffset val="100"/>
        <c:noMultiLvlLbl val="0"/>
      </c:catAx>
      <c:valAx>
        <c:axId val="1329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7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862656"/>
        <c:axId val="352859520"/>
      </c:barChart>
      <c:catAx>
        <c:axId val="35286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859520"/>
        <c:crosses val="autoZero"/>
        <c:auto val="1"/>
        <c:lblAlgn val="ctr"/>
        <c:lblOffset val="100"/>
        <c:noMultiLvlLbl val="0"/>
      </c:catAx>
      <c:valAx>
        <c:axId val="3528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62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860304"/>
        <c:axId val="352865792"/>
      </c:barChart>
      <c:catAx>
        <c:axId val="35286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865792"/>
        <c:crosses val="autoZero"/>
        <c:auto val="1"/>
        <c:lblAlgn val="ctr"/>
        <c:lblOffset val="100"/>
        <c:noMultiLvlLbl val="0"/>
      </c:catAx>
      <c:valAx>
        <c:axId val="3528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86030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24208"/>
        <c:axId val="267424592"/>
      </c:barChart>
      <c:catAx>
        <c:axId val="2674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424592"/>
        <c:crosses val="autoZero"/>
        <c:auto val="1"/>
        <c:lblAlgn val="ctr"/>
        <c:lblOffset val="100"/>
        <c:noMultiLvlLbl val="0"/>
      </c:catAx>
      <c:valAx>
        <c:axId val="267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4242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481696"/>
        <c:axId val="267482080"/>
      </c:barChart>
      <c:catAx>
        <c:axId val="26748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482080"/>
        <c:crosses val="autoZero"/>
        <c:auto val="1"/>
        <c:lblAlgn val="ctr"/>
        <c:lblOffset val="100"/>
        <c:noMultiLvlLbl val="0"/>
      </c:catAx>
      <c:valAx>
        <c:axId val="2674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481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571248"/>
        <c:axId val="267578336"/>
      </c:barChart>
      <c:catAx>
        <c:axId val="267571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578336"/>
        <c:crosses val="autoZero"/>
        <c:auto val="1"/>
        <c:lblAlgn val="ctr"/>
        <c:lblOffset val="100"/>
        <c:noMultiLvlLbl val="0"/>
      </c:catAx>
      <c:valAx>
        <c:axId val="2675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1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571672"/>
        <c:axId val="267579120"/>
      </c:barChart>
      <c:catAx>
        <c:axId val="267571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579120"/>
        <c:crosses val="autoZero"/>
        <c:auto val="1"/>
        <c:lblAlgn val="ctr"/>
        <c:lblOffset val="100"/>
        <c:noMultiLvlLbl val="0"/>
      </c:catAx>
      <c:valAx>
        <c:axId val="2675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1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572064"/>
        <c:axId val="267574808"/>
      </c:barChart>
      <c:catAx>
        <c:axId val="26757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574808"/>
        <c:crosses val="autoZero"/>
        <c:auto val="1"/>
        <c:lblAlgn val="ctr"/>
        <c:lblOffset val="100"/>
        <c:noMultiLvlLbl val="0"/>
      </c:catAx>
      <c:valAx>
        <c:axId val="2675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572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42862</xdr:rowOff>
    </xdr:from>
    <xdr:to>
      <xdr:col>4</xdr:col>
      <xdr:colOff>647700</xdr:colOff>
      <xdr:row>46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32</xdr:row>
      <xdr:rowOff>42862</xdr:rowOff>
    </xdr:from>
    <xdr:to>
      <xdr:col>9</xdr:col>
      <xdr:colOff>590550</xdr:colOff>
      <xdr:row>46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9</xdr:row>
      <xdr:rowOff>142874</xdr:rowOff>
    </xdr:from>
    <xdr:to>
      <xdr:col>6</xdr:col>
      <xdr:colOff>523875</xdr:colOff>
      <xdr:row>28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51</xdr:row>
      <xdr:rowOff>42862</xdr:rowOff>
    </xdr:from>
    <xdr:to>
      <xdr:col>4</xdr:col>
      <xdr:colOff>676275</xdr:colOff>
      <xdr:row>65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51</xdr:row>
      <xdr:rowOff>42862</xdr:rowOff>
    </xdr:from>
    <xdr:to>
      <xdr:col>9</xdr:col>
      <xdr:colOff>590550</xdr:colOff>
      <xdr:row>65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70</xdr:row>
      <xdr:rowOff>42861</xdr:rowOff>
    </xdr:from>
    <xdr:to>
      <xdr:col>4</xdr:col>
      <xdr:colOff>590550</xdr:colOff>
      <xdr:row>87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89</xdr:row>
      <xdr:rowOff>47625</xdr:rowOff>
    </xdr:from>
    <xdr:to>
      <xdr:col>9</xdr:col>
      <xdr:colOff>333374</xdr:colOff>
      <xdr:row>106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89</xdr:row>
      <xdr:rowOff>47625</xdr:rowOff>
    </xdr:from>
    <xdr:to>
      <xdr:col>4</xdr:col>
      <xdr:colOff>619125</xdr:colOff>
      <xdr:row>106</xdr:row>
      <xdr:rowOff>185738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70</xdr:row>
      <xdr:rowOff>47625</xdr:rowOff>
    </xdr:from>
    <xdr:to>
      <xdr:col>9</xdr:col>
      <xdr:colOff>314325</xdr:colOff>
      <xdr:row>87</xdr:row>
      <xdr:rowOff>185738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7" tint="0.39997558519241921"/>
  </sheetPr>
  <dimension ref="A1:F666"/>
  <sheetViews>
    <sheetView topLeftCell="A549" workbookViewId="0">
      <selection activeCell="C549" sqref="C549"/>
    </sheetView>
  </sheetViews>
  <sheetFormatPr defaultRowHeight="14.4" x14ac:dyDescent="0.3"/>
  <cols>
    <col min="1" max="1" width="47.6640625" style="26" customWidth="1"/>
    <col min="2" max="2" width="19.44140625" style="26" customWidth="1"/>
    <col min="3" max="3" width="17.88671875" style="26" customWidth="1"/>
    <col min="4" max="4" width="23.109375" style="26" customWidth="1"/>
    <col min="5" max="5" width="20.109375" style="26" customWidth="1"/>
    <col min="6" max="6" width="19.6640625" style="26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7" tint="0.39997558519241921"/>
  </sheetPr>
  <dimension ref="A1:F505"/>
  <sheetViews>
    <sheetView workbookViewId="0">
      <pane ySplit="1" topLeftCell="A348" activePane="bottomLeft" state="frozen"/>
      <selection pane="bottomLeft" activeCell="E376" sqref="E376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26" width="9.109375" style="1" customWidth="1"/>
    <col min="127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1509</v>
      </c>
      <c r="F390" s="14">
        <v>44748</v>
      </c>
    </row>
    <row r="391" spans="1:6" x14ac:dyDescent="0.3">
      <c r="A391" s="16" t="s">
        <v>1251</v>
      </c>
      <c r="B391" s="2">
        <v>17379146000192</v>
      </c>
      <c r="C391" s="16" t="s">
        <v>1252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1253</v>
      </c>
      <c r="B392" s="2">
        <v>1512104006936</v>
      </c>
      <c r="C392" s="16" t="s">
        <v>1254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1253</v>
      </c>
      <c r="B393" s="2">
        <v>1512104007827</v>
      </c>
      <c r="C393" s="16" t="s">
        <v>1254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1253</v>
      </c>
      <c r="B394" s="2">
        <v>1512104003830</v>
      </c>
      <c r="C394" s="16" t="s">
        <v>1254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1253</v>
      </c>
      <c r="B395" s="2">
        <v>1512104002000</v>
      </c>
      <c r="C395" s="16" t="s">
        <v>1254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1253</v>
      </c>
      <c r="B396" s="2">
        <v>1512104017032</v>
      </c>
      <c r="C396" s="16" t="s">
        <v>1254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1253</v>
      </c>
      <c r="B397" s="2">
        <v>1512104021650</v>
      </c>
      <c r="C397" s="16" t="s">
        <v>1254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1255</v>
      </c>
      <c r="B398" s="2">
        <v>10987804000180</v>
      </c>
      <c r="C398" s="16" t="s">
        <v>1256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1257</v>
      </c>
      <c r="B399" s="2">
        <v>7028563000137</v>
      </c>
      <c r="C399" s="16" t="s">
        <v>1258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1259</v>
      </c>
      <c r="B400" s="2">
        <v>46697754000143</v>
      </c>
      <c r="C400" s="16" t="s">
        <v>1260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1261</v>
      </c>
      <c r="B401" s="2">
        <v>5798394000199</v>
      </c>
      <c r="C401" s="16" t="s">
        <v>1262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1263</v>
      </c>
      <c r="B402" s="2">
        <v>6901224000150</v>
      </c>
      <c r="C402" s="16" t="s">
        <v>1264</v>
      </c>
      <c r="D402" s="16" t="s">
        <v>7</v>
      </c>
      <c r="E402" s="16" t="s">
        <v>1509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1265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1266</v>
      </c>
      <c r="B404" s="2">
        <v>3780363000185</v>
      </c>
      <c r="C404" s="16" t="s">
        <v>1267</v>
      </c>
      <c r="D404" s="16" t="s">
        <v>11</v>
      </c>
      <c r="E404" s="16" t="s">
        <v>1268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1269</v>
      </c>
      <c r="D405" s="16" t="s">
        <v>11</v>
      </c>
      <c r="E405" s="16" t="s">
        <v>1268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1270</v>
      </c>
      <c r="D406" s="16" t="s">
        <v>11</v>
      </c>
      <c r="E406" s="16" t="s">
        <v>1268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1271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1272</v>
      </c>
      <c r="B408" s="2">
        <v>91928127000120</v>
      </c>
      <c r="C408" s="16" t="s">
        <v>1273</v>
      </c>
      <c r="D408" s="16" t="s">
        <v>11</v>
      </c>
      <c r="E408" s="16" t="s">
        <v>1509</v>
      </c>
      <c r="F408" s="14">
        <v>44767</v>
      </c>
    </row>
    <row r="409" spans="1:6" x14ac:dyDescent="0.3">
      <c r="A409" s="16" t="s">
        <v>1274</v>
      </c>
      <c r="B409" s="2">
        <v>12148743000192</v>
      </c>
      <c r="C409" s="16" t="s">
        <v>1275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1276</v>
      </c>
      <c r="B410" s="2">
        <v>3330026000196</v>
      </c>
      <c r="C410" s="16" t="s">
        <v>1277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1278</v>
      </c>
      <c r="B411" s="2">
        <v>37897021000323</v>
      </c>
      <c r="C411" s="16" t="s">
        <v>1279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1280</v>
      </c>
      <c r="B412" s="2">
        <v>4821550000122</v>
      </c>
      <c r="C412" s="16" t="s">
        <v>1281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1282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1283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1284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1285</v>
      </c>
      <c r="B416" s="2">
        <v>42711955000520</v>
      </c>
      <c r="C416" s="16" t="s">
        <v>1286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1285</v>
      </c>
      <c r="B417" s="2">
        <v>42711955000601</v>
      </c>
      <c r="C417" s="16" t="s">
        <v>1286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1287</v>
      </c>
      <c r="B418" s="2">
        <v>33200056042658</v>
      </c>
      <c r="C418" s="16" t="s">
        <v>1288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1287</v>
      </c>
      <c r="B419" s="2">
        <v>33200056042739</v>
      </c>
      <c r="C419" s="16" t="s">
        <v>1288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1287</v>
      </c>
      <c r="B420" s="2">
        <v>33200056055121</v>
      </c>
      <c r="C420" s="16" t="s">
        <v>1288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1287</v>
      </c>
      <c r="B421" s="2">
        <v>33200056043620</v>
      </c>
      <c r="C421" s="16" t="s">
        <v>1288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1287</v>
      </c>
      <c r="B422" s="2">
        <v>33200056004306</v>
      </c>
      <c r="C422" s="16" t="s">
        <v>1288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1287</v>
      </c>
      <c r="B423" s="2">
        <v>33200056053188</v>
      </c>
      <c r="C423" s="16" t="s">
        <v>1288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1287</v>
      </c>
      <c r="B424" s="2">
        <v>33200056051991</v>
      </c>
      <c r="C424" s="16" t="s">
        <v>1288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1287</v>
      </c>
      <c r="B425" s="2">
        <v>33200056008395</v>
      </c>
      <c r="C425" s="16" t="s">
        <v>1288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1287</v>
      </c>
      <c r="B426" s="2">
        <v>33200056017700</v>
      </c>
      <c r="C426" s="16" t="s">
        <v>1288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1287</v>
      </c>
      <c r="B427" s="2">
        <v>33200056044430</v>
      </c>
      <c r="C427" s="16" t="s">
        <v>1288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1289</v>
      </c>
      <c r="B428" s="2">
        <v>31924769000120</v>
      </c>
      <c r="C428" s="16" t="s">
        <v>1290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1291</v>
      </c>
      <c r="B429" s="2">
        <v>31924748000104</v>
      </c>
      <c r="C429" s="16" t="s">
        <v>1292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1293</v>
      </c>
      <c r="B430" s="2">
        <v>13801502000163</v>
      </c>
      <c r="C430" s="16" t="s">
        <v>1294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1295</v>
      </c>
      <c r="B431" s="2">
        <v>46970501000100</v>
      </c>
      <c r="C431" s="16" t="s">
        <v>1296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1297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1298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1299</v>
      </c>
      <c r="B434" s="2">
        <v>28130205000100</v>
      </c>
      <c r="C434" s="16" t="s">
        <v>1300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1301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1302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1303</v>
      </c>
      <c r="B437" s="2">
        <v>26445944001308</v>
      </c>
      <c r="C437" s="16" t="s">
        <v>1304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1305</v>
      </c>
      <c r="B438" s="2">
        <v>8715671000140</v>
      </c>
      <c r="C438" s="16" t="s">
        <v>1306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1307</v>
      </c>
      <c r="B439" s="2">
        <v>46517487000185</v>
      </c>
      <c r="C439" s="16" t="s">
        <v>1308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1309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1310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1311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1312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1313</v>
      </c>
      <c r="B444" s="2">
        <v>46856594000138</v>
      </c>
      <c r="C444" s="16" t="s">
        <v>1314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1315</v>
      </c>
      <c r="B445" s="2">
        <v>47100875000129</v>
      </c>
      <c r="C445" s="16" t="s">
        <v>1316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1317</v>
      </c>
      <c r="B446" s="2">
        <v>43314489000189</v>
      </c>
      <c r="C446" s="16" t="s">
        <v>1318</v>
      </c>
      <c r="D446" s="16" t="s">
        <v>11</v>
      </c>
      <c r="E446" s="16" t="s">
        <v>1268</v>
      </c>
      <c r="F446" s="14">
        <v>44838</v>
      </c>
    </row>
    <row r="447" spans="1:6" x14ac:dyDescent="0.3">
      <c r="A447" s="16" t="s">
        <v>1319</v>
      </c>
      <c r="B447" s="2">
        <v>45724157000106</v>
      </c>
      <c r="C447" s="16" t="s">
        <v>1320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1321</v>
      </c>
      <c r="B448" s="2">
        <v>2947841000136</v>
      </c>
      <c r="C448" s="16" t="s">
        <v>1322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1323</v>
      </c>
      <c r="B449" s="2">
        <v>8377511005955</v>
      </c>
      <c r="C449" s="16" t="s">
        <v>1324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1325</v>
      </c>
      <c r="B450" s="2">
        <v>11014557000955</v>
      </c>
      <c r="C450" s="16" t="s">
        <v>1326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1327</v>
      </c>
      <c r="B451" s="2">
        <v>47100110002566</v>
      </c>
      <c r="C451" s="16" t="s">
        <v>1328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1327</v>
      </c>
      <c r="B452" s="2">
        <v>47100110004186</v>
      </c>
      <c r="C452" s="16" t="s">
        <v>1328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1327</v>
      </c>
      <c r="B453" s="2">
        <v>47100110004690</v>
      </c>
      <c r="C453" s="16" t="s">
        <v>1328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1327</v>
      </c>
      <c r="B454" s="2">
        <v>47100110009811</v>
      </c>
      <c r="C454" s="16" t="s">
        <v>1328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1327</v>
      </c>
      <c r="B455" s="2">
        <v>47100110008920</v>
      </c>
      <c r="C455" s="16" t="s">
        <v>1328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1327</v>
      </c>
      <c r="B456" s="2">
        <v>47100110014068</v>
      </c>
      <c r="C456" s="16" t="s">
        <v>1328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1327</v>
      </c>
      <c r="B457" s="2">
        <v>47100110009730</v>
      </c>
      <c r="C457" s="16" t="s">
        <v>1328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1329</v>
      </c>
      <c r="B458" s="2">
        <v>92321785001860</v>
      </c>
      <c r="C458" s="16" t="s">
        <v>1330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1331</v>
      </c>
      <c r="B459" s="2">
        <v>18603471000150</v>
      </c>
      <c r="C459" s="16" t="s">
        <v>1332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1333</v>
      </c>
      <c r="B460" s="2">
        <v>18100563000117</v>
      </c>
      <c r="C460" s="16" t="s">
        <v>1334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1335</v>
      </c>
      <c r="B461" s="2">
        <v>47999690000106</v>
      </c>
      <c r="C461" s="16" t="s">
        <v>1336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1337</v>
      </c>
      <c r="B462" s="2">
        <v>5730562000104</v>
      </c>
      <c r="C462" s="16" t="s">
        <v>1338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1339</v>
      </c>
      <c r="B463" s="2">
        <v>97095962000103</v>
      </c>
      <c r="C463" s="16" t="s">
        <v>1340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1341</v>
      </c>
      <c r="B464" s="2">
        <v>3733595005737</v>
      </c>
      <c r="C464" s="16" t="s">
        <v>1342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1341</v>
      </c>
      <c r="B465" s="2">
        <v>3733595000778</v>
      </c>
      <c r="C465" s="16" t="s">
        <v>1342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1341</v>
      </c>
      <c r="B466" s="2">
        <v>3733595001154</v>
      </c>
      <c r="C466" s="16" t="s">
        <v>1342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1341</v>
      </c>
      <c r="B467" s="2">
        <v>3733595000859</v>
      </c>
      <c r="C467" s="16" t="s">
        <v>1342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1341</v>
      </c>
      <c r="B468" s="2">
        <v>3733595000930</v>
      </c>
      <c r="C468" s="16" t="s">
        <v>1342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1341</v>
      </c>
      <c r="B469" s="2">
        <v>3733595004501</v>
      </c>
      <c r="C469" s="16" t="s">
        <v>1342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1341</v>
      </c>
      <c r="B470" s="2">
        <v>3733595002126</v>
      </c>
      <c r="C470" s="16" t="s">
        <v>1342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1341</v>
      </c>
      <c r="B471" s="2">
        <v>3733595004331</v>
      </c>
      <c r="C471" s="16" t="s">
        <v>1342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1341</v>
      </c>
      <c r="B472" s="2">
        <v>3733595003521</v>
      </c>
      <c r="C472" s="16" t="s">
        <v>1342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1343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1344</v>
      </c>
      <c r="B474" s="2">
        <v>8593122000574</v>
      </c>
      <c r="C474" s="16" t="s">
        <v>1345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1346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1347</v>
      </c>
      <c r="B476" s="2">
        <v>45108895000110</v>
      </c>
      <c r="C476" s="16" t="s">
        <v>1348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1349</v>
      </c>
      <c r="B477" s="18">
        <v>16945787001419</v>
      </c>
      <c r="C477" s="17" t="s">
        <v>1350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1351</v>
      </c>
      <c r="B478" s="18">
        <v>42739885000195</v>
      </c>
      <c r="C478" s="17" t="s">
        <v>1352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1353</v>
      </c>
      <c r="B479" s="18">
        <v>19435152000145</v>
      </c>
      <c r="C479" s="17" t="s">
        <v>1354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1355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1356</v>
      </c>
      <c r="B481" s="18">
        <v>36562968000159</v>
      </c>
      <c r="C481" s="17" t="s">
        <v>1357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1358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1358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1359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1360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1361</v>
      </c>
      <c r="B486" s="18">
        <v>17877458000126</v>
      </c>
      <c r="C486" s="17" t="s">
        <v>1362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1363</v>
      </c>
      <c r="B487" s="18">
        <v>28315301000123</v>
      </c>
      <c r="C487" s="17" t="s">
        <v>1364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1365</v>
      </c>
      <c r="B488" s="18">
        <v>30360347000106</v>
      </c>
      <c r="C488" s="17" t="s">
        <v>1366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1367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1368</v>
      </c>
      <c r="B490" s="18">
        <v>61189288001908</v>
      </c>
      <c r="C490" s="17" t="s">
        <v>1369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1368</v>
      </c>
      <c r="B491" s="18">
        <v>61189288007949</v>
      </c>
      <c r="C491" s="17" t="s">
        <v>1369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1368</v>
      </c>
      <c r="B492" s="18">
        <v>61189288004338</v>
      </c>
      <c r="C492" s="17" t="s">
        <v>1369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1368</v>
      </c>
      <c r="B493" s="18">
        <v>61189288010575</v>
      </c>
      <c r="C493" s="17" t="s">
        <v>1369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1368</v>
      </c>
      <c r="B494" s="18">
        <v>61189288026730</v>
      </c>
      <c r="C494" s="17" t="s">
        <v>1369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1368</v>
      </c>
      <c r="B495" s="18">
        <v>61189288038402</v>
      </c>
      <c r="C495" s="17" t="s">
        <v>1369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1368</v>
      </c>
      <c r="B496" s="18">
        <v>61189288035993</v>
      </c>
      <c r="C496" s="17" t="s">
        <v>1369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1368</v>
      </c>
      <c r="B497" s="18">
        <v>61189288042850</v>
      </c>
      <c r="C497" s="17" t="s">
        <v>1369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1368</v>
      </c>
      <c r="B498" s="18">
        <v>61189288052065</v>
      </c>
      <c r="C498" s="17" t="s">
        <v>1369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1370</v>
      </c>
      <c r="B499" s="18">
        <v>33041260021404</v>
      </c>
      <c r="C499" s="17" t="s">
        <v>1371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1370</v>
      </c>
      <c r="B500" s="18">
        <v>33041260022303</v>
      </c>
      <c r="C500" s="17" t="s">
        <v>1371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1370</v>
      </c>
      <c r="B501" s="18">
        <v>33041260039370</v>
      </c>
      <c r="C501" s="17" t="s">
        <v>1371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1370</v>
      </c>
      <c r="B502" s="18">
        <v>33041260126427</v>
      </c>
      <c r="C502" s="17" t="s">
        <v>1371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1370</v>
      </c>
      <c r="B503" s="18">
        <v>33041260039885</v>
      </c>
      <c r="C503" s="17" t="s">
        <v>1371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1370</v>
      </c>
      <c r="B504" s="18">
        <v>33041260034220</v>
      </c>
      <c r="C504" s="17" t="s">
        <v>1371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1370</v>
      </c>
      <c r="B505" s="18">
        <v>33041260170671</v>
      </c>
      <c r="C505" s="17" t="s">
        <v>1371</v>
      </c>
      <c r="D505" s="17" t="s">
        <v>11</v>
      </c>
      <c r="E505" s="17" t="s">
        <v>8</v>
      </c>
      <c r="F505" s="19">
        <v>44929</v>
      </c>
    </row>
  </sheetData>
  <autoFilter ref="A1:F505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style="26" customWidth="1"/>
    <col min="3" max="3" width="14" style="26" customWidth="1"/>
    <col min="5" max="5" width="31.33203125" style="26" customWidth="1"/>
    <col min="6" max="6" width="14" style="26" customWidth="1"/>
  </cols>
  <sheetData>
    <row r="1" spans="2:6" ht="25.5" customHeight="1" x14ac:dyDescent="0.3">
      <c r="B1" s="3" t="s">
        <v>1372</v>
      </c>
      <c r="C1" s="3" t="s">
        <v>1373</v>
      </c>
      <c r="E1" s="3" t="s">
        <v>1374</v>
      </c>
      <c r="F1" s="3" t="s">
        <v>1373</v>
      </c>
    </row>
    <row r="2" spans="2:6" ht="26.25" customHeight="1" x14ac:dyDescent="0.3">
      <c r="B2" s="4" t="s">
        <v>1375</v>
      </c>
      <c r="C2" s="5">
        <v>246</v>
      </c>
      <c r="E2" s="4" t="s">
        <v>1375</v>
      </c>
      <c r="F2" s="5">
        <v>424</v>
      </c>
    </row>
    <row r="3" spans="2:6" ht="26.25" customHeight="1" x14ac:dyDescent="0.3">
      <c r="B3" s="4" t="s">
        <v>1376</v>
      </c>
      <c r="C3" s="5">
        <v>83</v>
      </c>
      <c r="E3" s="4" t="s">
        <v>1376</v>
      </c>
      <c r="F3" s="5">
        <v>42</v>
      </c>
    </row>
    <row r="4" spans="2:6" ht="26.25" customHeight="1" x14ac:dyDescent="0.3">
      <c r="B4" s="4" t="s">
        <v>1377</v>
      </c>
      <c r="C4" s="5">
        <v>2</v>
      </c>
      <c r="E4" s="4" t="s">
        <v>1377</v>
      </c>
      <c r="F4" s="5">
        <v>0</v>
      </c>
    </row>
    <row r="5" spans="2:6" ht="26.25" customHeight="1" x14ac:dyDescent="0.3">
      <c r="B5" s="4" t="s">
        <v>1378</v>
      </c>
      <c r="C5" s="5">
        <v>4</v>
      </c>
      <c r="E5" s="4" t="s">
        <v>1378</v>
      </c>
      <c r="F5" s="5">
        <v>0</v>
      </c>
    </row>
    <row r="6" spans="2:6" ht="26.25" customHeight="1" x14ac:dyDescent="0.3">
      <c r="B6" s="4" t="s">
        <v>1379</v>
      </c>
      <c r="C6" s="5">
        <v>327</v>
      </c>
      <c r="E6" s="4" t="s">
        <v>1379</v>
      </c>
      <c r="F6" s="5">
        <v>399</v>
      </c>
    </row>
    <row r="7" spans="2:6" ht="26.25" customHeight="1" x14ac:dyDescent="0.3">
      <c r="B7" s="4" t="s">
        <v>1380</v>
      </c>
      <c r="C7" s="5">
        <v>8</v>
      </c>
      <c r="E7" s="4" t="s">
        <v>1380</v>
      </c>
      <c r="F7" s="5">
        <v>67</v>
      </c>
    </row>
    <row r="8" spans="2:6" ht="26.25" customHeight="1" x14ac:dyDescent="0.3">
      <c r="B8" s="4" t="s">
        <v>1381</v>
      </c>
      <c r="C8" s="5">
        <v>335</v>
      </c>
      <c r="E8" s="4" t="s">
        <v>1381</v>
      </c>
      <c r="F8" s="5">
        <v>466</v>
      </c>
    </row>
    <row r="29" spans="2:10" x14ac:dyDescent="0.3">
      <c r="B29" s="7"/>
      <c r="C29" s="27">
        <v>2022</v>
      </c>
      <c r="D29" s="28"/>
      <c r="E29" s="28"/>
      <c r="F29" s="28"/>
      <c r="G29" s="25"/>
      <c r="H29" s="25"/>
      <c r="I29" s="25"/>
      <c r="J29" s="8"/>
    </row>
    <row r="30" spans="2:10" x14ac:dyDescent="0.3">
      <c r="B30" s="9"/>
      <c r="C30" s="29"/>
      <c r="D30" s="29"/>
      <c r="E30" s="29"/>
      <c r="F30" s="29"/>
      <c r="J30" s="10"/>
    </row>
    <row r="31" spans="2:10" x14ac:dyDescent="0.3">
      <c r="B31" s="9"/>
      <c r="C31" s="29"/>
      <c r="D31" s="29"/>
      <c r="E31" s="29"/>
      <c r="F31" s="29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7">
        <v>2021</v>
      </c>
      <c r="D48" s="28"/>
      <c r="E48" s="28"/>
      <c r="F48" s="28"/>
      <c r="G48" s="25"/>
      <c r="H48" s="25"/>
      <c r="I48" s="25"/>
      <c r="J48" s="8"/>
    </row>
    <row r="49" spans="2:10" x14ac:dyDescent="0.3">
      <c r="B49" s="9"/>
      <c r="C49" s="29"/>
      <c r="D49" s="29"/>
      <c r="E49" s="29"/>
      <c r="F49" s="29"/>
      <c r="J49" s="10"/>
    </row>
    <row r="50" spans="2:10" x14ac:dyDescent="0.3">
      <c r="B50" s="9"/>
      <c r="C50" s="29"/>
      <c r="D50" s="29"/>
      <c r="E50" s="29"/>
      <c r="F50" s="29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0" t="s">
        <v>1382</v>
      </c>
      <c r="D67" s="29"/>
      <c r="E67" s="29"/>
      <c r="F67" s="29"/>
    </row>
    <row r="68" spans="2:10" x14ac:dyDescent="0.3">
      <c r="C68" s="29"/>
      <c r="D68" s="29"/>
      <c r="E68" s="29"/>
      <c r="F68" s="29"/>
    </row>
    <row r="69" spans="2:10" x14ac:dyDescent="0.3">
      <c r="C69" s="29"/>
      <c r="D69" s="29"/>
      <c r="E69" s="29"/>
      <c r="F69" s="29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4" tint="0.39997558519241921"/>
  </sheetPr>
  <dimension ref="A1:P799"/>
  <sheetViews>
    <sheetView tabSelected="1" workbookViewId="0">
      <pane ySplit="1" topLeftCell="A347" activePane="bottomLeft" state="frozen"/>
      <selection pane="bottomLeft" activeCell="B800" sqref="B80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23.44140625" style="1" customWidth="1"/>
    <col min="7" max="7" width="19.6640625" style="1" customWidth="1"/>
    <col min="8" max="9" width="9.109375" style="1" hidden="1" customWidth="1"/>
    <col min="10" max="139" width="9.109375" style="1" customWidth="1"/>
    <col min="140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1383</v>
      </c>
      <c r="G1" s="16" t="s">
        <v>887</v>
      </c>
      <c r="P1" s="1">
        <v>383</v>
      </c>
    </row>
    <row r="2" spans="1:16" x14ac:dyDescent="0.3">
      <c r="A2" s="16" t="s">
        <v>1287</v>
      </c>
      <c r="B2" s="2">
        <v>33200056042658</v>
      </c>
      <c r="C2" s="16" t="s">
        <v>1384</v>
      </c>
      <c r="D2" s="16" t="s">
        <v>11</v>
      </c>
      <c r="E2" s="16" t="s">
        <v>8</v>
      </c>
      <c r="F2" s="21" t="s">
        <v>1385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1287</v>
      </c>
      <c r="B3" s="2">
        <v>33200056055121</v>
      </c>
      <c r="C3" s="16" t="s">
        <v>1384</v>
      </c>
      <c r="D3" s="16" t="s">
        <v>11</v>
      </c>
      <c r="E3" s="16" t="s">
        <v>8</v>
      </c>
      <c r="F3" s="21" t="s">
        <v>1385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1287</v>
      </c>
      <c r="B4" s="2">
        <v>33200056053188</v>
      </c>
      <c r="C4" s="16" t="s">
        <v>1384</v>
      </c>
      <c r="D4" s="16" t="s">
        <v>11</v>
      </c>
      <c r="E4" s="16" t="s">
        <v>8</v>
      </c>
      <c r="F4" s="21" t="s">
        <v>1385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1287</v>
      </c>
      <c r="B5" s="2">
        <v>33200056017700</v>
      </c>
      <c r="C5" s="16" t="s">
        <v>1384</v>
      </c>
      <c r="D5" s="16" t="s">
        <v>11</v>
      </c>
      <c r="E5" s="16" t="s">
        <v>8</v>
      </c>
      <c r="F5" s="21" t="s">
        <v>1385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1287</v>
      </c>
      <c r="B6" s="2">
        <v>33200056042739</v>
      </c>
      <c r="C6" s="16" t="s">
        <v>1384</v>
      </c>
      <c r="D6" s="16" t="s">
        <v>11</v>
      </c>
      <c r="E6" s="16" t="s">
        <v>8</v>
      </c>
      <c r="F6" s="21" t="s">
        <v>1385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1287</v>
      </c>
      <c r="B7" s="2">
        <v>33200056044430</v>
      </c>
      <c r="C7" s="16" t="s">
        <v>1384</v>
      </c>
      <c r="D7" s="16" t="s">
        <v>11</v>
      </c>
      <c r="E7" s="16" t="s">
        <v>8</v>
      </c>
      <c r="F7" s="21" t="s">
        <v>1385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1287</v>
      </c>
      <c r="B8" s="2">
        <v>33200056008395</v>
      </c>
      <c r="C8" s="16" t="s">
        <v>1384</v>
      </c>
      <c r="D8" s="16" t="s">
        <v>11</v>
      </c>
      <c r="E8" s="16" t="s">
        <v>8</v>
      </c>
      <c r="F8" s="21" t="s">
        <v>1385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1287</v>
      </c>
      <c r="B9" s="2">
        <v>33200056043620</v>
      </c>
      <c r="C9" s="16" t="s">
        <v>1384</v>
      </c>
      <c r="D9" s="16" t="s">
        <v>11</v>
      </c>
      <c r="E9" s="16" t="s">
        <v>8</v>
      </c>
      <c r="F9" s="21" t="s">
        <v>1385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1287</v>
      </c>
      <c r="B10" s="2">
        <v>33200056051991</v>
      </c>
      <c r="C10" s="16" t="s">
        <v>1384</v>
      </c>
      <c r="D10" s="16" t="s">
        <v>11</v>
      </c>
      <c r="E10" s="16" t="s">
        <v>8</v>
      </c>
      <c r="F10" s="21" t="s">
        <v>1385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1287</v>
      </c>
      <c r="B11" s="2">
        <v>33200056004306</v>
      </c>
      <c r="C11" s="16" t="s">
        <v>1384</v>
      </c>
      <c r="D11" s="16" t="s">
        <v>11</v>
      </c>
      <c r="E11" s="16" t="s">
        <v>8</v>
      </c>
      <c r="F11" s="21" t="s">
        <v>1385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1386</v>
      </c>
      <c r="B12" s="2">
        <v>22829314000134</v>
      </c>
      <c r="C12" s="16" t="s">
        <v>1387</v>
      </c>
      <c r="D12" s="16" t="s">
        <v>11</v>
      </c>
      <c r="E12" s="16" t="s">
        <v>18</v>
      </c>
      <c r="F12" s="21" t="s">
        <v>1385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1388</v>
      </c>
      <c r="B13" s="2">
        <v>16616043000136</v>
      </c>
      <c r="C13" s="16" t="s">
        <v>1389</v>
      </c>
      <c r="D13" s="16" t="s">
        <v>11</v>
      </c>
      <c r="E13" s="16" t="s">
        <v>18</v>
      </c>
      <c r="F13" s="21" t="s">
        <v>1385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1390</v>
      </c>
      <c r="D14" s="16" t="s">
        <v>11</v>
      </c>
      <c r="E14" s="16" t="s">
        <v>18</v>
      </c>
      <c r="F14" s="21" t="s">
        <v>1385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1276</v>
      </c>
      <c r="B15" s="2">
        <v>3330026000196</v>
      </c>
      <c r="C15" s="16" t="s">
        <v>1391</v>
      </c>
      <c r="D15" s="16" t="s">
        <v>11</v>
      </c>
      <c r="E15" s="16" t="s">
        <v>18</v>
      </c>
      <c r="F15" s="21" t="s">
        <v>1385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1392</v>
      </c>
      <c r="D16" s="16" t="s">
        <v>11</v>
      </c>
      <c r="E16" s="16" t="s">
        <v>18</v>
      </c>
      <c r="F16" s="21" t="s">
        <v>1385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1393</v>
      </c>
      <c r="D17" s="16" t="s">
        <v>11</v>
      </c>
      <c r="E17" s="16" t="s">
        <v>18</v>
      </c>
      <c r="F17" s="21" t="s">
        <v>1385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1394</v>
      </c>
      <c r="D18" s="16" t="s">
        <v>11</v>
      </c>
      <c r="E18" s="16" t="s">
        <v>8</v>
      </c>
      <c r="F18" s="21" t="s">
        <v>1385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1394</v>
      </c>
      <c r="D19" s="16" t="s">
        <v>11</v>
      </c>
      <c r="E19" s="16" t="s">
        <v>8</v>
      </c>
      <c r="F19" s="21" t="s">
        <v>1385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1394</v>
      </c>
      <c r="D20" s="16" t="s">
        <v>11</v>
      </c>
      <c r="E20" s="16" t="s">
        <v>8</v>
      </c>
      <c r="F20" s="21" t="s">
        <v>1385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1341</v>
      </c>
      <c r="B21" s="2">
        <v>3733595001154</v>
      </c>
      <c r="C21" s="16" t="s">
        <v>1395</v>
      </c>
      <c r="D21" s="16" t="s">
        <v>11</v>
      </c>
      <c r="E21" s="16" t="s">
        <v>8</v>
      </c>
      <c r="F21" s="21" t="s">
        <v>1385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1341</v>
      </c>
      <c r="B22" s="2">
        <v>3733595000930</v>
      </c>
      <c r="C22" s="16" t="s">
        <v>1395</v>
      </c>
      <c r="D22" s="16" t="s">
        <v>11</v>
      </c>
      <c r="E22" s="16" t="s">
        <v>8</v>
      </c>
      <c r="F22" s="21" t="s">
        <v>1385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1341</v>
      </c>
      <c r="B23" s="2">
        <v>3733595004501</v>
      </c>
      <c r="C23" s="16" t="s">
        <v>1395</v>
      </c>
      <c r="D23" s="16" t="s">
        <v>11</v>
      </c>
      <c r="E23" s="16" t="s">
        <v>8</v>
      </c>
      <c r="F23" s="21" t="s">
        <v>1385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1341</v>
      </c>
      <c r="B24" s="2">
        <v>3733595003521</v>
      </c>
      <c r="C24" s="16" t="s">
        <v>1395</v>
      </c>
      <c r="D24" s="16" t="s">
        <v>11</v>
      </c>
      <c r="E24" s="16" t="s">
        <v>8</v>
      </c>
      <c r="F24" s="21" t="s">
        <v>1385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1341</v>
      </c>
      <c r="B25" s="2">
        <v>3733595004331</v>
      </c>
      <c r="C25" s="16" t="s">
        <v>1395</v>
      </c>
      <c r="D25" s="16" t="s">
        <v>11</v>
      </c>
      <c r="E25" s="16" t="s">
        <v>8</v>
      </c>
      <c r="F25" s="21" t="s">
        <v>1385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1341</v>
      </c>
      <c r="B26" s="2">
        <v>3733595000778</v>
      </c>
      <c r="C26" s="16" t="s">
        <v>1395</v>
      </c>
      <c r="D26" s="16" t="s">
        <v>11</v>
      </c>
      <c r="E26" s="16" t="s">
        <v>8</v>
      </c>
      <c r="F26" s="21" t="s">
        <v>1385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1341</v>
      </c>
      <c r="B27" s="2">
        <v>3733595005737</v>
      </c>
      <c r="C27" s="16" t="s">
        <v>1395</v>
      </c>
      <c r="D27" s="16" t="s">
        <v>11</v>
      </c>
      <c r="E27" s="16" t="s">
        <v>8</v>
      </c>
      <c r="F27" s="21" t="s">
        <v>1385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1341</v>
      </c>
      <c r="B28" s="2">
        <v>3733595002126</v>
      </c>
      <c r="C28" s="16" t="s">
        <v>1395</v>
      </c>
      <c r="D28" s="16" t="s">
        <v>11</v>
      </c>
      <c r="E28" s="16" t="s">
        <v>8</v>
      </c>
      <c r="F28" s="21" t="s">
        <v>1385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1341</v>
      </c>
      <c r="B29" s="2">
        <v>3733595000859</v>
      </c>
      <c r="C29" s="16" t="s">
        <v>1395</v>
      </c>
      <c r="D29" s="16" t="s">
        <v>11</v>
      </c>
      <c r="E29" s="16" t="s">
        <v>8</v>
      </c>
      <c r="F29" s="21" t="s">
        <v>1385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1335</v>
      </c>
      <c r="B30" s="2">
        <v>47999690000106</v>
      </c>
      <c r="C30" s="16" t="s">
        <v>1396</v>
      </c>
      <c r="D30" s="16" t="s">
        <v>11</v>
      </c>
      <c r="E30" s="16" t="s">
        <v>8</v>
      </c>
      <c r="F30" s="21" t="s">
        <v>1385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1397</v>
      </c>
      <c r="D31" s="16" t="s">
        <v>11</v>
      </c>
      <c r="E31" s="16" t="s">
        <v>8</v>
      </c>
      <c r="F31" s="21" t="s">
        <v>1385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1398</v>
      </c>
      <c r="D32" s="16" t="s">
        <v>11</v>
      </c>
      <c r="E32" s="16" t="s">
        <v>8</v>
      </c>
      <c r="F32" s="21" t="s">
        <v>1385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1274</v>
      </c>
      <c r="B33" s="2">
        <v>12148743000192</v>
      </c>
      <c r="C33" s="16" t="s">
        <v>1399</v>
      </c>
      <c r="D33" s="16" t="s">
        <v>11</v>
      </c>
      <c r="E33" s="16" t="s">
        <v>18</v>
      </c>
      <c r="F33" s="21" t="s">
        <v>1385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1400</v>
      </c>
      <c r="D34" s="16" t="s">
        <v>11</v>
      </c>
      <c r="E34" s="16" t="s">
        <v>8</v>
      </c>
      <c r="F34" s="21" t="s">
        <v>1385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1401</v>
      </c>
      <c r="D35" s="16" t="s">
        <v>11</v>
      </c>
      <c r="E35" s="16" t="s">
        <v>18</v>
      </c>
      <c r="F35" s="21" t="s">
        <v>1385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1315</v>
      </c>
      <c r="B36" s="2">
        <v>47100875000129</v>
      </c>
      <c r="C36" s="16" t="s">
        <v>1402</v>
      </c>
      <c r="D36" s="16" t="s">
        <v>11</v>
      </c>
      <c r="E36" s="16" t="s">
        <v>8</v>
      </c>
      <c r="F36" s="21" t="s">
        <v>1385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1403</v>
      </c>
      <c r="D37" s="16" t="s">
        <v>11</v>
      </c>
      <c r="E37" s="16" t="s">
        <v>8</v>
      </c>
      <c r="F37" s="21" t="s">
        <v>1385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1404</v>
      </c>
      <c r="D38" s="16" t="s">
        <v>11</v>
      </c>
      <c r="E38" s="16" t="s">
        <v>18</v>
      </c>
      <c r="F38" s="21" t="s">
        <v>1385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1405</v>
      </c>
      <c r="B39" s="2">
        <v>46584048000195</v>
      </c>
      <c r="C39" s="16" t="s">
        <v>1406</v>
      </c>
      <c r="D39" s="16" t="s">
        <v>11</v>
      </c>
      <c r="E39" s="16" t="s">
        <v>8</v>
      </c>
      <c r="F39" s="21" t="s">
        <v>1407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1408</v>
      </c>
      <c r="D40" s="16" t="s">
        <v>11</v>
      </c>
      <c r="E40" s="16" t="s">
        <v>8</v>
      </c>
      <c r="F40" s="21" t="s">
        <v>1385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1409</v>
      </c>
      <c r="D41" s="16" t="s">
        <v>11</v>
      </c>
      <c r="E41" s="16" t="s">
        <v>8</v>
      </c>
      <c r="F41" s="21" t="s">
        <v>1385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1410</v>
      </c>
      <c r="B42" s="2">
        <v>28552793000251</v>
      </c>
      <c r="C42" s="16" t="s">
        <v>1411</v>
      </c>
      <c r="D42" s="16" t="s">
        <v>11</v>
      </c>
      <c r="E42" s="16" t="s">
        <v>8</v>
      </c>
      <c r="F42" s="21" t="s">
        <v>1385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1412</v>
      </c>
      <c r="B43" s="2">
        <v>46377727008330</v>
      </c>
      <c r="C43" s="16" t="s">
        <v>1413</v>
      </c>
      <c r="D43" s="16" t="s">
        <v>11</v>
      </c>
      <c r="E43" s="16" t="s">
        <v>8</v>
      </c>
      <c r="F43" s="21" t="s">
        <v>1407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1414</v>
      </c>
      <c r="D44" s="16" t="s">
        <v>11</v>
      </c>
      <c r="E44" s="16" t="s">
        <v>8</v>
      </c>
      <c r="F44" s="21" t="s">
        <v>1385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1414</v>
      </c>
      <c r="D45" s="16" t="s">
        <v>11</v>
      </c>
      <c r="E45" s="16" t="s">
        <v>8</v>
      </c>
      <c r="F45" s="21" t="s">
        <v>1385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1415</v>
      </c>
      <c r="D46" s="16" t="s">
        <v>11</v>
      </c>
      <c r="E46" s="16" t="s">
        <v>8</v>
      </c>
      <c r="F46" s="21" t="s">
        <v>1385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1313</v>
      </c>
      <c r="B47" s="2">
        <v>46856594000138</v>
      </c>
      <c r="C47" s="16" t="s">
        <v>1416</v>
      </c>
      <c r="D47" s="16" t="s">
        <v>11</v>
      </c>
      <c r="E47" s="16" t="s">
        <v>8</v>
      </c>
      <c r="F47" s="21" t="s">
        <v>1385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1417</v>
      </c>
      <c r="B48" s="2">
        <v>34487809000888</v>
      </c>
      <c r="C48" s="16" t="s">
        <v>1418</v>
      </c>
      <c r="D48" s="16" t="s">
        <v>11</v>
      </c>
      <c r="E48" s="16" t="s">
        <v>8</v>
      </c>
      <c r="F48" s="21" t="s">
        <v>1385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1419</v>
      </c>
      <c r="D49" s="16" t="s">
        <v>11</v>
      </c>
      <c r="E49" s="16" t="s">
        <v>8</v>
      </c>
      <c r="F49" s="21" t="s">
        <v>1385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1420</v>
      </c>
      <c r="D50" s="16" t="s">
        <v>11</v>
      </c>
      <c r="E50" s="16" t="s">
        <v>8</v>
      </c>
      <c r="F50" s="21" t="s">
        <v>1385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1421</v>
      </c>
      <c r="B51" s="2">
        <v>26156741000150</v>
      </c>
      <c r="C51" s="16" t="s">
        <v>1422</v>
      </c>
      <c r="D51" s="16" t="s">
        <v>11</v>
      </c>
      <c r="E51" s="16" t="s">
        <v>8</v>
      </c>
      <c r="F51" s="21" t="s">
        <v>1385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1423</v>
      </c>
      <c r="D52" s="16" t="s">
        <v>11</v>
      </c>
      <c r="E52" s="16" t="s">
        <v>18</v>
      </c>
      <c r="F52" s="21" t="s">
        <v>1385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1424</v>
      </c>
      <c r="D53" s="16" t="s">
        <v>11</v>
      </c>
      <c r="E53" s="16" t="s">
        <v>18</v>
      </c>
      <c r="F53" s="21" t="s">
        <v>1385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1425</v>
      </c>
      <c r="D54" s="16" t="s">
        <v>11</v>
      </c>
      <c r="E54" s="16" t="s">
        <v>8</v>
      </c>
      <c r="F54" s="21" t="s">
        <v>1385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1426</v>
      </c>
      <c r="D55" s="16" t="s">
        <v>11</v>
      </c>
      <c r="E55" s="16" t="s">
        <v>8</v>
      </c>
      <c r="F55" s="21" t="s">
        <v>1385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1426</v>
      </c>
      <c r="D56" s="16" t="s">
        <v>11</v>
      </c>
      <c r="E56" s="16" t="s">
        <v>8</v>
      </c>
      <c r="F56" s="21" t="s">
        <v>1385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1356</v>
      </c>
      <c r="B57" s="2">
        <v>36562968000159</v>
      </c>
      <c r="C57" s="16" t="s">
        <v>1427</v>
      </c>
      <c r="D57" s="16" t="s">
        <v>11</v>
      </c>
      <c r="E57" s="16" t="s">
        <v>8</v>
      </c>
      <c r="F57" s="21" t="s">
        <v>1385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1428</v>
      </c>
      <c r="D58" s="16" t="s">
        <v>11</v>
      </c>
      <c r="E58" s="16" t="s">
        <v>8</v>
      </c>
      <c r="F58" s="21" t="s">
        <v>1385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1428</v>
      </c>
      <c r="D59" s="16" t="s">
        <v>11</v>
      </c>
      <c r="E59" s="16" t="s">
        <v>8</v>
      </c>
      <c r="F59" s="21" t="s">
        <v>1385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1429</v>
      </c>
      <c r="D60" s="16" t="s">
        <v>11</v>
      </c>
      <c r="E60" s="16" t="s">
        <v>8</v>
      </c>
      <c r="F60" s="21" t="s">
        <v>1385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1430</v>
      </c>
      <c r="D61" s="16" t="s">
        <v>11</v>
      </c>
      <c r="E61" s="16" t="s">
        <v>8</v>
      </c>
      <c r="F61" s="21" t="s">
        <v>1385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1431</v>
      </c>
      <c r="D62" s="16" t="s">
        <v>11</v>
      </c>
      <c r="E62" s="16" t="s">
        <v>8</v>
      </c>
      <c r="F62" s="21" t="s">
        <v>1385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1432</v>
      </c>
      <c r="D63" s="16" t="s">
        <v>11</v>
      </c>
      <c r="E63" s="16" t="s">
        <v>18</v>
      </c>
      <c r="F63" s="21" t="s">
        <v>1385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1259</v>
      </c>
      <c r="B64" s="2">
        <v>46697754000143</v>
      </c>
      <c r="C64" s="16" t="s">
        <v>1433</v>
      </c>
      <c r="D64" s="16" t="s">
        <v>11</v>
      </c>
      <c r="E64" s="16" t="s">
        <v>8</v>
      </c>
      <c r="F64" s="21" t="s">
        <v>1385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1434</v>
      </c>
      <c r="B65" s="2">
        <v>24852262000223</v>
      </c>
      <c r="C65" s="16" t="s">
        <v>1435</v>
      </c>
      <c r="D65" s="16" t="s">
        <v>11</v>
      </c>
      <c r="E65" s="16" t="s">
        <v>8</v>
      </c>
      <c r="F65" s="21" t="s">
        <v>1385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1436</v>
      </c>
      <c r="D66" s="16" t="s">
        <v>11</v>
      </c>
      <c r="E66" s="16" t="s">
        <v>8</v>
      </c>
      <c r="F66" s="21" t="s">
        <v>1385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1437</v>
      </c>
      <c r="D67" s="16" t="s">
        <v>11</v>
      </c>
      <c r="E67" s="16" t="s">
        <v>8</v>
      </c>
      <c r="F67" s="21" t="s">
        <v>1385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1438</v>
      </c>
      <c r="D68" s="16" t="s">
        <v>11</v>
      </c>
      <c r="E68" s="16" t="s">
        <v>8</v>
      </c>
      <c r="F68" s="21" t="s">
        <v>1385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1439</v>
      </c>
      <c r="D69" s="16" t="s">
        <v>11</v>
      </c>
      <c r="E69" s="16" t="s">
        <v>8</v>
      </c>
      <c r="F69" s="21" t="s">
        <v>1385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1440</v>
      </c>
      <c r="B70" s="2">
        <v>38559988000104</v>
      </c>
      <c r="C70" s="16" t="s">
        <v>1441</v>
      </c>
      <c r="D70" s="16" t="s">
        <v>11</v>
      </c>
      <c r="E70" s="16" t="s">
        <v>8</v>
      </c>
      <c r="F70" s="21" t="s">
        <v>1385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1442</v>
      </c>
      <c r="D71" s="16" t="s">
        <v>11</v>
      </c>
      <c r="E71" s="16" t="s">
        <v>8</v>
      </c>
      <c r="F71" s="21" t="s">
        <v>1385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1443</v>
      </c>
      <c r="B72" s="2">
        <v>33840664000118</v>
      </c>
      <c r="C72" s="16" t="s">
        <v>1444</v>
      </c>
      <c r="D72" s="16" t="s">
        <v>11</v>
      </c>
      <c r="E72" s="16" t="s">
        <v>8</v>
      </c>
      <c r="F72" s="21" t="s">
        <v>1385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1445</v>
      </c>
      <c r="D73" s="16" t="s">
        <v>11</v>
      </c>
      <c r="E73" s="16" t="s">
        <v>8</v>
      </c>
      <c r="F73" s="21" t="s">
        <v>1385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1446</v>
      </c>
      <c r="B74" s="2">
        <v>17207231000173</v>
      </c>
      <c r="C74" s="16" t="s">
        <v>1447</v>
      </c>
      <c r="D74" s="16" t="s">
        <v>11</v>
      </c>
      <c r="E74" s="16" t="s">
        <v>8</v>
      </c>
      <c r="F74" s="21" t="s">
        <v>1385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1448</v>
      </c>
      <c r="D75" s="16" t="s">
        <v>11</v>
      </c>
      <c r="E75" s="16" t="s">
        <v>8</v>
      </c>
      <c r="F75" s="21" t="s">
        <v>1385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1449</v>
      </c>
      <c r="D76" s="16" t="s">
        <v>11</v>
      </c>
      <c r="E76" s="16" t="s">
        <v>8</v>
      </c>
      <c r="F76" s="21" t="s">
        <v>1385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1450</v>
      </c>
      <c r="D77" s="16" t="s">
        <v>11</v>
      </c>
      <c r="E77" s="16" t="s">
        <v>8</v>
      </c>
      <c r="F77" s="21" t="s">
        <v>1385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1451</v>
      </c>
      <c r="D78" s="16" t="s">
        <v>11</v>
      </c>
      <c r="E78" s="16" t="s">
        <v>8</v>
      </c>
      <c r="F78" s="21" t="s">
        <v>1385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1452</v>
      </c>
      <c r="B79" s="2">
        <v>4574226000157</v>
      </c>
      <c r="C79" s="5" t="s">
        <v>1453</v>
      </c>
      <c r="D79" s="16" t="s">
        <v>11</v>
      </c>
      <c r="E79" s="16" t="s">
        <v>8</v>
      </c>
      <c r="F79" s="21" t="s">
        <v>1385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1454</v>
      </c>
      <c r="D80" s="16" t="s">
        <v>11</v>
      </c>
      <c r="E80" s="16" t="s">
        <v>8</v>
      </c>
      <c r="F80" s="21" t="s">
        <v>1385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1455</v>
      </c>
      <c r="D81" s="16" t="s">
        <v>11</v>
      </c>
      <c r="E81" s="16" t="s">
        <v>8</v>
      </c>
      <c r="F81" s="21" t="s">
        <v>1385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1456</v>
      </c>
      <c r="B82" s="2">
        <v>28322122000113</v>
      </c>
      <c r="C82" s="5" t="s">
        <v>1457</v>
      </c>
      <c r="D82" s="16" t="s">
        <v>11</v>
      </c>
      <c r="E82" s="16" t="s">
        <v>8</v>
      </c>
      <c r="F82" s="21" t="s">
        <v>1385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1458</v>
      </c>
      <c r="D83" s="16" t="s">
        <v>11</v>
      </c>
      <c r="E83" s="16" t="s">
        <v>8</v>
      </c>
      <c r="F83" s="21" t="s">
        <v>1385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1459</v>
      </c>
      <c r="B84" s="2">
        <v>34606107000108</v>
      </c>
      <c r="C84" s="5" t="s">
        <v>1460</v>
      </c>
      <c r="D84" s="16" t="s">
        <v>11</v>
      </c>
      <c r="E84" s="16" t="s">
        <v>8</v>
      </c>
      <c r="F84" s="21" t="s">
        <v>1385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1461</v>
      </c>
      <c r="B85" s="2">
        <v>28894586000285</v>
      </c>
      <c r="C85" s="5" t="s">
        <v>1462</v>
      </c>
      <c r="D85" s="16" t="s">
        <v>11</v>
      </c>
      <c r="E85" s="16" t="s">
        <v>8</v>
      </c>
      <c r="F85" s="21" t="s">
        <v>1385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1463</v>
      </c>
      <c r="D86" s="16" t="s">
        <v>11</v>
      </c>
      <c r="E86" s="16" t="s">
        <v>8</v>
      </c>
      <c r="F86" s="21" t="s">
        <v>1385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1464</v>
      </c>
      <c r="D87" s="16" t="s">
        <v>11</v>
      </c>
      <c r="E87" s="16" t="s">
        <v>8</v>
      </c>
      <c r="F87" s="21" t="s">
        <v>1385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1465</v>
      </c>
      <c r="D88" s="16" t="s">
        <v>11</v>
      </c>
      <c r="E88" s="16" t="s">
        <v>8</v>
      </c>
      <c r="F88" s="21" t="s">
        <v>1385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1466</v>
      </c>
      <c r="D89" s="16" t="s">
        <v>11</v>
      </c>
      <c r="E89" s="16" t="s">
        <v>8</v>
      </c>
      <c r="F89" s="21" t="s">
        <v>1385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1467</v>
      </c>
      <c r="D90" s="16" t="s">
        <v>11</v>
      </c>
      <c r="E90" s="16" t="s">
        <v>8</v>
      </c>
      <c r="F90" s="21" t="s">
        <v>1385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1331</v>
      </c>
      <c r="B91" s="2">
        <v>18603471000150</v>
      </c>
      <c r="C91" s="5" t="s">
        <v>1468</v>
      </c>
      <c r="D91" s="16" t="s">
        <v>11</v>
      </c>
      <c r="E91" s="16" t="s">
        <v>8</v>
      </c>
      <c r="F91" s="21" t="s">
        <v>1385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1469</v>
      </c>
      <c r="D92" s="16" t="s">
        <v>11</v>
      </c>
      <c r="E92" s="16" t="s">
        <v>8</v>
      </c>
      <c r="F92" s="21" t="s">
        <v>1385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1470</v>
      </c>
      <c r="B93" s="2">
        <v>33004058000324</v>
      </c>
      <c r="C93" s="24" t="s">
        <v>1471</v>
      </c>
      <c r="D93" s="16" t="s">
        <v>11</v>
      </c>
      <c r="E93" s="16" t="s">
        <v>8</v>
      </c>
      <c r="F93" s="21" t="s">
        <v>1385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1472</v>
      </c>
      <c r="B94" s="2">
        <v>48130509000185</v>
      </c>
      <c r="C94" s="24" t="s">
        <v>1473</v>
      </c>
      <c r="D94" s="16" t="s">
        <v>11</v>
      </c>
      <c r="E94" s="16" t="s">
        <v>8</v>
      </c>
      <c r="F94" s="21" t="s">
        <v>1385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1474</v>
      </c>
      <c r="B95" s="2">
        <v>38662590000190</v>
      </c>
      <c r="C95" s="24" t="s">
        <v>1475</v>
      </c>
      <c r="D95" s="16" t="s">
        <v>11</v>
      </c>
      <c r="E95" s="16" t="s">
        <v>8</v>
      </c>
      <c r="F95" s="21" t="s">
        <v>1385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1476</v>
      </c>
      <c r="D96" s="16" t="s">
        <v>11</v>
      </c>
      <c r="E96" s="16" t="s">
        <v>8</v>
      </c>
      <c r="F96" s="21" t="s">
        <v>1385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1477</v>
      </c>
      <c r="D97" s="16" t="s">
        <v>11</v>
      </c>
      <c r="E97" s="16" t="s">
        <v>8</v>
      </c>
      <c r="F97" s="21" t="s">
        <v>1385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1478</v>
      </c>
      <c r="B98" s="2">
        <v>10285590000108</v>
      </c>
      <c r="C98" s="24" t="s">
        <v>1479</v>
      </c>
      <c r="D98" s="16" t="s">
        <v>11</v>
      </c>
      <c r="E98" s="16" t="s">
        <v>8</v>
      </c>
      <c r="F98" s="21" t="s">
        <v>1407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1480</v>
      </c>
      <c r="D99" s="16" t="s">
        <v>11</v>
      </c>
      <c r="E99" s="16" t="s">
        <v>8</v>
      </c>
      <c r="F99" s="21" t="s">
        <v>1385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1480</v>
      </c>
      <c r="D100" s="16" t="s">
        <v>11</v>
      </c>
      <c r="E100" s="16" t="s">
        <v>8</v>
      </c>
      <c r="F100" s="21" t="s">
        <v>1385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1481</v>
      </c>
      <c r="D101" s="16" t="s">
        <v>11</v>
      </c>
      <c r="E101" s="16" t="s">
        <v>18</v>
      </c>
      <c r="F101" s="21" t="s">
        <v>1385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1482</v>
      </c>
      <c r="D102" s="16" t="s">
        <v>11</v>
      </c>
      <c r="E102" s="16" t="s">
        <v>8</v>
      </c>
      <c r="F102" s="21" t="s">
        <v>1385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1483</v>
      </c>
      <c r="D103" s="16" t="s">
        <v>11</v>
      </c>
      <c r="E103" s="16" t="s">
        <v>8</v>
      </c>
      <c r="F103" s="21" t="s">
        <v>1385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1484</v>
      </c>
      <c r="D104" s="16" t="s">
        <v>11</v>
      </c>
      <c r="E104" s="16" t="s">
        <v>8</v>
      </c>
      <c r="F104" s="21" t="s">
        <v>1385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1485</v>
      </c>
      <c r="D105" s="16" t="s">
        <v>11</v>
      </c>
      <c r="E105" s="16" t="s">
        <v>8</v>
      </c>
      <c r="F105" s="21" t="s">
        <v>1385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1486</v>
      </c>
      <c r="D106" s="16" t="s">
        <v>11</v>
      </c>
      <c r="E106" s="16" t="s">
        <v>8</v>
      </c>
      <c r="F106" s="21" t="s">
        <v>1385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1487</v>
      </c>
      <c r="D107" s="16" t="s">
        <v>11</v>
      </c>
      <c r="E107" s="16" t="s">
        <v>8</v>
      </c>
      <c r="F107" s="21" t="s">
        <v>1385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1488</v>
      </c>
      <c r="D108" s="16" t="s">
        <v>11</v>
      </c>
      <c r="E108" s="16" t="s">
        <v>8</v>
      </c>
      <c r="F108" s="21" t="s">
        <v>1385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1488</v>
      </c>
      <c r="D109" s="16" t="s">
        <v>11</v>
      </c>
      <c r="E109" s="16" t="s">
        <v>8</v>
      </c>
      <c r="F109" s="21" t="s">
        <v>1385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1305</v>
      </c>
      <c r="B110" s="2">
        <v>8715671000140</v>
      </c>
      <c r="C110" s="24" t="s">
        <v>1489</v>
      </c>
      <c r="D110" s="16" t="s">
        <v>11</v>
      </c>
      <c r="E110" s="16" t="s">
        <v>8</v>
      </c>
      <c r="F110" s="21" t="s">
        <v>1385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1329</v>
      </c>
      <c r="B111" s="2">
        <v>92321785001860</v>
      </c>
      <c r="C111" s="24" t="s">
        <v>1490</v>
      </c>
      <c r="D111" s="16" t="s">
        <v>11</v>
      </c>
      <c r="E111" s="16" t="s">
        <v>8</v>
      </c>
      <c r="F111" s="21" t="s">
        <v>1385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1491</v>
      </c>
      <c r="D112" s="16" t="s">
        <v>11</v>
      </c>
      <c r="E112" s="16" t="s">
        <v>8</v>
      </c>
      <c r="F112" s="21" t="s">
        <v>1385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1492</v>
      </c>
      <c r="D113" s="16" t="s">
        <v>11</v>
      </c>
      <c r="E113" s="16" t="s">
        <v>8</v>
      </c>
      <c r="F113" s="21" t="s">
        <v>1385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1492</v>
      </c>
      <c r="D114" s="16" t="s">
        <v>11</v>
      </c>
      <c r="E114" s="16" t="s">
        <v>8</v>
      </c>
      <c r="F114" s="21" t="s">
        <v>1385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1492</v>
      </c>
      <c r="D115" s="16" t="s">
        <v>11</v>
      </c>
      <c r="E115" s="16" t="s">
        <v>8</v>
      </c>
      <c r="F115" s="21" t="s">
        <v>1385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1493</v>
      </c>
      <c r="B116" s="2">
        <v>31863196000171</v>
      </c>
      <c r="C116" s="24" t="s">
        <v>1494</v>
      </c>
      <c r="D116" s="16" t="s">
        <v>11</v>
      </c>
      <c r="E116" s="16" t="s">
        <v>8</v>
      </c>
      <c r="F116" s="21" t="s">
        <v>1385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1495</v>
      </c>
      <c r="B117" s="2">
        <v>32320687000139</v>
      </c>
      <c r="C117" s="24" t="s">
        <v>1496</v>
      </c>
      <c r="D117" s="16" t="s">
        <v>11</v>
      </c>
      <c r="E117" s="16" t="s">
        <v>8</v>
      </c>
      <c r="F117" s="21" t="s">
        <v>1385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1497</v>
      </c>
      <c r="D118" s="16" t="s">
        <v>11</v>
      </c>
      <c r="E118" s="16" t="s">
        <v>8</v>
      </c>
      <c r="F118" s="21" t="s">
        <v>1385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1498</v>
      </c>
      <c r="D119" s="16" t="s">
        <v>11</v>
      </c>
      <c r="E119" s="16" t="s">
        <v>8</v>
      </c>
      <c r="F119" s="21" t="s">
        <v>1385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1498</v>
      </c>
      <c r="D120" s="16" t="s">
        <v>11</v>
      </c>
      <c r="E120" s="16" t="s">
        <v>8</v>
      </c>
      <c r="F120" s="21" t="s">
        <v>1385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1498</v>
      </c>
      <c r="D121" s="16" t="s">
        <v>11</v>
      </c>
      <c r="E121" s="16" t="s">
        <v>8</v>
      </c>
      <c r="F121" s="21" t="s">
        <v>1385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1499</v>
      </c>
      <c r="B122" s="2">
        <v>26893767000180</v>
      </c>
      <c r="C122" s="24" t="s">
        <v>1500</v>
      </c>
      <c r="D122" s="16" t="s">
        <v>11</v>
      </c>
      <c r="E122" s="16" t="s">
        <v>8</v>
      </c>
      <c r="F122" s="21" t="s">
        <v>1385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1501</v>
      </c>
      <c r="D123" s="16" t="s">
        <v>11</v>
      </c>
      <c r="E123" s="16" t="s">
        <v>18</v>
      </c>
      <c r="F123" s="21" t="s">
        <v>1385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1502</v>
      </c>
      <c r="D124" s="16" t="s">
        <v>11</v>
      </c>
      <c r="E124" s="16" t="s">
        <v>18</v>
      </c>
      <c r="F124" s="21" t="s">
        <v>1385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1503</v>
      </c>
      <c r="D125" s="16" t="s">
        <v>11</v>
      </c>
      <c r="E125" s="16" t="s">
        <v>18</v>
      </c>
      <c r="F125" s="21" t="s">
        <v>1385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1504</v>
      </c>
      <c r="D126" s="16" t="s">
        <v>11</v>
      </c>
      <c r="E126" s="16" t="s">
        <v>18</v>
      </c>
      <c r="F126" s="21" t="s">
        <v>1385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1505</v>
      </c>
      <c r="D127" s="16" t="s">
        <v>11</v>
      </c>
      <c r="E127" s="16" t="s">
        <v>18</v>
      </c>
      <c r="F127" s="21" t="s">
        <v>1385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1506</v>
      </c>
      <c r="D128" s="16" t="s">
        <v>11</v>
      </c>
      <c r="E128" s="16" t="s">
        <v>1146</v>
      </c>
      <c r="F128" s="21" t="s">
        <v>1385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1507</v>
      </c>
      <c r="B129" s="2">
        <v>2699256000164</v>
      </c>
      <c r="C129" s="24" t="s">
        <v>1508</v>
      </c>
      <c r="D129" s="16" t="s">
        <v>7</v>
      </c>
      <c r="E129" s="16" t="s">
        <v>1509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1261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1263</v>
      </c>
      <c r="B147" s="2">
        <v>6901224000150</v>
      </c>
      <c r="C147" s="24" t="s">
        <v>1532</v>
      </c>
      <c r="D147" s="16" t="s">
        <v>7</v>
      </c>
      <c r="E147" s="16" t="s">
        <v>1509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1303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1272</v>
      </c>
      <c r="B198" s="2">
        <v>91928127000120</v>
      </c>
      <c r="C198" s="16" t="s">
        <v>1579</v>
      </c>
      <c r="D198" s="16" t="s">
        <v>11</v>
      </c>
      <c r="E198" s="16" t="s">
        <v>1509</v>
      </c>
      <c r="F198" s="21" t="s">
        <v>1385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1344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10400614000114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10400614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1333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1295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1285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1285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43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1253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1253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1253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1253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1253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1470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1293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1268</v>
      </c>
      <c r="F353" s="21" t="s">
        <v>1385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1268</v>
      </c>
      <c r="F354" s="21" t="s">
        <v>1385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1266</v>
      </c>
      <c r="B355" s="2">
        <v>3780363000185</v>
      </c>
      <c r="C355" s="16" t="s">
        <v>1723</v>
      </c>
      <c r="D355" s="16" t="s">
        <v>11</v>
      </c>
      <c r="E355" s="16" t="s">
        <v>1268</v>
      </c>
      <c r="F355" s="21" t="s">
        <v>1385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1499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1509</v>
      </c>
      <c r="F376" s="21" t="s">
        <v>1385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/>
      <c r="B383" s="2"/>
      <c r="C383" s="16"/>
      <c r="D383" s="16"/>
      <c r="E383" s="16"/>
      <c r="F383" s="21"/>
      <c r="G383" s="14"/>
      <c r="H383" s="1" t="str">
        <f t="shared" si="10"/>
        <v/>
      </c>
      <c r="I383" s="1">
        <f t="shared" si="11"/>
        <v>0</v>
      </c>
    </row>
    <row r="384" spans="1:9" x14ac:dyDescent="0.3">
      <c r="A384" s="16"/>
      <c r="B384" s="2"/>
      <c r="C384" s="16"/>
      <c r="D384" s="16"/>
      <c r="E384" s="16"/>
      <c r="F384" s="21"/>
      <c r="G384" s="14"/>
      <c r="H384" s="1" t="str">
        <f t="shared" si="10"/>
        <v/>
      </c>
      <c r="I384" s="1">
        <f t="shared" si="11"/>
        <v>0</v>
      </c>
    </row>
    <row r="385" spans="1:9" x14ac:dyDescent="0.3">
      <c r="A385" s="16"/>
      <c r="B385" s="2"/>
      <c r="C385" s="16"/>
      <c r="D385" s="16"/>
      <c r="E385" s="16"/>
      <c r="F385" s="21"/>
      <c r="G385" s="14"/>
      <c r="H385" s="1" t="str">
        <f t="shared" si="10"/>
        <v/>
      </c>
      <c r="I385" s="1">
        <f t="shared" si="11"/>
        <v>0</v>
      </c>
    </row>
    <row r="386" spans="1:9" x14ac:dyDescent="0.3">
      <c r="A386" s="16"/>
      <c r="B386" s="2"/>
      <c r="C386" s="16"/>
      <c r="D386" s="16"/>
      <c r="E386" s="16"/>
      <c r="F386" s="21"/>
      <c r="G386" s="14"/>
      <c r="H386" s="1" t="str">
        <f t="shared" ref="H386:H449" si="12">LEFT(B386,8)</f>
        <v/>
      </c>
      <c r="I386" s="1">
        <f t="shared" ref="I386:I449" si="13">C386</f>
        <v>0</v>
      </c>
    </row>
    <row r="387" spans="1:9" x14ac:dyDescent="0.3">
      <c r="A387" s="16"/>
      <c r="B387" s="2"/>
      <c r="C387" s="16"/>
      <c r="D387" s="16"/>
      <c r="E387" s="16"/>
      <c r="F387" s="21"/>
      <c r="G387" s="14"/>
      <c r="H387" s="1" t="str">
        <f t="shared" si="12"/>
        <v/>
      </c>
      <c r="I387" s="1">
        <f t="shared" si="13"/>
        <v>0</v>
      </c>
    </row>
    <row r="388" spans="1:9" x14ac:dyDescent="0.3">
      <c r="A388" s="16"/>
      <c r="B388" s="2"/>
      <c r="C388" s="16"/>
      <c r="D388" s="16"/>
      <c r="E388" s="16"/>
      <c r="F388" s="21"/>
      <c r="G388" s="14"/>
      <c r="H388" s="1" t="str">
        <f t="shared" si="12"/>
        <v/>
      </c>
      <c r="I388" s="1">
        <f t="shared" si="13"/>
        <v>0</v>
      </c>
    </row>
    <row r="389" spans="1:9" x14ac:dyDescent="0.3">
      <c r="A389" s="16"/>
      <c r="B389" s="2"/>
      <c r="C389" s="16"/>
      <c r="D389" s="16"/>
      <c r="E389" s="16"/>
      <c r="F389" s="21"/>
      <c r="G389" s="14"/>
      <c r="H389" s="1" t="str">
        <f t="shared" si="12"/>
        <v/>
      </c>
      <c r="I389" s="1">
        <f t="shared" si="13"/>
        <v>0</v>
      </c>
    </row>
    <row r="390" spans="1:9" x14ac:dyDescent="0.3">
      <c r="A390" s="16"/>
      <c r="B390" s="2"/>
      <c r="C390" s="16"/>
      <c r="D390" s="16"/>
      <c r="E390" s="16"/>
      <c r="F390" s="21"/>
      <c r="G390" s="14"/>
      <c r="H390" s="1" t="str">
        <f t="shared" si="12"/>
        <v/>
      </c>
      <c r="I390" s="1">
        <f t="shared" si="13"/>
        <v>0</v>
      </c>
    </row>
    <row r="391" spans="1:9" x14ac:dyDescent="0.3">
      <c r="A391" s="16"/>
      <c r="B391" s="2"/>
      <c r="C391" s="16"/>
      <c r="D391" s="16"/>
      <c r="E391" s="16"/>
      <c r="F391" s="21"/>
      <c r="G391" s="14"/>
      <c r="H391" s="1" t="str">
        <f t="shared" si="12"/>
        <v/>
      </c>
      <c r="I391" s="1">
        <f t="shared" si="13"/>
        <v>0</v>
      </c>
    </row>
    <row r="392" spans="1:9" x14ac:dyDescent="0.3">
      <c r="A392" s="16"/>
      <c r="B392" s="2"/>
      <c r="C392" s="16"/>
      <c r="D392" s="16"/>
      <c r="E392" s="16"/>
      <c r="F392" s="21"/>
      <c r="G392" s="14"/>
      <c r="H392" s="1" t="str">
        <f t="shared" si="12"/>
        <v/>
      </c>
      <c r="I392" s="1">
        <f t="shared" si="13"/>
        <v>0</v>
      </c>
    </row>
    <row r="393" spans="1:9" x14ac:dyDescent="0.3">
      <c r="A393" s="16"/>
      <c r="B393" s="2"/>
      <c r="C393" s="16"/>
      <c r="D393" s="16"/>
      <c r="E393" s="16"/>
      <c r="F393" s="21"/>
      <c r="G393" s="14"/>
      <c r="H393" s="1" t="str">
        <f t="shared" si="12"/>
        <v/>
      </c>
      <c r="I393" s="1">
        <f t="shared" si="13"/>
        <v>0</v>
      </c>
    </row>
    <row r="394" spans="1:9" x14ac:dyDescent="0.3">
      <c r="A394" s="16"/>
      <c r="B394" s="2"/>
      <c r="C394" s="16"/>
      <c r="D394" s="16"/>
      <c r="E394" s="16"/>
      <c r="F394" s="21"/>
      <c r="G394" s="14"/>
      <c r="H394" s="1" t="str">
        <f t="shared" si="12"/>
        <v/>
      </c>
      <c r="I394" s="1">
        <f t="shared" si="13"/>
        <v>0</v>
      </c>
    </row>
    <row r="395" spans="1:9" x14ac:dyDescent="0.3">
      <c r="A395" s="16"/>
      <c r="B395" s="2"/>
      <c r="C395" s="16"/>
      <c r="D395" s="16"/>
      <c r="E395" s="16"/>
      <c r="F395" s="21"/>
      <c r="G395" s="14"/>
      <c r="H395" s="1" t="str">
        <f t="shared" si="12"/>
        <v/>
      </c>
      <c r="I395" s="1">
        <f t="shared" si="13"/>
        <v>0</v>
      </c>
    </row>
    <row r="396" spans="1:9" x14ac:dyDescent="0.3">
      <c r="A396" s="16"/>
      <c r="B396" s="2"/>
      <c r="C396" s="16"/>
      <c r="D396" s="16"/>
      <c r="E396" s="16"/>
      <c r="F396" s="21"/>
      <c r="G396" s="14"/>
      <c r="H396" s="1" t="str">
        <f t="shared" si="12"/>
        <v/>
      </c>
      <c r="I396" s="1">
        <f t="shared" si="13"/>
        <v>0</v>
      </c>
    </row>
    <row r="397" spans="1:9" x14ac:dyDescent="0.3">
      <c r="A397" s="16"/>
      <c r="B397" s="2"/>
      <c r="C397" s="16"/>
      <c r="D397" s="16"/>
      <c r="E397" s="16"/>
      <c r="F397" s="21"/>
      <c r="G397" s="14"/>
      <c r="H397" s="1" t="str">
        <f t="shared" si="12"/>
        <v/>
      </c>
      <c r="I397" s="1">
        <f t="shared" si="13"/>
        <v>0</v>
      </c>
    </row>
    <row r="398" spans="1:9" x14ac:dyDescent="0.3">
      <c r="A398" s="16"/>
      <c r="B398" s="2"/>
      <c r="C398" s="16"/>
      <c r="D398" s="16"/>
      <c r="E398" s="16"/>
      <c r="F398" s="21"/>
      <c r="G398" s="14"/>
      <c r="H398" s="1" t="str">
        <f t="shared" si="12"/>
        <v/>
      </c>
      <c r="I398" s="1">
        <f t="shared" si="13"/>
        <v>0</v>
      </c>
    </row>
    <row r="399" spans="1:9" x14ac:dyDescent="0.3">
      <c r="A399" s="16"/>
      <c r="B399" s="2"/>
      <c r="C399" s="16"/>
      <c r="D399" s="16"/>
      <c r="E399" s="16"/>
      <c r="F399" s="21"/>
      <c r="G399" s="14"/>
      <c r="H399" s="1" t="str">
        <f t="shared" si="12"/>
        <v/>
      </c>
      <c r="I399" s="1">
        <f t="shared" si="13"/>
        <v>0</v>
      </c>
    </row>
    <row r="400" spans="1:9" x14ac:dyDescent="0.3">
      <c r="A400" s="16"/>
      <c r="B400" s="2"/>
      <c r="C400" s="16"/>
      <c r="D400" s="16"/>
      <c r="E400" s="16"/>
      <c r="F400" s="21"/>
      <c r="G400" s="14"/>
      <c r="H400" s="1" t="str">
        <f t="shared" si="12"/>
        <v/>
      </c>
      <c r="I400" s="1">
        <f t="shared" si="13"/>
        <v>0</v>
      </c>
    </row>
    <row r="401" spans="1:9" x14ac:dyDescent="0.3">
      <c r="A401" s="16"/>
      <c r="B401" s="2"/>
      <c r="C401" s="16"/>
      <c r="D401" s="16"/>
      <c r="E401" s="16"/>
      <c r="F401" s="21"/>
      <c r="G401" s="14"/>
      <c r="H401" s="1" t="str">
        <f t="shared" si="12"/>
        <v/>
      </c>
      <c r="I401" s="1">
        <f t="shared" si="13"/>
        <v>0</v>
      </c>
    </row>
    <row r="402" spans="1:9" x14ac:dyDescent="0.3">
      <c r="A402" s="16"/>
      <c r="B402" s="2"/>
      <c r="C402" s="16"/>
      <c r="D402" s="16"/>
      <c r="E402" s="16"/>
      <c r="F402" s="21"/>
      <c r="G402" s="14"/>
      <c r="H402" s="1" t="str">
        <f t="shared" si="12"/>
        <v/>
      </c>
      <c r="I402" s="1">
        <f t="shared" si="13"/>
        <v>0</v>
      </c>
    </row>
    <row r="403" spans="1:9" x14ac:dyDescent="0.3">
      <c r="A403" s="16"/>
      <c r="B403" s="2"/>
      <c r="C403" s="16"/>
      <c r="D403" s="16"/>
      <c r="E403" s="16"/>
      <c r="F403" s="21"/>
      <c r="G403" s="14"/>
      <c r="H403" s="1" t="str">
        <f t="shared" si="12"/>
        <v/>
      </c>
      <c r="I403" s="1">
        <f t="shared" si="13"/>
        <v>0</v>
      </c>
    </row>
    <row r="404" spans="1:9" x14ac:dyDescent="0.3">
      <c r="A404" s="16"/>
      <c r="B404" s="2"/>
      <c r="C404" s="16"/>
      <c r="D404" s="16"/>
      <c r="E404" s="16"/>
      <c r="F404" s="21"/>
      <c r="G404" s="14"/>
      <c r="H404" s="1" t="str">
        <f t="shared" si="12"/>
        <v/>
      </c>
      <c r="I404" s="1">
        <f t="shared" si="13"/>
        <v>0</v>
      </c>
    </row>
    <row r="405" spans="1:9" x14ac:dyDescent="0.3">
      <c r="A405" s="16"/>
      <c r="B405" s="2"/>
      <c r="C405" s="16"/>
      <c r="D405" s="16"/>
      <c r="E405" s="16"/>
      <c r="F405" s="21"/>
      <c r="G405" s="14"/>
      <c r="H405" s="1" t="str">
        <f t="shared" si="12"/>
        <v/>
      </c>
      <c r="I405" s="1">
        <f t="shared" si="13"/>
        <v>0</v>
      </c>
    </row>
    <row r="406" spans="1:9" x14ac:dyDescent="0.3">
      <c r="A406" s="16"/>
      <c r="B406" s="2"/>
      <c r="C406" s="16"/>
      <c r="D406" s="16"/>
      <c r="E406" s="16"/>
      <c r="F406" s="21"/>
      <c r="G406" s="14"/>
      <c r="H406" s="1" t="str">
        <f t="shared" si="12"/>
        <v/>
      </c>
      <c r="I406" s="1">
        <f t="shared" si="13"/>
        <v>0</v>
      </c>
    </row>
    <row r="407" spans="1:9" x14ac:dyDescent="0.3">
      <c r="A407" s="16"/>
      <c r="B407" s="2"/>
      <c r="C407" s="16"/>
      <c r="D407" s="16"/>
      <c r="E407" s="16"/>
      <c r="F407" s="21"/>
      <c r="G407" s="14"/>
      <c r="H407" s="1" t="str">
        <f t="shared" si="12"/>
        <v/>
      </c>
      <c r="I407" s="1">
        <f t="shared" si="13"/>
        <v>0</v>
      </c>
    </row>
    <row r="408" spans="1:9" x14ac:dyDescent="0.3">
      <c r="A408" s="16"/>
      <c r="B408" s="2"/>
      <c r="C408" s="16"/>
      <c r="D408" s="16"/>
      <c r="E408" s="16"/>
      <c r="F408" s="21"/>
      <c r="G408" s="14"/>
      <c r="H408" s="1" t="str">
        <f t="shared" si="12"/>
        <v/>
      </c>
      <c r="I408" s="1">
        <f t="shared" si="13"/>
        <v>0</v>
      </c>
    </row>
    <row r="409" spans="1:9" x14ac:dyDescent="0.3">
      <c r="A409" s="16"/>
      <c r="B409" s="2"/>
      <c r="C409" s="16"/>
      <c r="D409" s="16"/>
      <c r="E409" s="16"/>
      <c r="F409" s="21"/>
      <c r="G409" s="14"/>
      <c r="H409" s="1" t="str">
        <f t="shared" si="12"/>
        <v/>
      </c>
      <c r="I409" s="1">
        <f t="shared" si="13"/>
        <v>0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13" si="14">LEFT(B450,8)</f>
        <v/>
      </c>
      <c r="I450" s="1">
        <f t="shared" ref="I450:I513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3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3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3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3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3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3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3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3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3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3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3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3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3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3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3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4" tint="0.39997558519241921"/>
    <pageSetUpPr fitToPage="1"/>
  </sheetPr>
  <dimension ref="A1:S183"/>
  <sheetViews>
    <sheetView topLeftCell="A73" workbookViewId="0">
      <selection activeCell="G83" sqref="G83"/>
    </sheetView>
  </sheetViews>
  <sheetFormatPr defaultRowHeight="14.4" x14ac:dyDescent="0.3"/>
  <cols>
    <col min="1" max="1" width="47.6640625" style="26" customWidth="1"/>
    <col min="2" max="2" width="19.44140625" style="26" customWidth="1"/>
    <col min="3" max="3" width="17.88671875" style="26" customWidth="1"/>
    <col min="4" max="4" width="13.77734375" style="26" customWidth="1"/>
    <col min="5" max="5" width="20.6640625" style="26" customWidth="1"/>
    <col min="6" max="6" width="14.109375" style="26" customWidth="1"/>
    <col min="7" max="7" width="16.6640625" style="26" customWidth="1"/>
    <col min="8" max="8" width="15" style="26" hidden="1" customWidth="1"/>
    <col min="9" max="9" width="12" style="26" hidden="1" customWidth="1"/>
  </cols>
  <sheetData>
    <row r="1" spans="1:19" x14ac:dyDescent="0.3">
      <c r="A1" s="5" t="s">
        <v>0</v>
      </c>
      <c r="B1" s="5" t="s">
        <v>1</v>
      </c>
      <c r="C1" s="5" t="s">
        <v>2</v>
      </c>
      <c r="D1" s="5" t="s">
        <v>1747</v>
      </c>
      <c r="E1" s="5" t="s">
        <v>3</v>
      </c>
      <c r="F1" s="16" t="s">
        <v>1748</v>
      </c>
      <c r="G1" s="16" t="s">
        <v>1749</v>
      </c>
      <c r="R1">
        <v>24044</v>
      </c>
      <c r="S1">
        <v>94</v>
      </c>
    </row>
    <row r="2" spans="1:19" x14ac:dyDescent="0.3">
      <c r="A2" s="16" t="s">
        <v>244</v>
      </c>
      <c r="B2" s="2">
        <v>22301742000190</v>
      </c>
      <c r="C2" s="16" t="s">
        <v>1750</v>
      </c>
      <c r="D2" s="5" t="s">
        <v>1751</v>
      </c>
      <c r="E2" s="5" t="s">
        <v>11</v>
      </c>
      <c r="F2" s="22">
        <v>44915</v>
      </c>
      <c r="G2" s="5" t="str">
        <f>IFERROR(VLOOKUP(H2,regs!H:I,2,0),"")</f>
        <v/>
      </c>
      <c r="H2" t="str">
        <f t="shared" ref="H2:H33" si="0">LEFT(B2,8)</f>
        <v>22301742</v>
      </c>
      <c r="I2" t="str">
        <f t="shared" ref="I2:I33" ca="1" si="1">IF(F2&lt;&gt; "",IF(DATEDIF(F2,TODAY(),"D")&gt;60,"Vencido",IF(DATEDIF(F2,TODAY(),"D")&gt;30,"Aviso")),"")</f>
        <v>Vencido</v>
      </c>
    </row>
    <row r="3" spans="1:19" x14ac:dyDescent="0.3">
      <c r="A3" s="16" t="s">
        <v>1752</v>
      </c>
      <c r="B3" s="2">
        <v>91212951000775</v>
      </c>
      <c r="C3" s="16" t="s">
        <v>1753</v>
      </c>
      <c r="D3" s="5" t="s">
        <v>1751</v>
      </c>
      <c r="E3" s="5" t="s">
        <v>7</v>
      </c>
      <c r="F3" s="22">
        <v>44929</v>
      </c>
      <c r="G3" s="5" t="str">
        <f>IFERROR(VLOOKUP(H3,regs!H:I,2,0),"")</f>
        <v/>
      </c>
      <c r="H3" t="str">
        <f t="shared" si="0"/>
        <v>91212951</v>
      </c>
      <c r="I3" t="str">
        <f t="shared" ca="1" si="1"/>
        <v>Vencido</v>
      </c>
    </row>
    <row r="4" spans="1:19" x14ac:dyDescent="0.3">
      <c r="A4" s="16" t="s">
        <v>1754</v>
      </c>
      <c r="B4" s="2">
        <v>46584048000195</v>
      </c>
      <c r="C4" s="16" t="s">
        <v>1755</v>
      </c>
      <c r="D4" s="5" t="s">
        <v>1756</v>
      </c>
      <c r="E4" s="5" t="s">
        <v>11</v>
      </c>
      <c r="F4" s="22"/>
      <c r="G4" s="5" t="str">
        <f>IFERROR(VLOOKUP(H4,regs!H:I,2,0),"")</f>
        <v>MR002101/2023</v>
      </c>
      <c r="H4" t="str">
        <f t="shared" si="0"/>
        <v>46584048</v>
      </c>
      <c r="I4" t="str">
        <f t="shared" ca="1" si="1"/>
        <v/>
      </c>
    </row>
    <row r="5" spans="1:19" x14ac:dyDescent="0.3">
      <c r="A5" s="16" t="s">
        <v>1757</v>
      </c>
      <c r="B5" s="2">
        <v>7295822000196</v>
      </c>
      <c r="C5" s="16" t="s">
        <v>1758</v>
      </c>
      <c r="D5" s="5" t="s">
        <v>1756</v>
      </c>
      <c r="E5" s="5" t="s">
        <v>11</v>
      </c>
      <c r="F5" s="22"/>
      <c r="G5" s="5" t="str">
        <f>IFERROR(VLOOKUP(H5,regs!H:I,2,0),"")</f>
        <v/>
      </c>
      <c r="H5" t="str">
        <f t="shared" si="0"/>
        <v>72958220</v>
      </c>
      <c r="I5" t="str">
        <f t="shared" ca="1" si="1"/>
        <v/>
      </c>
    </row>
    <row r="6" spans="1:19" x14ac:dyDescent="0.3">
      <c r="A6" s="16" t="s">
        <v>1759</v>
      </c>
      <c r="B6" s="2">
        <v>90312133001915</v>
      </c>
      <c r="C6" s="16" t="s">
        <v>1760</v>
      </c>
      <c r="D6" s="5" t="s">
        <v>1751</v>
      </c>
      <c r="E6" s="5" t="s">
        <v>11</v>
      </c>
      <c r="F6" s="22">
        <v>44930</v>
      </c>
      <c r="G6" s="5" t="str">
        <f>IFERROR(VLOOKUP(H6,regs!H:I,2,0),"")</f>
        <v>MR014830/2023</v>
      </c>
      <c r="H6" t="str">
        <f t="shared" si="0"/>
        <v>90312133</v>
      </c>
      <c r="I6" t="str">
        <f t="shared" ca="1" si="1"/>
        <v>Vencido</v>
      </c>
    </row>
    <row r="7" spans="1:19" x14ac:dyDescent="0.3">
      <c r="A7" s="16" t="s">
        <v>1761</v>
      </c>
      <c r="B7" s="2">
        <v>46377727008330</v>
      </c>
      <c r="C7" s="16" t="s">
        <v>1762</v>
      </c>
      <c r="D7" s="5" t="s">
        <v>1751</v>
      </c>
      <c r="E7" s="5" t="s">
        <v>11</v>
      </c>
      <c r="F7" s="22">
        <v>44931</v>
      </c>
      <c r="G7" s="5" t="str">
        <f>IFERROR(VLOOKUP(H7,regs!H:I,2,0),"")</f>
        <v>MR002612/2023</v>
      </c>
      <c r="H7" t="str">
        <f t="shared" si="0"/>
        <v>46377727</v>
      </c>
      <c r="I7" t="str">
        <f t="shared" ca="1" si="1"/>
        <v>Vencido</v>
      </c>
    </row>
    <row r="8" spans="1:19" x14ac:dyDescent="0.3">
      <c r="A8" s="16" t="s">
        <v>1763</v>
      </c>
      <c r="B8" s="2">
        <v>39795960000120</v>
      </c>
      <c r="C8" s="16" t="s">
        <v>1764</v>
      </c>
      <c r="D8" s="5" t="s">
        <v>1751</v>
      </c>
      <c r="E8" s="5" t="s">
        <v>11</v>
      </c>
      <c r="F8" s="22">
        <v>44932</v>
      </c>
      <c r="G8" s="5" t="str">
        <f>IFERROR(VLOOKUP(H8,regs!H:I,2,0),"")</f>
        <v>MR003807/2023</v>
      </c>
      <c r="H8" t="str">
        <f t="shared" si="0"/>
        <v>39795960</v>
      </c>
      <c r="I8" t="str">
        <f t="shared" ca="1" si="1"/>
        <v>Vencido</v>
      </c>
    </row>
    <row r="9" spans="1:19" x14ac:dyDescent="0.3">
      <c r="A9" s="16" t="s">
        <v>1765</v>
      </c>
      <c r="B9" s="2">
        <v>35949173000135</v>
      </c>
      <c r="C9" s="16" t="s">
        <v>1766</v>
      </c>
      <c r="D9" s="5" t="s">
        <v>1751</v>
      </c>
      <c r="E9" s="5" t="s">
        <v>11</v>
      </c>
      <c r="F9" s="22">
        <v>44932</v>
      </c>
      <c r="G9" s="5" t="str">
        <f>IFERROR(VLOOKUP(H9,regs!H:I,2,0),"")</f>
        <v>MR003828/2023</v>
      </c>
      <c r="H9" t="str">
        <f t="shared" si="0"/>
        <v>35949173</v>
      </c>
      <c r="I9" t="str">
        <f t="shared" ca="1" si="1"/>
        <v>Vencido</v>
      </c>
    </row>
    <row r="10" spans="1:19" x14ac:dyDescent="0.3">
      <c r="A10" s="16" t="s">
        <v>1767</v>
      </c>
      <c r="B10" s="2">
        <v>46227562000173</v>
      </c>
      <c r="C10" s="16" t="s">
        <v>1768</v>
      </c>
      <c r="D10" s="5" t="s">
        <v>1751</v>
      </c>
      <c r="E10" s="5" t="s">
        <v>11</v>
      </c>
      <c r="F10" s="22">
        <v>44932</v>
      </c>
      <c r="G10" s="5" t="str">
        <f>IFERROR(VLOOKUP(H10,regs!H:I,2,0),"")</f>
        <v>MR010616/2023</v>
      </c>
      <c r="H10" t="str">
        <f t="shared" si="0"/>
        <v>46227562</v>
      </c>
      <c r="I10" t="str">
        <f t="shared" ca="1" si="1"/>
        <v>Vencido</v>
      </c>
    </row>
    <row r="11" spans="1:19" x14ac:dyDescent="0.3">
      <c r="A11" s="16" t="s">
        <v>1769</v>
      </c>
      <c r="B11" s="2">
        <v>91928127000120</v>
      </c>
      <c r="C11" s="16" t="s">
        <v>1770</v>
      </c>
      <c r="D11" s="5" t="s">
        <v>1756</v>
      </c>
      <c r="E11" s="5" t="s">
        <v>11</v>
      </c>
      <c r="F11" s="22"/>
      <c r="G11" s="5" t="str">
        <f>IFERROR(VLOOKUP(H11,regs!H:I,2,0),"")</f>
        <v>MR068129/2022</v>
      </c>
      <c r="H11" t="str">
        <f t="shared" si="0"/>
        <v>91928127</v>
      </c>
      <c r="I11" t="str">
        <f t="shared" ca="1" si="1"/>
        <v/>
      </c>
    </row>
    <row r="12" spans="1:19" x14ac:dyDescent="0.3">
      <c r="A12" s="16" t="s">
        <v>1771</v>
      </c>
      <c r="B12" s="2">
        <v>36494972000127</v>
      </c>
      <c r="C12" s="16" t="s">
        <v>1772</v>
      </c>
      <c r="D12" s="5" t="s">
        <v>1751</v>
      </c>
      <c r="E12" s="5" t="s">
        <v>11</v>
      </c>
      <c r="F12" s="22">
        <v>44931</v>
      </c>
      <c r="G12" s="5" t="str">
        <f>IFERROR(VLOOKUP(H12,regs!H:I,2,0),"")</f>
        <v>MR005518/2023</v>
      </c>
      <c r="H12" t="str">
        <f t="shared" si="0"/>
        <v>36494972</v>
      </c>
      <c r="I12" t="str">
        <f t="shared" ca="1" si="1"/>
        <v>Vencido</v>
      </c>
    </row>
    <row r="13" spans="1:19" x14ac:dyDescent="0.3">
      <c r="A13" s="16" t="s">
        <v>1773</v>
      </c>
      <c r="B13" s="2">
        <v>72505977000171</v>
      </c>
      <c r="C13" s="16" t="s">
        <v>1774</v>
      </c>
      <c r="D13" s="5" t="s">
        <v>1756</v>
      </c>
      <c r="E13" s="5" t="s">
        <v>11</v>
      </c>
      <c r="F13" s="22"/>
      <c r="G13" s="5" t="str">
        <f>IFERROR(VLOOKUP(H13,regs!H:I,2,0),"")</f>
        <v>MR007394/2023</v>
      </c>
      <c r="H13" t="str">
        <f t="shared" si="0"/>
        <v>72505977</v>
      </c>
      <c r="I13" t="str">
        <f t="shared" ca="1" si="1"/>
        <v/>
      </c>
    </row>
    <row r="14" spans="1:19" x14ac:dyDescent="0.3">
      <c r="A14" s="16" t="s">
        <v>1775</v>
      </c>
      <c r="B14" s="2">
        <v>7581009000182</v>
      </c>
      <c r="C14" s="16" t="s">
        <v>1776</v>
      </c>
      <c r="D14" s="5" t="s">
        <v>1756</v>
      </c>
      <c r="E14" s="5" t="s">
        <v>11</v>
      </c>
      <c r="F14" s="22"/>
      <c r="G14" s="5" t="str">
        <f>IFERROR(VLOOKUP(H14,regs!H:I,2,0),"")</f>
        <v/>
      </c>
      <c r="H14" t="str">
        <f t="shared" si="0"/>
        <v>75810090</v>
      </c>
      <c r="I14" t="str">
        <f t="shared" ca="1" si="1"/>
        <v/>
      </c>
    </row>
    <row r="15" spans="1:19" x14ac:dyDescent="0.3">
      <c r="A15" s="16" t="s">
        <v>1777</v>
      </c>
      <c r="B15" s="2">
        <v>1618146000168</v>
      </c>
      <c r="C15" s="16" t="s">
        <v>1778</v>
      </c>
      <c r="D15" s="5" t="s">
        <v>1756</v>
      </c>
      <c r="E15" s="5" t="s">
        <v>11</v>
      </c>
      <c r="F15" s="22"/>
      <c r="G15" s="5" t="str">
        <f>IFERROR(VLOOKUP(H15,regs!H:I,2,0),"")</f>
        <v>MR000619/2023</v>
      </c>
      <c r="H15" t="str">
        <f t="shared" si="0"/>
        <v>16181460</v>
      </c>
      <c r="I15" t="str">
        <f t="shared" ca="1" si="1"/>
        <v/>
      </c>
    </row>
    <row r="16" spans="1:19" x14ac:dyDescent="0.3">
      <c r="A16" s="16" t="s">
        <v>1779</v>
      </c>
      <c r="B16" s="2">
        <v>5027195019368</v>
      </c>
      <c r="C16" s="16" t="s">
        <v>1780</v>
      </c>
      <c r="D16" s="5" t="s">
        <v>1751</v>
      </c>
      <c r="E16" s="5" t="s">
        <v>11</v>
      </c>
      <c r="F16" s="22">
        <v>44963</v>
      </c>
      <c r="G16" s="5" t="str">
        <f>IFERROR(VLOOKUP(H16,regs!H:I,2,0),"")</f>
        <v>MR005923/2023</v>
      </c>
      <c r="H16" t="str">
        <f t="shared" si="0"/>
        <v>50271950</v>
      </c>
      <c r="I16" t="str">
        <f t="shared" ca="1" si="1"/>
        <v>Vencido</v>
      </c>
    </row>
    <row r="17" spans="1:9" x14ac:dyDescent="0.3">
      <c r="A17" s="16" t="s">
        <v>1781</v>
      </c>
      <c r="B17" s="2">
        <v>26893767000180</v>
      </c>
      <c r="C17" s="16" t="s">
        <v>1782</v>
      </c>
      <c r="D17" s="5" t="s">
        <v>1751</v>
      </c>
      <c r="E17" s="5" t="s">
        <v>11</v>
      </c>
      <c r="F17" s="22">
        <v>44935</v>
      </c>
      <c r="G17" s="5" t="str">
        <f>IFERROR(VLOOKUP(H17,regs!H:I,2,0),"")</f>
        <v>MR006156/2023</v>
      </c>
      <c r="H17" t="str">
        <f t="shared" si="0"/>
        <v>26893767</v>
      </c>
      <c r="I17" t="str">
        <f t="shared" ca="1" si="1"/>
        <v>Vencido</v>
      </c>
    </row>
    <row r="18" spans="1:9" x14ac:dyDescent="0.3">
      <c r="A18" s="16" t="s">
        <v>1783</v>
      </c>
      <c r="B18" s="2">
        <v>7500399000119</v>
      </c>
      <c r="C18" s="16" t="s">
        <v>1784</v>
      </c>
      <c r="D18" s="5" t="s">
        <v>1751</v>
      </c>
      <c r="E18" s="5" t="s">
        <v>11</v>
      </c>
      <c r="F18" s="22">
        <v>44964</v>
      </c>
      <c r="G18" s="5" t="str">
        <f>IFERROR(VLOOKUP(H18,regs!H:I,2,0),"")</f>
        <v/>
      </c>
      <c r="H18" t="str">
        <f t="shared" si="0"/>
        <v>75003990</v>
      </c>
      <c r="I18" t="str">
        <f t="shared" ca="1" si="1"/>
        <v>Vencido</v>
      </c>
    </row>
    <row r="19" spans="1:9" x14ac:dyDescent="0.3">
      <c r="A19" s="16" t="s">
        <v>1785</v>
      </c>
      <c r="B19" s="2">
        <v>3733595000778</v>
      </c>
      <c r="C19" s="16" t="s">
        <v>1786</v>
      </c>
      <c r="D19" s="5" t="s">
        <v>1751</v>
      </c>
      <c r="E19" s="5" t="s">
        <v>7</v>
      </c>
      <c r="F19" s="22">
        <v>44944</v>
      </c>
      <c r="G19" s="5" t="str">
        <f>IFERROR(VLOOKUP(H19,regs!H:I,2,0),"")</f>
        <v>MR066422/2022</v>
      </c>
      <c r="H19" t="str">
        <f t="shared" si="0"/>
        <v>37335950</v>
      </c>
      <c r="I19" t="str">
        <f t="shared" ca="1" si="1"/>
        <v>Vencido</v>
      </c>
    </row>
    <row r="20" spans="1:9" x14ac:dyDescent="0.3">
      <c r="A20" s="16" t="s">
        <v>1787</v>
      </c>
      <c r="B20" s="2">
        <v>11928659003730</v>
      </c>
      <c r="C20" s="16" t="s">
        <v>1788</v>
      </c>
      <c r="D20" s="5" t="s">
        <v>1756</v>
      </c>
      <c r="E20" s="5" t="s">
        <v>11</v>
      </c>
      <c r="F20" s="22"/>
      <c r="G20" s="5" t="str">
        <f>IFERROR(VLOOKUP(H20,regs!H:I,2,0),"")</f>
        <v>MR001373/2023</v>
      </c>
      <c r="H20" t="str">
        <f t="shared" si="0"/>
        <v>11928659</v>
      </c>
      <c r="I20" t="str">
        <f t="shared" ca="1" si="1"/>
        <v/>
      </c>
    </row>
    <row r="21" spans="1:9" x14ac:dyDescent="0.3">
      <c r="A21" s="16" t="s">
        <v>1789</v>
      </c>
      <c r="B21" s="2">
        <v>28552793000251</v>
      </c>
      <c r="C21" s="16" t="s">
        <v>1790</v>
      </c>
      <c r="D21" s="5" t="s">
        <v>1751</v>
      </c>
      <c r="E21" s="5" t="s">
        <v>11</v>
      </c>
      <c r="F21" s="22">
        <v>44943</v>
      </c>
      <c r="G21" s="5" t="str">
        <f>IFERROR(VLOOKUP(H21,regs!H:I,2,0),"")</f>
        <v>MR002867/2023</v>
      </c>
      <c r="H21" t="str">
        <f t="shared" si="0"/>
        <v>28552793</v>
      </c>
      <c r="I21" t="str">
        <f t="shared" ca="1" si="1"/>
        <v>Vencido</v>
      </c>
    </row>
    <row r="22" spans="1:9" x14ac:dyDescent="0.3">
      <c r="A22" s="16" t="s">
        <v>1791</v>
      </c>
      <c r="B22" s="2">
        <v>46856594000138</v>
      </c>
      <c r="C22" s="16" t="s">
        <v>1792</v>
      </c>
      <c r="D22" s="5" t="s">
        <v>1751</v>
      </c>
      <c r="E22" s="5" t="s">
        <v>11</v>
      </c>
      <c r="F22" s="22">
        <v>44943</v>
      </c>
      <c r="G22" s="5" t="str">
        <f>IFERROR(VLOOKUP(H22,regs!H:I,2,0),"")</f>
        <v>MR002856/2023</v>
      </c>
      <c r="H22" t="str">
        <f t="shared" si="0"/>
        <v>46856594</v>
      </c>
      <c r="I22" t="str">
        <f t="shared" ca="1" si="1"/>
        <v>Vencido</v>
      </c>
    </row>
    <row r="23" spans="1:9" x14ac:dyDescent="0.3">
      <c r="A23" s="16" t="s">
        <v>85</v>
      </c>
      <c r="B23" s="2">
        <v>89735070000100</v>
      </c>
      <c r="C23" s="16" t="s">
        <v>1793</v>
      </c>
      <c r="D23" s="5" t="s">
        <v>1751</v>
      </c>
      <c r="E23" s="5" t="s">
        <v>11</v>
      </c>
      <c r="F23" s="22">
        <v>44958</v>
      </c>
      <c r="G23" s="5" t="str">
        <f>IFERROR(VLOOKUP(H23,regs!H:I,2,0),"")</f>
        <v>MR006185/2023</v>
      </c>
      <c r="H23" t="str">
        <f t="shared" si="0"/>
        <v>89735070</v>
      </c>
      <c r="I23" t="str">
        <f t="shared" ca="1" si="1"/>
        <v>Vencido</v>
      </c>
    </row>
    <row r="24" spans="1:9" x14ac:dyDescent="0.3">
      <c r="A24" s="16" t="s">
        <v>1794</v>
      </c>
      <c r="B24" s="2">
        <v>8929216000148</v>
      </c>
      <c r="C24" s="16" t="s">
        <v>1795</v>
      </c>
      <c r="D24" s="5" t="s">
        <v>1756</v>
      </c>
      <c r="E24" s="5" t="s">
        <v>11</v>
      </c>
      <c r="F24" s="22"/>
      <c r="G24" s="5" t="str">
        <f>IFERROR(VLOOKUP(H24,regs!H:I,2,0),"")</f>
        <v/>
      </c>
      <c r="H24" t="str">
        <f t="shared" si="0"/>
        <v>89292160</v>
      </c>
      <c r="I24" t="str">
        <f t="shared" ca="1" si="1"/>
        <v/>
      </c>
    </row>
    <row r="25" spans="1:9" x14ac:dyDescent="0.3">
      <c r="A25" s="16" t="s">
        <v>1796</v>
      </c>
      <c r="B25" s="2">
        <v>10241083000164</v>
      </c>
      <c r="C25" s="16" t="s">
        <v>1797</v>
      </c>
      <c r="D25" s="5" t="s">
        <v>1756</v>
      </c>
      <c r="E25" s="5" t="s">
        <v>11</v>
      </c>
      <c r="F25" s="22"/>
      <c r="G25" s="5" t="str">
        <f>IFERROR(VLOOKUP(H25,regs!H:I,2,0),"")</f>
        <v/>
      </c>
      <c r="H25" t="str">
        <f t="shared" si="0"/>
        <v>10241083</v>
      </c>
      <c r="I25" t="str">
        <f t="shared" ca="1" si="1"/>
        <v/>
      </c>
    </row>
    <row r="26" spans="1:9" x14ac:dyDescent="0.3">
      <c r="A26" s="16" t="s">
        <v>1798</v>
      </c>
      <c r="B26" s="2">
        <v>28893453000294</v>
      </c>
      <c r="C26" s="16" t="s">
        <v>1799</v>
      </c>
      <c r="D26" s="5" t="s">
        <v>1751</v>
      </c>
      <c r="E26" s="5" t="s">
        <v>11</v>
      </c>
      <c r="F26" s="22">
        <v>44958</v>
      </c>
      <c r="G26" s="5" t="str">
        <f>IFERROR(VLOOKUP(H26,regs!H:I,2,0),"")</f>
        <v/>
      </c>
      <c r="H26" t="str">
        <f t="shared" si="0"/>
        <v>28893453</v>
      </c>
      <c r="I26" t="str">
        <f t="shared" ca="1" si="1"/>
        <v>Vencido</v>
      </c>
    </row>
    <row r="27" spans="1:9" x14ac:dyDescent="0.3">
      <c r="A27" s="16" t="s">
        <v>1800</v>
      </c>
      <c r="B27" s="2">
        <v>28322122000113</v>
      </c>
      <c r="C27" s="16" t="s">
        <v>1801</v>
      </c>
      <c r="D27" s="5" t="s">
        <v>1751</v>
      </c>
      <c r="E27" s="5" t="s">
        <v>11</v>
      </c>
      <c r="F27" s="22">
        <v>44951</v>
      </c>
      <c r="G27" s="5" t="str">
        <f>IFERROR(VLOOKUP(H27,regs!H:I,2,0),"")</f>
        <v>MR004432/2023</v>
      </c>
      <c r="H27" t="str">
        <f t="shared" si="0"/>
        <v>28322122</v>
      </c>
      <c r="I27" t="str">
        <f t="shared" ca="1" si="1"/>
        <v>Vencido</v>
      </c>
    </row>
    <row r="28" spans="1:9" x14ac:dyDescent="0.3">
      <c r="A28" s="16" t="s">
        <v>1802</v>
      </c>
      <c r="B28" s="2">
        <v>24527824000182</v>
      </c>
      <c r="C28" s="16" t="s">
        <v>1803</v>
      </c>
      <c r="D28" s="5" t="s">
        <v>1751</v>
      </c>
      <c r="E28" s="5" t="s">
        <v>11</v>
      </c>
      <c r="F28" s="22">
        <v>44952</v>
      </c>
      <c r="G28" s="5" t="str">
        <f>IFERROR(VLOOKUP(H28,regs!H:I,2,0),"")</f>
        <v/>
      </c>
      <c r="H28" t="str">
        <f t="shared" si="0"/>
        <v>24527824</v>
      </c>
      <c r="I28" t="str">
        <f t="shared" ca="1" si="1"/>
        <v>Vencido</v>
      </c>
    </row>
    <row r="29" spans="1:9" x14ac:dyDescent="0.3">
      <c r="A29" s="16" t="s">
        <v>1804</v>
      </c>
      <c r="B29" s="2">
        <v>24524587000104</v>
      </c>
      <c r="C29" s="16" t="s">
        <v>1805</v>
      </c>
      <c r="D29" s="5" t="s">
        <v>1751</v>
      </c>
      <c r="E29" s="5" t="s">
        <v>11</v>
      </c>
      <c r="F29" s="22">
        <v>44952</v>
      </c>
      <c r="G29" s="5" t="str">
        <f>IFERROR(VLOOKUP(H29,regs!H:I,2,0),"")</f>
        <v/>
      </c>
      <c r="H29" t="str">
        <f t="shared" si="0"/>
        <v>24524587</v>
      </c>
      <c r="I29" t="str">
        <f t="shared" ca="1" si="1"/>
        <v>Vencido</v>
      </c>
    </row>
    <row r="30" spans="1:9" x14ac:dyDescent="0.3">
      <c r="A30" s="16" t="s">
        <v>1806</v>
      </c>
      <c r="B30" s="2">
        <v>30836797000122</v>
      </c>
      <c r="C30" s="16" t="s">
        <v>1807</v>
      </c>
      <c r="D30" s="5" t="s">
        <v>1751</v>
      </c>
      <c r="E30" s="5" t="s">
        <v>11</v>
      </c>
      <c r="F30" s="22">
        <v>44952</v>
      </c>
      <c r="G30" s="5" t="str">
        <f>IFERROR(VLOOKUP(H30,regs!H:I,2,0),"")</f>
        <v/>
      </c>
      <c r="H30" t="str">
        <f t="shared" si="0"/>
        <v>30836797</v>
      </c>
      <c r="I30" t="str">
        <f t="shared" ca="1" si="1"/>
        <v>Vencido</v>
      </c>
    </row>
    <row r="31" spans="1:9" x14ac:dyDescent="0.3">
      <c r="A31" s="16" t="s">
        <v>1808</v>
      </c>
      <c r="B31" s="2">
        <v>32588442000197</v>
      </c>
      <c r="C31" s="16" t="s">
        <v>1809</v>
      </c>
      <c r="D31" s="5" t="s">
        <v>1751</v>
      </c>
      <c r="E31" s="5" t="s">
        <v>11</v>
      </c>
      <c r="F31" s="22">
        <v>44952</v>
      </c>
      <c r="G31" s="5" t="str">
        <f>IFERROR(VLOOKUP(H31,regs!H:I,2,0),"")</f>
        <v/>
      </c>
      <c r="H31" t="str">
        <f t="shared" si="0"/>
        <v>32588442</v>
      </c>
      <c r="I31" t="str">
        <f t="shared" ca="1" si="1"/>
        <v>Vencido</v>
      </c>
    </row>
    <row r="32" spans="1:9" x14ac:dyDescent="0.3">
      <c r="A32" s="16" t="s">
        <v>1810</v>
      </c>
      <c r="B32" s="2">
        <v>46517487000185</v>
      </c>
      <c r="C32" s="16" t="s">
        <v>1811</v>
      </c>
      <c r="D32" s="5" t="s">
        <v>1751</v>
      </c>
      <c r="E32" s="5" t="s">
        <v>11</v>
      </c>
      <c r="F32" s="22">
        <v>44960</v>
      </c>
      <c r="G32" s="5" t="str">
        <f>IFERROR(VLOOKUP(H32,regs!H:I,2,0),"")</f>
        <v/>
      </c>
      <c r="H32" t="str">
        <f t="shared" si="0"/>
        <v>46517487</v>
      </c>
      <c r="I32" t="str">
        <f t="shared" ca="1" si="1"/>
        <v>Vencido</v>
      </c>
    </row>
    <row r="33" spans="1:9" x14ac:dyDescent="0.3">
      <c r="A33" s="16" t="s">
        <v>1812</v>
      </c>
      <c r="B33" s="2">
        <v>29129338000120</v>
      </c>
      <c r="C33" s="16" t="s">
        <v>1813</v>
      </c>
      <c r="D33" s="5" t="s">
        <v>1751</v>
      </c>
      <c r="E33" s="5" t="s">
        <v>11</v>
      </c>
      <c r="F33" s="22">
        <v>44960</v>
      </c>
      <c r="G33" s="5" t="str">
        <f>IFERROR(VLOOKUP(H33,regs!H:I,2,0),"")</f>
        <v/>
      </c>
      <c r="H33" t="str">
        <f t="shared" si="0"/>
        <v>29129338</v>
      </c>
      <c r="I33" t="str">
        <f t="shared" ca="1" si="1"/>
        <v>Vencido</v>
      </c>
    </row>
    <row r="34" spans="1:9" x14ac:dyDescent="0.3">
      <c r="A34" s="16" t="s">
        <v>1814</v>
      </c>
      <c r="B34" s="2">
        <v>35698575000104</v>
      </c>
      <c r="C34" s="16" t="s">
        <v>1815</v>
      </c>
      <c r="D34" s="5" t="s">
        <v>1751</v>
      </c>
      <c r="E34" s="5" t="s">
        <v>11</v>
      </c>
      <c r="F34" s="22">
        <v>44952</v>
      </c>
      <c r="G34" s="5" t="str">
        <f>IFERROR(VLOOKUP(H34,regs!H:I,2,0),"")</f>
        <v/>
      </c>
      <c r="H34" t="str">
        <f t="shared" ref="H34:H65" si="2">LEFT(B34,8)</f>
        <v>35698575</v>
      </c>
      <c r="I34" t="str">
        <f t="shared" ref="I34:I65" ca="1" si="3">IF(F34&lt;&gt; "",IF(DATEDIF(F34,TODAY(),"D")&gt;60,"Vencido",IF(DATEDIF(F34,TODAY(),"D")&gt;30,"Aviso")),"")</f>
        <v>Vencido</v>
      </c>
    </row>
    <row r="35" spans="1:9" x14ac:dyDescent="0.3">
      <c r="A35" s="16" t="s">
        <v>1236</v>
      </c>
      <c r="B35" s="2">
        <v>46227562000173</v>
      </c>
      <c r="C35" s="16" t="s">
        <v>1816</v>
      </c>
      <c r="D35" s="5" t="s">
        <v>1751</v>
      </c>
      <c r="E35" s="5" t="s">
        <v>11</v>
      </c>
      <c r="F35" s="22">
        <v>44971</v>
      </c>
      <c r="G35" s="5" t="str">
        <f>IFERROR(VLOOKUP(H35,regs!H:I,2,0),"")</f>
        <v>MR010616/2023</v>
      </c>
      <c r="H35" t="str">
        <f t="shared" si="2"/>
        <v>46227562</v>
      </c>
      <c r="I35" t="str">
        <f t="shared" ca="1" si="3"/>
        <v>Vencido</v>
      </c>
    </row>
    <row r="36" spans="1:9" x14ac:dyDescent="0.3">
      <c r="A36" s="16" t="s">
        <v>1802</v>
      </c>
      <c r="B36" s="2">
        <v>24527824000182</v>
      </c>
      <c r="C36" s="16" t="s">
        <v>1817</v>
      </c>
      <c r="D36" s="5" t="s">
        <v>1751</v>
      </c>
      <c r="E36" s="5" t="s">
        <v>11</v>
      </c>
      <c r="F36" s="22">
        <v>44953</v>
      </c>
      <c r="G36" s="5" t="str">
        <f>IFERROR(VLOOKUP(H36,regs!H:I,2,0),"")</f>
        <v/>
      </c>
      <c r="H36" t="str">
        <f t="shared" si="2"/>
        <v>24527824</v>
      </c>
      <c r="I36" t="str">
        <f t="shared" ca="1" si="3"/>
        <v>Vencido</v>
      </c>
    </row>
    <row r="37" spans="1:9" x14ac:dyDescent="0.3">
      <c r="A37" s="16" t="s">
        <v>1804</v>
      </c>
      <c r="B37" s="2">
        <v>24524587000104</v>
      </c>
      <c r="C37" s="16" t="s">
        <v>1818</v>
      </c>
      <c r="D37" s="5" t="s">
        <v>1751</v>
      </c>
      <c r="E37" s="5" t="s">
        <v>11</v>
      </c>
      <c r="F37" s="22">
        <v>44953</v>
      </c>
      <c r="G37" s="5" t="str">
        <f>IFERROR(VLOOKUP(H37,regs!H:I,2,0),"")</f>
        <v/>
      </c>
      <c r="H37" t="str">
        <f t="shared" si="2"/>
        <v>24524587</v>
      </c>
      <c r="I37" t="str">
        <f t="shared" ca="1" si="3"/>
        <v>Vencido</v>
      </c>
    </row>
    <row r="38" spans="1:9" x14ac:dyDescent="0.3">
      <c r="A38" s="16" t="s">
        <v>1806</v>
      </c>
      <c r="B38" s="2">
        <v>30836797000122</v>
      </c>
      <c r="C38" s="16" t="s">
        <v>1819</v>
      </c>
      <c r="D38" s="5" t="s">
        <v>1751</v>
      </c>
      <c r="E38" s="5" t="s">
        <v>11</v>
      </c>
      <c r="F38" s="22">
        <v>44953</v>
      </c>
      <c r="G38" s="5" t="str">
        <f>IFERROR(VLOOKUP(H38,regs!H:I,2,0),"")</f>
        <v/>
      </c>
      <c r="H38" t="str">
        <f t="shared" si="2"/>
        <v>30836797</v>
      </c>
      <c r="I38" t="str">
        <f t="shared" ca="1" si="3"/>
        <v>Vencido</v>
      </c>
    </row>
    <row r="39" spans="1:9" x14ac:dyDescent="0.3">
      <c r="A39" s="16" t="s">
        <v>1808</v>
      </c>
      <c r="B39" s="2">
        <v>32588442000197</v>
      </c>
      <c r="C39" s="16" t="s">
        <v>1820</v>
      </c>
      <c r="D39" s="5" t="s">
        <v>1751</v>
      </c>
      <c r="E39" s="5" t="s">
        <v>11</v>
      </c>
      <c r="F39" s="22">
        <v>44953</v>
      </c>
      <c r="G39" s="5" t="str">
        <f>IFERROR(VLOOKUP(H39,regs!H:I,2,0),"")</f>
        <v/>
      </c>
      <c r="H39" t="str">
        <f t="shared" si="2"/>
        <v>32588442</v>
      </c>
      <c r="I39" t="str">
        <f t="shared" ca="1" si="3"/>
        <v>Vencido</v>
      </c>
    </row>
    <row r="40" spans="1:9" x14ac:dyDescent="0.3">
      <c r="A40" s="16" t="s">
        <v>1814</v>
      </c>
      <c r="B40" s="2">
        <v>35698575000104</v>
      </c>
      <c r="C40" s="16" t="s">
        <v>1821</v>
      </c>
      <c r="D40" s="5" t="s">
        <v>1751</v>
      </c>
      <c r="E40" s="5" t="s">
        <v>11</v>
      </c>
      <c r="F40" s="22">
        <v>44953</v>
      </c>
      <c r="G40" s="5" t="str">
        <f>IFERROR(VLOOKUP(H40,regs!H:I,2,0),"")</f>
        <v/>
      </c>
      <c r="H40" t="str">
        <f t="shared" si="2"/>
        <v>35698575</v>
      </c>
      <c r="I40" t="str">
        <f t="shared" ca="1" si="3"/>
        <v>Vencido</v>
      </c>
    </row>
    <row r="41" spans="1:9" x14ac:dyDescent="0.3">
      <c r="A41" s="16" t="s">
        <v>390</v>
      </c>
      <c r="B41" s="2">
        <v>28452061000109</v>
      </c>
      <c r="C41" s="16" t="s">
        <v>1822</v>
      </c>
      <c r="D41" s="5" t="s">
        <v>1751</v>
      </c>
      <c r="E41" s="5" t="s">
        <v>11</v>
      </c>
      <c r="F41" s="22">
        <v>45049</v>
      </c>
      <c r="G41" s="5" t="str">
        <f>IFERROR(VLOOKUP(H41,regs!H:I,2,0),"")</f>
        <v/>
      </c>
      <c r="H41" t="str">
        <f t="shared" si="2"/>
        <v>28452061</v>
      </c>
      <c r="I41" t="b">
        <f t="shared" ca="1" si="3"/>
        <v>0</v>
      </c>
    </row>
    <row r="42" spans="1:9" x14ac:dyDescent="0.3">
      <c r="A42" s="16" t="s">
        <v>1823</v>
      </c>
      <c r="B42" s="2">
        <v>19435152000145</v>
      </c>
      <c r="C42" s="16" t="s">
        <v>1824</v>
      </c>
      <c r="D42" s="5" t="s">
        <v>1751</v>
      </c>
      <c r="E42" s="5" t="s">
        <v>11</v>
      </c>
      <c r="F42" s="22">
        <v>45042</v>
      </c>
      <c r="G42" s="5" t="str">
        <f>IFERROR(VLOOKUP(H42,regs!H:I,2,0),"")</f>
        <v/>
      </c>
      <c r="H42" t="str">
        <f t="shared" si="2"/>
        <v>19435152</v>
      </c>
      <c r="I42" t="b">
        <f t="shared" ca="1" si="3"/>
        <v>0</v>
      </c>
    </row>
    <row r="43" spans="1:9" x14ac:dyDescent="0.3">
      <c r="A43" s="16" t="s">
        <v>1825</v>
      </c>
      <c r="B43" s="2">
        <v>5876012001170</v>
      </c>
      <c r="C43" s="16" t="s">
        <v>1826</v>
      </c>
      <c r="D43" s="5" t="s">
        <v>1751</v>
      </c>
      <c r="E43" s="5" t="s">
        <v>11</v>
      </c>
      <c r="F43" s="22">
        <v>44964</v>
      </c>
      <c r="G43" s="5" t="str">
        <f>IFERROR(VLOOKUP(H43,regs!H:I,2,0),"")</f>
        <v/>
      </c>
      <c r="H43" t="str">
        <f t="shared" si="2"/>
        <v>58760120</v>
      </c>
      <c r="I43" t="str">
        <f t="shared" ca="1" si="3"/>
        <v>Vencido</v>
      </c>
    </row>
    <row r="44" spans="1:9" x14ac:dyDescent="0.3">
      <c r="A44" s="16" t="s">
        <v>919</v>
      </c>
      <c r="B44" s="2">
        <v>45242914006308</v>
      </c>
      <c r="C44" s="16" t="s">
        <v>1827</v>
      </c>
      <c r="D44" s="5" t="s">
        <v>1756</v>
      </c>
      <c r="E44" s="5" t="s">
        <v>11</v>
      </c>
      <c r="F44" s="22"/>
      <c r="G44" s="5" t="str">
        <f>IFERROR(VLOOKUP(H44,regs!H:I,2,0),"")</f>
        <v/>
      </c>
      <c r="H44" t="str">
        <f t="shared" si="2"/>
        <v>45242914</v>
      </c>
      <c r="I44" t="str">
        <f t="shared" ca="1" si="3"/>
        <v/>
      </c>
    </row>
    <row r="45" spans="1:9" x14ac:dyDescent="0.3">
      <c r="A45" s="16" t="s">
        <v>1828</v>
      </c>
      <c r="B45" s="2">
        <v>47908129000247</v>
      </c>
      <c r="C45" s="16" t="s">
        <v>1829</v>
      </c>
      <c r="D45" s="5" t="s">
        <v>1756</v>
      </c>
      <c r="E45" s="5" t="s">
        <v>11</v>
      </c>
      <c r="F45" s="22"/>
      <c r="G45" s="5" t="str">
        <f>IFERROR(VLOOKUP(H45,regs!H:I,2,0),"")</f>
        <v/>
      </c>
      <c r="H45" t="str">
        <f t="shared" si="2"/>
        <v>47908129</v>
      </c>
      <c r="I45" t="str">
        <f t="shared" ca="1" si="3"/>
        <v/>
      </c>
    </row>
    <row r="46" spans="1:9" x14ac:dyDescent="0.3">
      <c r="A46" s="16" t="s">
        <v>232</v>
      </c>
      <c r="B46" s="2">
        <v>5964784000353</v>
      </c>
      <c r="C46" s="16" t="s">
        <v>1830</v>
      </c>
      <c r="D46" s="5" t="s">
        <v>1751</v>
      </c>
      <c r="E46" s="5" t="s">
        <v>11</v>
      </c>
      <c r="F46" s="22">
        <v>44960</v>
      </c>
      <c r="G46" s="5" t="str">
        <f>IFERROR(VLOOKUP(H46,regs!H:I,2,0),"")</f>
        <v>MR066004/2022</v>
      </c>
      <c r="H46" t="str">
        <f t="shared" si="2"/>
        <v>59647840</v>
      </c>
      <c r="I46" t="str">
        <f t="shared" ca="1" si="3"/>
        <v>Vencido</v>
      </c>
    </row>
    <row r="47" spans="1:9" x14ac:dyDescent="0.3">
      <c r="A47" s="16" t="s">
        <v>1246</v>
      </c>
      <c r="B47" s="2">
        <v>59418806002948</v>
      </c>
      <c r="C47" s="16" t="s">
        <v>1831</v>
      </c>
      <c r="D47" s="5" t="s">
        <v>1756</v>
      </c>
      <c r="E47" s="5" t="s">
        <v>11</v>
      </c>
      <c r="F47" s="22"/>
      <c r="G47" s="5" t="str">
        <f>IFERROR(VLOOKUP(H47,regs!H:I,2,0),"")</f>
        <v/>
      </c>
      <c r="H47" t="str">
        <f t="shared" si="2"/>
        <v>59418806</v>
      </c>
      <c r="I47" t="str">
        <f t="shared" ca="1" si="3"/>
        <v/>
      </c>
    </row>
    <row r="48" spans="1:9" x14ac:dyDescent="0.3">
      <c r="A48" s="16" t="s">
        <v>681</v>
      </c>
      <c r="B48" s="2">
        <v>41371454000156</v>
      </c>
      <c r="C48" s="16" t="s">
        <v>1832</v>
      </c>
      <c r="D48" s="5" t="s">
        <v>1756</v>
      </c>
      <c r="E48" s="5" t="s">
        <v>11</v>
      </c>
      <c r="F48" s="22"/>
      <c r="G48" s="5" t="str">
        <f>IFERROR(VLOOKUP(H48,regs!H:I,2,0),"")</f>
        <v/>
      </c>
      <c r="H48" t="str">
        <f t="shared" si="2"/>
        <v>41371454</v>
      </c>
      <c r="I48" t="str">
        <f t="shared" ca="1" si="3"/>
        <v/>
      </c>
    </row>
    <row r="49" spans="1:9" x14ac:dyDescent="0.3">
      <c r="A49" s="16" t="s">
        <v>19</v>
      </c>
      <c r="B49" s="2">
        <v>92016757000191</v>
      </c>
      <c r="C49" s="16" t="s">
        <v>1833</v>
      </c>
      <c r="D49" s="5" t="s">
        <v>1756</v>
      </c>
      <c r="E49" s="5" t="s">
        <v>11</v>
      </c>
      <c r="F49" s="22"/>
      <c r="G49" s="5" t="str">
        <f>IFERROR(VLOOKUP(H49,regs!H:I,2,0),"")</f>
        <v>MR009971/2023</v>
      </c>
      <c r="H49" t="str">
        <f t="shared" si="2"/>
        <v>92016757</v>
      </c>
      <c r="I49" t="str">
        <f t="shared" ca="1" si="3"/>
        <v/>
      </c>
    </row>
    <row r="50" spans="1:9" x14ac:dyDescent="0.3">
      <c r="A50" s="16" t="s">
        <v>1255</v>
      </c>
      <c r="B50" s="2">
        <v>10987804000180</v>
      </c>
      <c r="C50" s="16" t="s">
        <v>1834</v>
      </c>
      <c r="D50" s="5" t="s">
        <v>1751</v>
      </c>
      <c r="E50" s="5" t="s">
        <v>11</v>
      </c>
      <c r="F50" s="22">
        <v>45051</v>
      </c>
      <c r="G50" s="5" t="str">
        <f>IFERROR(VLOOKUP(H50,regs!H:I,2,0),"")</f>
        <v/>
      </c>
      <c r="H50" t="str">
        <f t="shared" si="2"/>
        <v>10987804</v>
      </c>
      <c r="I50" t="b">
        <f t="shared" ca="1" si="3"/>
        <v>0</v>
      </c>
    </row>
    <row r="51" spans="1:9" x14ac:dyDescent="0.3">
      <c r="A51" s="16" t="s">
        <v>564</v>
      </c>
      <c r="B51" s="2">
        <v>8808556000382</v>
      </c>
      <c r="C51" s="16" t="s">
        <v>1835</v>
      </c>
      <c r="D51" s="5" t="s">
        <v>1751</v>
      </c>
      <c r="E51" s="5" t="s">
        <v>11</v>
      </c>
      <c r="F51" s="22">
        <v>44981</v>
      </c>
      <c r="G51" s="5" t="str">
        <f>IFERROR(VLOOKUP(H51,regs!H:I,2,0),"")</f>
        <v>MR014886/2023</v>
      </c>
      <c r="H51" t="str">
        <f t="shared" si="2"/>
        <v>88085560</v>
      </c>
      <c r="I51" t="str">
        <f t="shared" ca="1" si="3"/>
        <v>Vencido</v>
      </c>
    </row>
    <row r="52" spans="1:9" x14ac:dyDescent="0.3">
      <c r="A52" s="16" t="s">
        <v>1836</v>
      </c>
      <c r="B52" s="2">
        <v>34292047000198</v>
      </c>
      <c r="C52" s="16" t="s">
        <v>1837</v>
      </c>
      <c r="D52" s="5" t="s">
        <v>1756</v>
      </c>
      <c r="E52" s="5" t="s">
        <v>11</v>
      </c>
      <c r="F52" s="22"/>
      <c r="G52" s="5" t="str">
        <f>IFERROR(VLOOKUP(H52,regs!H:I,2,0),"")</f>
        <v/>
      </c>
      <c r="H52" t="str">
        <f t="shared" si="2"/>
        <v>34292047</v>
      </c>
      <c r="I52" t="str">
        <f t="shared" ca="1" si="3"/>
        <v/>
      </c>
    </row>
    <row r="53" spans="1:9" x14ac:dyDescent="0.3">
      <c r="A53" s="16" t="s">
        <v>1370</v>
      </c>
      <c r="B53" s="2">
        <v>33041260022303</v>
      </c>
      <c r="C53" s="16" t="s">
        <v>1838</v>
      </c>
      <c r="D53" s="5" t="s">
        <v>1756</v>
      </c>
      <c r="E53" s="5" t="s">
        <v>11</v>
      </c>
      <c r="F53" s="22"/>
      <c r="G53" s="5" t="str">
        <f>IFERROR(VLOOKUP(H53,regs!H:I,2,0),"")</f>
        <v/>
      </c>
      <c r="H53" t="str">
        <f t="shared" si="2"/>
        <v>33041260</v>
      </c>
      <c r="I53" t="str">
        <f t="shared" ca="1" si="3"/>
        <v/>
      </c>
    </row>
    <row r="54" spans="1:9" x14ac:dyDescent="0.3">
      <c r="A54" s="16" t="s">
        <v>1238</v>
      </c>
      <c r="B54" s="2">
        <v>18328118011496</v>
      </c>
      <c r="C54" s="16" t="s">
        <v>1839</v>
      </c>
      <c r="D54" s="5" t="s">
        <v>1751</v>
      </c>
      <c r="E54" s="5" t="s">
        <v>11</v>
      </c>
      <c r="F54" s="22">
        <v>45054</v>
      </c>
      <c r="G54" s="5" t="str">
        <f>IFERROR(VLOOKUP(H54,regs!H:I,2,0),"")</f>
        <v/>
      </c>
      <c r="H54" t="str">
        <f t="shared" si="2"/>
        <v>18328118</v>
      </c>
      <c r="I54" t="b">
        <f t="shared" ca="1" si="3"/>
        <v>0</v>
      </c>
    </row>
    <row r="55" spans="1:9" x14ac:dyDescent="0.3">
      <c r="A55" s="16" t="s">
        <v>158</v>
      </c>
      <c r="B55" s="2">
        <v>1098983010680</v>
      </c>
      <c r="C55" s="16" t="s">
        <v>1840</v>
      </c>
      <c r="D55" s="5" t="s">
        <v>1756</v>
      </c>
      <c r="E55" s="5" t="s">
        <v>11</v>
      </c>
      <c r="F55" s="22"/>
      <c r="G55" s="5" t="str">
        <f>IFERROR(VLOOKUP(H55,regs!H:I,2,0),"")</f>
        <v/>
      </c>
      <c r="H55" t="str">
        <f t="shared" si="2"/>
        <v>10989830</v>
      </c>
      <c r="I55" t="str">
        <f t="shared" ca="1" si="3"/>
        <v/>
      </c>
    </row>
    <row r="56" spans="1:9" x14ac:dyDescent="0.3">
      <c r="A56" s="16" t="s">
        <v>1588</v>
      </c>
      <c r="B56" s="2">
        <v>61189288001908</v>
      </c>
      <c r="C56" s="16" t="s">
        <v>1841</v>
      </c>
      <c r="D56" s="5" t="s">
        <v>1751</v>
      </c>
      <c r="E56" s="5" t="s">
        <v>11</v>
      </c>
      <c r="F56" s="22">
        <v>45001</v>
      </c>
      <c r="G56" s="5" t="str">
        <f>IFERROR(VLOOKUP(H56,regs!H:I,2,0),"")</f>
        <v>MR014131/2023</v>
      </c>
      <c r="H56" t="str">
        <f t="shared" si="2"/>
        <v>61189288</v>
      </c>
      <c r="I56" t="str">
        <f t="shared" ca="1" si="3"/>
        <v>Vencido</v>
      </c>
    </row>
    <row r="57" spans="1:9" x14ac:dyDescent="0.3">
      <c r="A57" s="16" t="s">
        <v>1842</v>
      </c>
      <c r="B57" s="2">
        <v>15048124002753</v>
      </c>
      <c r="C57" s="16" t="s">
        <v>1843</v>
      </c>
      <c r="D57" s="5" t="s">
        <v>1756</v>
      </c>
      <c r="E57" s="5" t="s">
        <v>11</v>
      </c>
      <c r="F57" s="22"/>
      <c r="G57" s="5" t="str">
        <f>IFERROR(VLOOKUP(H57,regs!H:I,2,0),"")</f>
        <v/>
      </c>
      <c r="H57" t="str">
        <f t="shared" si="2"/>
        <v>15048124</v>
      </c>
      <c r="I57" t="str">
        <f t="shared" ca="1" si="3"/>
        <v/>
      </c>
    </row>
    <row r="58" spans="1:9" x14ac:dyDescent="0.3">
      <c r="A58" s="16" t="s">
        <v>1129</v>
      </c>
      <c r="B58" s="2">
        <v>2314041003101</v>
      </c>
      <c r="C58" s="16" t="s">
        <v>1844</v>
      </c>
      <c r="D58" s="5" t="s">
        <v>1756</v>
      </c>
      <c r="E58" s="5" t="s">
        <v>11</v>
      </c>
      <c r="F58" s="22"/>
      <c r="G58" s="5" t="str">
        <f>IFERROR(VLOOKUP(H58,regs!H:I,2,0),"")</f>
        <v>MR002346/2023</v>
      </c>
      <c r="H58" t="str">
        <f t="shared" si="2"/>
        <v>23140410</v>
      </c>
      <c r="I58" t="str">
        <f t="shared" ca="1" si="3"/>
        <v/>
      </c>
    </row>
    <row r="59" spans="1:9" x14ac:dyDescent="0.3">
      <c r="A59" s="16" t="s">
        <v>1226</v>
      </c>
      <c r="B59" s="2">
        <v>84453844046412</v>
      </c>
      <c r="C59" s="16" t="s">
        <v>1845</v>
      </c>
      <c r="D59" s="5" t="s">
        <v>1756</v>
      </c>
      <c r="E59" s="5" t="s">
        <v>11</v>
      </c>
      <c r="F59" s="22"/>
      <c r="G59" s="5" t="str">
        <f>IFERROR(VLOOKUP(H59,regs!H:I,2,0),"")</f>
        <v>MR010238/2023</v>
      </c>
      <c r="H59" t="str">
        <f t="shared" si="2"/>
        <v>84453844</v>
      </c>
      <c r="I59" t="str">
        <f t="shared" ca="1" si="3"/>
        <v/>
      </c>
    </row>
    <row r="60" spans="1:9" x14ac:dyDescent="0.3">
      <c r="A60" s="16" t="s">
        <v>1325</v>
      </c>
      <c r="B60" s="2">
        <v>11014557000955</v>
      </c>
      <c r="C60" s="16" t="s">
        <v>1846</v>
      </c>
      <c r="D60" s="5" t="s">
        <v>1756</v>
      </c>
      <c r="E60" s="5" t="s">
        <v>11</v>
      </c>
      <c r="F60" s="22"/>
      <c r="G60" s="5" t="str">
        <f>IFERROR(VLOOKUP(H60,regs!H:I,2,0),"")</f>
        <v/>
      </c>
      <c r="H60" t="str">
        <f t="shared" si="2"/>
        <v>11014557</v>
      </c>
      <c r="I60" t="str">
        <f t="shared" ca="1" si="3"/>
        <v/>
      </c>
    </row>
    <row r="61" spans="1:9" x14ac:dyDescent="0.3">
      <c r="A61" s="16" t="s">
        <v>1327</v>
      </c>
      <c r="B61" s="2">
        <v>47100110002566</v>
      </c>
      <c r="C61" s="16" t="s">
        <v>1847</v>
      </c>
      <c r="D61" s="5" t="s">
        <v>1756</v>
      </c>
      <c r="E61" s="5" t="s">
        <v>11</v>
      </c>
      <c r="F61" s="22"/>
      <c r="G61" s="5" t="str">
        <f>IFERROR(VLOOKUP(H61,regs!H:I,2,0),"")</f>
        <v/>
      </c>
      <c r="H61" t="str">
        <f t="shared" si="2"/>
        <v>47100110</v>
      </c>
      <c r="I61" t="str">
        <f t="shared" ca="1" si="3"/>
        <v/>
      </c>
    </row>
    <row r="62" spans="1:9" x14ac:dyDescent="0.3">
      <c r="A62" s="16" t="s">
        <v>288</v>
      </c>
      <c r="B62" s="2">
        <v>17574281000199</v>
      </c>
      <c r="C62" s="16" t="s">
        <v>1848</v>
      </c>
      <c r="D62" s="5" t="s">
        <v>1756</v>
      </c>
      <c r="E62" s="5" t="s">
        <v>11</v>
      </c>
      <c r="F62" s="22"/>
      <c r="G62" s="5" t="str">
        <f>IFERROR(VLOOKUP(H62,regs!H:I,2,0),"")</f>
        <v/>
      </c>
      <c r="H62" t="str">
        <f t="shared" si="2"/>
        <v>17574281</v>
      </c>
      <c r="I62" t="str">
        <f t="shared" ca="1" si="3"/>
        <v/>
      </c>
    </row>
    <row r="63" spans="1:9" x14ac:dyDescent="0.3">
      <c r="A63" s="16" t="s">
        <v>1666</v>
      </c>
      <c r="B63" s="2">
        <v>20593518000274</v>
      </c>
      <c r="C63" s="16" t="s">
        <v>1849</v>
      </c>
      <c r="D63" s="5" t="s">
        <v>1751</v>
      </c>
      <c r="E63" s="5" t="s">
        <v>11</v>
      </c>
      <c r="F63" s="22">
        <v>45021</v>
      </c>
      <c r="G63" s="5" t="str">
        <f>IFERROR(VLOOKUP(H63,regs!H:I,2,0),"")</f>
        <v>MR018101/2023</v>
      </c>
      <c r="H63" t="str">
        <f t="shared" si="2"/>
        <v>20593518</v>
      </c>
      <c r="I63" t="str">
        <f t="shared" ca="1" si="3"/>
        <v>Aviso</v>
      </c>
    </row>
    <row r="64" spans="1:9" x14ac:dyDescent="0.3">
      <c r="A64" s="16" t="s">
        <v>1850</v>
      </c>
      <c r="B64" s="2">
        <v>44496590000160</v>
      </c>
      <c r="C64" s="16" t="s">
        <v>1851</v>
      </c>
      <c r="D64" s="5" t="s">
        <v>1756</v>
      </c>
      <c r="E64" s="5" t="s">
        <v>11</v>
      </c>
      <c r="F64" s="22"/>
      <c r="G64" s="5" t="str">
        <f>IFERROR(VLOOKUP(H64,regs!H:I,2,0),"")</f>
        <v/>
      </c>
      <c r="H64" t="str">
        <f t="shared" si="2"/>
        <v>44496590</v>
      </c>
      <c r="I64" t="str">
        <f t="shared" ca="1" si="3"/>
        <v/>
      </c>
    </row>
    <row r="65" spans="1:9" x14ac:dyDescent="0.3">
      <c r="A65" s="16" t="s">
        <v>1065</v>
      </c>
      <c r="B65" s="2">
        <v>44571005000140</v>
      </c>
      <c r="C65" s="16" t="s">
        <v>1852</v>
      </c>
      <c r="D65" s="5" t="s">
        <v>1756</v>
      </c>
      <c r="E65" s="5" t="s">
        <v>11</v>
      </c>
      <c r="F65" s="22"/>
      <c r="G65" s="5" t="str">
        <f>IFERROR(VLOOKUP(H65,regs!H:I,2,0),"")</f>
        <v/>
      </c>
      <c r="H65" t="str">
        <f t="shared" si="2"/>
        <v>44571005</v>
      </c>
      <c r="I65" t="str">
        <f t="shared" ca="1" si="3"/>
        <v/>
      </c>
    </row>
    <row r="66" spans="1:9" x14ac:dyDescent="0.3">
      <c r="A66" s="16" t="s">
        <v>1057</v>
      </c>
      <c r="B66" s="2">
        <v>40740267000130</v>
      </c>
      <c r="C66" s="16" t="s">
        <v>1853</v>
      </c>
      <c r="D66" s="5" t="s">
        <v>1756</v>
      </c>
      <c r="E66" s="5" t="s">
        <v>11</v>
      </c>
      <c r="F66" s="22"/>
      <c r="G66" s="5" t="str">
        <f>IFERROR(VLOOKUP(H66,regs!H:I,2,0),"")</f>
        <v/>
      </c>
      <c r="H66" t="str">
        <f t="shared" ref="H66:H97" si="4">LEFT(B66,8)</f>
        <v>40740267</v>
      </c>
      <c r="I66" t="str">
        <f t="shared" ref="I66:I97" ca="1" si="5">IF(F66&lt;&gt; "",IF(DATEDIF(F66,TODAY(),"D")&gt;60,"Vencido",IF(DATEDIF(F66,TODAY(),"D")&gt;30,"Aviso")),"")</f>
        <v/>
      </c>
    </row>
    <row r="67" spans="1:9" x14ac:dyDescent="0.3">
      <c r="A67" s="16" t="s">
        <v>1071</v>
      </c>
      <c r="B67" s="2">
        <v>44579574000131</v>
      </c>
      <c r="C67" s="16" t="s">
        <v>1854</v>
      </c>
      <c r="D67" s="5" t="s">
        <v>1756</v>
      </c>
      <c r="E67" s="5" t="s">
        <v>11</v>
      </c>
      <c r="F67" s="22"/>
      <c r="G67" s="5" t="str">
        <f>IFERROR(VLOOKUP(H67,regs!H:I,2,0),"")</f>
        <v/>
      </c>
      <c r="H67" t="str">
        <f t="shared" si="4"/>
        <v>44579574</v>
      </c>
      <c r="I67" t="str">
        <f t="shared" ca="1" si="5"/>
        <v/>
      </c>
    </row>
    <row r="68" spans="1:9" x14ac:dyDescent="0.3">
      <c r="A68" s="16" t="s">
        <v>1067</v>
      </c>
      <c r="B68" s="2">
        <v>39158117000133</v>
      </c>
      <c r="C68" s="16" t="s">
        <v>1855</v>
      </c>
      <c r="D68" s="5" t="s">
        <v>1756</v>
      </c>
      <c r="E68" s="5" t="s">
        <v>11</v>
      </c>
      <c r="F68" s="22"/>
      <c r="G68" s="5" t="str">
        <f>IFERROR(VLOOKUP(H68,regs!H:I,2,0),"")</f>
        <v/>
      </c>
      <c r="H68" t="str">
        <f t="shared" si="4"/>
        <v>39158117</v>
      </c>
      <c r="I68" t="str">
        <f t="shared" ca="1" si="5"/>
        <v/>
      </c>
    </row>
    <row r="69" spans="1:9" x14ac:dyDescent="0.3">
      <c r="A69" s="16" t="s">
        <v>1248</v>
      </c>
      <c r="B69" s="2">
        <v>24276833006189</v>
      </c>
      <c r="C69" s="16" t="s">
        <v>1856</v>
      </c>
      <c r="D69" s="5" t="s">
        <v>1756</v>
      </c>
      <c r="E69" s="5" t="s">
        <v>11</v>
      </c>
      <c r="F69" s="22"/>
      <c r="G69" s="5" t="str">
        <f>IFERROR(VLOOKUP(H69,regs!H:I,2,0),"")</f>
        <v/>
      </c>
      <c r="H69" t="str">
        <f t="shared" si="4"/>
        <v>24276833</v>
      </c>
      <c r="I69" t="str">
        <f t="shared" ca="1" si="5"/>
        <v/>
      </c>
    </row>
    <row r="70" spans="1:9" x14ac:dyDescent="0.3">
      <c r="A70" s="16" t="s">
        <v>1708</v>
      </c>
      <c r="B70" s="2">
        <v>4038697000140</v>
      </c>
      <c r="C70" s="16" t="s">
        <v>1857</v>
      </c>
      <c r="D70" s="5" t="s">
        <v>1751</v>
      </c>
      <c r="E70" s="5" t="s">
        <v>11</v>
      </c>
      <c r="F70" s="22">
        <v>45043</v>
      </c>
      <c r="G70" s="5" t="str">
        <f>IFERROR(VLOOKUP(H70,regs!H:I,2,0),"")</f>
        <v>MR020393/2023</v>
      </c>
      <c r="H70" t="str">
        <f t="shared" si="4"/>
        <v>40386970</v>
      </c>
      <c r="I70" t="b">
        <f t="shared" ca="1" si="5"/>
        <v>0</v>
      </c>
    </row>
    <row r="71" spans="1:9" x14ac:dyDescent="0.3">
      <c r="A71" s="16" t="s">
        <v>1858</v>
      </c>
      <c r="B71" s="2">
        <v>38167057000152</v>
      </c>
      <c r="C71" s="16" t="s">
        <v>1859</v>
      </c>
      <c r="D71" s="5" t="s">
        <v>1751</v>
      </c>
      <c r="E71" s="5" t="s">
        <v>11</v>
      </c>
      <c r="F71" s="22">
        <v>45048</v>
      </c>
      <c r="G71" s="5" t="str">
        <f>IFERROR(VLOOKUP(H71,regs!H:I,2,0),"")</f>
        <v/>
      </c>
      <c r="H71" t="str">
        <f t="shared" si="4"/>
        <v>38167057</v>
      </c>
      <c r="I71" t="b">
        <f t="shared" ca="1" si="5"/>
        <v>0</v>
      </c>
    </row>
    <row r="72" spans="1:9" x14ac:dyDescent="0.3">
      <c r="A72" s="16" t="s">
        <v>1860</v>
      </c>
      <c r="B72" s="2">
        <v>28581753000157</v>
      </c>
      <c r="C72" s="16" t="s">
        <v>1861</v>
      </c>
      <c r="D72" s="5" t="s">
        <v>1751</v>
      </c>
      <c r="E72" s="5" t="s">
        <v>11</v>
      </c>
      <c r="F72" s="22">
        <v>45048</v>
      </c>
      <c r="G72" s="5" t="str">
        <f>IFERROR(VLOOKUP(H72,regs!H:I,2,0),"")</f>
        <v/>
      </c>
      <c r="H72" t="str">
        <f t="shared" si="4"/>
        <v>28581753</v>
      </c>
      <c r="I72" t="b">
        <f t="shared" ca="1" si="5"/>
        <v>0</v>
      </c>
    </row>
    <row r="73" spans="1:9" x14ac:dyDescent="0.3">
      <c r="A73" s="16" t="s">
        <v>1862</v>
      </c>
      <c r="B73" s="2">
        <v>33534067000750</v>
      </c>
      <c r="C73" s="16" t="s">
        <v>1863</v>
      </c>
      <c r="D73" s="5" t="s">
        <v>1756</v>
      </c>
      <c r="E73" s="5" t="s">
        <v>11</v>
      </c>
      <c r="F73" s="22"/>
      <c r="G73" s="5" t="str">
        <f>IFERROR(VLOOKUP(H73,regs!H:I,2,0),"")</f>
        <v/>
      </c>
      <c r="H73" t="str">
        <f t="shared" si="4"/>
        <v>33534067</v>
      </c>
      <c r="I73" t="str">
        <f t="shared" ca="1" si="5"/>
        <v/>
      </c>
    </row>
    <row r="74" spans="1:9" x14ac:dyDescent="0.3">
      <c r="A74" s="16" t="s">
        <v>1864</v>
      </c>
      <c r="B74" s="2">
        <v>46494237000177</v>
      </c>
      <c r="C74" s="16" t="s">
        <v>1865</v>
      </c>
      <c r="D74" s="5" t="s">
        <v>1756</v>
      </c>
      <c r="E74" s="5" t="s">
        <v>11</v>
      </c>
      <c r="F74" s="22"/>
      <c r="G74" s="5" t="str">
        <f>IFERROR(VLOOKUP(H74,regs!H:I,2,0),"")</f>
        <v/>
      </c>
      <c r="H74" t="str">
        <f t="shared" si="4"/>
        <v>46494237</v>
      </c>
      <c r="I74" t="str">
        <f t="shared" ca="1" si="5"/>
        <v/>
      </c>
    </row>
    <row r="75" spans="1:9" x14ac:dyDescent="0.3">
      <c r="A75" s="16" t="s">
        <v>1866</v>
      </c>
      <c r="B75" s="2">
        <v>10413732000167</v>
      </c>
      <c r="C75" s="16" t="s">
        <v>1867</v>
      </c>
      <c r="D75" s="5" t="s">
        <v>1751</v>
      </c>
      <c r="E75" s="5" t="s">
        <v>11</v>
      </c>
      <c r="F75" s="22">
        <v>45048</v>
      </c>
      <c r="G75" s="5" t="str">
        <f>IFERROR(VLOOKUP(H75,regs!H:I,2,0),"")</f>
        <v/>
      </c>
      <c r="H75" t="str">
        <f t="shared" si="4"/>
        <v>10413732</v>
      </c>
      <c r="I75" t="b">
        <f t="shared" ca="1" si="5"/>
        <v>0</v>
      </c>
    </row>
    <row r="76" spans="1:9" x14ac:dyDescent="0.3">
      <c r="A76" s="16" t="s">
        <v>929</v>
      </c>
      <c r="B76" s="2">
        <v>58731662010184</v>
      </c>
      <c r="C76" s="16" t="s">
        <v>1868</v>
      </c>
      <c r="D76" s="5" t="s">
        <v>1756</v>
      </c>
      <c r="E76" s="5" t="s">
        <v>11</v>
      </c>
      <c r="F76" s="22"/>
      <c r="G76" s="5" t="str">
        <f>IFERROR(VLOOKUP(H76,regs!H:I,2,0),"")</f>
        <v/>
      </c>
      <c r="H76" t="str">
        <f t="shared" si="4"/>
        <v>58731662</v>
      </c>
      <c r="I76" t="str">
        <f t="shared" ca="1" si="5"/>
        <v/>
      </c>
    </row>
    <row r="77" spans="1:9" x14ac:dyDescent="0.3">
      <c r="A77" s="16" t="s">
        <v>1869</v>
      </c>
      <c r="B77" s="2">
        <v>9416879000121</v>
      </c>
      <c r="C77" s="16" t="s">
        <v>1870</v>
      </c>
      <c r="D77" s="5" t="s">
        <v>1756</v>
      </c>
      <c r="E77" s="5" t="s">
        <v>11</v>
      </c>
      <c r="F77" s="22"/>
      <c r="G77" s="5" t="str">
        <f>IFERROR(VLOOKUP(H77,regs!H:I,2,0),"")</f>
        <v/>
      </c>
      <c r="H77" t="str">
        <f t="shared" si="4"/>
        <v>94168790</v>
      </c>
      <c r="I77" t="str">
        <f t="shared" ca="1" si="5"/>
        <v/>
      </c>
    </row>
    <row r="78" spans="1:9" x14ac:dyDescent="0.3">
      <c r="A78" s="16" t="s">
        <v>1871</v>
      </c>
      <c r="B78" s="2">
        <v>6121357000104</v>
      </c>
      <c r="C78" s="16" t="s">
        <v>1872</v>
      </c>
      <c r="D78" s="5" t="s">
        <v>1751</v>
      </c>
      <c r="E78" s="5" t="s">
        <v>11</v>
      </c>
      <c r="F78" s="22">
        <v>45056</v>
      </c>
      <c r="G78" s="5" t="str">
        <f>IFERROR(VLOOKUP(H78,regs!H:I,2,0),"")</f>
        <v/>
      </c>
      <c r="H78" t="str">
        <f t="shared" si="4"/>
        <v>61213570</v>
      </c>
      <c r="I78" t="b">
        <f t="shared" ca="1" si="5"/>
        <v>0</v>
      </c>
    </row>
    <row r="79" spans="1:9" x14ac:dyDescent="0.3">
      <c r="A79" s="16" t="s">
        <v>1873</v>
      </c>
      <c r="B79" s="2">
        <v>30088971000104</v>
      </c>
      <c r="C79" s="16" t="s">
        <v>1874</v>
      </c>
      <c r="D79" s="5" t="s">
        <v>1756</v>
      </c>
      <c r="E79" s="5" t="s">
        <v>11</v>
      </c>
      <c r="F79" s="22"/>
      <c r="G79" s="5" t="str">
        <f>IFERROR(VLOOKUP(H79,regs!H:I,2,0),"")</f>
        <v/>
      </c>
      <c r="H79" t="str">
        <f t="shared" si="4"/>
        <v>30088971</v>
      </c>
      <c r="I79" t="str">
        <f t="shared" ca="1" si="5"/>
        <v/>
      </c>
    </row>
    <row r="80" spans="1:9" x14ac:dyDescent="0.3">
      <c r="A80" s="16" t="s">
        <v>939</v>
      </c>
      <c r="B80" s="2">
        <v>43708379005675</v>
      </c>
      <c r="C80" s="16" t="s">
        <v>1875</v>
      </c>
      <c r="D80" s="5" t="s">
        <v>1756</v>
      </c>
      <c r="E80" s="5" t="s">
        <v>11</v>
      </c>
      <c r="F80" s="22"/>
      <c r="G80" s="5" t="str">
        <f>IFERROR(VLOOKUP(H80,regs!H:I,2,0),"")</f>
        <v/>
      </c>
      <c r="H80" t="str">
        <f t="shared" si="4"/>
        <v>43708379</v>
      </c>
      <c r="I80" t="str">
        <f t="shared" ca="1" si="5"/>
        <v/>
      </c>
    </row>
    <row r="81" spans="1:9" x14ac:dyDescent="0.3">
      <c r="A81" s="16" t="s">
        <v>1876</v>
      </c>
      <c r="B81" s="2">
        <v>5520581000106</v>
      </c>
      <c r="C81" s="16" t="s">
        <v>1877</v>
      </c>
      <c r="D81" s="5" t="s">
        <v>1756</v>
      </c>
      <c r="E81" s="5" t="s">
        <v>11</v>
      </c>
      <c r="F81" s="22"/>
      <c r="G81" s="5" t="str">
        <f>IFERROR(VLOOKUP(H81,regs!H:I,2,0),"")</f>
        <v/>
      </c>
      <c r="H81" t="str">
        <f t="shared" si="4"/>
        <v>55205810</v>
      </c>
      <c r="I81" t="str">
        <f t="shared" ca="1" si="5"/>
        <v/>
      </c>
    </row>
    <row r="82" spans="1:9" x14ac:dyDescent="0.3">
      <c r="A82" s="16" t="s">
        <v>1878</v>
      </c>
      <c r="B82" s="2">
        <v>50233143000111</v>
      </c>
      <c r="C82" s="16" t="s">
        <v>1879</v>
      </c>
      <c r="D82" s="5" t="s">
        <v>1756</v>
      </c>
      <c r="E82" s="5" t="s">
        <v>11</v>
      </c>
      <c r="F82" s="22"/>
      <c r="G82" s="5" t="str">
        <f>IFERROR(VLOOKUP(H82,regs!H:I,2,0),"")</f>
        <v/>
      </c>
      <c r="H82" t="str">
        <f t="shared" si="4"/>
        <v>50233143</v>
      </c>
      <c r="I82" t="str">
        <f t="shared" ca="1" si="5"/>
        <v/>
      </c>
    </row>
    <row r="83" spans="1:9" x14ac:dyDescent="0.3">
      <c r="A83" s="16" t="s">
        <v>1880</v>
      </c>
      <c r="B83" s="2">
        <v>49995556000154</v>
      </c>
      <c r="C83" s="16" t="s">
        <v>1881</v>
      </c>
      <c r="D83" s="5" t="s">
        <v>1756</v>
      </c>
      <c r="E83" s="5" t="s">
        <v>11</v>
      </c>
      <c r="F83" s="22"/>
      <c r="G83" s="5" t="str">
        <f>IFERROR(VLOOKUP(H83,regs!H:I,2,0),"")</f>
        <v/>
      </c>
      <c r="H83" t="str">
        <f t="shared" si="4"/>
        <v>49995556</v>
      </c>
      <c r="I83" t="str">
        <f t="shared" ca="1" si="5"/>
        <v/>
      </c>
    </row>
    <row r="84" spans="1:9" x14ac:dyDescent="0.3">
      <c r="A84" s="16" t="s">
        <v>870</v>
      </c>
      <c r="B84" s="2">
        <v>94290483000150</v>
      </c>
      <c r="C84" s="16" t="s">
        <v>1882</v>
      </c>
      <c r="D84" s="5" t="s">
        <v>1751</v>
      </c>
      <c r="E84" s="5" t="s">
        <v>11</v>
      </c>
      <c r="F84" s="22">
        <v>45058</v>
      </c>
      <c r="G84" s="5" t="str">
        <f>IFERROR(VLOOKUP(H84,regs!H:I,2,0),"")</f>
        <v/>
      </c>
      <c r="H84" t="str">
        <f t="shared" si="4"/>
        <v>94290483</v>
      </c>
      <c r="I84" t="b">
        <f t="shared" ca="1" si="5"/>
        <v>0</v>
      </c>
    </row>
    <row r="85" spans="1:9" x14ac:dyDescent="0.3">
      <c r="A85" s="16" t="s">
        <v>1883</v>
      </c>
      <c r="B85" s="2">
        <v>22783520000150</v>
      </c>
      <c r="C85" s="16" t="s">
        <v>1884</v>
      </c>
      <c r="D85" s="5" t="s">
        <v>1751</v>
      </c>
      <c r="E85" s="5" t="s">
        <v>11</v>
      </c>
      <c r="F85" s="22">
        <v>45058</v>
      </c>
      <c r="G85" s="5" t="str">
        <f>IFERROR(VLOOKUP(H85,regs!H:I,2,0),"")</f>
        <v/>
      </c>
      <c r="H85" t="str">
        <f t="shared" si="4"/>
        <v>22783520</v>
      </c>
      <c r="I85" t="b">
        <f t="shared" ca="1" si="5"/>
        <v>0</v>
      </c>
    </row>
    <row r="86" spans="1:9" x14ac:dyDescent="0.3">
      <c r="A86" s="16" t="s">
        <v>1885</v>
      </c>
      <c r="B86" s="2">
        <v>48453787000173</v>
      </c>
      <c r="C86" s="16" t="s">
        <v>1886</v>
      </c>
      <c r="D86" s="5" t="s">
        <v>1756</v>
      </c>
      <c r="E86" s="5" t="s">
        <v>11</v>
      </c>
      <c r="F86" s="22"/>
      <c r="G86" s="5" t="str">
        <f>IFERROR(VLOOKUP(H86,regs!H:I,2,0),"")</f>
        <v/>
      </c>
      <c r="H86" t="str">
        <f t="shared" si="4"/>
        <v>48453787</v>
      </c>
      <c r="I86" t="str">
        <f t="shared" ca="1" si="5"/>
        <v/>
      </c>
    </row>
    <row r="87" spans="1:9" x14ac:dyDescent="0.3">
      <c r="A87" s="16" t="s">
        <v>763</v>
      </c>
      <c r="B87" s="2">
        <v>4918617000141</v>
      </c>
      <c r="C87" s="16" t="s">
        <v>1887</v>
      </c>
      <c r="D87" s="5" t="s">
        <v>1751</v>
      </c>
      <c r="E87" s="5" t="s">
        <v>11</v>
      </c>
      <c r="F87" s="22">
        <v>45058</v>
      </c>
      <c r="G87" s="5" t="str">
        <f>IFERROR(VLOOKUP(H87,regs!H:I,2,0),"")</f>
        <v/>
      </c>
      <c r="H87" t="str">
        <f t="shared" si="4"/>
        <v>49186170</v>
      </c>
      <c r="I87" t="b">
        <f t="shared" ca="1" si="5"/>
        <v>0</v>
      </c>
    </row>
    <row r="88" spans="1:9" x14ac:dyDescent="0.3">
      <c r="A88" s="16" t="s">
        <v>1888</v>
      </c>
      <c r="B88" s="2">
        <v>89268395000111</v>
      </c>
      <c r="C88" s="16" t="s">
        <v>1889</v>
      </c>
      <c r="D88" s="5" t="s">
        <v>1751</v>
      </c>
      <c r="E88" s="5" t="s">
        <v>11</v>
      </c>
      <c r="F88" s="22">
        <v>45057</v>
      </c>
      <c r="G88" s="5" t="str">
        <f>IFERROR(VLOOKUP(H88,regs!H:I,2,0),"")</f>
        <v/>
      </c>
      <c r="H88" t="str">
        <f t="shared" si="4"/>
        <v>89268395</v>
      </c>
      <c r="I88" t="b">
        <f t="shared" ca="1" si="5"/>
        <v>0</v>
      </c>
    </row>
    <row r="89" spans="1:9" x14ac:dyDescent="0.3">
      <c r="A89" s="16" t="s">
        <v>1890</v>
      </c>
      <c r="B89" s="2">
        <v>38824899000130</v>
      </c>
      <c r="C89" s="16" t="s">
        <v>1891</v>
      </c>
      <c r="D89" s="5" t="s">
        <v>1751</v>
      </c>
      <c r="E89" s="5" t="s">
        <v>11</v>
      </c>
      <c r="F89" s="22">
        <v>45058</v>
      </c>
      <c r="G89" s="5" t="str">
        <f>IFERROR(VLOOKUP(H89,regs!H:I,2,0),"")</f>
        <v/>
      </c>
      <c r="H89" t="str">
        <f t="shared" si="4"/>
        <v>38824899</v>
      </c>
      <c r="I89" t="b">
        <f t="shared" ca="1" si="5"/>
        <v>0</v>
      </c>
    </row>
    <row r="90" spans="1:9" x14ac:dyDescent="0.3">
      <c r="A90" s="16" t="s">
        <v>1892</v>
      </c>
      <c r="B90" s="2">
        <v>39676354000196</v>
      </c>
      <c r="C90" s="16" t="s">
        <v>1893</v>
      </c>
      <c r="D90" s="5" t="s">
        <v>1756</v>
      </c>
      <c r="E90" s="5" t="s">
        <v>11</v>
      </c>
      <c r="F90" s="22"/>
      <c r="G90" s="5" t="str">
        <f>IFERROR(VLOOKUP(H90,regs!H:I,2,0),"")</f>
        <v/>
      </c>
      <c r="H90" t="str">
        <f t="shared" si="4"/>
        <v>39676354</v>
      </c>
      <c r="I90" t="str">
        <f t="shared" ca="1" si="5"/>
        <v/>
      </c>
    </row>
    <row r="91" spans="1:9" x14ac:dyDescent="0.3">
      <c r="A91" s="16" t="s">
        <v>1744</v>
      </c>
      <c r="B91" s="2">
        <v>2721404000108</v>
      </c>
      <c r="C91" s="16" t="s">
        <v>1894</v>
      </c>
      <c r="D91" s="5" t="s">
        <v>1751</v>
      </c>
      <c r="E91" s="5" t="s">
        <v>11</v>
      </c>
      <c r="F91" s="22">
        <v>45057</v>
      </c>
      <c r="G91" s="5" t="str">
        <f>IFERROR(VLOOKUP(H91,regs!H:I,2,0),"")</f>
        <v>MR022917/2023</v>
      </c>
      <c r="H91" t="str">
        <f t="shared" si="4"/>
        <v>27214040</v>
      </c>
      <c r="I91" t="b">
        <f t="shared" ca="1" si="5"/>
        <v>0</v>
      </c>
    </row>
    <row r="92" spans="1:9" x14ac:dyDescent="0.3">
      <c r="A92" s="16" t="s">
        <v>720</v>
      </c>
      <c r="B92" s="2">
        <v>94678224000109</v>
      </c>
      <c r="C92" s="16" t="s">
        <v>1895</v>
      </c>
      <c r="D92" s="5" t="s">
        <v>1751</v>
      </c>
      <c r="E92" s="5" t="s">
        <v>11</v>
      </c>
      <c r="F92" s="22">
        <v>45057</v>
      </c>
      <c r="G92" s="5" t="str">
        <f>IFERROR(VLOOKUP(H92,regs!H:I,2,0),"")</f>
        <v/>
      </c>
      <c r="H92" t="str">
        <f t="shared" si="4"/>
        <v>94678224</v>
      </c>
      <c r="I92" t="b">
        <f t="shared" ca="1" si="5"/>
        <v>0</v>
      </c>
    </row>
    <row r="93" spans="1:9" x14ac:dyDescent="0.3">
      <c r="A93" s="16" t="s">
        <v>1705</v>
      </c>
      <c r="B93" s="2">
        <v>25424804000149</v>
      </c>
      <c r="C93" s="16" t="s">
        <v>1896</v>
      </c>
      <c r="D93" s="5" t="s">
        <v>1751</v>
      </c>
      <c r="E93" s="5" t="s">
        <v>11</v>
      </c>
      <c r="F93" s="22">
        <v>45061</v>
      </c>
      <c r="G93" s="5" t="str">
        <f>IFERROR(VLOOKUP(H93,regs!H:I,2,0),"")</f>
        <v>MR019016/2023</v>
      </c>
      <c r="H93" t="str">
        <f t="shared" si="4"/>
        <v>25424804</v>
      </c>
      <c r="I93" t="b">
        <f t="shared" ca="1" si="5"/>
        <v>0</v>
      </c>
    </row>
    <row r="94" spans="1:9" x14ac:dyDescent="0.3">
      <c r="A94" s="16"/>
      <c r="B94" s="2"/>
      <c r="C94" s="16"/>
      <c r="D94" s="5"/>
      <c r="E94" s="5"/>
      <c r="F94" s="22"/>
      <c r="G94" s="5">
        <f>IFERROR(VLOOKUP(H94,regs!H:I,2,0),"")</f>
        <v>0</v>
      </c>
      <c r="H94" t="str">
        <f t="shared" si="4"/>
        <v/>
      </c>
      <c r="I94" t="str">
        <f t="shared" ca="1" si="5"/>
        <v/>
      </c>
    </row>
    <row r="95" spans="1:9" x14ac:dyDescent="0.3">
      <c r="A95" s="16"/>
      <c r="B95" s="2"/>
      <c r="C95" s="16"/>
      <c r="D95" s="5"/>
      <c r="E95" s="5"/>
      <c r="F95" s="22"/>
      <c r="G95" s="5">
        <f>IFERROR(VLOOKUP(H95,regs!H:I,2,0),"")</f>
        <v>0</v>
      </c>
      <c r="H95" t="str">
        <f t="shared" si="4"/>
        <v/>
      </c>
      <c r="I95" t="str">
        <f t="shared" ca="1" si="5"/>
        <v/>
      </c>
    </row>
    <row r="96" spans="1:9" x14ac:dyDescent="0.3">
      <c r="A96" s="16"/>
      <c r="B96" s="2"/>
      <c r="C96" s="16"/>
      <c r="D96" s="5"/>
      <c r="E96" s="5"/>
      <c r="F96" s="22"/>
      <c r="G96" s="5">
        <f>IFERROR(VLOOKUP(H96,regs!H:I,2,0),"")</f>
        <v>0</v>
      </c>
      <c r="H96" t="str">
        <f t="shared" si="4"/>
        <v/>
      </c>
      <c r="I96" t="str">
        <f t="shared" ca="1" si="5"/>
        <v/>
      </c>
    </row>
    <row r="97" spans="1:9" x14ac:dyDescent="0.3">
      <c r="A97" s="16"/>
      <c r="B97" s="2"/>
      <c r="C97" s="16"/>
      <c r="D97" s="5"/>
      <c r="E97" s="5"/>
      <c r="F97" s="22"/>
      <c r="G97" s="5">
        <f>IFERROR(VLOOKUP(H97,regs!H:I,2,0),"")</f>
        <v>0</v>
      </c>
      <c r="H97" t="str">
        <f t="shared" si="4"/>
        <v/>
      </c>
      <c r="I97" t="str">
        <f t="shared" ca="1" si="5"/>
        <v/>
      </c>
    </row>
    <row r="98" spans="1:9" x14ac:dyDescent="0.3">
      <c r="A98" s="16"/>
      <c r="B98" s="2"/>
      <c r="C98" s="16"/>
      <c r="D98" s="5"/>
      <c r="E98" s="5"/>
      <c r="F98" s="22"/>
      <c r="G98" s="5">
        <f>IFERROR(VLOOKUP(H98,regs!H:I,2,0),"")</f>
        <v>0</v>
      </c>
      <c r="H98" t="str">
        <f t="shared" ref="H98:H129" si="6">LEFT(B98,8)</f>
        <v/>
      </c>
      <c r="I98" t="str">
        <f t="shared" ref="I98:I129" ca="1" si="7">IF(F98&lt;&gt; "",IF(DATEDIF(F98,TODAY(),"D")&gt;60,"Vencido",IF(DATEDIF(F98,TODAY(),"D")&gt;30,"Aviso")),"")</f>
        <v/>
      </c>
    </row>
    <row r="99" spans="1:9" x14ac:dyDescent="0.3">
      <c r="A99" s="16"/>
      <c r="B99" s="2"/>
      <c r="C99" s="16"/>
      <c r="D99" s="5"/>
      <c r="E99" s="5"/>
      <c r="F99" s="22"/>
      <c r="G99" s="5">
        <f>IFERROR(VLOOKUP(H99,regs!H:I,2,0),"")</f>
        <v>0</v>
      </c>
      <c r="H99" t="str">
        <f t="shared" si="6"/>
        <v/>
      </c>
      <c r="I99" t="str">
        <f t="shared" ca="1" si="7"/>
        <v/>
      </c>
    </row>
    <row r="100" spans="1:9" x14ac:dyDescent="0.3">
      <c r="A100" s="16"/>
      <c r="B100" s="2"/>
      <c r="C100" s="16"/>
      <c r="D100" s="5"/>
      <c r="E100" s="5"/>
      <c r="F100" s="22"/>
      <c r="G100" s="5">
        <f>IFERROR(VLOOKUP(H100,regs!H:I,2,0),"")</f>
        <v>0</v>
      </c>
      <c r="H100" t="str">
        <f t="shared" si="6"/>
        <v/>
      </c>
      <c r="I100" t="str">
        <f t="shared" ca="1" si="7"/>
        <v/>
      </c>
    </row>
    <row r="101" spans="1:9" x14ac:dyDescent="0.3">
      <c r="A101" s="16"/>
      <c r="B101" s="2"/>
      <c r="C101" s="16"/>
      <c r="D101" s="5"/>
      <c r="E101" s="5"/>
      <c r="F101" s="22"/>
      <c r="G101" s="5">
        <f>IFERROR(VLOOKUP(H101,regs!H:I,2,0),"")</f>
        <v>0</v>
      </c>
      <c r="H101" t="str">
        <f t="shared" si="6"/>
        <v/>
      </c>
      <c r="I101" t="str">
        <f t="shared" ca="1" si="7"/>
        <v/>
      </c>
    </row>
    <row r="102" spans="1:9" x14ac:dyDescent="0.3">
      <c r="A102" s="16"/>
      <c r="B102" s="2"/>
      <c r="C102" s="16"/>
      <c r="D102" s="5"/>
      <c r="E102" s="5"/>
      <c r="F102" s="22"/>
      <c r="G102" s="5">
        <f>IFERROR(VLOOKUP(H102,regs!H:I,2,0),"")</f>
        <v>0</v>
      </c>
      <c r="H102" t="str">
        <f t="shared" si="6"/>
        <v/>
      </c>
      <c r="I102" t="str">
        <f t="shared" ca="1" si="7"/>
        <v/>
      </c>
    </row>
    <row r="103" spans="1:9" x14ac:dyDescent="0.3">
      <c r="A103" s="16"/>
      <c r="B103" s="2"/>
      <c r="C103" s="16"/>
      <c r="D103" s="5"/>
      <c r="E103" s="5"/>
      <c r="F103" s="22"/>
      <c r="G103" s="5">
        <f>IFERROR(VLOOKUP(H103,regs!H:I,2,0),"")</f>
        <v>0</v>
      </c>
      <c r="H103" t="str">
        <f t="shared" si="6"/>
        <v/>
      </c>
      <c r="I103" t="str">
        <f t="shared" ca="1" si="7"/>
        <v/>
      </c>
    </row>
    <row r="104" spans="1:9" x14ac:dyDescent="0.3">
      <c r="A104" s="16"/>
      <c r="B104" s="2"/>
      <c r="C104" s="16"/>
      <c r="D104" s="5"/>
      <c r="E104" s="5"/>
      <c r="F104" s="22"/>
      <c r="G104" s="5">
        <f>IFERROR(VLOOKUP(H104,regs!H:I,2,0),"")</f>
        <v>0</v>
      </c>
      <c r="H104" t="str">
        <f t="shared" si="6"/>
        <v/>
      </c>
      <c r="I104" t="str">
        <f t="shared" ca="1" si="7"/>
        <v/>
      </c>
    </row>
    <row r="105" spans="1:9" x14ac:dyDescent="0.3">
      <c r="A105" s="16"/>
      <c r="B105" s="2"/>
      <c r="C105" s="16"/>
      <c r="D105" s="5"/>
      <c r="E105" s="5"/>
      <c r="F105" s="22"/>
      <c r="G105" s="5">
        <f>IFERROR(VLOOKUP(H105,regs!H:I,2,0),"")</f>
        <v>0</v>
      </c>
      <c r="H105" t="str">
        <f t="shared" si="6"/>
        <v/>
      </c>
      <c r="I105" t="str">
        <f t="shared" ca="1" si="7"/>
        <v/>
      </c>
    </row>
    <row r="106" spans="1:9" x14ac:dyDescent="0.3">
      <c r="A106" s="16"/>
      <c r="B106" s="2"/>
      <c r="C106" s="16"/>
      <c r="D106" s="5"/>
      <c r="E106" s="5"/>
      <c r="F106" s="22"/>
      <c r="G106" s="5">
        <f>IFERROR(VLOOKUP(H106,regs!H:I,2,0),"")</f>
        <v>0</v>
      </c>
      <c r="H106" t="str">
        <f t="shared" si="6"/>
        <v/>
      </c>
      <c r="I106" t="str">
        <f t="shared" ca="1" si="7"/>
        <v/>
      </c>
    </row>
    <row r="107" spans="1:9" x14ac:dyDescent="0.3">
      <c r="A107" s="16"/>
      <c r="B107" s="2"/>
      <c r="C107" s="16"/>
      <c r="D107" s="5"/>
      <c r="E107" s="5"/>
      <c r="F107" s="22"/>
      <c r="G107" s="5">
        <f>IFERROR(VLOOKUP(H107,regs!H:I,2,0),"")</f>
        <v>0</v>
      </c>
      <c r="H107" t="str">
        <f t="shared" si="6"/>
        <v/>
      </c>
      <c r="I107" t="str">
        <f t="shared" ca="1" si="7"/>
        <v/>
      </c>
    </row>
    <row r="108" spans="1:9" x14ac:dyDescent="0.3">
      <c r="A108" s="16"/>
      <c r="B108" s="2"/>
      <c r="C108" s="16"/>
      <c r="D108" s="5"/>
      <c r="E108" s="5"/>
      <c r="F108" s="22"/>
      <c r="G108" s="5">
        <f>IFERROR(VLOOKUP(H108,regs!H:I,2,0),"")</f>
        <v>0</v>
      </c>
      <c r="H108" t="str">
        <f t="shared" si="6"/>
        <v/>
      </c>
      <c r="I108" t="str">
        <f t="shared" ca="1" si="7"/>
        <v/>
      </c>
    </row>
    <row r="109" spans="1:9" x14ac:dyDescent="0.3">
      <c r="A109" s="16"/>
      <c r="B109" s="2"/>
      <c r="C109" s="16"/>
      <c r="D109" s="5"/>
      <c r="E109" s="5"/>
      <c r="F109" s="22"/>
      <c r="G109" s="5">
        <f>IFERROR(VLOOKUP(H109,regs!H:I,2,0),"")</f>
        <v>0</v>
      </c>
      <c r="H109" t="str">
        <f t="shared" si="6"/>
        <v/>
      </c>
      <c r="I109" t="str">
        <f t="shared" ca="1" si="7"/>
        <v/>
      </c>
    </row>
    <row r="110" spans="1:9" x14ac:dyDescent="0.3">
      <c r="A110" s="16"/>
      <c r="B110" s="2"/>
      <c r="C110" s="16"/>
      <c r="D110" s="5"/>
      <c r="E110" s="5"/>
      <c r="F110" s="22"/>
      <c r="G110" s="5">
        <f>IFERROR(VLOOKUP(H110,regs!H:I,2,0),"")</f>
        <v>0</v>
      </c>
      <c r="H110" t="str">
        <f t="shared" si="6"/>
        <v/>
      </c>
      <c r="I110" t="str">
        <f t="shared" ca="1" si="7"/>
        <v/>
      </c>
    </row>
    <row r="111" spans="1:9" x14ac:dyDescent="0.3">
      <c r="A111" s="16"/>
      <c r="B111" s="2"/>
      <c r="C111" s="16"/>
      <c r="D111" s="5"/>
      <c r="E111" s="5"/>
      <c r="F111" s="22"/>
      <c r="G111" s="5">
        <f>IFERROR(VLOOKUP(H111,regs!H:I,2,0),"")</f>
        <v>0</v>
      </c>
      <c r="H111" t="str">
        <f t="shared" si="6"/>
        <v/>
      </c>
      <c r="I111" t="str">
        <f t="shared" ca="1" si="7"/>
        <v/>
      </c>
    </row>
    <row r="112" spans="1:9" x14ac:dyDescent="0.3">
      <c r="A112" s="16"/>
      <c r="B112" s="2"/>
      <c r="C112" s="16"/>
      <c r="D112" s="5"/>
      <c r="E112" s="5"/>
      <c r="F112" s="22"/>
      <c r="G112" s="5">
        <f>IFERROR(VLOOKUP(H112,regs!H:I,2,0),"")</f>
        <v>0</v>
      </c>
      <c r="H112" t="str">
        <f t="shared" si="6"/>
        <v/>
      </c>
      <c r="I112" t="str">
        <f t="shared" ca="1" si="7"/>
        <v/>
      </c>
    </row>
    <row r="113" spans="1:9" x14ac:dyDescent="0.3">
      <c r="A113" s="16"/>
      <c r="B113" s="2"/>
      <c r="C113" s="16"/>
      <c r="D113" s="5"/>
      <c r="E113" s="5"/>
      <c r="F113" s="22"/>
      <c r="G113" s="5">
        <f>IFERROR(VLOOKUP(H113,regs!H:I,2,0),"")</f>
        <v>0</v>
      </c>
      <c r="H113" t="str">
        <f t="shared" si="6"/>
        <v/>
      </c>
      <c r="I113" t="str">
        <f t="shared" ca="1" si="7"/>
        <v/>
      </c>
    </row>
    <row r="114" spans="1:9" x14ac:dyDescent="0.3">
      <c r="A114" s="16"/>
      <c r="B114" s="2"/>
      <c r="C114" s="16"/>
      <c r="D114" s="5"/>
      <c r="E114" s="5"/>
      <c r="F114" s="22"/>
      <c r="G114" s="5">
        <f>IFERROR(VLOOKUP(H114,regs!H:I,2,0),"")</f>
        <v>0</v>
      </c>
      <c r="H114" t="str">
        <f t="shared" si="6"/>
        <v/>
      </c>
      <c r="I114" t="str">
        <f t="shared" ca="1" si="7"/>
        <v/>
      </c>
    </row>
    <row r="115" spans="1:9" x14ac:dyDescent="0.3">
      <c r="A115" s="16"/>
      <c r="B115" s="2"/>
      <c r="C115" s="16"/>
      <c r="D115" s="5"/>
      <c r="E115" s="5"/>
      <c r="F115" s="22"/>
      <c r="G115" s="5">
        <f>IFERROR(VLOOKUP(H115,regs!H:I,2,0),"")</f>
        <v>0</v>
      </c>
      <c r="H115" t="str">
        <f t="shared" si="6"/>
        <v/>
      </c>
      <c r="I115" t="str">
        <f t="shared" ca="1" si="7"/>
        <v/>
      </c>
    </row>
    <row r="116" spans="1:9" x14ac:dyDescent="0.3">
      <c r="A116" s="16"/>
      <c r="B116" s="2"/>
      <c r="C116" s="16"/>
      <c r="D116" s="5"/>
      <c r="E116" s="5"/>
      <c r="F116" s="22"/>
      <c r="G116" s="5">
        <f>IFERROR(VLOOKUP(H116,regs!H:I,2,0),"")</f>
        <v>0</v>
      </c>
      <c r="H116" t="str">
        <f t="shared" si="6"/>
        <v/>
      </c>
      <c r="I116" t="str">
        <f t="shared" ca="1" si="7"/>
        <v/>
      </c>
    </row>
    <row r="117" spans="1:9" x14ac:dyDescent="0.3">
      <c r="A117" s="16"/>
      <c r="B117" s="2"/>
      <c r="C117" s="16"/>
      <c r="D117" s="5"/>
      <c r="E117" s="5"/>
      <c r="F117" s="22"/>
      <c r="G117" s="5">
        <f>IFERROR(VLOOKUP(H117,regs!H:I,2,0),"")</f>
        <v>0</v>
      </c>
      <c r="H117" t="str">
        <f t="shared" si="6"/>
        <v/>
      </c>
      <c r="I117" t="str">
        <f t="shared" ca="1" si="7"/>
        <v/>
      </c>
    </row>
    <row r="118" spans="1:9" x14ac:dyDescent="0.3">
      <c r="A118" s="16"/>
      <c r="B118" s="2"/>
      <c r="C118" s="16"/>
      <c r="D118" s="5"/>
      <c r="E118" s="5"/>
      <c r="F118" s="22"/>
      <c r="G118" s="5">
        <f>IFERROR(VLOOKUP(H118,regs!H:I,2,0),"")</f>
        <v>0</v>
      </c>
      <c r="H118" t="str">
        <f t="shared" si="6"/>
        <v/>
      </c>
      <c r="I118" t="str">
        <f t="shared" ca="1" si="7"/>
        <v/>
      </c>
    </row>
    <row r="119" spans="1:9" x14ac:dyDescent="0.3">
      <c r="A119" s="16"/>
      <c r="B119" s="2"/>
      <c r="C119" s="16"/>
      <c r="D119" s="5"/>
      <c r="E119" s="5"/>
      <c r="F119" s="22"/>
      <c r="G119" s="5">
        <f>IFERROR(VLOOKUP(H119,regs!H:I,2,0),"")</f>
        <v>0</v>
      </c>
      <c r="H119" t="str">
        <f t="shared" si="6"/>
        <v/>
      </c>
      <c r="I119" t="str">
        <f t="shared" ca="1" si="7"/>
        <v/>
      </c>
    </row>
    <row r="120" spans="1:9" x14ac:dyDescent="0.3">
      <c r="A120" s="16"/>
      <c r="B120" s="2"/>
      <c r="C120" s="16"/>
      <c r="D120" s="5"/>
      <c r="E120" s="5"/>
      <c r="F120" s="22"/>
      <c r="G120" s="5">
        <f>IFERROR(VLOOKUP(H120,regs!H:I,2,0),"")</f>
        <v>0</v>
      </c>
      <c r="H120" t="str">
        <f t="shared" si="6"/>
        <v/>
      </c>
      <c r="I120" t="str">
        <f t="shared" ca="1" si="7"/>
        <v/>
      </c>
    </row>
    <row r="121" spans="1:9" x14ac:dyDescent="0.3">
      <c r="A121" s="16"/>
      <c r="B121" s="2"/>
      <c r="C121" s="16"/>
      <c r="D121" s="5"/>
      <c r="E121" s="5"/>
      <c r="F121" s="22"/>
      <c r="G121" s="5">
        <f>IFERROR(VLOOKUP(H121,regs!H:I,2,0),"")</f>
        <v>0</v>
      </c>
      <c r="H121" t="str">
        <f t="shared" si="6"/>
        <v/>
      </c>
      <c r="I121" t="str">
        <f t="shared" ca="1" si="7"/>
        <v/>
      </c>
    </row>
    <row r="122" spans="1:9" x14ac:dyDescent="0.3">
      <c r="A122" s="16"/>
      <c r="B122" s="2"/>
      <c r="C122" s="16"/>
      <c r="D122" s="5"/>
      <c r="E122" s="5"/>
      <c r="F122" s="22"/>
      <c r="G122" s="5">
        <f>IFERROR(VLOOKUP(H122,regs!H:I,2,0),"")</f>
        <v>0</v>
      </c>
      <c r="H122" t="str">
        <f t="shared" si="6"/>
        <v/>
      </c>
      <c r="I122" t="str">
        <f t="shared" ca="1" si="7"/>
        <v/>
      </c>
    </row>
    <row r="123" spans="1:9" x14ac:dyDescent="0.3">
      <c r="A123" s="16"/>
      <c r="B123" s="2"/>
      <c r="C123" s="16"/>
      <c r="D123" s="5"/>
      <c r="E123" s="5"/>
      <c r="F123" s="22"/>
      <c r="G123" s="5">
        <f>IFERROR(VLOOKUP(H123,regs!H:I,2,0),"")</f>
        <v>0</v>
      </c>
      <c r="H123" t="str">
        <f t="shared" si="6"/>
        <v/>
      </c>
      <c r="I123" t="str">
        <f t="shared" ca="1" si="7"/>
        <v/>
      </c>
    </row>
    <row r="124" spans="1:9" x14ac:dyDescent="0.3">
      <c r="A124" s="16"/>
      <c r="B124" s="2"/>
      <c r="C124" s="16"/>
      <c r="D124" s="5"/>
      <c r="E124" s="5"/>
      <c r="F124" s="22"/>
      <c r="G124" s="5">
        <f>IFERROR(VLOOKUP(H124,regs!H:I,2,0),"")</f>
        <v>0</v>
      </c>
      <c r="H124" t="str">
        <f t="shared" si="6"/>
        <v/>
      </c>
      <c r="I124" t="str">
        <f t="shared" ca="1" si="7"/>
        <v/>
      </c>
    </row>
    <row r="125" spans="1:9" x14ac:dyDescent="0.3">
      <c r="A125" s="16"/>
      <c r="B125" s="2"/>
      <c r="C125" s="16"/>
      <c r="D125" s="5"/>
      <c r="E125" s="5"/>
      <c r="F125" s="22"/>
      <c r="G125" s="5">
        <f>IFERROR(VLOOKUP(H125,regs!H:I,2,0),"")</f>
        <v>0</v>
      </c>
      <c r="H125" t="str">
        <f t="shared" si="6"/>
        <v/>
      </c>
      <c r="I125" t="str">
        <f t="shared" ca="1" si="7"/>
        <v/>
      </c>
    </row>
    <row r="126" spans="1:9" x14ac:dyDescent="0.3">
      <c r="A126" s="16"/>
      <c r="B126" s="2"/>
      <c r="C126" s="16"/>
      <c r="D126" s="5"/>
      <c r="E126" s="5"/>
      <c r="F126" s="22"/>
      <c r="G126" s="5">
        <f>IFERROR(VLOOKUP(H126,regs!H:I,2,0),"")</f>
        <v>0</v>
      </c>
      <c r="H126" t="str">
        <f t="shared" si="6"/>
        <v/>
      </c>
      <c r="I126" t="str">
        <f t="shared" ca="1" si="7"/>
        <v/>
      </c>
    </row>
    <row r="127" spans="1:9" x14ac:dyDescent="0.3">
      <c r="A127" s="16"/>
      <c r="B127" s="2"/>
      <c r="C127" s="16"/>
      <c r="D127" s="5"/>
      <c r="E127" s="5"/>
      <c r="F127" s="22"/>
      <c r="G127" s="5">
        <f>IFERROR(VLOOKUP(H127,regs!H:I,2,0),"")</f>
        <v>0</v>
      </c>
      <c r="H127" t="str">
        <f t="shared" si="6"/>
        <v/>
      </c>
      <c r="I127" t="str">
        <f t="shared" ca="1" si="7"/>
        <v/>
      </c>
    </row>
    <row r="128" spans="1:9" x14ac:dyDescent="0.3">
      <c r="A128" s="16"/>
      <c r="B128" s="2"/>
      <c r="C128" s="16"/>
      <c r="D128" s="5"/>
      <c r="E128" s="5"/>
      <c r="F128" s="22"/>
      <c r="G128" s="5">
        <f>IFERROR(VLOOKUP(H128,regs!H:I,2,0),"")</f>
        <v>0</v>
      </c>
      <c r="H128" t="str">
        <f t="shared" si="6"/>
        <v/>
      </c>
      <c r="I128" t="str">
        <f t="shared" ca="1" si="7"/>
        <v/>
      </c>
    </row>
    <row r="129" spans="1:9" x14ac:dyDescent="0.3">
      <c r="A129" s="16"/>
      <c r="B129" s="2"/>
      <c r="C129" s="16"/>
      <c r="D129" s="5"/>
      <c r="E129" s="5"/>
      <c r="F129" s="22"/>
      <c r="G129" s="5">
        <f>IFERROR(VLOOKUP(H129,regs!H:I,2,0),"")</f>
        <v>0</v>
      </c>
      <c r="H129" t="str">
        <f t="shared" si="6"/>
        <v/>
      </c>
      <c r="I129" t="str">
        <f t="shared" ca="1" si="7"/>
        <v/>
      </c>
    </row>
    <row r="130" spans="1:9" x14ac:dyDescent="0.3">
      <c r="A130" s="16"/>
      <c r="B130" s="2"/>
      <c r="C130" s="16"/>
      <c r="D130" s="5"/>
      <c r="E130" s="5"/>
      <c r="F130" s="22"/>
      <c r="G130" s="5">
        <f>IFERROR(VLOOKUP(H130,regs!H:I,2,0),"")</f>
        <v>0</v>
      </c>
      <c r="H130" t="str">
        <f t="shared" ref="H130:H161" si="8">LEFT(B130,8)</f>
        <v/>
      </c>
      <c r="I130" t="str">
        <f t="shared" ref="I130:I161" ca="1" si="9">IF(F130&lt;&gt; "",IF(DATEDIF(F130,TODAY(),"D")&gt;60,"Vencido",IF(DATEDIF(F130,TODAY(),"D")&gt;30,"Aviso")),"")</f>
        <v/>
      </c>
    </row>
    <row r="131" spans="1:9" x14ac:dyDescent="0.3">
      <c r="A131" s="16"/>
      <c r="B131" s="2"/>
      <c r="C131" s="16"/>
      <c r="D131" s="5"/>
      <c r="E131" s="5"/>
      <c r="F131" s="22"/>
      <c r="G131" s="5">
        <f>IFERROR(VLOOKUP(H131,regs!H:I,2,0),"")</f>
        <v>0</v>
      </c>
      <c r="H131" t="str">
        <f t="shared" si="8"/>
        <v/>
      </c>
      <c r="I131" t="str">
        <f t="shared" ca="1" si="9"/>
        <v/>
      </c>
    </row>
    <row r="132" spans="1:9" x14ac:dyDescent="0.3">
      <c r="A132" s="16"/>
      <c r="B132" s="2"/>
      <c r="C132" s="16"/>
      <c r="D132" s="5"/>
      <c r="E132" s="5"/>
      <c r="F132" s="22"/>
      <c r="G132" s="5">
        <f>IFERROR(VLOOKUP(H132,regs!H:I,2,0),"")</f>
        <v>0</v>
      </c>
      <c r="H132" t="str">
        <f t="shared" si="8"/>
        <v/>
      </c>
      <c r="I132" t="str">
        <f t="shared" ca="1" si="9"/>
        <v/>
      </c>
    </row>
    <row r="133" spans="1:9" x14ac:dyDescent="0.3">
      <c r="A133" s="16"/>
      <c r="B133" s="2"/>
      <c r="C133" s="16"/>
      <c r="D133" s="5"/>
      <c r="E133" s="5"/>
      <c r="F133" s="22"/>
      <c r="G133" s="5">
        <f>IFERROR(VLOOKUP(H133,regs!H:I,2,0),"")</f>
        <v>0</v>
      </c>
      <c r="H133" t="str">
        <f t="shared" si="8"/>
        <v/>
      </c>
      <c r="I133" t="str">
        <f t="shared" ca="1" si="9"/>
        <v/>
      </c>
    </row>
    <row r="134" spans="1:9" x14ac:dyDescent="0.3">
      <c r="A134" s="16"/>
      <c r="B134" s="2"/>
      <c r="C134" s="16"/>
      <c r="D134" s="5"/>
      <c r="E134" s="5"/>
      <c r="F134" s="22"/>
      <c r="G134" s="5">
        <f>IFERROR(VLOOKUP(H134,regs!H:I,2,0),"")</f>
        <v>0</v>
      </c>
      <c r="H134" t="str">
        <f t="shared" si="8"/>
        <v/>
      </c>
      <c r="I134" t="str">
        <f t="shared" ca="1" si="9"/>
        <v/>
      </c>
    </row>
    <row r="135" spans="1:9" x14ac:dyDescent="0.3">
      <c r="A135" s="16"/>
      <c r="B135" s="2"/>
      <c r="C135" s="16"/>
      <c r="D135" s="5"/>
      <c r="E135" s="5"/>
      <c r="F135" s="22"/>
      <c r="G135" s="5">
        <f>IFERROR(VLOOKUP(H135,regs!H:I,2,0),"")</f>
        <v>0</v>
      </c>
      <c r="H135" t="str">
        <f t="shared" si="8"/>
        <v/>
      </c>
      <c r="I135" t="str">
        <f t="shared" ca="1" si="9"/>
        <v/>
      </c>
    </row>
    <row r="136" spans="1:9" x14ac:dyDescent="0.3">
      <c r="A136" s="16"/>
      <c r="B136" s="2"/>
      <c r="C136" s="16"/>
      <c r="D136" s="5"/>
      <c r="E136" s="5"/>
      <c r="F136" s="22"/>
      <c r="G136" s="5">
        <f>IFERROR(VLOOKUP(H136,regs!H:I,2,0),"")</f>
        <v>0</v>
      </c>
      <c r="H136" t="str">
        <f t="shared" si="8"/>
        <v/>
      </c>
      <c r="I136" t="str">
        <f t="shared" ca="1" si="9"/>
        <v/>
      </c>
    </row>
    <row r="137" spans="1:9" x14ac:dyDescent="0.3">
      <c r="A137" s="16"/>
      <c r="B137" s="2"/>
      <c r="C137" s="16"/>
      <c r="D137" s="5"/>
      <c r="E137" s="5"/>
      <c r="F137" s="22"/>
      <c r="G137" s="5">
        <f>IFERROR(VLOOKUP(H137,regs!H:I,2,0),"")</f>
        <v>0</v>
      </c>
      <c r="H137" t="str">
        <f t="shared" si="8"/>
        <v/>
      </c>
      <c r="I137" t="str">
        <f t="shared" ca="1" si="9"/>
        <v/>
      </c>
    </row>
    <row r="138" spans="1:9" x14ac:dyDescent="0.3">
      <c r="A138" s="16"/>
      <c r="B138" s="2"/>
      <c r="C138" s="16"/>
      <c r="D138" s="5"/>
      <c r="E138" s="5"/>
      <c r="F138" s="22"/>
      <c r="G138" s="5">
        <f>IFERROR(VLOOKUP(H138,regs!H:I,2,0),"")</f>
        <v>0</v>
      </c>
      <c r="H138" t="str">
        <f t="shared" si="8"/>
        <v/>
      </c>
      <c r="I138" t="str">
        <f t="shared" ca="1" si="9"/>
        <v/>
      </c>
    </row>
    <row r="139" spans="1:9" x14ac:dyDescent="0.3">
      <c r="A139" s="16"/>
      <c r="B139" s="2"/>
      <c r="C139" s="16"/>
      <c r="D139" s="5"/>
      <c r="E139" s="5"/>
      <c r="F139" s="22"/>
      <c r="G139" s="5">
        <f>IFERROR(VLOOKUP(H139,regs!H:I,2,0),"")</f>
        <v>0</v>
      </c>
      <c r="H139" t="str">
        <f t="shared" si="8"/>
        <v/>
      </c>
      <c r="I139" t="str">
        <f t="shared" ca="1" si="9"/>
        <v/>
      </c>
    </row>
    <row r="140" spans="1:9" x14ac:dyDescent="0.3">
      <c r="A140" s="16"/>
      <c r="B140" s="2"/>
      <c r="C140" s="16"/>
      <c r="D140" s="5"/>
      <c r="E140" s="5"/>
      <c r="F140" s="22"/>
      <c r="G140" s="5">
        <f>IFERROR(VLOOKUP(H140,regs!H:I,2,0),"")</f>
        <v>0</v>
      </c>
      <c r="H140" t="str">
        <f t="shared" si="8"/>
        <v/>
      </c>
      <c r="I140" t="str">
        <f t="shared" ca="1" si="9"/>
        <v/>
      </c>
    </row>
    <row r="141" spans="1:9" x14ac:dyDescent="0.3">
      <c r="A141" s="16"/>
      <c r="B141" s="2"/>
      <c r="C141" s="16"/>
      <c r="D141" s="5"/>
      <c r="E141" s="5"/>
      <c r="F141" s="22"/>
      <c r="G141" s="5">
        <f>IFERROR(VLOOKUP(H141,regs!H:I,2,0),"")</f>
        <v>0</v>
      </c>
      <c r="H141" t="str">
        <f t="shared" si="8"/>
        <v/>
      </c>
      <c r="I141" t="str">
        <f t="shared" ca="1" si="9"/>
        <v/>
      </c>
    </row>
    <row r="142" spans="1:9" x14ac:dyDescent="0.3">
      <c r="A142" s="16"/>
      <c r="B142" s="2"/>
      <c r="C142" s="16"/>
      <c r="D142" s="5"/>
      <c r="E142" s="5"/>
      <c r="F142" s="22"/>
      <c r="G142" s="5">
        <f>IFERROR(VLOOKUP(H142,regs!H:I,2,0),"")</f>
        <v>0</v>
      </c>
      <c r="H142" t="str">
        <f t="shared" si="8"/>
        <v/>
      </c>
      <c r="I142" t="str">
        <f t="shared" ca="1" si="9"/>
        <v/>
      </c>
    </row>
    <row r="143" spans="1:9" x14ac:dyDescent="0.3">
      <c r="A143" s="16"/>
      <c r="B143" s="2"/>
      <c r="C143" s="16"/>
      <c r="D143" s="5"/>
      <c r="E143" s="5"/>
      <c r="F143" s="22"/>
      <c r="G143" s="5">
        <f>IFERROR(VLOOKUP(H143,regs!H:I,2,0),"")</f>
        <v>0</v>
      </c>
      <c r="H143" t="str">
        <f t="shared" si="8"/>
        <v/>
      </c>
      <c r="I143" t="str">
        <f t="shared" ca="1" si="9"/>
        <v/>
      </c>
    </row>
    <row r="144" spans="1:9" x14ac:dyDescent="0.3">
      <c r="A144" s="16"/>
      <c r="B144" s="2"/>
      <c r="C144" s="16"/>
      <c r="D144" s="5"/>
      <c r="E144" s="5"/>
      <c r="F144" s="22"/>
      <c r="G144" s="5">
        <f>IFERROR(VLOOKUP(H144,regs!H:I,2,0),"")</f>
        <v>0</v>
      </c>
      <c r="H144" t="str">
        <f t="shared" si="8"/>
        <v/>
      </c>
      <c r="I144" t="str">
        <f t="shared" ca="1" si="9"/>
        <v/>
      </c>
    </row>
    <row r="145" spans="1:9" x14ac:dyDescent="0.3">
      <c r="A145" s="16"/>
      <c r="B145" s="2"/>
      <c r="C145" s="16"/>
      <c r="D145" s="5"/>
      <c r="E145" s="5"/>
      <c r="F145" s="22"/>
      <c r="G145" s="5">
        <f>IFERROR(VLOOKUP(H145,regs!H:I,2,0),"")</f>
        <v>0</v>
      </c>
      <c r="H145" t="str">
        <f t="shared" si="8"/>
        <v/>
      </c>
      <c r="I145" t="str">
        <f t="shared" ca="1" si="9"/>
        <v/>
      </c>
    </row>
    <row r="146" spans="1:9" x14ac:dyDescent="0.3">
      <c r="A146" s="16"/>
      <c r="B146" s="2"/>
      <c r="C146" s="16"/>
      <c r="D146" s="5"/>
      <c r="E146" s="5"/>
      <c r="F146" s="22"/>
      <c r="G146" s="5">
        <f>IFERROR(VLOOKUP(H146,regs!H:I,2,0),"")</f>
        <v>0</v>
      </c>
      <c r="H146" t="str">
        <f t="shared" si="8"/>
        <v/>
      </c>
      <c r="I146" t="str">
        <f t="shared" ca="1" si="9"/>
        <v/>
      </c>
    </row>
    <row r="147" spans="1:9" x14ac:dyDescent="0.3">
      <c r="A147" s="16"/>
      <c r="B147" s="2"/>
      <c r="C147" s="16"/>
      <c r="D147" s="5"/>
      <c r="E147" s="5"/>
      <c r="F147" s="22"/>
      <c r="G147" s="5">
        <f>IFERROR(VLOOKUP(H147,regs!H:I,2,0),"")</f>
        <v>0</v>
      </c>
      <c r="H147" t="str">
        <f t="shared" si="8"/>
        <v/>
      </c>
      <c r="I147" t="str">
        <f t="shared" ca="1" si="9"/>
        <v/>
      </c>
    </row>
    <row r="148" spans="1:9" x14ac:dyDescent="0.3">
      <c r="A148" s="16"/>
      <c r="B148" s="2"/>
      <c r="C148" s="16"/>
      <c r="D148" s="5"/>
      <c r="E148" s="5"/>
      <c r="F148" s="22"/>
      <c r="G148" s="5">
        <f>IFERROR(VLOOKUP(H148,regs!H:I,2,0),"")</f>
        <v>0</v>
      </c>
      <c r="H148" t="str">
        <f t="shared" si="8"/>
        <v/>
      </c>
      <c r="I148" t="str">
        <f t="shared" ca="1" si="9"/>
        <v/>
      </c>
    </row>
    <row r="149" spans="1:9" x14ac:dyDescent="0.3">
      <c r="A149" s="16"/>
      <c r="B149" s="2"/>
      <c r="C149" s="16"/>
      <c r="D149" s="5"/>
      <c r="E149" s="5"/>
      <c r="F149" s="22"/>
      <c r="G149" s="5">
        <f>IFERROR(VLOOKUP(H149,regs!H:I,2,0),"")</f>
        <v>0</v>
      </c>
      <c r="H149" t="str">
        <f t="shared" si="8"/>
        <v/>
      </c>
      <c r="I149" t="str">
        <f t="shared" ca="1" si="9"/>
        <v/>
      </c>
    </row>
    <row r="150" spans="1:9" x14ac:dyDescent="0.3">
      <c r="A150" s="16"/>
      <c r="B150" s="2"/>
      <c r="C150" s="16"/>
      <c r="D150" s="5"/>
      <c r="E150" s="5"/>
      <c r="F150" s="22"/>
      <c r="G150" s="5">
        <f>IFERROR(VLOOKUP(H150,regs!H:I,2,0),"")</f>
        <v>0</v>
      </c>
      <c r="H150" t="str">
        <f t="shared" si="8"/>
        <v/>
      </c>
      <c r="I150" t="str">
        <f t="shared" ca="1" si="9"/>
        <v/>
      </c>
    </row>
    <row r="151" spans="1:9" x14ac:dyDescent="0.3">
      <c r="A151" s="16"/>
      <c r="B151" s="2"/>
      <c r="C151" s="16"/>
      <c r="D151" s="5"/>
      <c r="E151" s="5"/>
      <c r="F151" s="22"/>
      <c r="G151" s="5">
        <f>IFERROR(VLOOKUP(H151,regs!H:I,2,0),"")</f>
        <v>0</v>
      </c>
      <c r="H151" t="str">
        <f t="shared" si="8"/>
        <v/>
      </c>
      <c r="I151" t="str">
        <f t="shared" ca="1" si="9"/>
        <v/>
      </c>
    </row>
    <row r="152" spans="1:9" x14ac:dyDescent="0.3">
      <c r="A152" s="16"/>
      <c r="B152" s="2"/>
      <c r="C152" s="16"/>
      <c r="D152" s="5"/>
      <c r="E152" s="5"/>
      <c r="F152" s="22"/>
      <c r="G152" s="5">
        <f>IFERROR(VLOOKUP(H152,regs!H:I,2,0),"")</f>
        <v>0</v>
      </c>
      <c r="H152" t="str">
        <f t="shared" si="8"/>
        <v/>
      </c>
      <c r="I152" t="str">
        <f t="shared" ca="1" si="9"/>
        <v/>
      </c>
    </row>
    <row r="153" spans="1:9" x14ac:dyDescent="0.3">
      <c r="A153" s="16"/>
      <c r="B153" s="2"/>
      <c r="C153" s="16"/>
      <c r="D153" s="5"/>
      <c r="E153" s="5"/>
      <c r="F153" s="22"/>
      <c r="G153" s="5">
        <f>IFERROR(VLOOKUP(H153,regs!H:I,2,0),"")</f>
        <v>0</v>
      </c>
      <c r="H153" t="str">
        <f t="shared" si="8"/>
        <v/>
      </c>
      <c r="I153" t="str">
        <f t="shared" ca="1" si="9"/>
        <v/>
      </c>
    </row>
    <row r="154" spans="1:9" x14ac:dyDescent="0.3">
      <c r="A154" s="16"/>
      <c r="B154" s="2"/>
      <c r="C154" s="16"/>
      <c r="D154" s="5"/>
      <c r="E154" s="5"/>
      <c r="F154" s="22"/>
      <c r="G154" s="5">
        <f>IFERROR(VLOOKUP(H154,regs!H:I,2,0),"")</f>
        <v>0</v>
      </c>
      <c r="H154" t="str">
        <f t="shared" si="8"/>
        <v/>
      </c>
      <c r="I154" t="str">
        <f t="shared" ca="1" si="9"/>
        <v/>
      </c>
    </row>
    <row r="155" spans="1:9" x14ac:dyDescent="0.3">
      <c r="A155" s="16"/>
      <c r="B155" s="2"/>
      <c r="C155" s="16"/>
      <c r="D155" s="5"/>
      <c r="E155" s="5"/>
      <c r="F155" s="22"/>
      <c r="G155" s="5">
        <f>IFERROR(VLOOKUP(H155,regs!H:I,2,0),"")</f>
        <v>0</v>
      </c>
      <c r="H155" t="str">
        <f t="shared" si="8"/>
        <v/>
      </c>
      <c r="I155" t="str">
        <f t="shared" ca="1" si="9"/>
        <v/>
      </c>
    </row>
    <row r="156" spans="1:9" x14ac:dyDescent="0.3">
      <c r="A156" s="16"/>
      <c r="B156" s="2"/>
      <c r="C156" s="16"/>
      <c r="D156" s="5"/>
      <c r="E156" s="5"/>
      <c r="F156" s="22"/>
      <c r="G156" s="5">
        <f>IFERROR(VLOOKUP(H156,regs!H:I,2,0),"")</f>
        <v>0</v>
      </c>
      <c r="H156" t="str">
        <f t="shared" si="8"/>
        <v/>
      </c>
      <c r="I156" t="str">
        <f t="shared" ca="1" si="9"/>
        <v/>
      </c>
    </row>
    <row r="157" spans="1:9" x14ac:dyDescent="0.3">
      <c r="A157" s="16"/>
      <c r="B157" s="2"/>
      <c r="C157" s="16"/>
      <c r="D157" s="5"/>
      <c r="E157" s="5"/>
      <c r="F157" s="22"/>
      <c r="G157" s="5">
        <f>IFERROR(VLOOKUP(H157,regs!H:I,2,0),"")</f>
        <v>0</v>
      </c>
      <c r="H157" t="str">
        <f t="shared" si="8"/>
        <v/>
      </c>
      <c r="I157" t="str">
        <f t="shared" ca="1" si="9"/>
        <v/>
      </c>
    </row>
    <row r="158" spans="1:9" x14ac:dyDescent="0.3">
      <c r="A158" s="16"/>
      <c r="B158" s="2"/>
      <c r="C158" s="16"/>
      <c r="D158" s="5"/>
      <c r="E158" s="5"/>
      <c r="F158" s="22"/>
      <c r="G158" s="5">
        <f>IFERROR(VLOOKUP(H158,regs!H:I,2,0),"")</f>
        <v>0</v>
      </c>
      <c r="H158" t="str">
        <f t="shared" si="8"/>
        <v/>
      </c>
      <c r="I158" t="str">
        <f t="shared" ca="1" si="9"/>
        <v/>
      </c>
    </row>
    <row r="159" spans="1:9" x14ac:dyDescent="0.3">
      <c r="A159" s="16"/>
      <c r="B159" s="2"/>
      <c r="C159" s="16"/>
      <c r="D159" s="5"/>
      <c r="E159" s="5"/>
      <c r="F159" s="22"/>
      <c r="G159" s="5">
        <f>IFERROR(VLOOKUP(H159,regs!H:I,2,0),"")</f>
        <v>0</v>
      </c>
      <c r="H159" t="str">
        <f t="shared" si="8"/>
        <v/>
      </c>
      <c r="I159" t="str">
        <f t="shared" ca="1" si="9"/>
        <v/>
      </c>
    </row>
    <row r="160" spans="1:9" x14ac:dyDescent="0.3">
      <c r="A160" s="16"/>
      <c r="B160" s="2"/>
      <c r="C160" s="16"/>
      <c r="D160" s="5"/>
      <c r="E160" s="5"/>
      <c r="F160" s="22"/>
      <c r="G160" s="5">
        <f>IFERROR(VLOOKUP(H160,regs!H:I,2,0),"")</f>
        <v>0</v>
      </c>
      <c r="H160" t="str">
        <f t="shared" si="8"/>
        <v/>
      </c>
      <c r="I160" t="str">
        <f t="shared" ca="1" si="9"/>
        <v/>
      </c>
    </row>
    <row r="161" spans="1:9" x14ac:dyDescent="0.3">
      <c r="A161" s="16"/>
      <c r="B161" s="2"/>
      <c r="C161" s="16"/>
      <c r="D161" s="5"/>
      <c r="E161" s="5"/>
      <c r="F161" s="22"/>
      <c r="G161" s="5">
        <f>IFERROR(VLOOKUP(H161,regs!H:I,2,0),"")</f>
        <v>0</v>
      </c>
      <c r="H161" t="str">
        <f t="shared" si="8"/>
        <v/>
      </c>
      <c r="I161" t="str">
        <f t="shared" ca="1" si="9"/>
        <v/>
      </c>
    </row>
    <row r="162" spans="1:9" x14ac:dyDescent="0.3">
      <c r="A162" s="16"/>
      <c r="B162" s="2"/>
      <c r="C162" s="16"/>
      <c r="D162" s="5"/>
      <c r="E162" s="5"/>
      <c r="F162" s="22"/>
      <c r="G162" s="5">
        <f>IFERROR(VLOOKUP(H162,regs!H:I,2,0),"")</f>
        <v>0</v>
      </c>
      <c r="H162" t="str">
        <f t="shared" ref="H162:H182" si="10">LEFT(B162,8)</f>
        <v/>
      </c>
      <c r="I162" t="str">
        <f t="shared" ref="I162:I183" ca="1" si="11">IF(F162&lt;&gt; "",IF(DATEDIF(F162,TODAY(),"D")&gt;60,"Vencido",IF(DATEDIF(F162,TODAY(),"D")&gt;30,"Aviso")),"")</f>
        <v/>
      </c>
    </row>
    <row r="163" spans="1:9" x14ac:dyDescent="0.3">
      <c r="A163" s="16"/>
      <c r="B163" s="2"/>
      <c r="C163" s="16"/>
      <c r="D163" s="5"/>
      <c r="E163" s="5"/>
      <c r="F163" s="22"/>
      <c r="G163" s="5">
        <f>IFERROR(VLOOKUP(H163,regs!H:I,2,0),"")</f>
        <v>0</v>
      </c>
      <c r="H163" t="str">
        <f t="shared" si="10"/>
        <v/>
      </c>
      <c r="I163" t="str">
        <f t="shared" ca="1" si="11"/>
        <v/>
      </c>
    </row>
    <row r="164" spans="1:9" x14ac:dyDescent="0.3">
      <c r="A164" s="16"/>
      <c r="B164" s="2"/>
      <c r="C164" s="16"/>
      <c r="D164" s="5"/>
      <c r="E164" s="5"/>
      <c r="F164" s="22"/>
      <c r="G164" s="5">
        <f>IFERROR(VLOOKUP(H164,regs!H:I,2,0),"")</f>
        <v>0</v>
      </c>
      <c r="H164" t="str">
        <f t="shared" si="10"/>
        <v/>
      </c>
      <c r="I164" t="str">
        <f t="shared" ca="1" si="11"/>
        <v/>
      </c>
    </row>
    <row r="165" spans="1:9" x14ac:dyDescent="0.3">
      <c r="A165" s="16"/>
      <c r="B165" s="2"/>
      <c r="C165" s="16"/>
      <c r="D165" s="5"/>
      <c r="E165" s="5"/>
      <c r="F165" s="22"/>
      <c r="G165" s="5">
        <f>IFERROR(VLOOKUP(H165,regs!H:I,2,0),"")</f>
        <v>0</v>
      </c>
      <c r="H165" t="str">
        <f t="shared" si="10"/>
        <v/>
      </c>
      <c r="I165" t="str">
        <f t="shared" ca="1" si="11"/>
        <v/>
      </c>
    </row>
    <row r="166" spans="1:9" x14ac:dyDescent="0.3">
      <c r="A166" s="16"/>
      <c r="B166" s="2"/>
      <c r="C166" s="16"/>
      <c r="D166" s="5"/>
      <c r="E166" s="5"/>
      <c r="F166" s="22"/>
      <c r="G166" s="5">
        <f>IFERROR(VLOOKUP(H166,regs!H:I,2,0),"")</f>
        <v>0</v>
      </c>
      <c r="H166" t="str">
        <f t="shared" si="10"/>
        <v/>
      </c>
      <c r="I166" t="str">
        <f t="shared" ca="1" si="11"/>
        <v/>
      </c>
    </row>
    <row r="167" spans="1:9" x14ac:dyDescent="0.3">
      <c r="A167" s="16"/>
      <c r="B167" s="2"/>
      <c r="C167" s="16"/>
      <c r="D167" s="5"/>
      <c r="E167" s="5"/>
      <c r="F167" s="22"/>
      <c r="G167" s="5">
        <f>IFERROR(VLOOKUP(H167,regs!H:I,2,0),"")</f>
        <v>0</v>
      </c>
      <c r="H167" t="str">
        <f t="shared" si="10"/>
        <v/>
      </c>
      <c r="I167" t="str">
        <f t="shared" ca="1" si="11"/>
        <v/>
      </c>
    </row>
    <row r="168" spans="1:9" x14ac:dyDescent="0.3">
      <c r="A168" s="16"/>
      <c r="B168" s="2"/>
      <c r="C168" s="16"/>
      <c r="D168" s="5"/>
      <c r="E168" s="5"/>
      <c r="F168" s="22"/>
      <c r="G168" s="5">
        <f>IFERROR(VLOOKUP(H168,regs!H:I,2,0),"")</f>
        <v>0</v>
      </c>
      <c r="H168" t="str">
        <f t="shared" si="10"/>
        <v/>
      </c>
      <c r="I168" t="str">
        <f t="shared" ca="1" si="11"/>
        <v/>
      </c>
    </row>
    <row r="169" spans="1:9" x14ac:dyDescent="0.3">
      <c r="A169" s="16"/>
      <c r="B169" s="2"/>
      <c r="C169" s="16"/>
      <c r="D169" s="5"/>
      <c r="E169" s="5"/>
      <c r="F169" s="22"/>
      <c r="G169" s="5">
        <f>IFERROR(VLOOKUP(H169,regs!H:I,2,0),"")</f>
        <v>0</v>
      </c>
      <c r="H169" t="str">
        <f t="shared" si="10"/>
        <v/>
      </c>
      <c r="I169" t="str">
        <f t="shared" ca="1" si="11"/>
        <v/>
      </c>
    </row>
    <row r="170" spans="1:9" x14ac:dyDescent="0.3">
      <c r="A170" s="16"/>
      <c r="B170" s="2"/>
      <c r="C170" s="16"/>
      <c r="D170" s="5"/>
      <c r="E170" s="5"/>
      <c r="F170" s="22"/>
      <c r="G170" s="5">
        <f>IFERROR(VLOOKUP(H170,regs!H:I,2,0),"")</f>
        <v>0</v>
      </c>
      <c r="H170" t="str">
        <f t="shared" si="10"/>
        <v/>
      </c>
      <c r="I170" t="str">
        <f t="shared" ca="1" si="11"/>
        <v/>
      </c>
    </row>
    <row r="171" spans="1:9" x14ac:dyDescent="0.3">
      <c r="A171" s="16"/>
      <c r="B171" s="2"/>
      <c r="C171" s="16"/>
      <c r="D171" s="5"/>
      <c r="E171" s="5"/>
      <c r="F171" s="22"/>
      <c r="G171" s="5">
        <f>IFERROR(VLOOKUP(H171,regs!H:I,2,0),"")</f>
        <v>0</v>
      </c>
      <c r="H171" t="str">
        <f t="shared" si="10"/>
        <v/>
      </c>
      <c r="I171" t="str">
        <f t="shared" ca="1" si="11"/>
        <v/>
      </c>
    </row>
    <row r="172" spans="1:9" x14ac:dyDescent="0.3">
      <c r="A172" s="16"/>
      <c r="B172" s="2"/>
      <c r="C172" s="16"/>
      <c r="D172" s="5"/>
      <c r="E172" s="5"/>
      <c r="F172" s="22"/>
      <c r="G172" s="5">
        <f>IFERROR(VLOOKUP(H172,regs!H:I,2,0),"")</f>
        <v>0</v>
      </c>
      <c r="H172" t="str">
        <f t="shared" si="10"/>
        <v/>
      </c>
      <c r="I172" t="str">
        <f t="shared" ca="1" si="11"/>
        <v/>
      </c>
    </row>
    <row r="173" spans="1:9" x14ac:dyDescent="0.3">
      <c r="A173" s="16"/>
      <c r="B173" s="2"/>
      <c r="C173" s="16"/>
      <c r="D173" s="5"/>
      <c r="E173" s="5"/>
      <c r="F173" s="22"/>
      <c r="G173" s="5">
        <f>IFERROR(VLOOKUP(H173,regs!H:I,2,0),"")</f>
        <v>0</v>
      </c>
      <c r="H173" t="str">
        <f t="shared" si="10"/>
        <v/>
      </c>
      <c r="I173" t="str">
        <f t="shared" ca="1" si="11"/>
        <v/>
      </c>
    </row>
    <row r="174" spans="1:9" x14ac:dyDescent="0.3">
      <c r="A174" s="16"/>
      <c r="B174" s="2"/>
      <c r="C174" s="16"/>
      <c r="D174" s="5"/>
      <c r="E174" s="5"/>
      <c r="F174" s="22"/>
      <c r="G174" s="5">
        <f>IFERROR(VLOOKUP(H174,regs!H:I,2,0),"")</f>
        <v>0</v>
      </c>
      <c r="H174" t="str">
        <f t="shared" si="10"/>
        <v/>
      </c>
      <c r="I174" t="str">
        <f t="shared" ca="1" si="11"/>
        <v/>
      </c>
    </row>
    <row r="175" spans="1:9" x14ac:dyDescent="0.3">
      <c r="A175" s="16"/>
      <c r="B175" s="2"/>
      <c r="C175" s="16"/>
      <c r="D175" s="5"/>
      <c r="E175" s="5"/>
      <c r="F175" s="22"/>
      <c r="G175" s="5">
        <f>IFERROR(VLOOKUP(H175,regs!H:I,2,0),"")</f>
        <v>0</v>
      </c>
      <c r="H175" t="str">
        <f t="shared" si="10"/>
        <v/>
      </c>
      <c r="I175" t="str">
        <f t="shared" ca="1" si="11"/>
        <v/>
      </c>
    </row>
    <row r="176" spans="1:9" x14ac:dyDescent="0.3">
      <c r="A176" s="16"/>
      <c r="B176" s="2"/>
      <c r="C176" s="16"/>
      <c r="D176" s="5"/>
      <c r="E176" s="5"/>
      <c r="F176" s="22"/>
      <c r="G176" s="5">
        <f>IFERROR(VLOOKUP(H176,regs!H:I,2,0),"")</f>
        <v>0</v>
      </c>
      <c r="H176" t="str">
        <f t="shared" si="10"/>
        <v/>
      </c>
      <c r="I176" t="str">
        <f t="shared" ca="1" si="11"/>
        <v/>
      </c>
    </row>
    <row r="177" spans="1:9" x14ac:dyDescent="0.3">
      <c r="A177" s="16"/>
      <c r="B177" s="2"/>
      <c r="C177" s="16"/>
      <c r="D177" s="5"/>
      <c r="E177" s="5"/>
      <c r="F177" s="22"/>
      <c r="G177" s="5">
        <f>IFERROR(VLOOKUP(H177,regs!H:I,2,0),"")</f>
        <v>0</v>
      </c>
      <c r="H177" t="str">
        <f t="shared" si="10"/>
        <v/>
      </c>
      <c r="I177" t="str">
        <f t="shared" ca="1" si="11"/>
        <v/>
      </c>
    </row>
    <row r="178" spans="1:9" x14ac:dyDescent="0.3">
      <c r="A178" s="16"/>
      <c r="B178" s="2"/>
      <c r="C178" s="16"/>
      <c r="D178" s="5"/>
      <c r="E178" s="5"/>
      <c r="F178" s="22"/>
      <c r="G178" s="5">
        <f>IFERROR(VLOOKUP(H178,regs!H:I,2,0),"")</f>
        <v>0</v>
      </c>
      <c r="H178" t="str">
        <f t="shared" si="10"/>
        <v/>
      </c>
      <c r="I178" t="str">
        <f t="shared" ca="1" si="11"/>
        <v/>
      </c>
    </row>
    <row r="179" spans="1:9" x14ac:dyDescent="0.3">
      <c r="A179" s="16"/>
      <c r="B179" s="2"/>
      <c r="C179" s="16"/>
      <c r="D179" s="5"/>
      <c r="E179" s="5"/>
      <c r="F179" s="22"/>
      <c r="G179" s="5">
        <f>IFERROR(VLOOKUP(H179,regs!H:I,2,0),"")</f>
        <v>0</v>
      </c>
      <c r="H179" t="str">
        <f t="shared" si="10"/>
        <v/>
      </c>
      <c r="I179" t="str">
        <f t="shared" ca="1" si="11"/>
        <v/>
      </c>
    </row>
    <row r="180" spans="1:9" x14ac:dyDescent="0.3">
      <c r="A180" s="16"/>
      <c r="B180" s="2"/>
      <c r="C180" s="16"/>
      <c r="D180" s="5"/>
      <c r="E180" s="5"/>
      <c r="F180" s="22"/>
      <c r="G180" s="5">
        <f>IFERROR(VLOOKUP(H180,regs!H:I,2,0),"")</f>
        <v>0</v>
      </c>
      <c r="H180" t="str">
        <f t="shared" si="10"/>
        <v/>
      </c>
      <c r="I180" t="str">
        <f t="shared" ca="1" si="11"/>
        <v/>
      </c>
    </row>
    <row r="181" spans="1:9" x14ac:dyDescent="0.3">
      <c r="A181" s="16"/>
      <c r="B181" s="2"/>
      <c r="C181" s="16"/>
      <c r="D181" s="5"/>
      <c r="E181" s="5"/>
      <c r="F181" s="22"/>
      <c r="G181" s="5">
        <f>IFERROR(VLOOKUP(H181,regs!H:I,2,0),"")</f>
        <v>0</v>
      </c>
      <c r="H181" t="str">
        <f t="shared" si="10"/>
        <v/>
      </c>
      <c r="I181" t="str">
        <f t="shared" ca="1" si="11"/>
        <v/>
      </c>
    </row>
    <row r="182" spans="1:9" x14ac:dyDescent="0.3">
      <c r="A182" s="16"/>
      <c r="B182" s="2"/>
      <c r="C182" s="16"/>
      <c r="D182" s="5"/>
      <c r="E182" s="5"/>
      <c r="F182" s="22"/>
      <c r="G182" s="5">
        <f>IFERROR(VLOOKUP(H182,regs!H:I,2,0),"")</f>
        <v>0</v>
      </c>
      <c r="H182" t="str">
        <f t="shared" si="10"/>
        <v/>
      </c>
      <c r="I182" t="str">
        <f t="shared" ca="1" si="11"/>
        <v/>
      </c>
    </row>
    <row r="183" spans="1:9" x14ac:dyDescent="0.3">
      <c r="I183" t="str">
        <f t="shared" ca="1" si="11"/>
        <v/>
      </c>
    </row>
  </sheetData>
  <autoFilter ref="A1:H182"/>
  <conditionalFormatting sqref="F2:F182">
    <cfRule type="expression" dxfId="1" priority="3">
      <formula>$I2="Vencido"</formula>
    </cfRule>
    <cfRule type="expression" dxfId="0" priority="1">
      <formula>$I2="Aviso"</formula>
    </cfRule>
  </conditionalFormatting>
  <pageMargins left="0.511811024" right="0.511811024" top="0.78740157499999996" bottom="0.78740157499999996" header="0.31496062000000002" footer="0.31496062000000002"/>
  <pageSetup paperSize="9" scale="18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4" tint="0.39997558519241921"/>
  </sheetPr>
  <dimension ref="B1:L110"/>
  <sheetViews>
    <sheetView workbookViewId="0">
      <selection activeCell="J21" sqref="J21"/>
    </sheetView>
  </sheetViews>
  <sheetFormatPr defaultColWidth="9.109375" defaultRowHeight="14.4" x14ac:dyDescent="0.3"/>
  <cols>
    <col min="1" max="1" width="9.109375" style="26" customWidth="1"/>
    <col min="2" max="2" width="31.109375" style="26" customWidth="1"/>
    <col min="3" max="3" width="14" style="26" customWidth="1"/>
    <col min="4" max="4" width="9.109375" style="26" customWidth="1"/>
    <col min="5" max="5" width="31.33203125" style="26" customWidth="1"/>
    <col min="6" max="6" width="14" style="26" customWidth="1"/>
    <col min="7" max="94" width="9.109375" style="26" customWidth="1"/>
    <col min="95" max="16384" width="9.109375" style="26"/>
  </cols>
  <sheetData>
    <row r="1" spans="2:6" ht="25.5" customHeight="1" x14ac:dyDescent="0.3">
      <c r="B1" s="3" t="s">
        <v>1897</v>
      </c>
      <c r="C1" s="3" t="s">
        <v>1373</v>
      </c>
      <c r="E1" s="3" t="s">
        <v>1372</v>
      </c>
      <c r="F1" s="3" t="s">
        <v>1373</v>
      </c>
    </row>
    <row r="2" spans="2:6" ht="26.25" customHeight="1" x14ac:dyDescent="0.3">
      <c r="B2" s="4" t="s">
        <v>1375</v>
      </c>
      <c r="C2" s="5">
        <f>C9-C3-C4-C5</f>
        <v>200</v>
      </c>
      <c r="E2" s="4" t="s">
        <v>1375</v>
      </c>
      <c r="F2" s="5">
        <v>246</v>
      </c>
    </row>
    <row r="3" spans="2:6" ht="26.25" customHeight="1" x14ac:dyDescent="0.3">
      <c r="B3" s="4" t="s">
        <v>1376</v>
      </c>
      <c r="C3" s="5">
        <v>63</v>
      </c>
      <c r="E3" s="4" t="s">
        <v>1376</v>
      </c>
      <c r="F3" s="5">
        <v>83</v>
      </c>
    </row>
    <row r="4" spans="2:6" ht="26.25" customHeight="1" x14ac:dyDescent="0.3">
      <c r="B4" s="4" t="s">
        <v>1377</v>
      </c>
      <c r="C4" s="5">
        <v>3</v>
      </c>
      <c r="E4" s="4" t="s">
        <v>1377</v>
      </c>
      <c r="F4" s="5">
        <v>2</v>
      </c>
    </row>
    <row r="5" spans="2:6" ht="26.25" customHeight="1" x14ac:dyDescent="0.3">
      <c r="B5" s="4" t="s">
        <v>1378</v>
      </c>
      <c r="C5" s="5">
        <v>3</v>
      </c>
      <c r="E5" s="4" t="s">
        <v>1378</v>
      </c>
      <c r="F5" s="5">
        <v>4</v>
      </c>
    </row>
    <row r="6" spans="2:6" ht="26.25" customHeight="1" x14ac:dyDescent="0.3">
      <c r="B6" s="4" t="s">
        <v>1898</v>
      </c>
      <c r="C6" s="5">
        <v>4</v>
      </c>
      <c r="E6" s="4" t="s">
        <v>1898</v>
      </c>
      <c r="F6" s="5">
        <v>3</v>
      </c>
    </row>
    <row r="7" spans="2:6" ht="26.25" customHeight="1" x14ac:dyDescent="0.3">
      <c r="B7" s="4" t="s">
        <v>1379</v>
      </c>
      <c r="C7" s="5">
        <f>C9-C8</f>
        <v>263</v>
      </c>
      <c r="E7" s="4" t="s">
        <v>1379</v>
      </c>
      <c r="F7" s="5">
        <v>327</v>
      </c>
    </row>
    <row r="8" spans="2:6" ht="26.25" customHeight="1" x14ac:dyDescent="0.3">
      <c r="B8" s="4" t="s">
        <v>1380</v>
      </c>
      <c r="C8" s="5">
        <v>6</v>
      </c>
      <c r="E8" s="4" t="s">
        <v>1380</v>
      </c>
      <c r="F8" s="5">
        <v>8</v>
      </c>
    </row>
    <row r="9" spans="2:6" ht="26.25" customHeight="1" x14ac:dyDescent="0.3">
      <c r="B9" s="4" t="s">
        <v>1381</v>
      </c>
      <c r="C9" s="5">
        <v>269</v>
      </c>
      <c r="E9" s="4" t="s">
        <v>1381</v>
      </c>
      <c r="F9" s="5">
        <v>335</v>
      </c>
    </row>
    <row r="30" spans="2:10" x14ac:dyDescent="0.3">
      <c r="B30" s="7"/>
      <c r="C30" s="27">
        <v>2023</v>
      </c>
      <c r="D30" s="28"/>
      <c r="E30" s="28"/>
      <c r="F30" s="28"/>
      <c r="G30" s="25"/>
      <c r="H30" s="25"/>
      <c r="I30" s="25"/>
      <c r="J30" s="8"/>
    </row>
    <row r="31" spans="2:10" x14ac:dyDescent="0.3">
      <c r="B31" s="9"/>
      <c r="C31" s="29"/>
      <c r="D31" s="29"/>
      <c r="E31" s="29"/>
      <c r="F31" s="29"/>
      <c r="J31" s="10"/>
    </row>
    <row r="32" spans="2:10" x14ac:dyDescent="0.3">
      <c r="B32" s="9"/>
      <c r="C32" s="29"/>
      <c r="D32" s="29"/>
      <c r="E32" s="29"/>
      <c r="F32" s="2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9"/>
      <c r="J46" s="10"/>
    </row>
    <row r="47" spans="2:10" x14ac:dyDescent="0.3">
      <c r="B47" s="11"/>
      <c r="C47" s="12"/>
      <c r="D47" s="12"/>
      <c r="E47" s="12"/>
      <c r="F47" s="12"/>
      <c r="G47" s="12"/>
      <c r="H47" s="12"/>
      <c r="I47" s="12"/>
      <c r="J47" s="13"/>
    </row>
    <row r="49" spans="2:10" x14ac:dyDescent="0.3">
      <c r="B49" s="7"/>
      <c r="C49" s="27">
        <v>2022</v>
      </c>
      <c r="D49" s="28"/>
      <c r="E49" s="28"/>
      <c r="F49" s="28"/>
      <c r="G49" s="25"/>
      <c r="H49" s="25"/>
      <c r="I49" s="25"/>
      <c r="J49" s="8"/>
    </row>
    <row r="50" spans="2:10" x14ac:dyDescent="0.3">
      <c r="B50" s="9"/>
      <c r="C50" s="29"/>
      <c r="D50" s="29"/>
      <c r="E50" s="29"/>
      <c r="F50" s="29"/>
      <c r="J50" s="10"/>
    </row>
    <row r="51" spans="2:10" x14ac:dyDescent="0.3">
      <c r="B51" s="9"/>
      <c r="C51" s="29"/>
      <c r="D51" s="29"/>
      <c r="E51" s="29"/>
      <c r="F51" s="2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9"/>
      <c r="J65" s="10"/>
    </row>
    <row r="66" spans="2:10" x14ac:dyDescent="0.3">
      <c r="B66" s="11"/>
      <c r="C66" s="12"/>
      <c r="D66" s="12"/>
      <c r="E66" s="12"/>
      <c r="F66" s="12"/>
      <c r="G66" s="12"/>
      <c r="H66" s="12"/>
      <c r="I66" s="12"/>
      <c r="J66" s="13"/>
    </row>
    <row r="68" spans="2:10" x14ac:dyDescent="0.3">
      <c r="C68" s="30" t="s">
        <v>1899</v>
      </c>
      <c r="D68" s="29"/>
      <c r="E68" s="29"/>
      <c r="F68" s="29"/>
    </row>
    <row r="69" spans="2:10" x14ac:dyDescent="0.3">
      <c r="C69" s="29"/>
      <c r="D69" s="29"/>
      <c r="E69" s="29"/>
      <c r="F69" s="29"/>
    </row>
    <row r="70" spans="2:10" x14ac:dyDescent="0.3">
      <c r="C70" s="29"/>
      <c r="D70" s="29"/>
      <c r="E70" s="29"/>
      <c r="F70" s="29"/>
    </row>
    <row r="97" spans="12:12" x14ac:dyDescent="0.3">
      <c r="L97" s="15"/>
    </row>
    <row r="110" spans="12:12" ht="15" customHeight="1" x14ac:dyDescent="0.3"/>
  </sheetData>
  <mergeCells count="3">
    <mergeCell ref="C30:F32"/>
    <mergeCell ref="C49:F51"/>
    <mergeCell ref="C68:F70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dell</cp:lastModifiedBy>
  <cp:lastPrinted>2023-04-26T20:50:38Z</cp:lastPrinted>
  <dcterms:created xsi:type="dcterms:W3CDTF">2021-09-15T16:17:38Z</dcterms:created>
  <dcterms:modified xsi:type="dcterms:W3CDTF">2023-05-17T16:29:12Z</dcterms:modified>
</cp:coreProperties>
</file>