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0aa_proj_2020\A00_MANAGEMENT_UZIS_CR\A02_Nove_projekty_UZIS\projekt_UZIS2020_03_COVID19\01_reporting\00_VAKCINACE\leden20\"/>
    </mc:Choice>
  </mc:AlternateContent>
  <bookViews>
    <workbookView xWindow="0" yWindow="0" windowWidth="25200" windowHeight="11850" tabRatio="838"/>
  </bookViews>
  <sheets>
    <sheet name="Kraje dle typu vakcín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8" i="1" l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P22" i="1" l="1"/>
  <c r="J22" i="1"/>
  <c r="F22" i="1"/>
  <c r="C22" i="1"/>
  <c r="N22" i="1"/>
  <c r="M22" i="1"/>
  <c r="H22" i="1"/>
  <c r="E22" i="1"/>
  <c r="D22" i="1"/>
  <c r="L15" i="1"/>
  <c r="D15" i="1"/>
  <c r="C15" i="1"/>
  <c r="P15" i="1"/>
  <c r="O15" i="1"/>
  <c r="N15" i="1"/>
  <c r="M15" i="1"/>
  <c r="J15" i="1"/>
  <c r="I15" i="1"/>
  <c r="H15" i="1"/>
  <c r="F15" i="1"/>
  <c r="E15" i="1"/>
  <c r="C10" i="1"/>
  <c r="P10" i="1"/>
  <c r="C6" i="1"/>
  <c r="M6" i="1"/>
</calcChain>
</file>

<file path=xl/sharedStrings.xml><?xml version="1.0" encoding="utf-8"?>
<sst xmlns="http://schemas.openxmlformats.org/spreadsheetml/2006/main" count="46" uniqueCount="28">
  <si>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</si>
  <si>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</si>
  <si>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</si>
  <si>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</si>
  <si>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</si>
  <si>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</si>
  <si>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</si>
  <si>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</si>
  <si>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</si>
  <si>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</si>
  <si>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</si>
  <si>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</si>
  <si>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</si>
  <si>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</si>
  <si>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</si>
  <si>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</si>
  <si>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</si>
  <si>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</si>
  <si>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</si>
  <si>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</si>
  <si>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</si>
  <si>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Pfizer po dnech</t>
  </si>
  <si>
    <t>Přehled dodávek vakcíny Moderna po dnech</t>
  </si>
  <si>
    <t xml:space="preserve">Dodané množství (lahvičky)* </t>
  </si>
  <si>
    <t xml:space="preserve">* lahvička obsahuje 5 - 6 dávek </t>
  </si>
  <si>
    <t>Dodané množství (lahvičky) *</t>
  </si>
  <si>
    <t xml:space="preserve">* lahvička obsahuje 10 dávek </t>
  </si>
  <si>
    <t>VAKCÍNA COMIRNATY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</si>
</sst>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1" xfId="18" builtinId="30" customBuiltin="1"/>
    <cellStyle name="20 % – Zvýraznění2" xfId="22" builtinId="34" customBuiltin="1"/>
    <cellStyle name="20 % – Zvýraznění3" xfId="26" builtinId="38" customBuiltin="1"/>
    <cellStyle name="20 % – Zvýraznění4" xfId="30" builtinId="42" customBuiltin="1"/>
    <cellStyle name="20 % – Zvýraznění5" xfId="34" builtinId="46" customBuiltin="1"/>
    <cellStyle name="20 % – Zvýraznění6" xfId="38" builtinId="50" customBuiltin="1"/>
    <cellStyle name="40 % – Zvýraznění1" xfId="19" builtinId="31" customBuiltin="1"/>
    <cellStyle name="40 % – Zvýraznění2" xfId="23" builtinId="35" customBuiltin="1"/>
    <cellStyle name="40 % – Zvýraznění3" xfId="27" builtinId="39" customBuiltin="1"/>
    <cellStyle name="40 % – Zvýraznění4" xfId="31" builtinId="43" customBuiltin="1"/>
    <cellStyle name="40 % – Zvýraznění5" xfId="35" builtinId="47" customBuiltin="1"/>
    <cellStyle name="40 % – Zvýraznění6" xfId="39" builtinId="51" customBuiltin="1"/>
    <cellStyle name="60 % – Zvýraznění1" xfId="20" builtinId="32" customBuiltin="1"/>
    <cellStyle name="60 % – Zvýraznění2" xfId="24" builtinId="36" customBuiltin="1"/>
    <cellStyle name="60 % – Zvýraznění3" xfId="28" builtinId="40" customBuiltin="1"/>
    <cellStyle name="60 % – Zvýraznění4" xfId="32" builtinId="44" customBuiltin="1"/>
    <cellStyle name="60 % – Zvýraznění5" xfId="36" builtinId="48" customBuiltin="1"/>
    <cellStyle name="60 % – Zvýraznění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/>
    <cellStyle name="Poznámka 2" xfId="42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74"/>
  <sheetViews>
    <sheetView tabSelected="1" zoomScaleNormal="100" workbookViewId="0">
      <pane ySplit="5" topLeftCell="A12" activePane="bottomLeft" state="frozen"/>
      <selection pane="bottomLeft" activeCell="R22" sqref="R22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27</v>
      </c>
      <c r="B1" s="18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4" t="s">
        <v>21</v>
      </c>
      <c r="B2" s="24"/>
      <c r="C2" s="24"/>
      <c r="D2" s="24"/>
      <c r="E2" s="24"/>
      <c r="F2" s="24"/>
    </row>
    <row r="3" spans="1:17" ht="15" customHeight="1" x14ac:dyDescent="0.25">
      <c r="A3" s="20" t="s">
        <v>0</v>
      </c>
      <c r="B3" s="20"/>
      <c r="C3" s="20"/>
      <c r="D3" s="20"/>
      <c r="E3" s="20"/>
      <c r="F3" s="20"/>
    </row>
    <row r="4" spans="1:17" ht="27" customHeight="1" x14ac:dyDescent="0.25">
      <c r="A4" s="21" t="s">
        <v>1</v>
      </c>
      <c r="B4" s="9" t="s">
        <v>17</v>
      </c>
      <c r="C4" s="23" t="s">
        <v>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7" ht="45" x14ac:dyDescent="0.25">
      <c r="A5" s="22"/>
      <c r="B5" s="6" t="s">
        <v>23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f>5*195</f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f>5*195</f>
        <v>975</v>
      </c>
      <c r="N6" s="8">
        <v>0</v>
      </c>
      <c r="O6" s="8">
        <v>0</v>
      </c>
      <c r="P6" s="8">
        <v>0</v>
      </c>
      <c r="Q6" s="17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7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</row>
    <row r="10" spans="1:17" s="1" customFormat="1" x14ac:dyDescent="0.25">
      <c r="A10" s="3">
        <v>44196</v>
      </c>
      <c r="B10" s="8">
        <v>3900</v>
      </c>
      <c r="C10" s="8">
        <f>6*195</f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f>3*195</f>
        <v>585</v>
      </c>
      <c r="Q10" s="17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7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7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7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</row>
    <row r="15" spans="1:17" s="1" customFormat="1" x14ac:dyDescent="0.25">
      <c r="A15" s="3">
        <v>44201</v>
      </c>
      <c r="B15" s="8">
        <v>13845</v>
      </c>
      <c r="C15" s="8">
        <f>23*195</f>
        <v>4485</v>
      </c>
      <c r="D15" s="8">
        <f>6*195</f>
        <v>1170</v>
      </c>
      <c r="E15" s="8">
        <f>3*195</f>
        <v>585</v>
      </c>
      <c r="F15" s="8">
        <f>4*195</f>
        <v>780</v>
      </c>
      <c r="G15" s="8">
        <v>195</v>
      </c>
      <c r="H15" s="8">
        <f>2*195</f>
        <v>390</v>
      </c>
      <c r="I15" s="8">
        <f>2*195</f>
        <v>390</v>
      </c>
      <c r="J15" s="8">
        <f>3*195</f>
        <v>585</v>
      </c>
      <c r="K15" s="8">
        <v>195</v>
      </c>
      <c r="L15" s="8">
        <f>2*195</f>
        <v>390</v>
      </c>
      <c r="M15" s="8">
        <f>13*195</f>
        <v>2535</v>
      </c>
      <c r="N15" s="8">
        <f>4*195</f>
        <v>780</v>
      </c>
      <c r="O15" s="8">
        <f>2*195</f>
        <v>390</v>
      </c>
      <c r="P15" s="8">
        <f>5*195</f>
        <v>975</v>
      </c>
      <c r="Q15" s="17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7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7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7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7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7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7"/>
    </row>
    <row r="22" spans="1:17" s="1" customFormat="1" x14ac:dyDescent="0.25">
      <c r="A22" s="3">
        <v>44208</v>
      </c>
      <c r="B22" s="8">
        <v>14235</v>
      </c>
      <c r="C22" s="8">
        <f>24*195</f>
        <v>4680</v>
      </c>
      <c r="D22" s="8">
        <f>6*195</f>
        <v>1170</v>
      </c>
      <c r="E22" s="8">
        <f>3*195</f>
        <v>585</v>
      </c>
      <c r="F22" s="8">
        <f>4*195</f>
        <v>780</v>
      </c>
      <c r="G22" s="8">
        <v>195</v>
      </c>
      <c r="H22" s="8">
        <f>3*195</f>
        <v>585</v>
      </c>
      <c r="I22" s="8">
        <v>390</v>
      </c>
      <c r="J22" s="8">
        <f>3*195</f>
        <v>585</v>
      </c>
      <c r="K22" s="8">
        <v>195</v>
      </c>
      <c r="L22" s="8">
        <v>390</v>
      </c>
      <c r="M22" s="8">
        <f>12*195</f>
        <v>2340</v>
      </c>
      <c r="N22" s="8">
        <f>4*195</f>
        <v>780</v>
      </c>
      <c r="O22" s="8">
        <v>390</v>
      </c>
      <c r="P22" s="8">
        <f>6*195</f>
        <v>1170</v>
      </c>
      <c r="Q22" s="17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7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7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7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7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585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1560</v>
      </c>
      <c r="N30" s="8">
        <v>1170</v>
      </c>
      <c r="O30" s="8">
        <v>975</v>
      </c>
      <c r="P30" s="8">
        <v>975</v>
      </c>
      <c r="Q30" s="17"/>
    </row>
    <row r="31" spans="1:17" x14ac:dyDescent="0.25">
      <c r="A31" s="4" t="s">
        <v>2</v>
      </c>
      <c r="B31" s="7">
        <f>SUM(B6:B30)</f>
        <v>49725</v>
      </c>
      <c r="C31" s="7">
        <f t="shared" ref="C31:P31" si="0">SUM(C6:C30)</f>
        <v>14430</v>
      </c>
      <c r="D31" s="7">
        <f t="shared" si="0"/>
        <v>4485</v>
      </c>
      <c r="E31" s="7">
        <f t="shared" si="0"/>
        <v>1950</v>
      </c>
      <c r="F31" s="7">
        <f t="shared" si="0"/>
        <v>2730</v>
      </c>
      <c r="G31" s="7">
        <f t="shared" si="0"/>
        <v>975</v>
      </c>
      <c r="H31" s="7">
        <f t="shared" si="0"/>
        <v>1950</v>
      </c>
      <c r="I31" s="7">
        <f t="shared" si="0"/>
        <v>1755</v>
      </c>
      <c r="J31" s="7">
        <f t="shared" si="0"/>
        <v>2340</v>
      </c>
      <c r="K31" s="7">
        <f t="shared" si="0"/>
        <v>1365</v>
      </c>
      <c r="L31" s="7">
        <f t="shared" si="0"/>
        <v>1755</v>
      </c>
      <c r="M31" s="7">
        <f t="shared" si="0"/>
        <v>7410</v>
      </c>
      <c r="N31" s="7">
        <f t="shared" si="0"/>
        <v>2925</v>
      </c>
      <c r="O31" s="7">
        <f t="shared" si="0"/>
        <v>1950</v>
      </c>
      <c r="P31" s="7">
        <f t="shared" si="0"/>
        <v>3705</v>
      </c>
      <c r="Q31" s="17"/>
    </row>
    <row r="32" spans="1:17" x14ac:dyDescent="0.25">
      <c r="A32" s="19" t="s">
        <v>24</v>
      </c>
      <c r="B32" s="19"/>
      <c r="C32" s="5"/>
      <c r="Q32" s="17"/>
    </row>
    <row r="33" spans="1:16" x14ac:dyDescent="0.25">
      <c r="A33" s="2"/>
      <c r="B33"/>
      <c r="C33" s="5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 s="2"/>
      <c r="B3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5"/>
    </row>
    <row r="36" spans="1:16" ht="18.75" x14ac:dyDescent="0.3">
      <c r="A36" s="10" t="s">
        <v>18</v>
      </c>
      <c r="B36" s="18"/>
    </row>
    <row r="37" spans="1:16" x14ac:dyDescent="0.25">
      <c r="A37" s="24" t="s">
        <v>22</v>
      </c>
      <c r="B37" s="24"/>
      <c r="C37" s="24"/>
      <c r="D37" s="24"/>
      <c r="E37" s="24"/>
      <c r="F37" s="24"/>
    </row>
    <row r="38" spans="1:16" x14ac:dyDescent="0.25">
      <c r="A38" s="20" t="s">
        <v>0</v>
      </c>
      <c r="B38" s="20"/>
      <c r="C38" s="20"/>
      <c r="D38" s="20"/>
      <c r="E38" s="20"/>
      <c r="F38" s="20"/>
    </row>
    <row r="39" spans="1:16" ht="18.75" customHeight="1" x14ac:dyDescent="0.25">
      <c r="A39" s="21" t="s">
        <v>1</v>
      </c>
      <c r="B39" s="9" t="s">
        <v>19</v>
      </c>
      <c r="C39" s="23" t="s">
        <v>20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45" x14ac:dyDescent="0.25">
      <c r="A40" s="22"/>
      <c r="B40" s="6" t="s">
        <v>25</v>
      </c>
      <c r="C40" s="6" t="s">
        <v>3</v>
      </c>
      <c r="D40" s="6" t="s">
        <v>4</v>
      </c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</row>
    <row r="41" spans="1:16" x14ac:dyDescent="0.25">
      <c r="A41" s="3">
        <v>44210</v>
      </c>
      <c r="B41" s="8">
        <v>840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840</v>
      </c>
    </row>
    <row r="42" spans="1:16" x14ac:dyDescent="0.25">
      <c r="A42" s="3">
        <v>44211</v>
      </c>
      <c r="B42" s="8">
        <v>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3">
        <v>44212</v>
      </c>
      <c r="B43" s="8">
        <v>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3">
        <v>44213</v>
      </c>
      <c r="B44" s="8">
        <v>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 s="3">
        <v>44214</v>
      </c>
      <c r="B45" s="8">
        <v>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44215</v>
      </c>
      <c r="B46" s="8">
        <v>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44216</v>
      </c>
      <c r="B47" s="8">
        <v>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5">
      <c r="A48" s="4" t="s">
        <v>2</v>
      </c>
      <c r="B48" s="7">
        <f>SUM(B41:B47)</f>
        <v>840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19" t="s">
        <v>26</v>
      </c>
      <c r="B49" s="19"/>
    </row>
    <row r="51" spans="1:16" x14ac:dyDescent="0.25">
      <c r="A51" s="11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5">
      <c r="A52" s="11"/>
      <c r="B52" s="13"/>
      <c r="C52" s="11"/>
      <c r="D52" s="1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25">
      <c r="A53" s="11"/>
      <c r="B53" s="13"/>
      <c r="C53" s="11"/>
      <c r="D53" s="11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x14ac:dyDescent="0.25">
      <c r="A54" s="11"/>
      <c r="B54" s="13"/>
      <c r="C54" s="11"/>
      <c r="D54" s="11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5">
      <c r="A55" s="11"/>
      <c r="B55" s="16"/>
      <c r="C55" s="15"/>
      <c r="D55" s="1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25">
      <c r="A56" s="11"/>
      <c r="B56" s="16"/>
      <c r="C56" s="15"/>
      <c r="D56" s="1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x14ac:dyDescent="0.25">
      <c r="B57" s="16"/>
      <c r="C57" s="15"/>
    </row>
    <row r="58" spans="1:16" x14ac:dyDescent="0.25">
      <c r="B58" s="16"/>
      <c r="C58" s="15"/>
    </row>
    <row r="64" spans="1:16" s="1" customFormat="1" x14ac:dyDescent="0.25">
      <c r="A64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s="1" customFormat="1" x14ac:dyDescent="0.25">
      <c r="A65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9" spans="1:16" s="11" customFormat="1" x14ac:dyDescent="0.25">
      <c r="A69"/>
      <c r="B69" s="1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s="11" customFormat="1" x14ac:dyDescent="0.25">
      <c r="A70"/>
      <c r="B70" s="1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s="11" customFormat="1" x14ac:dyDescent="0.25">
      <c r="A71"/>
      <c r="B71" s="1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s="11" customFormat="1" x14ac:dyDescent="0.25">
      <c r="A72"/>
      <c r="B72" s="1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s="11" customFormat="1" x14ac:dyDescent="0.25">
      <c r="A73"/>
      <c r="B73" s="1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s="11" customFormat="1" x14ac:dyDescent="0.25">
      <c r="A74"/>
      <c r="B74" s="1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</sheetData>
  <mergeCells count="10">
    <mergeCell ref="A49:B49"/>
    <mergeCell ref="A38:F38"/>
    <mergeCell ref="A39:A40"/>
    <mergeCell ref="C39:P39"/>
    <mergeCell ref="A2:F2"/>
    <mergeCell ref="A3:F3"/>
    <mergeCell ref="C4:P4"/>
    <mergeCell ref="A4:A5"/>
    <mergeCell ref="A37:F37"/>
    <mergeCell ref="A32:B3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Ladislav Dušek</cp:lastModifiedBy>
  <dcterms:created xsi:type="dcterms:W3CDTF">2020-12-29T03:38:15Z</dcterms:created>
  <dcterms:modified xsi:type="dcterms:W3CDTF">2021-01-20T21:17:55Z</dcterms:modified>
</cp:coreProperties>
</file>