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lubik03/Documents/labakyfyz/"/>
    </mc:Choice>
  </mc:AlternateContent>
  <xr:revisionPtr revIDLastSave="0" documentId="8_{07D34C20-9F64-6948-A5E8-2DCBD6751AB5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8" i="1" l="1"/>
  <c r="C17" i="1"/>
  <c r="C11" i="1"/>
  <c r="C10" i="1"/>
  <c r="C9" i="1"/>
  <c r="C8" i="1"/>
  <c r="C7" i="1"/>
  <c r="C6" i="1"/>
  <c r="C5" i="1"/>
  <c r="F4" i="1"/>
  <c r="F5" i="1" s="1"/>
  <c r="G5" i="1" s="1"/>
  <c r="C4" i="1"/>
  <c r="F3" i="1"/>
  <c r="C3" i="1"/>
  <c r="J2" i="1"/>
  <c r="F9" i="1" s="1"/>
  <c r="F2" i="1"/>
  <c r="J3" i="1" s="1"/>
  <c r="C2" i="1"/>
  <c r="F14" i="1" l="1"/>
  <c r="F7" i="1"/>
  <c r="F8" i="1"/>
  <c r="F15" i="1" l="1"/>
  <c r="F18" i="1" s="1"/>
  <c r="F16" i="1" l="1"/>
  <c r="F17" i="1"/>
</calcChain>
</file>

<file path=xl/sharedStrings.xml><?xml version="1.0" encoding="utf-8"?>
<sst xmlns="http://schemas.openxmlformats.org/spreadsheetml/2006/main" count="32" uniqueCount="32">
  <si>
    <t>Číslo merania</t>
  </si>
  <si>
    <t>T10/s</t>
  </si>
  <si>
    <t>T10/ms</t>
  </si>
  <si>
    <t>1.</t>
  </si>
  <si>
    <t>ΔRmax (mm)</t>
  </si>
  <si>
    <t>Pi</t>
  </si>
  <si>
    <t>2.</t>
  </si>
  <si>
    <t>T (s)</t>
  </si>
  <si>
    <t>ΔRmax (m)</t>
  </si>
  <si>
    <t>3.</t>
  </si>
  <si>
    <t>sT(ms)</t>
  </si>
  <si>
    <t>4.</t>
  </si>
  <si>
    <t>5.</t>
  </si>
  <si>
    <t>6.</t>
  </si>
  <si>
    <t>7.</t>
  </si>
  <si>
    <t>8.</t>
  </si>
  <si>
    <t>9.</t>
  </si>
  <si>
    <t>10.</t>
  </si>
  <si>
    <t>Dlzka zavesu (L) m</t>
  </si>
  <si>
    <t> </t>
  </si>
  <si>
    <t>Priemer otacania (D) m</t>
  </si>
  <si>
    <t>Δlmax(mm)</t>
  </si>
  <si>
    <t>ΔDmax (mm)</t>
  </si>
  <si>
    <t>Δtmax(ms)</t>
  </si>
  <si>
    <t>|∂g/∂T| (m.s-3)</t>
  </si>
  <si>
    <t>|∂g/∂L| (s-2)</t>
  </si>
  <si>
    <t>|∂g/∂R|(s-2)</t>
  </si>
  <si>
    <t>g(m.s-2)</t>
  </si>
  <si>
    <t>Δgmax (m.s-2)</t>
  </si>
  <si>
    <t>Prispevok T%</t>
  </si>
  <si>
    <t>Prispevok L%</t>
  </si>
  <si>
    <t>Prispevok 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</si>
</sst>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0" fontId="2" fillId="2" borderId="1" xfId="0" applyFont="1" applyFill="1" applyBorder="1" applyAlignment="1">
      <alignment horizontal="right"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25" zoomScaleNormal="100" workbookViewId="0">
      <selection activeCell="G9" sqref="G9"/>
    </sheetView>
  </sheetViews>
  <sheetFormatPr baseColWidth="10" defaultColWidth="11.5" defaultRowHeight="13" x14ac:dyDescent="0.15"/>
  <cols>
    <col min="5" max="5" width="13" customWidth="1"/>
  </cols>
  <sheetData>
    <row r="1" spans="1:10" ht="14" x14ac:dyDescent="0.15">
      <c r="A1" s="5" t="s">
        <v>0</v>
      </c>
      <c r="B1" s="5" t="s">
        <v>1</v>
      </c>
      <c r="C1" s="7" t="s">
        <v>2</v>
      </c>
    </row>
    <row r="2" spans="1:10" ht="14" x14ac:dyDescent="0.15">
      <c r="A2" s="6" t="s">
        <v>3</v>
      </c>
      <c r="B2" s="3">
        <v>13.37</v>
      </c>
      <c r="C2" s="2">
        <f t="shared" ref="C2:C11" si="0">B2*10^-3</f>
        <v>1.337E-2</v>
      </c>
      <c r="E2" s="7" t="s">
        <v>4</v>
      </c>
      <c r="F2" s="2">
        <f>(1/2)*B18</f>
        <v>0.25</v>
      </c>
      <c r="I2" s="7" t="s">
        <v>5</v>
      </c>
      <c r="J2" s="2">
        <f>PI()</f>
        <v>3.1415926535897931</v>
      </c>
    </row>
    <row r="3" spans="1:10" ht="14" x14ac:dyDescent="0.15">
      <c r="A3" s="6" t="s">
        <v>6</v>
      </c>
      <c r="B3" s="3">
        <v>13.57</v>
      </c>
      <c r="C3" s="2">
        <f t="shared" si="0"/>
        <v>1.357E-2</v>
      </c>
      <c r="E3" s="7" t="s">
        <v>7</v>
      </c>
      <c r="F3" s="2">
        <f>AVERAGE(B2:B11)/10</f>
        <v>1.3458999999999999</v>
      </c>
      <c r="I3" s="7" t="s">
        <v>8</v>
      </c>
      <c r="J3" s="2">
        <f>F2*10^-3</f>
        <v>2.5000000000000001E-4</v>
      </c>
    </row>
    <row r="4" spans="1:10" ht="14" x14ac:dyDescent="0.15">
      <c r="A4" s="6" t="s">
        <v>9</v>
      </c>
      <c r="B4" s="3">
        <v>13.78</v>
      </c>
      <c r="C4" s="2">
        <f t="shared" si="0"/>
        <v>1.3779999999999999E-2</v>
      </c>
      <c r="E4" s="7" t="s">
        <v>10</v>
      </c>
      <c r="F4" s="2">
        <f>(STDEV(B2:B11)/SQRT(10))*10^2</f>
        <v>5.2013887034564519</v>
      </c>
    </row>
    <row r="5" spans="1:10" ht="14" x14ac:dyDescent="0.15">
      <c r="A5" s="6" t="s">
        <v>11</v>
      </c>
      <c r="B5" s="3">
        <v>13.25</v>
      </c>
      <c r="C5" s="2">
        <f t="shared" si="0"/>
        <v>1.325E-2</v>
      </c>
      <c r="E5" s="7" t="s">
        <v>23</v>
      </c>
      <c r="F5" s="2">
        <f>F4*TINV(0.05,9)</f>
        <v>11.766358712021683</v>
      </c>
      <c r="G5" s="2">
        <f>F5*10^-3</f>
        <v>1.1766358712021682E-2</v>
      </c>
    </row>
    <row r="6" spans="1:10" ht="14" x14ac:dyDescent="0.15">
      <c r="A6" s="6" t="s">
        <v>12</v>
      </c>
      <c r="B6" s="3">
        <v>13.38</v>
      </c>
      <c r="C6" s="2">
        <f t="shared" si="0"/>
        <v>1.3380000000000001E-2</v>
      </c>
    </row>
    <row r="7" spans="1:10" ht="14" x14ac:dyDescent="0.15">
      <c r="A7" s="6" t="s">
        <v>13</v>
      </c>
      <c r="B7" s="3">
        <v>13.43</v>
      </c>
      <c r="C7" s="2">
        <f t="shared" si="0"/>
        <v>1.3429999999999999E-2</v>
      </c>
      <c r="E7" s="7" t="s">
        <v>24</v>
      </c>
      <c r="F7" s="4">
        <f>((8*J2^2)/F3^3)*SQRT((B14^2)-(B15/2)^2)</f>
        <v>14.341353796390123</v>
      </c>
    </row>
    <row r="8" spans="1:10" ht="14" x14ac:dyDescent="0.15">
      <c r="A8" s="6" t="s">
        <v>14</v>
      </c>
      <c r="B8" s="3">
        <v>13.43</v>
      </c>
      <c r="C8" s="2">
        <f t="shared" si="0"/>
        <v>1.3429999999999999E-2</v>
      </c>
      <c r="E8" s="7" t="s">
        <v>25</v>
      </c>
      <c r="F8" s="2">
        <f>(4*(J2^2))/(F3^2)*(B14/SQRT((B14^2)-((B15/2)^2)))</f>
        <v>22.146641085039917</v>
      </c>
    </row>
    <row r="9" spans="1:10" ht="14" x14ac:dyDescent="0.15">
      <c r="A9" s="6" t="s">
        <v>15</v>
      </c>
      <c r="B9" s="3">
        <v>13.6</v>
      </c>
      <c r="C9" s="2">
        <f t="shared" si="0"/>
        <v>1.3599999999999999E-2</v>
      </c>
      <c r="E9" s="7" t="s">
        <v>26</v>
      </c>
      <c r="F9" s="2">
        <f>(4*J2^2)/(F3^2)*((B15/2)/SQRT((B14^2)-((B15/2)^2)))</f>
        <v>3.9371806373404299</v>
      </c>
    </row>
    <row r="10" spans="1:10" ht="14" x14ac:dyDescent="0.15">
      <c r="A10" s="6" t="s">
        <v>16</v>
      </c>
      <c r="B10" s="3">
        <v>13.53</v>
      </c>
      <c r="C10" s="2">
        <f t="shared" si="0"/>
        <v>1.353E-2</v>
      </c>
    </row>
    <row r="11" spans="1:10" ht="14" x14ac:dyDescent="0.15">
      <c r="A11" s="6" t="s">
        <v>17</v>
      </c>
      <c r="B11" s="3">
        <v>13.25</v>
      </c>
      <c r="C11" s="2">
        <f t="shared" si="0"/>
        <v>1.325E-2</v>
      </c>
    </row>
    <row r="14" spans="1:10" ht="28" x14ac:dyDescent="0.15">
      <c r="A14" s="8" t="s">
        <v>18</v>
      </c>
      <c r="B14" s="3">
        <v>0.45</v>
      </c>
      <c r="C14" s="1" t="s">
        <v>19</v>
      </c>
      <c r="E14" s="7" t="s">
        <v>27</v>
      </c>
      <c r="F14" s="2">
        <f>(4*(J2^2))/F3^2*SQRT((B14^2)-((B15/2))^2)</f>
        <v>9.6510140372807314</v>
      </c>
    </row>
    <row r="15" spans="1:10" ht="28" x14ac:dyDescent="0.15">
      <c r="A15" s="8" t="s">
        <v>20</v>
      </c>
      <c r="B15" s="3">
        <v>0.16</v>
      </c>
      <c r="E15" s="7" t="s">
        <v>28</v>
      </c>
      <c r="F15" s="2">
        <f>F7*G5+F8*C17+F9*J3</f>
        <v>0.18080312888619524</v>
      </c>
    </row>
    <row r="16" spans="1:10" x14ac:dyDescent="0.15">
      <c r="A16" s="7"/>
      <c r="B16" s="2"/>
      <c r="E16" s="7" t="s">
        <v>29</v>
      </c>
      <c r="F16" s="2">
        <f>(F7*G5)/F15*100</f>
        <v>93.331080177575558</v>
      </c>
    </row>
    <row r="17" spans="1:6" x14ac:dyDescent="0.15">
      <c r="A17" s="7" t="s">
        <v>21</v>
      </c>
      <c r="B17" s="2">
        <v>0.5</v>
      </c>
      <c r="C17" s="2">
        <f>B17*10^-3</f>
        <v>5.0000000000000001E-4</v>
      </c>
      <c r="E17" s="7" t="s">
        <v>30</v>
      </c>
      <c r="F17" s="2">
        <f>(F8*C17)/F15*100</f>
        <v>6.1245182042673347</v>
      </c>
    </row>
    <row r="18" spans="1:6" x14ac:dyDescent="0.15">
      <c r="A18" s="7" t="s">
        <v>22</v>
      </c>
      <c r="B18" s="2">
        <v>0.5</v>
      </c>
      <c r="C18" s="2">
        <f>B18*10^-3</f>
        <v>5.0000000000000001E-4</v>
      </c>
      <c r="E18" s="7" t="s">
        <v>31</v>
      </c>
      <c r="F18" s="2">
        <f>(F9*J3)/F15*100</f>
        <v>0.54440161815709642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2023-03-03T11:01:12Z</dcterms:created>
  <dcterms:modified xsi:type="dcterms:W3CDTF">2023-03-04T14:25:13Z</dcterms:modified>
  <dc:language>sk-SK</dc:language>
</cp:coreProperties>
</file>