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labakyfyz/"/>
    </mc:Choice>
  </mc:AlternateContent>
  <xr:revisionPtr revIDLastSave="0" documentId="8_{1BE49308-5E17-DD40-BED5-9B25FE6F1EA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9" i="1" l="1"/>
  <c r="F19" i="1"/>
  <c r="E19" i="1"/>
  <c r="B22" i="1" l="1"/>
  <c r="A31" i="1"/>
  <c r="A32" i="1"/>
  <c r="A33" i="1"/>
  <c r="A34" i="1"/>
  <c r="A35" i="1"/>
  <c r="A36" i="1"/>
  <c r="A37" i="1"/>
  <c r="B35" i="1"/>
  <c r="B36" i="1"/>
  <c r="C14" i="1"/>
  <c r="C31" i="1" s="1"/>
  <c r="C11" i="1"/>
  <c r="A22" i="1" s="1"/>
  <c r="G8" i="1"/>
  <c r="E8" i="1"/>
  <c r="B37" i="1" s="1"/>
  <c r="G7" i="1"/>
  <c r="E7" i="1"/>
  <c r="G6" i="1"/>
  <c r="E6" i="1"/>
  <c r="G5" i="1"/>
  <c r="E5" i="1"/>
  <c r="B34" i="1" s="1"/>
  <c r="G4" i="1"/>
  <c r="E4" i="1"/>
  <c r="B33" i="1" s="1"/>
  <c r="G3" i="1"/>
  <c r="E3" i="1"/>
  <c r="B32" i="1" s="1"/>
  <c r="G2" i="1"/>
  <c r="E2" i="1"/>
  <c r="B31" i="1" s="1"/>
  <c r="B21" i="1" l="1"/>
  <c r="B26" i="1"/>
  <c r="A23" i="1"/>
  <c r="B23" i="1" s="1"/>
  <c r="A24" i="1"/>
  <c r="B24" i="1" s="1"/>
  <c r="A25" i="1"/>
  <c r="B25" i="1" s="1"/>
  <c r="A26" i="1"/>
  <c r="A27" i="1"/>
  <c r="B27" i="1" s="1"/>
  <c r="A21" i="1"/>
  <c r="G21" i="1" l="1"/>
  <c r="E21" i="1"/>
  <c r="F21" i="1"/>
</calcChain>
</file>

<file path=xl/sharedStrings.xml><?xml version="1.0" encoding="utf-8"?>
<sst xmlns="http://schemas.openxmlformats.org/spreadsheetml/2006/main" count="27" uniqueCount="24">
  <si>
    <t>Číslo merania</t>
  </si>
  <si>
    <t>k/-</t>
  </si>
  <si>
    <t>yk/mm</t>
  </si>
  <si>
    <t>L/m</t>
  </si>
  <si>
    <t>L/mm</t>
  </si>
  <si>
    <t>Yk</t>
  </si>
  <si>
    <t>1.</t>
  </si>
  <si>
    <t>2.</t>
  </si>
  <si>
    <t>3.</t>
  </si>
  <si>
    <t>4.</t>
  </si>
  <si>
    <t>5.</t>
  </si>
  <si>
    <t>6.</t>
  </si>
  <si>
    <t>7.</t>
  </si>
  <si>
    <t>vlnova dlzka(nm)</t>
  </si>
  <si>
    <t>Δymax</t>
  </si>
  <si>
    <t>Δlmax</t>
  </si>
  <si>
    <t>Δλmax</t>
  </si>
  <si>
    <t>h/mm-1</t>
  </si>
  <si>
    <t>Δhmax/mm-1</t>
  </si>
  <si>
    <t>Prispevky</t>
  </si>
  <si>
    <t>yk</t>
  </si>
  <si>
    <t>L</t>
  </si>
  <si>
    <t>λ</t>
  </si>
  <si>
    <t>Par derivacie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</si>
</sst>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Normal="100" workbookViewId="0">
      <selection activeCell="C25" sqref="C25"/>
    </sheetView>
  </sheetViews>
  <sheetFormatPr baseColWidth="10" defaultColWidth="11.5" defaultRowHeight="13" x14ac:dyDescent="0.15"/>
  <cols>
    <col min="1" max="1" width="16.33203125" customWidth="1"/>
    <col min="6" max="6" width="12.33203125" bestFit="1" customWidth="1"/>
    <col min="9" max="9" width="12.33203125" bestFit="1" customWidth="1"/>
  </cols>
  <sheetData>
    <row r="1" spans="1:7" ht="14" x14ac:dyDescent="0.1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1"/>
      <c r="G1" s="6" t="s">
        <v>5</v>
      </c>
    </row>
    <row r="2" spans="1:7" ht="14" x14ac:dyDescent="0.15">
      <c r="A2" s="5" t="s">
        <v>6</v>
      </c>
      <c r="B2" s="2">
        <v>5</v>
      </c>
      <c r="C2" s="2">
        <v>117</v>
      </c>
      <c r="D2" s="2">
        <v>0.9</v>
      </c>
      <c r="E2" s="3">
        <f t="shared" ref="E2:E8" si="0">D2*1000</f>
        <v>900</v>
      </c>
      <c r="G2" s="3">
        <f t="shared" ref="G2:G8" si="1">C2/2</f>
        <v>58.5</v>
      </c>
    </row>
    <row r="3" spans="1:7" ht="14" x14ac:dyDescent="0.15">
      <c r="A3" s="5" t="s">
        <v>7</v>
      </c>
      <c r="B3" s="2">
        <v>5</v>
      </c>
      <c r="C3" s="2">
        <v>110</v>
      </c>
      <c r="D3" s="2">
        <v>0.85</v>
      </c>
      <c r="E3" s="3">
        <f t="shared" si="0"/>
        <v>850</v>
      </c>
      <c r="G3" s="3">
        <f t="shared" si="1"/>
        <v>55</v>
      </c>
    </row>
    <row r="4" spans="1:7" ht="14" x14ac:dyDescent="0.15">
      <c r="A4" s="5" t="s">
        <v>8</v>
      </c>
      <c r="B4" s="2">
        <v>5</v>
      </c>
      <c r="C4" s="2">
        <v>109</v>
      </c>
      <c r="D4" s="2">
        <v>0.8</v>
      </c>
      <c r="E4" s="3">
        <f t="shared" si="0"/>
        <v>800</v>
      </c>
      <c r="G4" s="3">
        <f t="shared" si="1"/>
        <v>54.5</v>
      </c>
    </row>
    <row r="5" spans="1:7" ht="14" x14ac:dyDescent="0.15">
      <c r="A5" s="5" t="s">
        <v>9</v>
      </c>
      <c r="B5" s="2">
        <v>5</v>
      </c>
      <c r="C5" s="2">
        <v>98</v>
      </c>
      <c r="D5" s="2">
        <v>0.75</v>
      </c>
      <c r="E5" s="3">
        <f t="shared" si="0"/>
        <v>750</v>
      </c>
      <c r="G5" s="3">
        <f t="shared" si="1"/>
        <v>49</v>
      </c>
    </row>
    <row r="6" spans="1:7" ht="14" x14ac:dyDescent="0.15">
      <c r="A6" s="5" t="s">
        <v>10</v>
      </c>
      <c r="B6" s="2">
        <v>5</v>
      </c>
      <c r="C6" s="2">
        <v>91</v>
      </c>
      <c r="D6" s="2">
        <v>0.7</v>
      </c>
      <c r="E6" s="3">
        <f t="shared" si="0"/>
        <v>700</v>
      </c>
      <c r="G6" s="3">
        <f t="shared" si="1"/>
        <v>45.5</v>
      </c>
    </row>
    <row r="7" spans="1:7" ht="14" x14ac:dyDescent="0.15">
      <c r="A7" s="5" t="s">
        <v>11</v>
      </c>
      <c r="B7" s="2">
        <v>5</v>
      </c>
      <c r="C7" s="2">
        <v>85</v>
      </c>
      <c r="D7" s="2">
        <v>0.65</v>
      </c>
      <c r="E7" s="3">
        <f t="shared" si="0"/>
        <v>650</v>
      </c>
      <c r="G7" s="3">
        <f t="shared" si="1"/>
        <v>42.5</v>
      </c>
    </row>
    <row r="8" spans="1:7" ht="14" x14ac:dyDescent="0.15">
      <c r="A8" s="5" t="s">
        <v>12</v>
      </c>
      <c r="B8" s="2">
        <v>5</v>
      </c>
      <c r="C8" s="2">
        <v>78</v>
      </c>
      <c r="D8" s="2">
        <v>0.6</v>
      </c>
      <c r="E8" s="3">
        <f t="shared" si="0"/>
        <v>600</v>
      </c>
      <c r="G8" s="3">
        <f t="shared" si="1"/>
        <v>39</v>
      </c>
    </row>
    <row r="11" spans="1:7" x14ac:dyDescent="0.15">
      <c r="A11" s="6" t="s">
        <v>13</v>
      </c>
      <c r="B11" s="3">
        <v>650</v>
      </c>
      <c r="C11" s="3">
        <f>B11*10^-6</f>
        <v>6.4999999999999997E-4</v>
      </c>
    </row>
    <row r="12" spans="1:7" x14ac:dyDescent="0.15">
      <c r="A12" s="6" t="s">
        <v>14</v>
      </c>
      <c r="B12" s="3">
        <v>0.5</v>
      </c>
      <c r="C12" s="3">
        <v>0.25</v>
      </c>
    </row>
    <row r="13" spans="1:7" x14ac:dyDescent="0.15">
      <c r="A13" s="6" t="s">
        <v>15</v>
      </c>
      <c r="B13" s="3">
        <v>0.5</v>
      </c>
      <c r="C13" s="3"/>
    </row>
    <row r="14" spans="1:7" x14ac:dyDescent="0.15">
      <c r="A14" s="6" t="s">
        <v>16</v>
      </c>
      <c r="B14" s="3">
        <v>5</v>
      </c>
      <c r="C14" s="3">
        <f>B14*10^-6</f>
        <v>4.9999999999999996E-6</v>
      </c>
    </row>
    <row r="19" spans="1:7" x14ac:dyDescent="0.15">
      <c r="A19" s="9"/>
      <c r="B19" s="9"/>
      <c r="D19" s="6" t="s">
        <v>23</v>
      </c>
      <c r="E19" s="3">
        <f>1/(B3*C11*E2)</f>
        <v>0.34188034188034189</v>
      </c>
      <c r="F19" s="3">
        <f>G2/(B2*C11*(E2^2))</f>
        <v>2.2222222222222223E-2</v>
      </c>
      <c r="G19" s="3">
        <f>G2/( B2*(C11^2)*E2)</f>
        <v>30769.230769230773</v>
      </c>
    </row>
    <row r="20" spans="1:7" ht="14" x14ac:dyDescent="0.15">
      <c r="A20" s="7" t="s">
        <v>17</v>
      </c>
      <c r="B20" s="8" t="s">
        <v>18</v>
      </c>
      <c r="D20" s="6" t="s">
        <v>19</v>
      </c>
      <c r="E20" s="6" t="s">
        <v>20</v>
      </c>
      <c r="F20" s="6" t="s">
        <v>21</v>
      </c>
      <c r="G20" s="6" t="s">
        <v>22</v>
      </c>
    </row>
    <row r="21" spans="1:7" x14ac:dyDescent="0.15">
      <c r="A21" s="6">
        <f>(C2/2)/(B2*C11*E2)</f>
        <v>20</v>
      </c>
      <c r="B21" s="3">
        <f>A21*(A31+B31+C31)</f>
        <v>0.25042735042735043</v>
      </c>
      <c r="E21" s="3">
        <f>(E19*C12)/B21*100</f>
        <v>34.129692832764505</v>
      </c>
      <c r="F21" s="3">
        <f>(F19*B13)/B21*100</f>
        <v>4.4368600682593859</v>
      </c>
      <c r="G21" s="3">
        <f>(G19*C14)/B21*100</f>
        <v>61.43344709897611</v>
      </c>
    </row>
    <row r="22" spans="1:7" x14ac:dyDescent="0.15">
      <c r="A22" s="6">
        <f>(C3/2)/(B2*C11*E3)</f>
        <v>19.909502262443439</v>
      </c>
      <c r="B22" s="3">
        <f>A22*(A32+B32+C31)</f>
        <v>0.25535922687905654</v>
      </c>
    </row>
    <row r="23" spans="1:7" x14ac:dyDescent="0.15">
      <c r="A23" s="6">
        <f>(C4/2)/(B2*C11*E4)</f>
        <v>20.96153846153846</v>
      </c>
      <c r="B23" s="3">
        <f>A23*(A33+B33+C31)</f>
        <v>0.27049741124260351</v>
      </c>
    </row>
    <row r="24" spans="1:7" x14ac:dyDescent="0.15">
      <c r="A24" s="6">
        <f>(C5/2)/(B2*C11*E5)</f>
        <v>20.102564102564102</v>
      </c>
      <c r="B24" s="3">
        <f>A24*(A34+B34+C31)</f>
        <v>0.27060092044707423</v>
      </c>
    </row>
    <row r="25" spans="1:7" x14ac:dyDescent="0.15">
      <c r="A25" s="6">
        <f>(C6/2)/(B2*C11*E6)</f>
        <v>20</v>
      </c>
      <c r="B25" s="3">
        <f>A25*(A35+B35+C31)</f>
        <v>0.27802197802197803</v>
      </c>
    </row>
    <row r="26" spans="1:7" x14ac:dyDescent="0.15">
      <c r="A26" s="6">
        <f>(C7/2)/(B2*C11*E7)</f>
        <v>20.118343195266274</v>
      </c>
      <c r="B26" s="3">
        <f>A26*(A36+B36+C31)</f>
        <v>0.28857532999544833</v>
      </c>
    </row>
    <row r="27" spans="1:7" x14ac:dyDescent="0.15">
      <c r="A27" s="6">
        <f>(C8/2)/(B2*C11*E8)</f>
        <v>20</v>
      </c>
      <c r="B27" s="3">
        <f>A27*(A37+B37+C31)</f>
        <v>0.29871794871794871</v>
      </c>
    </row>
    <row r="30" spans="1:7" x14ac:dyDescent="0.15">
      <c r="A30" s="6" t="s">
        <v>6</v>
      </c>
      <c r="B30" s="6" t="s">
        <v>7</v>
      </c>
      <c r="C30" s="6" t="s">
        <v>8</v>
      </c>
    </row>
    <row r="31" spans="1:7" x14ac:dyDescent="0.15">
      <c r="A31" s="3">
        <f>0.25/G2</f>
        <v>4.2735042735042739E-3</v>
      </c>
      <c r="B31" s="3">
        <f>0.5/E2</f>
        <v>5.5555555555555556E-4</v>
      </c>
      <c r="C31" s="3">
        <f>C14/C11</f>
        <v>7.6923076923076919E-3</v>
      </c>
    </row>
    <row r="32" spans="1:7" x14ac:dyDescent="0.15">
      <c r="A32" s="3">
        <f>0.25/G3</f>
        <v>4.5454545454545452E-3</v>
      </c>
      <c r="B32" s="3">
        <f>0.5/E3</f>
        <v>5.8823529411764701E-4</v>
      </c>
    </row>
    <row r="33" spans="1:2" x14ac:dyDescent="0.15">
      <c r="A33" s="3">
        <f>0.25/G4</f>
        <v>4.5871559633027525E-3</v>
      </c>
      <c r="B33" s="3">
        <f>0.5/E4</f>
        <v>6.2500000000000001E-4</v>
      </c>
    </row>
    <row r="34" spans="1:2" x14ac:dyDescent="0.15">
      <c r="A34" s="3">
        <f>0.25/G5</f>
        <v>5.1020408163265302E-3</v>
      </c>
      <c r="B34" s="3">
        <f>0.5/E5</f>
        <v>6.6666666666666664E-4</v>
      </c>
    </row>
    <row r="35" spans="1:2" x14ac:dyDescent="0.15">
      <c r="A35" s="3">
        <f>0.25/G6</f>
        <v>5.4945054945054949E-3</v>
      </c>
      <c r="B35" s="3">
        <f>0.5/E6</f>
        <v>7.1428571428571429E-4</v>
      </c>
    </row>
    <row r="36" spans="1:2" x14ac:dyDescent="0.15">
      <c r="A36" s="3">
        <f>0.25/G7</f>
        <v>5.8823529411764705E-3</v>
      </c>
      <c r="B36" s="3">
        <f>0.5/E7</f>
        <v>7.6923076923076923E-4</v>
      </c>
    </row>
    <row r="37" spans="1:2" x14ac:dyDescent="0.15">
      <c r="A37" s="3">
        <f>0.25/G8</f>
        <v>6.41025641025641E-3</v>
      </c>
      <c r="B37" s="3">
        <f>0.5/E8</f>
        <v>8.3333333333333339E-4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2023-03-17T10:57:10Z</dcterms:created>
  <dcterms:modified xsi:type="dcterms:W3CDTF">2023-03-17T14:35:42Z</dcterms:modified>
  <dc:language>sk-SK</dc:language>
</cp:coreProperties>
</file>