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lubik03/Documents/labakyfyz/"/>
    </mc:Choice>
  </mc:AlternateContent>
  <xr:revisionPtr revIDLastSave="0" documentId="13_ncr:1_{B67CBD65-590D-AA49-AF60-1325DAAAD05F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20" i="1"/>
  <c r="A21" i="1"/>
  <c r="A22" i="1"/>
  <c r="A23" i="1"/>
  <c r="A14" i="1"/>
  <c r="E29" i="1"/>
  <c r="E30" i="1" s="1"/>
  <c r="D18" i="1"/>
  <c r="B14" i="1"/>
  <c r="B15" i="1"/>
  <c r="B16" i="1"/>
  <c r="B17" i="1"/>
  <c r="B18" i="1"/>
  <c r="B19" i="1"/>
  <c r="B20" i="1"/>
  <c r="B21" i="1"/>
  <c r="B22" i="1"/>
  <c r="B23" i="1"/>
  <c r="C15" i="1" s="1"/>
  <c r="D23" i="1" l="1"/>
  <c r="D21" i="1"/>
  <c r="D19" i="1"/>
  <c r="D17" i="1"/>
  <c r="D15" i="1"/>
  <c r="C22" i="1"/>
  <c r="C20" i="1"/>
  <c r="C18" i="1"/>
  <c r="C16" i="1"/>
  <c r="C14" i="1"/>
  <c r="D20" i="1"/>
  <c r="D16" i="1"/>
  <c r="D14" i="1"/>
  <c r="D22" i="1"/>
  <c r="C23" i="1"/>
  <c r="C21" i="1"/>
  <c r="C19" i="1"/>
  <c r="C17" i="1"/>
  <c r="A28" i="1" l="1" a="1"/>
  <c r="A30" i="1" l="1"/>
  <c r="B30" i="1"/>
  <c r="A31" i="1"/>
  <c r="A28" i="1"/>
  <c r="B35" i="1" s="1"/>
  <c r="B31" i="1"/>
  <c r="A32" i="1"/>
  <c r="B29" i="1"/>
  <c r="B28" i="1"/>
  <c r="B32" i="1"/>
  <c r="A29" i="1"/>
  <c r="B34" i="1" s="1"/>
  <c r="B36" i="1" l="1"/>
</calcChain>
</file>

<file path=xl/sharedStrings.xml><?xml version="1.0" encoding="utf-8"?>
<sst xmlns="http://schemas.openxmlformats.org/spreadsheetml/2006/main" count="17" uniqueCount="17">
  <si>
    <t>Číslo merania</t>
  </si>
  <si>
    <t>H/mm</t>
  </si>
  <si>
    <t>t1/s</t>
  </si>
  <si>
    <t>t2/s</t>
  </si>
  <si>
    <t>t3/s</t>
  </si>
  <si>
    <t>d1m</t>
  </si>
  <si>
    <t>dtab mm</t>
  </si>
  <si>
    <t>Pi</t>
  </si>
  <si>
    <t>S1</t>
  </si>
  <si>
    <t>H/m</t>
  </si>
  <si>
    <t>priemer/s</t>
  </si>
  <si>
    <t>odmocnina H</t>
  </si>
  <si>
    <t>Δbmax</t>
  </si>
  <si>
    <t>D2</t>
  </si>
  <si>
    <t>Δd2,max</t>
  </si>
  <si>
    <t>h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</si>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</sst>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baseline="0"/>
              <a:t> Závislosť času od výšky hladiny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066553886861781"/>
                  <c:y val="0.147614115767325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baseline="0"/>
                      <a:t>τ</a:t>
                    </a:r>
                    <a:r>
                      <a:rPr lang="en-US" baseline="0"/>
                      <a:t> = 1234,8</a:t>
                    </a:r>
                    <a:r>
                      <a:rPr lang="sk-SK" sz="900" b="0" i="0" u="none" strike="noStrike" baseline="0">
                        <a:effectLst/>
                      </a:rPr>
                      <a:t>√h</a:t>
                    </a:r>
                    <a:r>
                      <a:rPr lang="en-US" baseline="0"/>
                      <a:t>- 537,73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Sheet1!$D$14:$D$23</c:f>
              <c:numCache>
                <c:formatCode>General</c:formatCode>
                <c:ptCount val="10"/>
                <c:pt idx="0">
                  <c:v>0.52915026221291817</c:v>
                </c:pt>
                <c:pt idx="1">
                  <c:v>0.51961524227066325</c:v>
                </c:pt>
                <c:pt idx="2">
                  <c:v>0.50990195135927852</c:v>
                </c:pt>
                <c:pt idx="3">
                  <c:v>0.5</c:v>
                </c:pt>
                <c:pt idx="4">
                  <c:v>0.4898979485566356</c:v>
                </c:pt>
                <c:pt idx="5">
                  <c:v>0.47958315233127197</c:v>
                </c:pt>
                <c:pt idx="6">
                  <c:v>0.46904157598234297</c:v>
                </c:pt>
                <c:pt idx="7">
                  <c:v>0.45825756949558399</c:v>
                </c:pt>
                <c:pt idx="8">
                  <c:v>0.44721359549995793</c:v>
                </c:pt>
                <c:pt idx="9">
                  <c:v>0.43588989435406733</c:v>
                </c:pt>
              </c:numCache>
            </c:numRef>
          </c:xVal>
          <c:yVal>
            <c:numRef>
              <c:f>Sheet1!$C$14:$C$23</c:f>
              <c:numCache>
                <c:formatCode>General</c:formatCode>
                <c:ptCount val="10"/>
                <c:pt idx="0">
                  <c:v>114.86666666666667</c:v>
                </c:pt>
                <c:pt idx="1">
                  <c:v>104.06666666666668</c:v>
                </c:pt>
                <c:pt idx="2">
                  <c:v>92.066666666666677</c:v>
                </c:pt>
                <c:pt idx="3">
                  <c:v>79.933333333333337</c:v>
                </c:pt>
                <c:pt idx="4">
                  <c:v>67.333333333333343</c:v>
                </c:pt>
                <c:pt idx="5">
                  <c:v>54.900000000000006</c:v>
                </c:pt>
                <c:pt idx="6">
                  <c:v>41.866666666666674</c:v>
                </c:pt>
                <c:pt idx="7">
                  <c:v>28.266666666666666</c:v>
                </c:pt>
                <c:pt idx="8">
                  <c:v>14.266666666666694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8-C14B-8C01-1BC0B7229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380752"/>
        <c:axId val="918399456"/>
      </c:scatterChart>
      <c:valAx>
        <c:axId val="918380752"/>
        <c:scaling>
          <c:orientation val="minMax"/>
          <c:min val="0.4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√h/m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18399456"/>
        <c:crosses val="autoZero"/>
        <c:crossBetween val="midCat"/>
      </c:valAx>
      <c:valAx>
        <c:axId val="918399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τ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/s</a:t>
                </a:r>
                <a:endParaRPr lang="sk-SK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1838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1067049</xdr:colOff>
      <xdr:row>0</xdr:row>
      <xdr:rowOff>82665</xdr:rowOff>
    </xdr:from>
    <xdr:to>
      <xdr:col>13</xdr:col>
      <xdr:colOff>53447</xdr:colOff>
      <xdr:row>16</xdr:row>
      <xdr:rowOff>33921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27DF5506-0CF8-782F-D4FA-E15D204F9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50" zoomScaleNormal="89" workbookViewId="0">
      <selection activeCell="P5" sqref="P5"/>
    </sheetView>
  </sheetViews>
  <sheetFormatPr baseColWidth="10" defaultColWidth="10" defaultRowHeight="13"/>
  <cols>
    <col min="2" max="2" width="15.796875" bestFit="1" customWidth="1"/>
    <col min="3" max="3" width="10.19921875" bestFit="1" customWidth="1"/>
    <col min="4" max="4" width="15.796875" customWidth="1"/>
    <col min="5" max="5" width="8" customWidth="1"/>
    <col min="6" max="6" width="17.19921875" customWidth="1"/>
    <col min="7" max="8" width="10.19921875" bestFit="1" customWidth="1"/>
  </cols>
  <sheetData>
    <row r="1" spans="1:5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1">
        <v>280</v>
      </c>
      <c r="C2" s="1">
        <v>0</v>
      </c>
      <c r="D2" s="1">
        <v>0</v>
      </c>
      <c r="E2" s="1">
        <v>0</v>
      </c>
    </row>
    <row r="3" spans="1:5">
      <c r="A3" s="3">
        <v>2</v>
      </c>
      <c r="B3" s="1">
        <v>270</v>
      </c>
      <c r="C3" s="1">
        <v>10.3</v>
      </c>
      <c r="D3" s="1">
        <v>11.2</v>
      </c>
      <c r="E3" s="1">
        <v>10.9</v>
      </c>
    </row>
    <row r="4" spans="1:5">
      <c r="A4" s="3">
        <v>3</v>
      </c>
      <c r="B4" s="1">
        <v>260</v>
      </c>
      <c r="C4" s="1">
        <v>23</v>
      </c>
      <c r="D4" s="1">
        <v>23.5</v>
      </c>
      <c r="E4" s="1">
        <v>21.9</v>
      </c>
    </row>
    <row r="5" spans="1:5">
      <c r="A5" s="3">
        <v>4</v>
      </c>
      <c r="B5" s="1">
        <v>250</v>
      </c>
      <c r="C5" s="1">
        <v>34.700000000000003</v>
      </c>
      <c r="D5" s="1">
        <v>35.1</v>
      </c>
      <c r="E5" s="1">
        <v>35</v>
      </c>
    </row>
    <row r="6" spans="1:5">
      <c r="A6" s="3">
        <v>5</v>
      </c>
      <c r="B6" s="1">
        <v>240</v>
      </c>
      <c r="C6" s="1">
        <v>47.1</v>
      </c>
      <c r="D6" s="1">
        <v>48.2</v>
      </c>
      <c r="E6" s="1">
        <v>47.3</v>
      </c>
    </row>
    <row r="7" spans="1:5">
      <c r="A7" s="3">
        <v>6</v>
      </c>
      <c r="B7" s="1">
        <v>230</v>
      </c>
      <c r="C7" s="1">
        <v>59.1</v>
      </c>
      <c r="D7" s="1">
        <v>60.9</v>
      </c>
      <c r="E7" s="1">
        <v>59.9</v>
      </c>
    </row>
    <row r="8" spans="1:5">
      <c r="A8" s="3">
        <v>7</v>
      </c>
      <c r="B8" s="1">
        <v>220</v>
      </c>
      <c r="C8" s="1">
        <v>72.3</v>
      </c>
      <c r="D8" s="1">
        <v>73.900000000000006</v>
      </c>
      <c r="E8" s="1">
        <v>72.8</v>
      </c>
    </row>
    <row r="9" spans="1:5">
      <c r="A9" s="3">
        <v>8</v>
      </c>
      <c r="B9" s="1">
        <v>210</v>
      </c>
      <c r="C9" s="1">
        <v>86.5</v>
      </c>
      <c r="D9" s="1">
        <v>87.9</v>
      </c>
      <c r="E9" s="1">
        <v>85.4</v>
      </c>
    </row>
    <row r="10" spans="1:5">
      <c r="A10" s="3">
        <v>9</v>
      </c>
      <c r="B10" s="1">
        <v>200</v>
      </c>
      <c r="C10" s="1">
        <v>100.1</v>
      </c>
      <c r="D10" s="1">
        <v>102.3</v>
      </c>
      <c r="E10" s="1">
        <v>99.4</v>
      </c>
    </row>
    <row r="11" spans="1:5">
      <c r="A11" s="3">
        <v>10</v>
      </c>
      <c r="B11" s="1">
        <v>190</v>
      </c>
      <c r="C11" s="1">
        <v>114.6</v>
      </c>
      <c r="D11" s="1">
        <v>116.6</v>
      </c>
      <c r="E11" s="1">
        <v>113.4</v>
      </c>
    </row>
    <row r="13" spans="1:5">
      <c r="A13" s="5" t="s">
        <v>9</v>
      </c>
      <c r="B13" s="5" t="s">
        <v>10</v>
      </c>
      <c r="C13" s="5" t="s">
        <v>15</v>
      </c>
      <c r="D13" s="5" t="s">
        <v>11</v>
      </c>
    </row>
    <row r="14" spans="1:5">
      <c r="A14" s="5">
        <f>B2/1000</f>
        <v>0.28000000000000003</v>
      </c>
      <c r="B14" s="4">
        <f t="shared" ref="B14:B23" si="0">AVERAGE(C2,D2,E2)</f>
        <v>0</v>
      </c>
      <c r="C14" s="4">
        <f t="shared" ref="C14:C23" si="1">$B$23-B14</f>
        <v>114.86666666666667</v>
      </c>
      <c r="D14" s="4">
        <f t="shared" ref="D14:D23" si="2">SQRT(A14)</f>
        <v>0.52915026221291817</v>
      </c>
    </row>
    <row r="15" spans="1:5">
      <c r="A15" s="5">
        <f t="shared" ref="A15:A23" si="3">B3/1000</f>
        <v>0.27</v>
      </c>
      <c r="B15" s="4">
        <f t="shared" si="0"/>
        <v>10.799999999999999</v>
      </c>
      <c r="C15" s="4">
        <f t="shared" si="1"/>
        <v>104.06666666666668</v>
      </c>
      <c r="D15" s="4">
        <f t="shared" si="2"/>
        <v>0.51961524227066325</v>
      </c>
    </row>
    <row r="16" spans="1:5">
      <c r="A16" s="5">
        <f t="shared" si="3"/>
        <v>0.26</v>
      </c>
      <c r="B16" s="4">
        <f t="shared" si="0"/>
        <v>22.8</v>
      </c>
      <c r="C16" s="4">
        <f t="shared" si="1"/>
        <v>92.066666666666677</v>
      </c>
      <c r="D16" s="4">
        <f t="shared" si="2"/>
        <v>0.50990195135927852</v>
      </c>
    </row>
    <row r="17" spans="1:5">
      <c r="A17" s="5">
        <f t="shared" si="3"/>
        <v>0.25</v>
      </c>
      <c r="B17" s="4">
        <f t="shared" si="0"/>
        <v>34.933333333333337</v>
      </c>
      <c r="C17" s="4">
        <f t="shared" si="1"/>
        <v>79.933333333333337</v>
      </c>
      <c r="D17" s="4">
        <f t="shared" si="2"/>
        <v>0.5</v>
      </c>
    </row>
    <row r="18" spans="1:5">
      <c r="A18" s="5">
        <f t="shared" si="3"/>
        <v>0.24</v>
      </c>
      <c r="B18" s="4">
        <f t="shared" si="0"/>
        <v>47.533333333333339</v>
      </c>
      <c r="C18" s="4">
        <f t="shared" si="1"/>
        <v>67.333333333333343</v>
      </c>
      <c r="D18" s="4">
        <f t="shared" si="2"/>
        <v>0.4898979485566356</v>
      </c>
    </row>
    <row r="19" spans="1:5">
      <c r="A19" s="5">
        <f t="shared" si="3"/>
        <v>0.23</v>
      </c>
      <c r="B19" s="4">
        <f t="shared" si="0"/>
        <v>59.966666666666669</v>
      </c>
      <c r="C19" s="4">
        <f t="shared" si="1"/>
        <v>54.900000000000006</v>
      </c>
      <c r="D19" s="4">
        <f t="shared" si="2"/>
        <v>0.47958315233127197</v>
      </c>
    </row>
    <row r="20" spans="1:5">
      <c r="A20" s="5">
        <f t="shared" si="3"/>
        <v>0.22</v>
      </c>
      <c r="B20" s="4">
        <f t="shared" si="0"/>
        <v>73</v>
      </c>
      <c r="C20" s="4">
        <f t="shared" si="1"/>
        <v>41.866666666666674</v>
      </c>
      <c r="D20" s="4">
        <f t="shared" si="2"/>
        <v>0.46904157598234297</v>
      </c>
    </row>
    <row r="21" spans="1:5">
      <c r="A21" s="5">
        <f t="shared" si="3"/>
        <v>0.21</v>
      </c>
      <c r="B21" s="4">
        <f t="shared" si="0"/>
        <v>86.600000000000009</v>
      </c>
      <c r="C21" s="4">
        <f t="shared" si="1"/>
        <v>28.266666666666666</v>
      </c>
      <c r="D21" s="4">
        <f t="shared" si="2"/>
        <v>0.45825756949558399</v>
      </c>
    </row>
    <row r="22" spans="1:5">
      <c r="A22" s="5">
        <f t="shared" si="3"/>
        <v>0.2</v>
      </c>
      <c r="B22" s="4">
        <f t="shared" si="0"/>
        <v>100.59999999999998</v>
      </c>
      <c r="C22" s="4">
        <f t="shared" si="1"/>
        <v>14.266666666666694</v>
      </c>
      <c r="D22" s="4">
        <f t="shared" si="2"/>
        <v>0.44721359549995793</v>
      </c>
    </row>
    <row r="23" spans="1:5">
      <c r="A23" s="5">
        <f t="shared" si="3"/>
        <v>0.19</v>
      </c>
      <c r="B23" s="4">
        <f t="shared" si="0"/>
        <v>114.86666666666667</v>
      </c>
      <c r="C23" s="4">
        <f t="shared" si="1"/>
        <v>0</v>
      </c>
      <c r="D23" s="4">
        <f t="shared" si="2"/>
        <v>0.43588989435406733</v>
      </c>
    </row>
    <row r="27" spans="1:5">
      <c r="A27" s="6" t="s">
        <v>16</v>
      </c>
      <c r="B27" s="7"/>
      <c r="D27" s="5" t="s">
        <v>5</v>
      </c>
      <c r="E27" s="4">
        <v>0.1019</v>
      </c>
    </row>
    <row r="28" spans="1:5">
      <c r="A28" s="4">
        <f t="array" ref="A28:B32">LINEST(C14:C23,D14:D23,1,1)</f>
        <v>1234.8400569983694</v>
      </c>
      <c r="B28" s="4">
        <v>-537.72701631295911</v>
      </c>
      <c r="D28" s="5" t="s">
        <v>6</v>
      </c>
      <c r="E28" s="4">
        <v>2.4</v>
      </c>
    </row>
    <row r="29" spans="1:5">
      <c r="A29" s="4">
        <v>4.5742186904754014</v>
      </c>
      <c r="B29" s="4">
        <v>2.2174347809234902</v>
      </c>
      <c r="D29" s="5" t="s">
        <v>7</v>
      </c>
      <c r="E29" s="4">
        <f>PI()</f>
        <v>3.1415926535897931</v>
      </c>
    </row>
    <row r="30" spans="1:5">
      <c r="A30" s="4">
        <v>0.99989023730922055</v>
      </c>
      <c r="B30" s="4">
        <v>0.43012826230078433</v>
      </c>
      <c r="D30" s="5" t="s">
        <v>8</v>
      </c>
      <c r="E30" s="4">
        <f>(E29*E27^2)/4</f>
        <v>8.1552682234353798E-3</v>
      </c>
    </row>
    <row r="31" spans="1:5">
      <c r="A31" s="4">
        <v>72876.51060367914</v>
      </c>
      <c r="B31" s="4">
        <v>8</v>
      </c>
    </row>
    <row r="32" spans="1:5">
      <c r="A32" s="4">
        <v>13482.90669520154</v>
      </c>
      <c r="B32" s="4">
        <v>1.4800825762391385</v>
      </c>
    </row>
    <row r="34" spans="1:2">
      <c r="A34" s="5" t="s">
        <v>12</v>
      </c>
      <c r="B34" s="4">
        <f>A29*TINV(0.05,8)</f>
        <v>10.548167215564465</v>
      </c>
    </row>
    <row r="35" spans="1:2">
      <c r="A35" s="5" t="s">
        <v>13</v>
      </c>
      <c r="B35" s="4">
        <f>SQRT((4*E30)/(E29*A28)*SQRT(2/9.81))</f>
        <v>1.9485388828843842E-3</v>
      </c>
    </row>
    <row r="36" spans="1:2">
      <c r="A36" s="5" t="s">
        <v>14</v>
      </c>
      <c r="B36" s="4">
        <f>1/2*(B34/A28)*B35</f>
        <v>8.322338527248154E-6</v>
      </c>
    </row>
  </sheetData>
  <sheetProtection selectLockedCells="1" selectUnlockedCells="1"/>
  <mergeCells count="1">
    <mergeCell ref="A27:B27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&amp;C&amp;"DejaVu Serif,Book"&amp;12&amp;A</oddHeader>
    <oddFooter>&amp;C&amp;"DejaVu Serif,Book"&amp;12Page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2023-04-16T12:55:51Z</dcterms:modified>
</cp:coreProperties>
</file>