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CAE03CCB-D7D5-5F45-B783-828463F6FAA7}" xr6:coauthVersionLast="47" xr6:coauthVersionMax="47" xr10:uidLastSave="{00000000-0000-0000-0000-000000000000}"/>
  <bookViews>
    <workbookView xWindow="60" yWindow="1000" windowWidth="28800" windowHeight="15840" xr2:uid="{9CCC575B-C07A-4405-8E96-C0AEC4EB828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3" i="1"/>
  <c r="B21" i="1" l="1"/>
  <c r="G2" i="1" s="1"/>
  <c r="F3" i="1"/>
  <c r="G3" i="1" s="1"/>
  <c r="J2" i="1" s="1"/>
  <c r="F4" i="1"/>
  <c r="G4" i="1" s="1"/>
  <c r="F5" i="1"/>
  <c r="F6" i="1"/>
  <c r="G6" i="1" s="1"/>
  <c r="F7" i="1"/>
  <c r="G7" i="1" s="1"/>
  <c r="F8" i="1"/>
  <c r="F9" i="1"/>
  <c r="G9" i="1" s="1"/>
  <c r="F10" i="1"/>
  <c r="F11" i="1"/>
  <c r="F12" i="1"/>
  <c r="F13" i="1"/>
  <c r="F14" i="1"/>
  <c r="F15" i="1"/>
  <c r="F16" i="1"/>
  <c r="F2" i="1"/>
  <c r="G5" i="1"/>
  <c r="G8" i="1"/>
  <c r="G10" i="1"/>
  <c r="G11" i="1"/>
  <c r="G12" i="1"/>
  <c r="G13" i="1"/>
  <c r="G14" i="1"/>
  <c r="G15" i="1"/>
  <c r="G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<sst xmlns="http://schemas.openxmlformats.org/spreadsheetml/2006/main" count="20" uniqueCount="20">
  <si>
    <t>č. m.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</si>
  <si>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/g</t>
    </r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</si>
  <si>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/g</t>
    </r>
  </si>
  <si>
    <r>
      <t>m</t>
    </r>
    <r>
      <rPr>
        <sz val="11"/>
        <color theme="1"/>
        <rFont val="Calibri"/>
        <family val="2"/>
        <charset val="238"/>
        <scheme val="minor"/>
      </rPr>
      <t>/g</t>
    </r>
  </si>
  <si>
    <r>
      <t>V</t>
    </r>
    <r>
      <rPr>
        <sz val="11"/>
        <color theme="1"/>
        <rFont val="Calibri"/>
        <family val="2"/>
        <charset val="238"/>
        <scheme val="minor"/>
      </rPr>
      <t>/ml</t>
    </r>
  </si>
  <si>
    <r>
      <t>V</t>
    </r>
    <r>
      <rPr>
        <sz val="11"/>
        <color theme="1"/>
        <rFont val="Calibri"/>
        <family val="2"/>
        <charset val="238"/>
        <scheme val="minor"/>
      </rPr>
      <t>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</si>
  <si>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M</t>
    </r>
    <r>
      <rPr>
        <sz val="11"/>
        <color theme="1"/>
        <rFont val="Calibri"/>
        <family val="2"/>
        <charset val="238"/>
        <scheme val="minor"/>
      </rPr>
      <t>/g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</si>
  <si>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sz val="11"/>
        <color theme="1"/>
        <rFont val="Calibri"/>
        <family val="2"/>
        <charset val="238"/>
        <scheme val="minor"/>
      </rPr>
      <t>/K</t>
    </r>
  </si>
  <si>
    <r>
      <t>p</t>
    </r>
    <r>
      <rPr>
        <sz val="11"/>
        <color theme="1"/>
        <rFont val="Calibri"/>
        <family val="2"/>
        <charset val="238"/>
        <scheme val="minor"/>
      </rPr>
      <t>/Pa</t>
    </r>
  </si>
  <si>
    <r>
      <t>p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O)/Pa</t>
    </r>
  </si>
  <si>
    <t>Výsledky</t>
  </si>
  <si>
    <r>
      <t>M</t>
    </r>
    <r>
      <rPr>
        <sz val="11"/>
        <color theme="1"/>
        <rFont val="Calibri"/>
        <family val="2"/>
        <charset val="238"/>
        <scheme val="minor"/>
      </rPr>
      <t>(priemer)/g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</si>
  <si>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s(</t>
    </r>
    <r>
      <rPr>
        <i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/g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)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</si>
  <si>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n</t>
    </r>
    <r>
      <rPr>
        <vertAlign val="subscript"/>
        <sz val="11"/>
        <color theme="1"/>
        <rFont val="Symbol"/>
        <family val="1"/>
        <charset val="2"/>
      </rPr>
      <t>-</t>
    </r>
    <r>
      <rPr>
        <vertAlign val="subscript"/>
        <sz val="11"/>
        <color theme="1"/>
        <rFont val="Calibri"/>
        <family val="2"/>
        <charset val="238"/>
        <scheme val="minor"/>
      </rPr>
      <t>1;</t>
    </r>
    <r>
      <rPr>
        <i/>
        <vertAlign val="subscript"/>
        <sz val="11"/>
        <color theme="1"/>
        <rFont val="Symbol"/>
        <family val="1"/>
        <charset val="2"/>
      </rPr>
      <t>a</t>
    </r>
  </si>
  <si>
    <r>
      <rPr>
        <sz val="11"/>
        <color theme="1"/>
        <rFont val="Symbol"/>
        <family val="1"/>
        <charset val="2"/>
      </rPr>
      <t xml:space="preserve"> D</t>
    </r>
    <r>
      <rPr>
        <i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/g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</si>
  <si>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atm</t>
    </r>
    <r>
      <rPr>
        <sz val="11"/>
        <color theme="1"/>
        <rFont val="Calibri"/>
        <family val="2"/>
        <charset val="238"/>
        <scheme val="minor"/>
      </rPr>
      <t>/Pa</t>
    </r>
  </si>
  <si>
    <t>*</t>
  </si>
  <si>
    <t>*vylúčená hodnota</t>
  </si>
  <si>
    <t>(59,6 ± 2,06)</t>
  </si>
  <si>
    <t>ηM =3,5 %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</si>
</sst>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vertAlign val="subscript"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9" fillId="0" borderId="1" xfId="0" applyFont="1" applyBorder="1"/>
    <xf numFmtId="0" fontId="1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E37B-3ED6-46C0-A905-D912003FC807}">
  <dimension ref="A1:K21"/>
  <sheetViews>
    <sheetView tabSelected="1" zoomScale="175" workbookViewId="0">
      <selection activeCell="K5" sqref="K5"/>
    </sheetView>
  </sheetViews>
  <sheetFormatPr baseColWidth="10" defaultColWidth="8.83203125" defaultRowHeight="15" x14ac:dyDescent="0.2"/>
  <cols>
    <col min="1" max="1" width="11" customWidth="1"/>
    <col min="6" max="6" width="10.1640625" bestFit="1" customWidth="1"/>
    <col min="7" max="7" width="10.5" bestFit="1" customWidth="1"/>
    <col min="9" max="9" width="19.5" bestFit="1" customWidth="1"/>
    <col min="10" max="10" width="11.1640625" customWidth="1"/>
  </cols>
  <sheetData>
    <row r="1" spans="1:11" ht="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8" t="s">
        <v>10</v>
      </c>
    </row>
    <row r="2" spans="1:11" ht="17" x14ac:dyDescent="0.2">
      <c r="A2" s="4">
        <v>1</v>
      </c>
      <c r="B2" s="6">
        <v>20.451000000000001</v>
      </c>
      <c r="C2" s="6">
        <v>20.245000000000001</v>
      </c>
      <c r="D2" s="5">
        <f>B2-C2</f>
        <v>0.20599999999999952</v>
      </c>
      <c r="E2" s="6">
        <v>38.299999999999997</v>
      </c>
      <c r="F2" s="5">
        <f>E2*10^-6</f>
        <v>3.8299999999999996E-5</v>
      </c>
      <c r="G2" s="5">
        <f>(D2*8.314*B$18)/(B$21*F2)</f>
        <v>135.45985700990701</v>
      </c>
      <c r="H2" t="s">
        <v>16</v>
      </c>
      <c r="I2" s="3" t="s">
        <v>11</v>
      </c>
      <c r="J2" s="5">
        <f>AVERAGE(G3:G16)</f>
        <v>59.636451753988595</v>
      </c>
    </row>
    <row r="3" spans="1:11" ht="17" x14ac:dyDescent="0.2">
      <c r="A3" s="4">
        <v>2</v>
      </c>
      <c r="B3" s="6">
        <v>20.114999999999998</v>
      </c>
      <c r="C3" s="6">
        <v>20.076000000000001</v>
      </c>
      <c r="D3" s="5">
        <f t="shared" ref="D3:D16" si="0">B3-C3</f>
        <v>3.8999999999997925E-2</v>
      </c>
      <c r="E3" s="6">
        <v>15.3</v>
      </c>
      <c r="F3" s="5">
        <f t="shared" ref="F3:F16" si="1">E3*10^-6</f>
        <v>1.5299999999999999E-5</v>
      </c>
      <c r="G3" s="5">
        <f t="shared" ref="G3:G16" si="2">(D3*8.314*B$18)/(B$21*F3)</f>
        <v>64.197090048761908</v>
      </c>
      <c r="I3" s="5" t="s">
        <v>12</v>
      </c>
      <c r="J3" s="5">
        <f>_xlfn.STDEV.S(G3:G16)</f>
        <v>3.5763876429975028</v>
      </c>
    </row>
    <row r="4" spans="1:11" ht="18" x14ac:dyDescent="0.25">
      <c r="A4" s="4">
        <v>3</v>
      </c>
      <c r="B4" s="6">
        <v>20.623000000000001</v>
      </c>
      <c r="C4" s="6">
        <v>20.552</v>
      </c>
      <c r="D4" s="5">
        <f t="shared" si="0"/>
        <v>7.1000000000001506E-2</v>
      </c>
      <c r="E4" s="6">
        <v>30.3</v>
      </c>
      <c r="F4" s="5">
        <f t="shared" si="1"/>
        <v>3.0299999999999998E-5</v>
      </c>
      <c r="G4" s="5">
        <f t="shared" si="2"/>
        <v>59.014385140031528</v>
      </c>
      <c r="I4" s="3" t="s">
        <v>13</v>
      </c>
      <c r="J4" s="5">
        <f>TINV(0.05,13)*(J3/SQRT(14))</f>
        <v>2.0649447473741795</v>
      </c>
    </row>
    <row r="5" spans="1:11" ht="17" x14ac:dyDescent="0.2">
      <c r="A5" s="4">
        <v>4</v>
      </c>
      <c r="B5" s="6">
        <v>20.552</v>
      </c>
      <c r="C5" s="6">
        <v>20.497</v>
      </c>
      <c r="D5" s="5">
        <f t="shared" si="0"/>
        <v>5.4999999999999716E-2</v>
      </c>
      <c r="E5" s="6">
        <v>23.5</v>
      </c>
      <c r="F5" s="5">
        <f t="shared" si="1"/>
        <v>2.3499999999999999E-5</v>
      </c>
      <c r="G5" s="5">
        <f t="shared" si="2"/>
        <v>58.943645691255576</v>
      </c>
      <c r="I5" s="7" t="s">
        <v>14</v>
      </c>
      <c r="J5" s="5" t="s">
        <v>18</v>
      </c>
      <c r="K5" t="s">
        <v>19</v>
      </c>
    </row>
    <row r="6" spans="1:11" x14ac:dyDescent="0.2">
      <c r="A6" s="4">
        <v>5</v>
      </c>
      <c r="B6" s="6">
        <v>20.497</v>
      </c>
      <c r="C6" s="6">
        <v>20.457999999999998</v>
      </c>
      <c r="D6" s="5">
        <f t="shared" si="0"/>
        <v>3.9000000000001478E-2</v>
      </c>
      <c r="E6" s="6">
        <v>16.8</v>
      </c>
      <c r="F6" s="5">
        <f t="shared" si="1"/>
        <v>1.6799999999999998E-5</v>
      </c>
      <c r="G6" s="5">
        <f t="shared" si="2"/>
        <v>58.465207008699217</v>
      </c>
    </row>
    <row r="7" spans="1:11" x14ac:dyDescent="0.2">
      <c r="A7" s="4">
        <v>6</v>
      </c>
      <c r="B7" s="6">
        <v>20.457999999999998</v>
      </c>
      <c r="C7" s="6">
        <v>20.413</v>
      </c>
      <c r="D7" s="5">
        <f t="shared" si="0"/>
        <v>4.4999999999998153E-2</v>
      </c>
      <c r="E7" s="6">
        <v>19.100000000000001</v>
      </c>
      <c r="F7" s="5">
        <f t="shared" si="1"/>
        <v>1.91E-5</v>
      </c>
      <c r="G7" s="5">
        <f t="shared" si="2"/>
        <v>59.336416295574047</v>
      </c>
    </row>
    <row r="8" spans="1:11" x14ac:dyDescent="0.2">
      <c r="A8" s="4">
        <v>7</v>
      </c>
      <c r="B8" s="6">
        <v>20.413</v>
      </c>
      <c r="C8" s="6">
        <v>20.361999999999998</v>
      </c>
      <c r="D8" s="5">
        <f t="shared" si="0"/>
        <v>5.1000000000001933E-2</v>
      </c>
      <c r="E8" s="6">
        <v>21.3</v>
      </c>
      <c r="F8" s="5">
        <f t="shared" si="1"/>
        <v>2.1299999999999999E-5</v>
      </c>
      <c r="G8" s="5">
        <f t="shared" si="2"/>
        <v>60.302142006805681</v>
      </c>
    </row>
    <row r="9" spans="1:11" x14ac:dyDescent="0.2">
      <c r="A9" s="4">
        <v>8</v>
      </c>
      <c r="B9" s="6">
        <v>20.361999999999998</v>
      </c>
      <c r="C9" s="6">
        <v>20.265999999999998</v>
      </c>
      <c r="D9" s="5">
        <f t="shared" si="0"/>
        <v>9.6000000000000085E-2</v>
      </c>
      <c r="E9" s="6">
        <v>41.7</v>
      </c>
      <c r="F9" s="5">
        <f t="shared" si="1"/>
        <v>4.1700000000000004E-5</v>
      </c>
      <c r="G9" s="5">
        <f t="shared" si="2"/>
        <v>57.979884316317154</v>
      </c>
    </row>
    <row r="10" spans="1:11" x14ac:dyDescent="0.2">
      <c r="A10" s="4">
        <v>9</v>
      </c>
      <c r="B10" s="6">
        <v>20.265999999999998</v>
      </c>
      <c r="C10" s="6">
        <v>20.212</v>
      </c>
      <c r="D10" s="5">
        <f t="shared" si="0"/>
        <v>5.3999999999998494E-2</v>
      </c>
      <c r="E10" s="6">
        <v>22.6</v>
      </c>
      <c r="F10" s="5">
        <f t="shared" si="1"/>
        <v>2.26E-5</v>
      </c>
      <c r="G10" s="5">
        <f t="shared" si="2"/>
        <v>60.176577942237827</v>
      </c>
    </row>
    <row r="11" spans="1:11" x14ac:dyDescent="0.2">
      <c r="A11" s="4">
        <v>10</v>
      </c>
      <c r="B11" s="6">
        <v>20.212</v>
      </c>
      <c r="C11" s="6">
        <v>20.129000000000001</v>
      </c>
      <c r="D11" s="5">
        <f t="shared" si="0"/>
        <v>8.2999999999998408E-2</v>
      </c>
      <c r="E11" s="6">
        <v>36.700000000000003</v>
      </c>
      <c r="F11" s="5">
        <f t="shared" si="1"/>
        <v>3.6700000000000004E-5</v>
      </c>
      <c r="G11" s="5">
        <f t="shared" si="2"/>
        <v>56.957929611489909</v>
      </c>
    </row>
    <row r="12" spans="1:11" x14ac:dyDescent="0.2">
      <c r="A12" s="4">
        <v>11</v>
      </c>
      <c r="B12" s="6">
        <v>20.129000000000001</v>
      </c>
      <c r="C12" s="6">
        <v>20.097999999999999</v>
      </c>
      <c r="D12" s="5">
        <f t="shared" si="0"/>
        <v>3.1000000000002359E-2</v>
      </c>
      <c r="E12" s="6">
        <v>11.2</v>
      </c>
      <c r="F12" s="5">
        <f t="shared" si="1"/>
        <v>1.1199999999999999E-5</v>
      </c>
      <c r="G12" s="5">
        <f t="shared" si="2"/>
        <v>69.70851604883633</v>
      </c>
    </row>
    <row r="13" spans="1:11" x14ac:dyDescent="0.2">
      <c r="A13" s="4">
        <v>12</v>
      </c>
      <c r="B13" s="6">
        <v>20.097999999999999</v>
      </c>
      <c r="C13" s="6">
        <v>20.085000000000001</v>
      </c>
      <c r="D13" s="5">
        <f t="shared" si="0"/>
        <v>1.2999999999998124E-2</v>
      </c>
      <c r="E13" s="6">
        <v>5.9</v>
      </c>
      <c r="F13" s="5">
        <f t="shared" si="1"/>
        <v>5.9000000000000003E-6</v>
      </c>
      <c r="G13" s="5">
        <f t="shared" si="2"/>
        <v>55.492399872653536</v>
      </c>
    </row>
    <row r="14" spans="1:11" x14ac:dyDescent="0.2">
      <c r="A14" s="4">
        <v>13</v>
      </c>
      <c r="B14" s="6">
        <v>20.196000000000002</v>
      </c>
      <c r="C14" s="6">
        <v>20.157</v>
      </c>
      <c r="D14" s="5">
        <f t="shared" si="0"/>
        <v>3.9000000000001478E-2</v>
      </c>
      <c r="E14" s="6">
        <v>16.600000000000001</v>
      </c>
      <c r="F14" s="5">
        <f t="shared" si="1"/>
        <v>1.66E-5</v>
      </c>
      <c r="G14" s="5">
        <f t="shared" si="2"/>
        <v>59.169607093141366</v>
      </c>
    </row>
    <row r="15" spans="1:11" x14ac:dyDescent="0.2">
      <c r="A15" s="4">
        <v>14</v>
      </c>
      <c r="B15" s="6">
        <v>20.157</v>
      </c>
      <c r="C15" s="6">
        <v>20.097999999999999</v>
      </c>
      <c r="D15" s="5">
        <f t="shared" si="0"/>
        <v>5.9000000000001052E-2</v>
      </c>
      <c r="E15" s="6">
        <v>25.1</v>
      </c>
      <c r="F15" s="5">
        <f t="shared" si="1"/>
        <v>2.51E-5</v>
      </c>
      <c r="G15" s="5">
        <f t="shared" si="2"/>
        <v>59.199829591400025</v>
      </c>
    </row>
    <row r="16" spans="1:11" x14ac:dyDescent="0.2">
      <c r="A16" s="4">
        <v>15</v>
      </c>
      <c r="B16" s="6">
        <v>20.097999999999999</v>
      </c>
      <c r="C16" s="6">
        <v>20.094000000000001</v>
      </c>
      <c r="D16" s="5">
        <f t="shared" si="0"/>
        <v>3.9999999999977831E-3</v>
      </c>
      <c r="E16" s="6">
        <v>1.8</v>
      </c>
      <c r="F16" s="5">
        <f t="shared" si="1"/>
        <v>1.7999999999999999E-6</v>
      </c>
      <c r="G16" s="5">
        <f t="shared" si="2"/>
        <v>55.966693888636193</v>
      </c>
    </row>
    <row r="18" spans="1:5" x14ac:dyDescent="0.2">
      <c r="A18" s="3" t="s">
        <v>7</v>
      </c>
      <c r="B18" s="6">
        <v>297.95</v>
      </c>
      <c r="E18" t="s">
        <v>17</v>
      </c>
    </row>
    <row r="19" spans="1:5" ht="17" x14ac:dyDescent="0.25">
      <c r="A19" s="3" t="s">
        <v>15</v>
      </c>
      <c r="B19" s="6">
        <v>101058.352</v>
      </c>
    </row>
    <row r="20" spans="1:5" ht="17" x14ac:dyDescent="0.25">
      <c r="A20" s="3" t="s">
        <v>9</v>
      </c>
      <c r="B20" s="6">
        <v>2700</v>
      </c>
    </row>
    <row r="21" spans="1:5" x14ac:dyDescent="0.2">
      <c r="A21" s="3" t="s">
        <v>8</v>
      </c>
      <c r="B21" s="5">
        <f>B19-B20</f>
        <v>98358.351999999999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2022-08-08T07:06:17Z</dcterms:created>
  <dcterms:modified xsi:type="dcterms:W3CDTF">2023-09-30T12:44:27Z</dcterms:modified>
</cp:coreProperties>
</file>