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1aac66791670bf/Documents/Data_analysis/"/>
    </mc:Choice>
  </mc:AlternateContent>
  <xr:revisionPtr revIDLastSave="0" documentId="8_{98960EB6-30AA-41B8-A121-A0E4623CA4EF}" xr6:coauthVersionLast="47" xr6:coauthVersionMax="47" xr10:uidLastSave="{00000000-0000-0000-0000-000000000000}"/>
  <bookViews>
    <workbookView xWindow="-110" yWindow="-110" windowWidth="19420" windowHeight="10300" activeTab="4" xr2:uid="{3FDD002C-6F5D-48F3-B38E-A126CB4A3DF9}"/>
  </bookViews>
  <sheets>
    <sheet name="IF" sheetId="1" r:id="rId1"/>
    <sheet name="AND_OR" sheetId="2" r:id="rId2"/>
    <sheet name="Sort" sheetId="3" r:id="rId3"/>
    <sheet name="Sort_2" sheetId="4" r:id="rId4"/>
    <sheet name="Filter" sheetId="5" r:id="rId5"/>
  </sheets>
  <definedNames>
    <definedName name="_xlnm._FilterDatabase" localSheetId="3" hidden="1">Sort_2!$O$5:$X$28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5" l="1" a="1"/>
  <c r="N3" i="5" s="1"/>
  <c r="C2" i="3" a="1"/>
  <c r="C2" i="3" s="1"/>
  <c r="B2" i="3" a="1"/>
  <c r="B2" i="3" s="1"/>
  <c r="G20" i="2"/>
  <c r="K21" i="2"/>
  <c r="K22" i="2"/>
  <c r="K23" i="2"/>
  <c r="K24" i="2"/>
  <c r="K25" i="2"/>
  <c r="K26" i="2"/>
  <c r="K27" i="2"/>
  <c r="K28" i="2"/>
  <c r="K29" i="2"/>
  <c r="K30" i="2"/>
  <c r="K31" i="2"/>
  <c r="K20" i="2"/>
  <c r="G21" i="2"/>
  <c r="G22" i="2"/>
  <c r="G23" i="2"/>
  <c r="G24" i="2"/>
  <c r="G25" i="2"/>
  <c r="G26" i="2"/>
  <c r="G27" i="2"/>
  <c r="G28" i="2"/>
  <c r="G29" i="2"/>
  <c r="G30" i="2"/>
  <c r="G31" i="2"/>
  <c r="G20" i="1"/>
  <c r="G21" i="1"/>
  <c r="G22" i="1"/>
  <c r="G23" i="1"/>
  <c r="G24" i="1"/>
  <c r="G25" i="1"/>
  <c r="G26" i="1"/>
  <c r="G27" i="1"/>
  <c r="G28" i="1"/>
  <c r="G29" i="1"/>
  <c r="G30" i="1"/>
  <c r="G19" i="1"/>
  <c r="C21" i="1"/>
  <c r="C22" i="1"/>
  <c r="C23" i="1"/>
  <c r="C24" i="1"/>
  <c r="C25" i="1"/>
  <c r="C26" i="1"/>
  <c r="C27" i="1"/>
  <c r="C28" i="1"/>
  <c r="C29" i="1"/>
  <c r="C30" i="1"/>
  <c r="C31" i="1"/>
  <c r="C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<sst xmlns="http://schemas.openxmlformats.org/spreadsheetml/2006/main" count="602" uniqueCount="120">
  <si>
    <t>Emp ID</t>
  </si>
  <si>
    <t>Salesman</t>
  </si>
  <si>
    <t>Department</t>
  </si>
  <si>
    <t>Sales</t>
  </si>
  <si>
    <t>Incentive</t>
  </si>
  <si>
    <t>Target Condition</t>
  </si>
  <si>
    <t>EMP001</t>
  </si>
  <si>
    <t>Employee_1</t>
  </si>
  <si>
    <t>Finance</t>
  </si>
  <si>
    <t>Sales Achieved</t>
  </si>
  <si>
    <t>Status</t>
  </si>
  <si>
    <t>EMP002</t>
  </si>
  <si>
    <t>Employee_2</t>
  </si>
  <si>
    <t>Operations</t>
  </si>
  <si>
    <t>&gt;=50000</t>
  </si>
  <si>
    <t xml:space="preserve">Completed </t>
  </si>
  <si>
    <t>EMP003</t>
  </si>
  <si>
    <t>Employee_3</t>
  </si>
  <si>
    <t>&lt;50000</t>
  </si>
  <si>
    <t>Incomplete</t>
  </si>
  <si>
    <t>EMP004</t>
  </si>
  <si>
    <t>Employee_4</t>
  </si>
  <si>
    <t>EMP005</t>
  </si>
  <si>
    <t>Employee_5</t>
  </si>
  <si>
    <t>EMP006</t>
  </si>
  <si>
    <t>INCENTIVE CALCULATION</t>
  </si>
  <si>
    <t>EMP007</t>
  </si>
  <si>
    <t>Employee_7</t>
  </si>
  <si>
    <t>Percentage</t>
  </si>
  <si>
    <t>EMP008</t>
  </si>
  <si>
    <t>Employee_8</t>
  </si>
  <si>
    <t>75000&gt;</t>
  </si>
  <si>
    <t>EMP009</t>
  </si>
  <si>
    <t>Employee_9</t>
  </si>
  <si>
    <t>50000&gt;</t>
  </si>
  <si>
    <t>EMP010</t>
  </si>
  <si>
    <t>Employee_10</t>
  </si>
  <si>
    <t>EMP011</t>
  </si>
  <si>
    <t>Employee_11</t>
  </si>
  <si>
    <t>EMP012</t>
  </si>
  <si>
    <t>Employee_12</t>
  </si>
  <si>
    <t>Name</t>
  </si>
  <si>
    <t>Working (years)</t>
  </si>
  <si>
    <t>Salary</t>
  </si>
  <si>
    <t>(And)Promotion</t>
  </si>
  <si>
    <r>
      <t xml:space="preserve">Use of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theme="1"/>
        <rFont val="Calibri"/>
        <family val="2"/>
        <scheme val="minor"/>
      </rPr>
      <t>OR</t>
    </r>
  </si>
  <si>
    <t>Both</t>
  </si>
  <si>
    <t>Promotion</t>
  </si>
  <si>
    <t>5&gt;=</t>
  </si>
  <si>
    <t>Yes</t>
  </si>
  <si>
    <t>Any One</t>
  </si>
  <si>
    <t>5&gt;</t>
  </si>
  <si>
    <t>(OR)Promotion</t>
  </si>
  <si>
    <t>Amount</t>
  </si>
  <si>
    <t>ASC</t>
  </si>
  <si>
    <t>DES</t>
  </si>
  <si>
    <t>Function: Sort</t>
  </si>
  <si>
    <t>Sale Date</t>
  </si>
  <si>
    <t>Customer Name</t>
  </si>
  <si>
    <t>City</t>
  </si>
  <si>
    <t>State</t>
  </si>
  <si>
    <t>Region</t>
  </si>
  <si>
    <t>Product Category</t>
  </si>
  <si>
    <t>Product Name</t>
  </si>
  <si>
    <t>Quantity</t>
  </si>
  <si>
    <t>Price per Unit</t>
  </si>
  <si>
    <t>Sales Amount</t>
  </si>
  <si>
    <t>Meera</t>
  </si>
  <si>
    <t>Nagpur</t>
  </si>
  <si>
    <t>Maharashtra</t>
  </si>
  <si>
    <t>West</t>
  </si>
  <si>
    <t>Furniture</t>
  </si>
  <si>
    <t>Table</t>
  </si>
  <si>
    <t>Vihaan</t>
  </si>
  <si>
    <t>Coimbatore</t>
  </si>
  <si>
    <t>Tamil Nadu</t>
  </si>
  <si>
    <t>South</t>
  </si>
  <si>
    <t>Stationery</t>
  </si>
  <si>
    <t>Ruler</t>
  </si>
  <si>
    <t>Nishant</t>
  </si>
  <si>
    <t>Bengaluru</t>
  </si>
  <si>
    <t>Karnataka</t>
  </si>
  <si>
    <t>Madurai</t>
  </si>
  <si>
    <t>Clothing</t>
  </si>
  <si>
    <t>Dress</t>
  </si>
  <si>
    <t>Aditi</t>
  </si>
  <si>
    <t>Mumbai</t>
  </si>
  <si>
    <t>Groceries</t>
  </si>
  <si>
    <t>Lentils</t>
  </si>
  <si>
    <t>Ishita</t>
  </si>
  <si>
    <t>Chennai</t>
  </si>
  <si>
    <t>Eraser</t>
  </si>
  <si>
    <t>Aarav</t>
  </si>
  <si>
    <t>Mysuru</t>
  </si>
  <si>
    <t>Electronics</t>
  </si>
  <si>
    <t>Headphones</t>
  </si>
  <si>
    <t>Riya</t>
  </si>
  <si>
    <t>Ahmedabad</t>
  </si>
  <si>
    <t>Gujarat</t>
  </si>
  <si>
    <t>Laptop</t>
  </si>
  <si>
    <t>Pants</t>
  </si>
  <si>
    <t>Aryan</t>
  </si>
  <si>
    <t>Shirt</t>
  </si>
  <si>
    <t>Ananya</t>
  </si>
  <si>
    <t>Delhi</t>
  </si>
  <si>
    <t>North</t>
  </si>
  <si>
    <t>Pune</t>
  </si>
  <si>
    <t>Surat</t>
  </si>
  <si>
    <t>Rice</t>
  </si>
  <si>
    <t>Hubli</t>
  </si>
  <si>
    <t>Bed</t>
  </si>
  <si>
    <t>Tablet</t>
  </si>
  <si>
    <t>Sofa</t>
  </si>
  <si>
    <t>New Delhi</t>
  </si>
  <si>
    <t>Sort Rule: Data= sort</t>
  </si>
  <si>
    <t>Practice : sort the product category( A-Z) &amp; sales amount (largest to smallest) then add Filter</t>
  </si>
  <si>
    <t>Making dropdown</t>
  </si>
  <si>
    <t>One click Function: Filter</t>
  </si>
  <si>
    <t>One click function: Take ( as when you need see the countable number)</t>
  </si>
  <si>
    <t>My excel don’t have the take funtion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</si>
</sst>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1" fillId="2" borderId="0" xfId="0" applyFont="1" applyFill="1" applyAlignment="1">
      <alignment horizontal="center" vertical="top"/>
    </xf>
    <xf numFmtId="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Border="1"/>
    <xf numFmtId="164" fontId="1" fillId="2" borderId="3" xfId="0" applyNumberFormat="1" applyFont="1" applyFill="1" applyBorder="1" applyAlignment="1">
      <alignment horizontal="center" vertical="top"/>
    </xf>
    <xf numFmtId="164" fontId="0" fillId="0" borderId="3" xfId="0" applyNumberFormat="1" applyBorder="1"/>
    <xf numFmtId="0" fontId="0" fillId="0" borderId="2" xfId="0" applyBorder="1" applyAlignment="1">
      <alignment horizontal="center" vertical="center"/>
    </xf>
    <xf numFmtId="164" fontId="1" fillId="3" borderId="0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6" borderId="0" xfId="0" applyFill="1" applyAlignment="1">
      <alignment horizontal="center"/>
    </xf>
    <xf numFmtId="14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0" fillId="0" borderId="1" xfId="0" applyNumberFormat="1" applyBorder="1"/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/>
    <xf numFmtId="0" fontId="0" fillId="9" borderId="0" xfId="0" applyFill="1"/>
  </cellXfs>
  <cellStyles count="1">
    <cellStyle name="Normal" xfId="0" builtinId="0"/>
  </cellStyles>
  <dxfs count="8"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E802-E4A8-4B9B-B281-498615604008}">
  <dimension ref="A1:G31"/>
  <sheetViews>
    <sheetView topLeftCell="A11" workbookViewId="0">
      <selection activeCell="I19" sqref="I19"/>
    </sheetView>
  </sheetViews>
  <sheetFormatPr defaultRowHeight="14.5" x14ac:dyDescent="0.35"/>
  <cols>
    <col min="2" max="2" width="12" bestFit="1" customWidth="1"/>
    <col min="3" max="3" width="13.54296875" customWidth="1"/>
    <col min="6" max="7" width="14.90625" bestFit="1" customWidth="1"/>
    <col min="8" max="8" width="11.17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F1" s="2" t="s">
        <v>5</v>
      </c>
    </row>
    <row r="2" spans="1:7" x14ac:dyDescent="0.35">
      <c r="A2" s="3" t="s">
        <v>6</v>
      </c>
      <c r="B2" s="3" t="s">
        <v>7</v>
      </c>
      <c r="C2" s="3" t="s">
        <v>8</v>
      </c>
      <c r="D2" s="3">
        <v>72704</v>
      </c>
      <c r="F2" t="s">
        <v>9</v>
      </c>
      <c r="G2" t="s">
        <v>10</v>
      </c>
    </row>
    <row r="3" spans="1:7" x14ac:dyDescent="0.35">
      <c r="A3" s="3" t="s">
        <v>11</v>
      </c>
      <c r="B3" s="3" t="s">
        <v>12</v>
      </c>
      <c r="C3" s="3" t="s">
        <v>13</v>
      </c>
      <c r="D3" s="3">
        <v>44718</v>
      </c>
      <c r="F3" t="s">
        <v>14</v>
      </c>
      <c r="G3" t="s">
        <v>15</v>
      </c>
    </row>
    <row r="4" spans="1:7" x14ac:dyDescent="0.35">
      <c r="A4" s="3" t="s">
        <v>16</v>
      </c>
      <c r="B4" s="3" t="s">
        <v>17</v>
      </c>
      <c r="C4" s="3" t="s">
        <v>3</v>
      </c>
      <c r="D4" s="3">
        <v>35210</v>
      </c>
      <c r="F4" t="s">
        <v>18</v>
      </c>
      <c r="G4" t="s">
        <v>19</v>
      </c>
    </row>
    <row r="5" spans="1:7" x14ac:dyDescent="0.35">
      <c r="A5" s="3" t="s">
        <v>20</v>
      </c>
      <c r="B5" s="3" t="s">
        <v>21</v>
      </c>
      <c r="C5" s="3" t="s">
        <v>8</v>
      </c>
      <c r="D5" s="3">
        <v>30681</v>
      </c>
    </row>
    <row r="6" spans="1:7" x14ac:dyDescent="0.35">
      <c r="A6" s="3" t="s">
        <v>22</v>
      </c>
      <c r="B6" s="3" t="s">
        <v>23</v>
      </c>
      <c r="C6" s="3" t="s">
        <v>13</v>
      </c>
      <c r="D6" s="3">
        <v>47487</v>
      </c>
    </row>
    <row r="7" spans="1:7" x14ac:dyDescent="0.35">
      <c r="A7" s="3" t="s">
        <v>24</v>
      </c>
      <c r="B7" s="3" t="s">
        <v>17</v>
      </c>
      <c r="C7" s="3" t="s">
        <v>13</v>
      </c>
      <c r="D7" s="3">
        <v>30000</v>
      </c>
      <c r="F7" s="4" t="s">
        <v>25</v>
      </c>
      <c r="G7" s="4"/>
    </row>
    <row r="8" spans="1:7" x14ac:dyDescent="0.35">
      <c r="A8" s="3" t="s">
        <v>26</v>
      </c>
      <c r="B8" s="3" t="s">
        <v>27</v>
      </c>
      <c r="C8" s="3" t="s">
        <v>3</v>
      </c>
      <c r="D8" s="3">
        <v>63671</v>
      </c>
      <c r="F8" t="s">
        <v>3</v>
      </c>
      <c r="G8" t="s">
        <v>28</v>
      </c>
    </row>
    <row r="9" spans="1:7" x14ac:dyDescent="0.35">
      <c r="A9" s="3" t="s">
        <v>29</v>
      </c>
      <c r="B9" s="3" t="s">
        <v>30</v>
      </c>
      <c r="C9" s="3" t="s">
        <v>8</v>
      </c>
      <c r="D9" s="3">
        <v>38966</v>
      </c>
      <c r="F9" t="s">
        <v>31</v>
      </c>
      <c r="G9" s="5">
        <v>0.2</v>
      </c>
    </row>
    <row r="10" spans="1:7" x14ac:dyDescent="0.35">
      <c r="A10" s="3" t="s">
        <v>32</v>
      </c>
      <c r="B10" s="3" t="s">
        <v>33</v>
      </c>
      <c r="C10" s="3" t="s">
        <v>13</v>
      </c>
      <c r="D10" s="3">
        <v>77052</v>
      </c>
      <c r="F10" t="s">
        <v>34</v>
      </c>
      <c r="G10" s="5">
        <v>0.15</v>
      </c>
    </row>
    <row r="11" spans="1:7" x14ac:dyDescent="0.35">
      <c r="A11" s="3" t="s">
        <v>35</v>
      </c>
      <c r="B11" s="3" t="s">
        <v>36</v>
      </c>
      <c r="C11" s="3" t="s">
        <v>3</v>
      </c>
      <c r="D11" s="3">
        <v>86570</v>
      </c>
      <c r="F11" t="s">
        <v>18</v>
      </c>
      <c r="G11" s="5">
        <v>0.1</v>
      </c>
    </row>
    <row r="12" spans="1:7" x14ac:dyDescent="0.35">
      <c r="A12" s="3" t="s">
        <v>37</v>
      </c>
      <c r="B12" s="3" t="s">
        <v>38</v>
      </c>
      <c r="C12" s="3" t="s">
        <v>3</v>
      </c>
      <c r="D12" s="3">
        <v>30250</v>
      </c>
    </row>
    <row r="13" spans="1:7" x14ac:dyDescent="0.35">
      <c r="A13" s="3" t="s">
        <v>39</v>
      </c>
      <c r="B13" s="3" t="s">
        <v>40</v>
      </c>
      <c r="C13" s="3" t="s">
        <v>13</v>
      </c>
      <c r="D13" s="3">
        <v>71584</v>
      </c>
    </row>
    <row r="18" spans="2:7" x14ac:dyDescent="0.35">
      <c r="F18" s="1" t="s">
        <v>3</v>
      </c>
      <c r="G18" s="6" t="s">
        <v>4</v>
      </c>
    </row>
    <row r="19" spans="2:7" x14ac:dyDescent="0.35">
      <c r="B19" s="1" t="s">
        <v>3</v>
      </c>
      <c r="C19" s="6" t="s">
        <v>10</v>
      </c>
      <c r="F19" s="7">
        <v>72704</v>
      </c>
      <c r="G19" s="3">
        <f>IF(F19&gt;75000,F19*20%,IF(F19&gt;50000,F19*15%,IF(F19&lt;50000,F19*10%)))</f>
        <v>10905.6</v>
      </c>
    </row>
    <row r="20" spans="2:7" x14ac:dyDescent="0.35">
      <c r="B20" s="7">
        <v>72704</v>
      </c>
      <c r="C20" s="7" t="str">
        <f>IF(B20&gt;=50000,"Completed","Incompleted")</f>
        <v>Completed</v>
      </c>
      <c r="F20" s="7">
        <v>44718</v>
      </c>
      <c r="G20" s="3">
        <f t="shared" ref="G20:G30" si="0">IF(F20&gt;75000,F20*20%,IF(F20&gt;50000,F20*15%,IF(F20&lt;50000,F20*10%)))</f>
        <v>4471.8</v>
      </c>
    </row>
    <row r="21" spans="2:7" x14ac:dyDescent="0.35">
      <c r="B21" s="7">
        <v>44718</v>
      </c>
      <c r="C21" s="7" t="str">
        <f t="shared" ref="C21:C31" si="1">IF(B21&gt;=50000,"Completed","Incompleted")</f>
        <v>Incompleted</v>
      </c>
      <c r="F21" s="7">
        <v>35210</v>
      </c>
      <c r="G21" s="3">
        <f t="shared" si="0"/>
        <v>3521</v>
      </c>
    </row>
    <row r="22" spans="2:7" x14ac:dyDescent="0.35">
      <c r="B22" s="7">
        <v>35210</v>
      </c>
      <c r="C22" s="7" t="str">
        <f t="shared" si="1"/>
        <v>Incompleted</v>
      </c>
      <c r="F22" s="7">
        <v>30681</v>
      </c>
      <c r="G22" s="3">
        <f t="shared" si="0"/>
        <v>3068.1000000000004</v>
      </c>
    </row>
    <row r="23" spans="2:7" x14ac:dyDescent="0.35">
      <c r="B23" s="7">
        <v>30681</v>
      </c>
      <c r="C23" s="7" t="str">
        <f t="shared" si="1"/>
        <v>Incompleted</v>
      </c>
      <c r="F23" s="7">
        <v>47487</v>
      </c>
      <c r="G23" s="3">
        <f t="shared" si="0"/>
        <v>4748.7</v>
      </c>
    </row>
    <row r="24" spans="2:7" x14ac:dyDescent="0.35">
      <c r="B24" s="7">
        <v>47487</v>
      </c>
      <c r="C24" s="7" t="str">
        <f t="shared" si="1"/>
        <v>Incompleted</v>
      </c>
      <c r="F24" s="7">
        <v>30000</v>
      </c>
      <c r="G24" s="3">
        <f t="shared" si="0"/>
        <v>3000</v>
      </c>
    </row>
    <row r="25" spans="2:7" x14ac:dyDescent="0.35">
      <c r="B25" s="7">
        <v>30000</v>
      </c>
      <c r="C25" s="7" t="str">
        <f t="shared" si="1"/>
        <v>Incompleted</v>
      </c>
      <c r="F25" s="7">
        <v>63671</v>
      </c>
      <c r="G25" s="3">
        <f t="shared" si="0"/>
        <v>9550.65</v>
      </c>
    </row>
    <row r="26" spans="2:7" x14ac:dyDescent="0.35">
      <c r="B26" s="7">
        <v>63671</v>
      </c>
      <c r="C26" s="7" t="str">
        <f t="shared" si="1"/>
        <v>Completed</v>
      </c>
      <c r="F26" s="7">
        <v>38966</v>
      </c>
      <c r="G26" s="3">
        <f t="shared" si="0"/>
        <v>3896.6000000000004</v>
      </c>
    </row>
    <row r="27" spans="2:7" x14ac:dyDescent="0.35">
      <c r="B27" s="7">
        <v>38966</v>
      </c>
      <c r="C27" s="7" t="str">
        <f t="shared" si="1"/>
        <v>Incompleted</v>
      </c>
      <c r="F27" s="7">
        <v>77052</v>
      </c>
      <c r="G27" s="3">
        <f t="shared" si="0"/>
        <v>15410.400000000001</v>
      </c>
    </row>
    <row r="28" spans="2:7" x14ac:dyDescent="0.35">
      <c r="B28" s="7">
        <v>77052</v>
      </c>
      <c r="C28" s="7" t="str">
        <f t="shared" si="1"/>
        <v>Completed</v>
      </c>
      <c r="F28" s="7">
        <v>86570</v>
      </c>
      <c r="G28" s="3">
        <f t="shared" si="0"/>
        <v>17314</v>
      </c>
    </row>
    <row r="29" spans="2:7" x14ac:dyDescent="0.35">
      <c r="B29" s="7">
        <v>86570</v>
      </c>
      <c r="C29" s="7" t="str">
        <f t="shared" si="1"/>
        <v>Completed</v>
      </c>
      <c r="F29" s="7">
        <v>30250</v>
      </c>
      <c r="G29" s="3">
        <f t="shared" si="0"/>
        <v>3025</v>
      </c>
    </row>
    <row r="30" spans="2:7" x14ac:dyDescent="0.35">
      <c r="B30" s="7">
        <v>30250</v>
      </c>
      <c r="C30" s="7" t="str">
        <f t="shared" si="1"/>
        <v>Incompleted</v>
      </c>
      <c r="F30" s="7">
        <v>71584</v>
      </c>
      <c r="G30" s="3">
        <f t="shared" si="0"/>
        <v>10737.6</v>
      </c>
    </row>
    <row r="31" spans="2:7" x14ac:dyDescent="0.35">
      <c r="B31" s="7">
        <v>71584</v>
      </c>
      <c r="C31" s="7" t="str">
        <f t="shared" si="1"/>
        <v>Completed</v>
      </c>
    </row>
  </sheetData>
  <mergeCells count="1">
    <mergeCell ref="F7:G7"/>
  </mergeCells>
  <conditionalFormatting sqref="A2:D13">
    <cfRule type="expression" dxfId="7" priority="3">
      <formula>$C2=#REF!</formula>
    </cfRule>
  </conditionalFormatting>
  <conditionalFormatting sqref="B20:B31">
    <cfRule type="expression" dxfId="6" priority="2">
      <formula>$C20=#REF!</formula>
    </cfRule>
  </conditionalFormatting>
  <conditionalFormatting sqref="F19:F30">
    <cfRule type="expression" dxfId="5" priority="1">
      <formula>$C19=#REF!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B7451-519B-493D-B950-CCEDDF6F923C}">
  <dimension ref="A1:K31"/>
  <sheetViews>
    <sheetView workbookViewId="0">
      <selection activeCell="D2" sqref="D2:D13"/>
    </sheetView>
  </sheetViews>
  <sheetFormatPr defaultRowHeight="14.5" x14ac:dyDescent="0.35"/>
  <cols>
    <col min="1" max="1" width="12" bestFit="1" customWidth="1"/>
    <col min="2" max="2" width="11.08984375" bestFit="1" customWidth="1"/>
    <col min="3" max="3" width="14.1796875" bestFit="1" customWidth="1"/>
    <col min="4" max="4" width="11.1796875" bestFit="1" customWidth="1"/>
    <col min="5" max="5" width="11.1796875" customWidth="1"/>
    <col min="6" max="6" width="14.54296875" bestFit="1" customWidth="1"/>
    <col min="7" max="7" width="17.08984375" customWidth="1"/>
    <col min="8" max="8" width="14.1796875" customWidth="1"/>
    <col min="9" max="9" width="12.453125" customWidth="1"/>
    <col min="10" max="10" width="14.1796875" customWidth="1"/>
    <col min="11" max="11" width="15.26953125" customWidth="1"/>
  </cols>
  <sheetData>
    <row r="1" spans="1:8" x14ac:dyDescent="0.35">
      <c r="A1" s="1" t="s">
        <v>41</v>
      </c>
      <c r="B1" s="1" t="s">
        <v>2</v>
      </c>
      <c r="C1" s="1" t="s">
        <v>42</v>
      </c>
      <c r="D1" s="12" t="s">
        <v>43</v>
      </c>
      <c r="E1" s="15"/>
      <c r="F1" t="s">
        <v>45</v>
      </c>
    </row>
    <row r="2" spans="1:8" x14ac:dyDescent="0.35">
      <c r="A2" s="3" t="s">
        <v>7</v>
      </c>
      <c r="B2" s="3" t="s">
        <v>8</v>
      </c>
      <c r="C2" s="3">
        <v>5</v>
      </c>
      <c r="D2" s="13">
        <v>41954</v>
      </c>
      <c r="E2" s="11"/>
    </row>
    <row r="3" spans="1:8" x14ac:dyDescent="0.35">
      <c r="A3" s="3" t="s">
        <v>12</v>
      </c>
      <c r="B3" s="3" t="s">
        <v>13</v>
      </c>
      <c r="C3" s="3">
        <v>4</v>
      </c>
      <c r="D3" s="13">
        <v>49855</v>
      </c>
      <c r="E3" s="11"/>
      <c r="F3" s="9" t="s">
        <v>46</v>
      </c>
      <c r="G3" s="9"/>
      <c r="H3" s="10" t="s">
        <v>47</v>
      </c>
    </row>
    <row r="4" spans="1:8" x14ac:dyDescent="0.35">
      <c r="A4" s="3" t="s">
        <v>17</v>
      </c>
      <c r="B4" s="3" t="s">
        <v>3</v>
      </c>
      <c r="C4" s="3">
        <v>3</v>
      </c>
      <c r="D4" s="13">
        <v>94210</v>
      </c>
      <c r="E4" s="11"/>
      <c r="F4" s="3" t="s">
        <v>8</v>
      </c>
      <c r="G4" s="3" t="s">
        <v>48</v>
      </c>
      <c r="H4" s="14" t="s">
        <v>49</v>
      </c>
    </row>
    <row r="5" spans="1:8" x14ac:dyDescent="0.35">
      <c r="A5" s="3" t="s">
        <v>21</v>
      </c>
      <c r="B5" s="3" t="s">
        <v>8</v>
      </c>
      <c r="C5" s="3">
        <v>5</v>
      </c>
      <c r="D5" s="13">
        <v>74689</v>
      </c>
      <c r="E5" s="11"/>
      <c r="F5" s="3"/>
      <c r="G5" s="3"/>
    </row>
    <row r="6" spans="1:8" x14ac:dyDescent="0.35">
      <c r="A6" s="3" t="s">
        <v>23</v>
      </c>
      <c r="B6" s="3" t="s">
        <v>13</v>
      </c>
      <c r="C6" s="3">
        <v>6</v>
      </c>
      <c r="D6" s="13">
        <v>90652</v>
      </c>
      <c r="E6" s="11"/>
      <c r="F6" s="3"/>
      <c r="G6" s="3"/>
    </row>
    <row r="7" spans="1:8" x14ac:dyDescent="0.35">
      <c r="A7" s="3" t="s">
        <v>17</v>
      </c>
      <c r="B7" s="3" t="s">
        <v>13</v>
      </c>
      <c r="C7" s="3">
        <v>2</v>
      </c>
      <c r="D7" s="13">
        <v>74820</v>
      </c>
      <c r="E7" s="11"/>
      <c r="F7" s="9" t="s">
        <v>50</v>
      </c>
      <c r="G7" s="9"/>
      <c r="H7" s="14" t="s">
        <v>47</v>
      </c>
    </row>
    <row r="8" spans="1:8" x14ac:dyDescent="0.35">
      <c r="A8" s="3" t="s">
        <v>27</v>
      </c>
      <c r="B8" s="3" t="s">
        <v>3</v>
      </c>
      <c r="C8" s="3">
        <v>3</v>
      </c>
      <c r="D8" s="13">
        <v>85206</v>
      </c>
      <c r="E8" s="11"/>
      <c r="F8" s="3" t="s">
        <v>8</v>
      </c>
      <c r="G8" s="3" t="s">
        <v>51</v>
      </c>
      <c r="H8" s="14" t="s">
        <v>49</v>
      </c>
    </row>
    <row r="9" spans="1:8" x14ac:dyDescent="0.35">
      <c r="A9" s="3" t="s">
        <v>30</v>
      </c>
      <c r="B9" s="3" t="s">
        <v>8</v>
      </c>
      <c r="C9" s="3">
        <v>5</v>
      </c>
      <c r="D9" s="8">
        <v>30924</v>
      </c>
      <c r="E9" s="11"/>
    </row>
    <row r="10" spans="1:8" x14ac:dyDescent="0.35">
      <c r="A10" s="3" t="s">
        <v>33</v>
      </c>
      <c r="B10" s="3" t="s">
        <v>13</v>
      </c>
      <c r="C10" s="3">
        <v>6</v>
      </c>
      <c r="D10" s="8">
        <v>57737</v>
      </c>
      <c r="E10" s="11"/>
    </row>
    <row r="11" spans="1:8" x14ac:dyDescent="0.35">
      <c r="A11" s="3" t="s">
        <v>36</v>
      </c>
      <c r="B11" s="3" t="s">
        <v>3</v>
      </c>
      <c r="C11" s="3">
        <v>2</v>
      </c>
      <c r="D11" s="8">
        <v>36000</v>
      </c>
      <c r="E11" s="11"/>
    </row>
    <row r="12" spans="1:8" x14ac:dyDescent="0.35">
      <c r="A12" s="3" t="s">
        <v>38</v>
      </c>
      <c r="B12" s="3" t="s">
        <v>3</v>
      </c>
      <c r="C12" s="3">
        <v>7</v>
      </c>
      <c r="D12" s="8">
        <v>96371</v>
      </c>
      <c r="E12" s="11"/>
    </row>
    <row r="13" spans="1:8" x14ac:dyDescent="0.35">
      <c r="A13" s="3" t="s">
        <v>40</v>
      </c>
      <c r="B13" s="3" t="s">
        <v>13</v>
      </c>
      <c r="C13" s="3">
        <v>7</v>
      </c>
      <c r="D13" s="8">
        <v>85028</v>
      </c>
      <c r="E13" s="11"/>
    </row>
    <row r="19" spans="5:11" x14ac:dyDescent="0.35">
      <c r="E19" s="1" t="s">
        <v>2</v>
      </c>
      <c r="F19" s="1" t="s">
        <v>42</v>
      </c>
      <c r="G19" s="6" t="s">
        <v>44</v>
      </c>
      <c r="I19" s="16" t="s">
        <v>2</v>
      </c>
      <c r="J19" s="1" t="s">
        <v>42</v>
      </c>
      <c r="K19" s="1" t="s">
        <v>52</v>
      </c>
    </row>
    <row r="20" spans="5:11" x14ac:dyDescent="0.35">
      <c r="E20" s="3" t="s">
        <v>8</v>
      </c>
      <c r="F20" s="7">
        <v>5</v>
      </c>
      <c r="G20" s="7" t="str">
        <f>IF(AND(E20="Finance",F20&gt;=5),"YES","NO")</f>
        <v>YES</v>
      </c>
      <c r="I20" s="17" t="s">
        <v>8</v>
      </c>
      <c r="J20" s="7">
        <v>5</v>
      </c>
      <c r="K20" s="7" t="str">
        <f>IF(OR(I20="Finance", J20&gt;=5),"YES","NO")</f>
        <v>YES</v>
      </c>
    </row>
    <row r="21" spans="5:11" x14ac:dyDescent="0.35">
      <c r="E21" s="3" t="s">
        <v>13</v>
      </c>
      <c r="F21" s="7">
        <v>4</v>
      </c>
      <c r="G21" s="7" t="str">
        <f t="shared" ref="G21:G31" si="0">IF(AND(E21="Finance",F21&gt;=5),"YES","NO")</f>
        <v>NO</v>
      </c>
      <c r="I21" s="17" t="s">
        <v>13</v>
      </c>
      <c r="J21" s="7">
        <v>4</v>
      </c>
      <c r="K21" s="7" t="str">
        <f t="shared" ref="K21:K31" si="1">IF(OR(I21="Finance", J21&gt;=5),"YES","NO")</f>
        <v>NO</v>
      </c>
    </row>
    <row r="22" spans="5:11" x14ac:dyDescent="0.35">
      <c r="E22" s="3" t="s">
        <v>3</v>
      </c>
      <c r="F22" s="7">
        <v>3</v>
      </c>
      <c r="G22" s="7" t="str">
        <f t="shared" si="0"/>
        <v>NO</v>
      </c>
      <c r="I22" s="17" t="s">
        <v>3</v>
      </c>
      <c r="J22" s="7">
        <v>3</v>
      </c>
      <c r="K22" s="7" t="str">
        <f t="shared" si="1"/>
        <v>NO</v>
      </c>
    </row>
    <row r="23" spans="5:11" x14ac:dyDescent="0.35">
      <c r="E23" s="3" t="s">
        <v>8</v>
      </c>
      <c r="F23" s="7">
        <v>5</v>
      </c>
      <c r="G23" s="7" t="str">
        <f t="shared" si="0"/>
        <v>YES</v>
      </c>
      <c r="I23" s="17" t="s">
        <v>8</v>
      </c>
      <c r="J23" s="7">
        <v>5</v>
      </c>
      <c r="K23" s="7" t="str">
        <f t="shared" si="1"/>
        <v>YES</v>
      </c>
    </row>
    <row r="24" spans="5:11" x14ac:dyDescent="0.35">
      <c r="E24" s="3" t="s">
        <v>13</v>
      </c>
      <c r="F24" s="7">
        <v>6</v>
      </c>
      <c r="G24" s="7" t="str">
        <f t="shared" si="0"/>
        <v>NO</v>
      </c>
      <c r="I24" s="17" t="s">
        <v>13</v>
      </c>
      <c r="J24" s="7">
        <v>6</v>
      </c>
      <c r="K24" s="7" t="str">
        <f t="shared" si="1"/>
        <v>YES</v>
      </c>
    </row>
    <row r="25" spans="5:11" x14ac:dyDescent="0.35">
      <c r="E25" s="3" t="s">
        <v>13</v>
      </c>
      <c r="F25" s="7">
        <v>2</v>
      </c>
      <c r="G25" s="7" t="str">
        <f t="shared" si="0"/>
        <v>NO</v>
      </c>
      <c r="I25" s="17" t="s">
        <v>13</v>
      </c>
      <c r="J25" s="7">
        <v>2</v>
      </c>
      <c r="K25" s="7" t="str">
        <f t="shared" si="1"/>
        <v>NO</v>
      </c>
    </row>
    <row r="26" spans="5:11" x14ac:dyDescent="0.35">
      <c r="E26" s="3" t="s">
        <v>3</v>
      </c>
      <c r="F26" s="7">
        <v>3</v>
      </c>
      <c r="G26" s="7" t="str">
        <f t="shared" si="0"/>
        <v>NO</v>
      </c>
      <c r="I26" s="17" t="s">
        <v>3</v>
      </c>
      <c r="J26" s="7">
        <v>3</v>
      </c>
      <c r="K26" s="7" t="str">
        <f t="shared" si="1"/>
        <v>NO</v>
      </c>
    </row>
    <row r="27" spans="5:11" x14ac:dyDescent="0.35">
      <c r="E27" s="3" t="s">
        <v>8</v>
      </c>
      <c r="F27" s="7">
        <v>5</v>
      </c>
      <c r="G27" s="7" t="str">
        <f t="shared" si="0"/>
        <v>YES</v>
      </c>
      <c r="I27" s="17" t="s">
        <v>8</v>
      </c>
      <c r="J27" s="7">
        <v>5</v>
      </c>
      <c r="K27" s="7" t="str">
        <f t="shared" si="1"/>
        <v>YES</v>
      </c>
    </row>
    <row r="28" spans="5:11" x14ac:dyDescent="0.35">
      <c r="E28" s="3" t="s">
        <v>13</v>
      </c>
      <c r="F28" s="7">
        <v>6</v>
      </c>
      <c r="G28" s="7" t="str">
        <f t="shared" si="0"/>
        <v>NO</v>
      </c>
      <c r="I28" s="17" t="s">
        <v>13</v>
      </c>
      <c r="J28" s="7">
        <v>6</v>
      </c>
      <c r="K28" s="7" t="str">
        <f t="shared" si="1"/>
        <v>YES</v>
      </c>
    </row>
    <row r="29" spans="5:11" x14ac:dyDescent="0.35">
      <c r="E29" s="3" t="s">
        <v>3</v>
      </c>
      <c r="F29" s="7">
        <v>2</v>
      </c>
      <c r="G29" s="7" t="str">
        <f t="shared" si="0"/>
        <v>NO</v>
      </c>
      <c r="I29" s="17" t="s">
        <v>3</v>
      </c>
      <c r="J29" s="7">
        <v>2</v>
      </c>
      <c r="K29" s="7" t="str">
        <f t="shared" si="1"/>
        <v>NO</v>
      </c>
    </row>
    <row r="30" spans="5:11" x14ac:dyDescent="0.35">
      <c r="E30" s="3" t="s">
        <v>3</v>
      </c>
      <c r="F30" s="7">
        <v>7</v>
      </c>
      <c r="G30" s="7" t="str">
        <f t="shared" si="0"/>
        <v>NO</v>
      </c>
      <c r="I30" s="17" t="s">
        <v>3</v>
      </c>
      <c r="J30" s="7">
        <v>7</v>
      </c>
      <c r="K30" s="7" t="str">
        <f t="shared" si="1"/>
        <v>YES</v>
      </c>
    </row>
    <row r="31" spans="5:11" x14ac:dyDescent="0.35">
      <c r="E31" s="3" t="s">
        <v>13</v>
      </c>
      <c r="F31" s="7">
        <v>7</v>
      </c>
      <c r="G31" s="7" t="str">
        <f t="shared" si="0"/>
        <v>NO</v>
      </c>
      <c r="I31" s="17" t="s">
        <v>13</v>
      </c>
      <c r="J31" s="7">
        <v>7</v>
      </c>
      <c r="K31" s="7" t="str">
        <f t="shared" si="1"/>
        <v>YES</v>
      </c>
    </row>
  </sheetData>
  <mergeCells count="2">
    <mergeCell ref="F3:G3"/>
    <mergeCell ref="F7:G7"/>
  </mergeCells>
  <conditionalFormatting sqref="F8 A2:E13">
    <cfRule type="expression" dxfId="4" priority="4">
      <formula>$D2=$F$3</formula>
    </cfRule>
  </conditionalFormatting>
  <conditionalFormatting sqref="F4">
    <cfRule type="expression" dxfId="3" priority="3">
      <formula>$D3=$F$3</formula>
    </cfRule>
  </conditionalFormatting>
  <conditionalFormatting sqref="E20:F31">
    <cfRule type="expression" dxfId="2" priority="2">
      <formula>$D20=$F$3</formula>
    </cfRule>
  </conditionalFormatting>
  <conditionalFormatting sqref="I20:J31">
    <cfRule type="expression" dxfId="1" priority="1">
      <formula>$D20=$F$3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76E6-5E34-4C09-B90F-801B5DCD009E}">
  <dimension ref="A1:F13"/>
  <sheetViews>
    <sheetView workbookViewId="0">
      <selection activeCell="F6" sqref="F6"/>
    </sheetView>
  </sheetViews>
  <sheetFormatPr defaultRowHeight="14.5" x14ac:dyDescent="0.35"/>
  <cols>
    <col min="1" max="1" width="16.81640625" customWidth="1"/>
  </cols>
  <sheetData>
    <row r="1" spans="1:6" x14ac:dyDescent="0.35">
      <c r="A1" s="18" t="s">
        <v>53</v>
      </c>
      <c r="B1" s="18" t="s">
        <v>54</v>
      </c>
      <c r="C1" s="18" t="s">
        <v>55</v>
      </c>
    </row>
    <row r="2" spans="1:6" x14ac:dyDescent="0.35">
      <c r="A2" s="19">
        <v>41954</v>
      </c>
      <c r="B2" s="19" cm="1">
        <f t="array" ref="B2:B13">_xlfn._xlws.SORT(A2:A13,1,1,FALSE)</f>
        <v>30924</v>
      </c>
      <c r="C2" s="19" cm="1">
        <f t="array" ref="C2:C13">_xlfn._xlws.SORT(A2:A13,1,-1,FALSE)</f>
        <v>96371</v>
      </c>
    </row>
    <row r="3" spans="1:6" x14ac:dyDescent="0.35">
      <c r="A3" s="19">
        <v>49855</v>
      </c>
      <c r="B3" s="19">
        <v>36000</v>
      </c>
      <c r="C3" s="19">
        <v>94210</v>
      </c>
    </row>
    <row r="4" spans="1:6" x14ac:dyDescent="0.35">
      <c r="A4" s="19">
        <v>94210</v>
      </c>
      <c r="B4" s="19">
        <v>41954</v>
      </c>
      <c r="C4" s="19">
        <v>90652</v>
      </c>
      <c r="E4" s="20" t="s">
        <v>56</v>
      </c>
      <c r="F4" s="20"/>
    </row>
    <row r="5" spans="1:6" x14ac:dyDescent="0.35">
      <c r="A5" s="19">
        <v>74689</v>
      </c>
      <c r="B5" s="19">
        <v>49855</v>
      </c>
      <c r="C5" s="19">
        <v>85206</v>
      </c>
    </row>
    <row r="6" spans="1:6" x14ac:dyDescent="0.35">
      <c r="A6" s="19">
        <v>90652</v>
      </c>
      <c r="B6" s="19">
        <v>57737</v>
      </c>
      <c r="C6" s="19">
        <v>85028</v>
      </c>
    </row>
    <row r="7" spans="1:6" x14ac:dyDescent="0.35">
      <c r="A7" s="19">
        <v>74820</v>
      </c>
      <c r="B7" s="19">
        <v>74689</v>
      </c>
      <c r="C7" s="19">
        <v>74820</v>
      </c>
    </row>
    <row r="8" spans="1:6" x14ac:dyDescent="0.35">
      <c r="A8" s="19">
        <v>85206</v>
      </c>
      <c r="B8" s="19">
        <v>74820</v>
      </c>
      <c r="C8" s="19">
        <v>74689</v>
      </c>
    </row>
    <row r="9" spans="1:6" x14ac:dyDescent="0.35">
      <c r="A9" s="19">
        <v>30924</v>
      </c>
      <c r="B9" s="19">
        <v>85028</v>
      </c>
      <c r="C9" s="19">
        <v>57737</v>
      </c>
    </row>
    <row r="10" spans="1:6" x14ac:dyDescent="0.35">
      <c r="A10" s="19">
        <v>57737</v>
      </c>
      <c r="B10" s="19">
        <v>85206</v>
      </c>
      <c r="C10" s="19">
        <v>49855</v>
      </c>
    </row>
    <row r="11" spans="1:6" x14ac:dyDescent="0.35">
      <c r="A11" s="19">
        <v>36000</v>
      </c>
      <c r="B11" s="19">
        <v>90652</v>
      </c>
      <c r="C11" s="19">
        <v>41954</v>
      </c>
    </row>
    <row r="12" spans="1:6" x14ac:dyDescent="0.35">
      <c r="A12" s="19">
        <v>96371</v>
      </c>
      <c r="B12" s="19">
        <v>94210</v>
      </c>
      <c r="C12" s="19">
        <v>36000</v>
      </c>
    </row>
    <row r="13" spans="1:6" x14ac:dyDescent="0.35">
      <c r="A13" s="19">
        <v>85028</v>
      </c>
      <c r="B13" s="19">
        <v>96371</v>
      </c>
      <c r="C13" s="19">
        <v>30924</v>
      </c>
    </row>
  </sheetData>
  <mergeCells count="1">
    <mergeCell ref="E4:F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94E9D-FDC6-431C-9E4C-573D93C86F1C}">
  <dimension ref="A1:X28"/>
  <sheetViews>
    <sheetView topLeftCell="D1" zoomScale="93" zoomScaleNormal="93" workbookViewId="0">
      <selection activeCell="K13" sqref="K13"/>
    </sheetView>
  </sheetViews>
  <sheetFormatPr defaultRowHeight="14.5" x14ac:dyDescent="0.35"/>
  <cols>
    <col min="1" max="1" width="10.81640625" bestFit="1" customWidth="1"/>
    <col min="2" max="2" width="14.453125" bestFit="1" customWidth="1"/>
    <col min="4" max="4" width="11.6328125" bestFit="1" customWidth="1"/>
    <col min="5" max="5" width="6.453125" bestFit="1" customWidth="1"/>
    <col min="6" max="6" width="15.453125" bestFit="1" customWidth="1"/>
    <col min="7" max="7" width="12.90625" bestFit="1" customWidth="1"/>
    <col min="8" max="8" width="8.1796875" bestFit="1" customWidth="1"/>
    <col min="9" max="9" width="12.1796875" bestFit="1" customWidth="1"/>
    <col min="10" max="10" width="12.26953125" bestFit="1" customWidth="1"/>
    <col min="15" max="15" width="11" bestFit="1" customWidth="1"/>
    <col min="16" max="16" width="14.6328125" bestFit="1" customWidth="1"/>
    <col min="17" max="17" width="11" bestFit="1" customWidth="1"/>
    <col min="18" max="18" width="11.6328125" bestFit="1" customWidth="1"/>
    <col min="20" max="20" width="15.54296875" bestFit="1" customWidth="1"/>
    <col min="21" max="21" width="13" bestFit="1" customWidth="1"/>
    <col min="22" max="22" width="8.1796875" bestFit="1" customWidth="1"/>
    <col min="23" max="24" width="12.54296875" bestFit="1" customWidth="1"/>
  </cols>
  <sheetData>
    <row r="1" spans="1:24" x14ac:dyDescent="0.35">
      <c r="A1" s="21" t="s">
        <v>57</v>
      </c>
      <c r="B1" s="22" t="s">
        <v>58</v>
      </c>
      <c r="C1" s="22" t="s">
        <v>59</v>
      </c>
      <c r="D1" s="22" t="s">
        <v>60</v>
      </c>
      <c r="E1" s="22" t="s">
        <v>61</v>
      </c>
      <c r="F1" s="22" t="s">
        <v>62</v>
      </c>
      <c r="G1" s="22" t="s">
        <v>63</v>
      </c>
      <c r="H1" s="22" t="s">
        <v>64</v>
      </c>
      <c r="I1" s="22" t="s">
        <v>65</v>
      </c>
      <c r="J1" s="22" t="s">
        <v>66</v>
      </c>
    </row>
    <row r="2" spans="1:24" x14ac:dyDescent="0.35">
      <c r="A2" s="23">
        <v>45102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>
        <v>6</v>
      </c>
      <c r="I2">
        <v>4016.25</v>
      </c>
      <c r="J2">
        <v>24097.5</v>
      </c>
    </row>
    <row r="3" spans="1:24" x14ac:dyDescent="0.35">
      <c r="A3" s="23">
        <v>45231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>
        <v>9</v>
      </c>
      <c r="I3">
        <v>3801.85</v>
      </c>
      <c r="J3">
        <v>34216.65</v>
      </c>
      <c r="O3" s="27" t="s">
        <v>115</v>
      </c>
      <c r="P3" s="27"/>
      <c r="Q3" s="27"/>
      <c r="R3" s="27"/>
      <c r="S3" s="27"/>
      <c r="T3" s="27"/>
      <c r="U3" s="27"/>
      <c r="V3" s="27"/>
      <c r="W3" s="27"/>
    </row>
    <row r="4" spans="1:24" x14ac:dyDescent="0.35">
      <c r="A4" s="23">
        <v>45022</v>
      </c>
      <c r="B4" t="s">
        <v>79</v>
      </c>
      <c r="C4" t="s">
        <v>80</v>
      </c>
      <c r="D4" t="s">
        <v>81</v>
      </c>
      <c r="E4" t="s">
        <v>76</v>
      </c>
      <c r="F4" t="s">
        <v>77</v>
      </c>
      <c r="G4" t="s">
        <v>78</v>
      </c>
      <c r="H4">
        <v>11</v>
      </c>
      <c r="I4">
        <v>3594.07</v>
      </c>
      <c r="J4">
        <v>39534.769999999997</v>
      </c>
      <c r="L4" s="20" t="s">
        <v>114</v>
      </c>
      <c r="M4" s="20"/>
    </row>
    <row r="5" spans="1:24" x14ac:dyDescent="0.35">
      <c r="A5" s="23">
        <v>45214</v>
      </c>
      <c r="B5" t="s">
        <v>73</v>
      </c>
      <c r="C5" t="s">
        <v>82</v>
      </c>
      <c r="D5" t="s">
        <v>75</v>
      </c>
      <c r="E5" t="s">
        <v>76</v>
      </c>
      <c r="F5" t="s">
        <v>83</v>
      </c>
      <c r="G5" t="s">
        <v>84</v>
      </c>
      <c r="H5">
        <v>9</v>
      </c>
      <c r="I5">
        <v>4487</v>
      </c>
      <c r="J5">
        <v>40383</v>
      </c>
      <c r="O5" s="24" t="s">
        <v>57</v>
      </c>
      <c r="P5" s="25" t="s">
        <v>58</v>
      </c>
      <c r="Q5" s="25" t="s">
        <v>59</v>
      </c>
      <c r="R5" s="25" t="s">
        <v>60</v>
      </c>
      <c r="S5" s="25" t="s">
        <v>61</v>
      </c>
      <c r="T5" s="25" t="s">
        <v>62</v>
      </c>
      <c r="U5" s="25" t="s">
        <v>63</v>
      </c>
      <c r="V5" s="25" t="s">
        <v>64</v>
      </c>
      <c r="W5" s="25" t="s">
        <v>65</v>
      </c>
      <c r="X5" s="25" t="s">
        <v>66</v>
      </c>
    </row>
    <row r="6" spans="1:24" x14ac:dyDescent="0.35">
      <c r="A6" s="23">
        <v>45145</v>
      </c>
      <c r="B6" t="s">
        <v>85</v>
      </c>
      <c r="C6" t="s">
        <v>86</v>
      </c>
      <c r="D6" t="s">
        <v>69</v>
      </c>
      <c r="E6" t="s">
        <v>70</v>
      </c>
      <c r="F6" t="s">
        <v>87</v>
      </c>
      <c r="G6" t="s">
        <v>88</v>
      </c>
      <c r="H6">
        <v>17</v>
      </c>
      <c r="I6">
        <v>1240.77</v>
      </c>
      <c r="J6">
        <v>21093.09</v>
      </c>
      <c r="O6" s="26">
        <v>45037</v>
      </c>
      <c r="P6" s="3" t="s">
        <v>92</v>
      </c>
      <c r="Q6" s="3" t="s">
        <v>93</v>
      </c>
      <c r="R6" s="3" t="s">
        <v>81</v>
      </c>
      <c r="S6" s="3" t="s">
        <v>76</v>
      </c>
      <c r="T6" s="3" t="s">
        <v>83</v>
      </c>
      <c r="U6" s="3" t="s">
        <v>100</v>
      </c>
      <c r="V6" s="3">
        <v>19</v>
      </c>
      <c r="W6" s="3">
        <v>4562.0200000000004</v>
      </c>
      <c r="X6" s="3">
        <v>86678.38</v>
      </c>
    </row>
    <row r="7" spans="1:24" x14ac:dyDescent="0.35">
      <c r="A7" s="23">
        <v>45283</v>
      </c>
      <c r="B7" t="s">
        <v>89</v>
      </c>
      <c r="C7" t="s">
        <v>90</v>
      </c>
      <c r="D7" t="s">
        <v>75</v>
      </c>
      <c r="E7" t="s">
        <v>76</v>
      </c>
      <c r="F7" t="s">
        <v>77</v>
      </c>
      <c r="G7" t="s">
        <v>91</v>
      </c>
      <c r="H7">
        <v>7</v>
      </c>
      <c r="I7">
        <v>4772.29</v>
      </c>
      <c r="J7">
        <v>33406.03</v>
      </c>
      <c r="O7" s="26">
        <v>45214</v>
      </c>
      <c r="P7" s="3" t="s">
        <v>73</v>
      </c>
      <c r="Q7" s="3" t="s">
        <v>82</v>
      </c>
      <c r="R7" s="3" t="s">
        <v>75</v>
      </c>
      <c r="S7" s="3" t="s">
        <v>76</v>
      </c>
      <c r="T7" s="3" t="s">
        <v>83</v>
      </c>
      <c r="U7" s="3" t="s">
        <v>84</v>
      </c>
      <c r="V7" s="3">
        <v>9</v>
      </c>
      <c r="W7" s="3">
        <v>4487</v>
      </c>
      <c r="X7" s="3">
        <v>40383</v>
      </c>
    </row>
    <row r="8" spans="1:24" x14ac:dyDescent="0.35">
      <c r="A8" s="23">
        <v>45047</v>
      </c>
      <c r="B8" t="s">
        <v>92</v>
      </c>
      <c r="C8" t="s">
        <v>93</v>
      </c>
      <c r="D8" t="s">
        <v>81</v>
      </c>
      <c r="E8" t="s">
        <v>76</v>
      </c>
      <c r="F8" t="s">
        <v>94</v>
      </c>
      <c r="G8" t="s">
        <v>95</v>
      </c>
      <c r="H8">
        <v>5</v>
      </c>
      <c r="I8">
        <v>2196.9899999999998</v>
      </c>
      <c r="J8">
        <v>10984.95</v>
      </c>
      <c r="O8" s="26">
        <v>45288</v>
      </c>
      <c r="P8" s="3" t="s">
        <v>101</v>
      </c>
      <c r="Q8" s="3" t="s">
        <v>86</v>
      </c>
      <c r="R8" s="3" t="s">
        <v>69</v>
      </c>
      <c r="S8" s="3" t="s">
        <v>70</v>
      </c>
      <c r="T8" s="3" t="s">
        <v>83</v>
      </c>
      <c r="U8" s="3" t="s">
        <v>100</v>
      </c>
      <c r="V8" s="3">
        <v>18</v>
      </c>
      <c r="W8" s="3">
        <v>1928.15</v>
      </c>
      <c r="X8" s="3">
        <v>34706.699999999997</v>
      </c>
    </row>
    <row r="9" spans="1:24" x14ac:dyDescent="0.35">
      <c r="A9" s="23">
        <v>45283</v>
      </c>
      <c r="B9" t="s">
        <v>96</v>
      </c>
      <c r="C9" t="s">
        <v>97</v>
      </c>
      <c r="D9" t="s">
        <v>98</v>
      </c>
      <c r="E9" t="s">
        <v>70</v>
      </c>
      <c r="F9" t="s">
        <v>83</v>
      </c>
      <c r="G9" t="s">
        <v>84</v>
      </c>
      <c r="H9">
        <v>5</v>
      </c>
      <c r="I9">
        <v>967.6</v>
      </c>
      <c r="J9">
        <v>4838</v>
      </c>
      <c r="O9" s="26">
        <v>45035</v>
      </c>
      <c r="P9" s="3" t="s">
        <v>96</v>
      </c>
      <c r="Q9" s="3" t="s">
        <v>109</v>
      </c>
      <c r="R9" s="3" t="s">
        <v>81</v>
      </c>
      <c r="S9" s="3" t="s">
        <v>76</v>
      </c>
      <c r="T9" s="3" t="s">
        <v>83</v>
      </c>
      <c r="U9" s="3" t="s">
        <v>100</v>
      </c>
      <c r="V9" s="3">
        <v>9</v>
      </c>
      <c r="W9" s="3">
        <v>1328.13</v>
      </c>
      <c r="X9" s="3">
        <v>11953.17</v>
      </c>
    </row>
    <row r="10" spans="1:24" x14ac:dyDescent="0.35">
      <c r="A10" s="23">
        <v>45222</v>
      </c>
      <c r="B10" t="s">
        <v>73</v>
      </c>
      <c r="C10" t="s">
        <v>82</v>
      </c>
      <c r="D10" t="s">
        <v>75</v>
      </c>
      <c r="E10" t="s">
        <v>76</v>
      </c>
      <c r="F10" t="s">
        <v>77</v>
      </c>
      <c r="G10" t="s">
        <v>78</v>
      </c>
      <c r="H10">
        <v>18</v>
      </c>
      <c r="I10">
        <v>3128.59</v>
      </c>
      <c r="J10">
        <v>56314.62</v>
      </c>
      <c r="O10" s="26">
        <v>45220</v>
      </c>
      <c r="P10" s="3" t="s">
        <v>79</v>
      </c>
      <c r="Q10" s="3" t="s">
        <v>68</v>
      </c>
      <c r="R10" s="3" t="s">
        <v>69</v>
      </c>
      <c r="S10" s="3" t="s">
        <v>70</v>
      </c>
      <c r="T10" s="3" t="s">
        <v>83</v>
      </c>
      <c r="U10" s="3" t="s">
        <v>100</v>
      </c>
      <c r="V10" s="3">
        <v>2</v>
      </c>
      <c r="W10" s="3">
        <v>4726.0600000000004</v>
      </c>
      <c r="X10" s="3">
        <v>9452.1200000000008</v>
      </c>
    </row>
    <row r="11" spans="1:24" x14ac:dyDescent="0.35">
      <c r="A11" s="23">
        <v>45247</v>
      </c>
      <c r="B11" t="s">
        <v>79</v>
      </c>
      <c r="C11" t="s">
        <v>90</v>
      </c>
      <c r="D11" t="s">
        <v>75</v>
      </c>
      <c r="E11" t="s">
        <v>76</v>
      </c>
      <c r="F11" t="s">
        <v>71</v>
      </c>
      <c r="G11" t="s">
        <v>72</v>
      </c>
      <c r="H11">
        <v>10</v>
      </c>
      <c r="I11">
        <v>2754.3</v>
      </c>
      <c r="J11">
        <v>27543</v>
      </c>
      <c r="O11" s="26">
        <v>44963</v>
      </c>
      <c r="P11" s="3" t="s">
        <v>96</v>
      </c>
      <c r="Q11" s="3" t="s">
        <v>80</v>
      </c>
      <c r="R11" s="3" t="s">
        <v>81</v>
      </c>
      <c r="S11" s="3" t="s">
        <v>76</v>
      </c>
      <c r="T11" s="3" t="s">
        <v>83</v>
      </c>
      <c r="U11" s="3" t="s">
        <v>102</v>
      </c>
      <c r="V11" s="3">
        <v>3</v>
      </c>
      <c r="W11" s="3">
        <v>2263.4699999999998</v>
      </c>
      <c r="X11" s="3">
        <v>6790.41</v>
      </c>
    </row>
    <row r="12" spans="1:24" x14ac:dyDescent="0.35">
      <c r="A12" s="23">
        <v>44972</v>
      </c>
      <c r="B12" t="s">
        <v>73</v>
      </c>
      <c r="C12" t="s">
        <v>97</v>
      </c>
      <c r="D12" t="s">
        <v>98</v>
      </c>
      <c r="E12" t="s">
        <v>70</v>
      </c>
      <c r="F12" t="s">
        <v>94</v>
      </c>
      <c r="G12" t="s">
        <v>99</v>
      </c>
      <c r="H12">
        <v>19</v>
      </c>
      <c r="I12">
        <v>4896.3100000000004</v>
      </c>
      <c r="J12">
        <v>93029.89</v>
      </c>
      <c r="O12" s="26">
        <v>45283</v>
      </c>
      <c r="P12" s="3" t="s">
        <v>96</v>
      </c>
      <c r="Q12" s="3" t="s">
        <v>97</v>
      </c>
      <c r="R12" s="3" t="s">
        <v>98</v>
      </c>
      <c r="S12" s="3" t="s">
        <v>70</v>
      </c>
      <c r="T12" s="3" t="s">
        <v>83</v>
      </c>
      <c r="U12" s="3" t="s">
        <v>84</v>
      </c>
      <c r="V12" s="3">
        <v>5</v>
      </c>
      <c r="W12" s="3">
        <v>967.6</v>
      </c>
      <c r="X12" s="3">
        <v>4838</v>
      </c>
    </row>
    <row r="13" spans="1:24" x14ac:dyDescent="0.35">
      <c r="A13" s="23">
        <v>45037</v>
      </c>
      <c r="B13" t="s">
        <v>92</v>
      </c>
      <c r="C13" t="s">
        <v>93</v>
      </c>
      <c r="D13" t="s">
        <v>81</v>
      </c>
      <c r="E13" t="s">
        <v>76</v>
      </c>
      <c r="F13" t="s">
        <v>83</v>
      </c>
      <c r="G13" t="s">
        <v>100</v>
      </c>
      <c r="H13">
        <v>19</v>
      </c>
      <c r="I13">
        <v>4562.0200000000004</v>
      </c>
      <c r="J13">
        <v>86678.38</v>
      </c>
      <c r="O13" s="26">
        <v>44972</v>
      </c>
      <c r="P13" s="3" t="s">
        <v>73</v>
      </c>
      <c r="Q13" s="3" t="s">
        <v>97</v>
      </c>
      <c r="R13" s="3" t="s">
        <v>98</v>
      </c>
      <c r="S13" s="3" t="s">
        <v>70</v>
      </c>
      <c r="T13" s="3" t="s">
        <v>94</v>
      </c>
      <c r="U13" s="3" t="s">
        <v>99</v>
      </c>
      <c r="V13" s="3">
        <v>19</v>
      </c>
      <c r="W13" s="3">
        <v>4896.3100000000004</v>
      </c>
      <c r="X13" s="3">
        <v>93029.89</v>
      </c>
    </row>
    <row r="14" spans="1:24" x14ac:dyDescent="0.35">
      <c r="A14" s="23">
        <v>44938</v>
      </c>
      <c r="B14" t="s">
        <v>89</v>
      </c>
      <c r="C14" t="s">
        <v>86</v>
      </c>
      <c r="D14" t="s">
        <v>69</v>
      </c>
      <c r="E14" t="s">
        <v>70</v>
      </c>
      <c r="F14" t="s">
        <v>77</v>
      </c>
      <c r="G14" t="s">
        <v>91</v>
      </c>
      <c r="H14">
        <v>6</v>
      </c>
      <c r="I14">
        <v>4231.7700000000004</v>
      </c>
      <c r="J14">
        <v>25390.62</v>
      </c>
      <c r="O14" s="26">
        <v>44942</v>
      </c>
      <c r="P14" s="3" t="s">
        <v>103</v>
      </c>
      <c r="Q14" s="3" t="s">
        <v>113</v>
      </c>
      <c r="R14" s="3" t="s">
        <v>104</v>
      </c>
      <c r="S14" s="3" t="s">
        <v>105</v>
      </c>
      <c r="T14" s="3" t="s">
        <v>94</v>
      </c>
      <c r="U14" s="3" t="s">
        <v>95</v>
      </c>
      <c r="V14" s="3">
        <v>20</v>
      </c>
      <c r="W14" s="3">
        <v>3925.65</v>
      </c>
      <c r="X14" s="3">
        <v>78513</v>
      </c>
    </row>
    <row r="15" spans="1:24" x14ac:dyDescent="0.35">
      <c r="A15" s="23">
        <v>44981</v>
      </c>
      <c r="B15" t="s">
        <v>89</v>
      </c>
      <c r="C15" t="s">
        <v>107</v>
      </c>
      <c r="D15" t="s">
        <v>98</v>
      </c>
      <c r="E15" t="s">
        <v>70</v>
      </c>
      <c r="F15" t="s">
        <v>87</v>
      </c>
      <c r="G15" t="s">
        <v>108</v>
      </c>
      <c r="H15">
        <v>3</v>
      </c>
      <c r="I15">
        <v>2738.83</v>
      </c>
      <c r="J15">
        <v>8216.49</v>
      </c>
      <c r="O15" s="26">
        <v>44961</v>
      </c>
      <c r="P15" s="3" t="s">
        <v>101</v>
      </c>
      <c r="Q15" s="3" t="s">
        <v>90</v>
      </c>
      <c r="R15" s="3" t="s">
        <v>75</v>
      </c>
      <c r="S15" s="3" t="s">
        <v>76</v>
      </c>
      <c r="T15" s="3" t="s">
        <v>94</v>
      </c>
      <c r="U15" s="3" t="s">
        <v>111</v>
      </c>
      <c r="V15" s="3">
        <v>7</v>
      </c>
      <c r="W15" s="3">
        <v>4988.71</v>
      </c>
      <c r="X15" s="3">
        <v>34920.97</v>
      </c>
    </row>
    <row r="16" spans="1:24" x14ac:dyDescent="0.35">
      <c r="A16" s="23">
        <v>45288</v>
      </c>
      <c r="B16" t="s">
        <v>101</v>
      </c>
      <c r="C16" t="s">
        <v>86</v>
      </c>
      <c r="D16" t="s">
        <v>69</v>
      </c>
      <c r="E16" t="s">
        <v>70</v>
      </c>
      <c r="F16" t="s">
        <v>83</v>
      </c>
      <c r="G16" t="s">
        <v>100</v>
      </c>
      <c r="H16">
        <v>18</v>
      </c>
      <c r="I16">
        <v>1928.15</v>
      </c>
      <c r="J16">
        <v>34706.699999999997</v>
      </c>
      <c r="O16" s="26">
        <v>45047</v>
      </c>
      <c r="P16" s="3" t="s">
        <v>92</v>
      </c>
      <c r="Q16" s="3" t="s">
        <v>93</v>
      </c>
      <c r="R16" s="3" t="s">
        <v>81</v>
      </c>
      <c r="S16" s="3" t="s">
        <v>76</v>
      </c>
      <c r="T16" s="3" t="s">
        <v>94</v>
      </c>
      <c r="U16" s="3" t="s">
        <v>95</v>
      </c>
      <c r="V16" s="3">
        <v>5</v>
      </c>
      <c r="W16" s="3">
        <v>2196.9899999999998</v>
      </c>
      <c r="X16" s="3">
        <v>10984.95</v>
      </c>
    </row>
    <row r="17" spans="1:24" x14ac:dyDescent="0.35">
      <c r="A17" s="23">
        <v>44989</v>
      </c>
      <c r="B17" t="s">
        <v>89</v>
      </c>
      <c r="C17" t="s">
        <v>86</v>
      </c>
      <c r="D17" t="s">
        <v>69</v>
      </c>
      <c r="E17" t="s">
        <v>70</v>
      </c>
      <c r="F17" t="s">
        <v>77</v>
      </c>
      <c r="G17" t="s">
        <v>91</v>
      </c>
      <c r="H17">
        <v>1</v>
      </c>
      <c r="I17">
        <v>4192.3900000000003</v>
      </c>
      <c r="J17">
        <v>4192.3900000000003</v>
      </c>
      <c r="O17" s="26">
        <v>45042</v>
      </c>
      <c r="P17" s="3" t="s">
        <v>79</v>
      </c>
      <c r="Q17" s="3" t="s">
        <v>93</v>
      </c>
      <c r="R17" s="3" t="s">
        <v>81</v>
      </c>
      <c r="S17" s="3" t="s">
        <v>76</v>
      </c>
      <c r="T17" s="3" t="s">
        <v>71</v>
      </c>
      <c r="U17" s="3" t="s">
        <v>110</v>
      </c>
      <c r="V17" s="3">
        <v>20</v>
      </c>
      <c r="W17" s="3">
        <v>4365.58</v>
      </c>
      <c r="X17" s="3">
        <v>87311.6</v>
      </c>
    </row>
    <row r="18" spans="1:24" x14ac:dyDescent="0.35">
      <c r="A18" s="23">
        <v>44961</v>
      </c>
      <c r="B18" t="s">
        <v>101</v>
      </c>
      <c r="C18" t="s">
        <v>90</v>
      </c>
      <c r="D18" t="s">
        <v>75</v>
      </c>
      <c r="E18" t="s">
        <v>76</v>
      </c>
      <c r="F18" t="s">
        <v>94</v>
      </c>
      <c r="G18" t="s">
        <v>111</v>
      </c>
      <c r="H18">
        <v>7</v>
      </c>
      <c r="I18">
        <v>4988.71</v>
      </c>
      <c r="J18">
        <v>34920.97</v>
      </c>
      <c r="O18" s="26">
        <v>45247</v>
      </c>
      <c r="P18" s="3" t="s">
        <v>79</v>
      </c>
      <c r="Q18" s="3" t="s">
        <v>90</v>
      </c>
      <c r="R18" s="3" t="s">
        <v>75</v>
      </c>
      <c r="S18" s="3" t="s">
        <v>76</v>
      </c>
      <c r="T18" s="3" t="s">
        <v>71</v>
      </c>
      <c r="U18" s="3" t="s">
        <v>72</v>
      </c>
      <c r="V18" s="3">
        <v>10</v>
      </c>
      <c r="W18" s="3">
        <v>2754.3</v>
      </c>
      <c r="X18" s="3">
        <v>27543</v>
      </c>
    </row>
    <row r="19" spans="1:24" x14ac:dyDescent="0.35">
      <c r="A19" s="23">
        <v>45035</v>
      </c>
      <c r="B19" t="s">
        <v>96</v>
      </c>
      <c r="C19" t="s">
        <v>109</v>
      </c>
      <c r="D19" t="s">
        <v>81</v>
      </c>
      <c r="E19" t="s">
        <v>76</v>
      </c>
      <c r="F19" t="s">
        <v>83</v>
      </c>
      <c r="G19" t="s">
        <v>100</v>
      </c>
      <c r="H19">
        <v>9</v>
      </c>
      <c r="I19">
        <v>1328.13</v>
      </c>
      <c r="J19">
        <v>11953.17</v>
      </c>
      <c r="O19" s="26">
        <v>45102</v>
      </c>
      <c r="P19" s="3" t="s">
        <v>67</v>
      </c>
      <c r="Q19" s="3" t="s">
        <v>68</v>
      </c>
      <c r="R19" s="3" t="s">
        <v>69</v>
      </c>
      <c r="S19" s="3" t="s">
        <v>70</v>
      </c>
      <c r="T19" s="3" t="s">
        <v>71</v>
      </c>
      <c r="U19" s="3" t="s">
        <v>72</v>
      </c>
      <c r="V19" s="3">
        <v>6</v>
      </c>
      <c r="W19" s="3">
        <v>4016.25</v>
      </c>
      <c r="X19" s="3">
        <v>24097.5</v>
      </c>
    </row>
    <row r="20" spans="1:24" x14ac:dyDescent="0.35">
      <c r="A20" s="23">
        <v>45190</v>
      </c>
      <c r="B20" t="s">
        <v>101</v>
      </c>
      <c r="C20" t="s">
        <v>106</v>
      </c>
      <c r="D20" t="s">
        <v>69</v>
      </c>
      <c r="E20" t="s">
        <v>70</v>
      </c>
      <c r="F20" t="s">
        <v>71</v>
      </c>
      <c r="G20" t="s">
        <v>112</v>
      </c>
      <c r="H20">
        <v>9</v>
      </c>
      <c r="I20">
        <v>722.44</v>
      </c>
      <c r="J20">
        <v>6501.96</v>
      </c>
      <c r="O20" s="26">
        <v>45190</v>
      </c>
      <c r="P20" s="3" t="s">
        <v>101</v>
      </c>
      <c r="Q20" s="3" t="s">
        <v>106</v>
      </c>
      <c r="R20" s="3" t="s">
        <v>69</v>
      </c>
      <c r="S20" s="3" t="s">
        <v>70</v>
      </c>
      <c r="T20" s="3" t="s">
        <v>71</v>
      </c>
      <c r="U20" s="3" t="s">
        <v>112</v>
      </c>
      <c r="V20" s="3">
        <v>9</v>
      </c>
      <c r="W20" s="3">
        <v>722.44</v>
      </c>
      <c r="X20" s="3">
        <v>6501.96</v>
      </c>
    </row>
    <row r="21" spans="1:24" x14ac:dyDescent="0.35">
      <c r="A21" s="23">
        <v>45220</v>
      </c>
      <c r="B21" t="s">
        <v>79</v>
      </c>
      <c r="C21" t="s">
        <v>68</v>
      </c>
      <c r="D21" t="s">
        <v>69</v>
      </c>
      <c r="E21" t="s">
        <v>70</v>
      </c>
      <c r="F21" t="s">
        <v>83</v>
      </c>
      <c r="G21" t="s">
        <v>100</v>
      </c>
      <c r="H21">
        <v>2</v>
      </c>
      <c r="I21">
        <v>4726.0600000000004</v>
      </c>
      <c r="J21">
        <v>9452.1200000000008</v>
      </c>
      <c r="O21" s="26">
        <v>45145</v>
      </c>
      <c r="P21" s="3" t="s">
        <v>85</v>
      </c>
      <c r="Q21" s="3" t="s">
        <v>86</v>
      </c>
      <c r="R21" s="3" t="s">
        <v>69</v>
      </c>
      <c r="S21" s="3" t="s">
        <v>70</v>
      </c>
      <c r="T21" s="3" t="s">
        <v>87</v>
      </c>
      <c r="U21" s="3" t="s">
        <v>88</v>
      </c>
      <c r="V21" s="3">
        <v>17</v>
      </c>
      <c r="W21" s="3">
        <v>1240.77</v>
      </c>
      <c r="X21" s="3">
        <v>21093.09</v>
      </c>
    </row>
    <row r="22" spans="1:24" x14ac:dyDescent="0.35">
      <c r="A22" s="23">
        <v>44963</v>
      </c>
      <c r="B22" t="s">
        <v>96</v>
      </c>
      <c r="C22" t="s">
        <v>80</v>
      </c>
      <c r="D22" t="s">
        <v>81</v>
      </c>
      <c r="E22" t="s">
        <v>76</v>
      </c>
      <c r="F22" t="s">
        <v>83</v>
      </c>
      <c r="G22" t="s">
        <v>102</v>
      </c>
      <c r="H22">
        <v>3</v>
      </c>
      <c r="I22">
        <v>2263.4699999999998</v>
      </c>
      <c r="J22">
        <v>6790.41</v>
      </c>
      <c r="O22" s="26">
        <v>44981</v>
      </c>
      <c r="P22" s="3" t="s">
        <v>89</v>
      </c>
      <c r="Q22" s="3" t="s">
        <v>107</v>
      </c>
      <c r="R22" s="3" t="s">
        <v>98</v>
      </c>
      <c r="S22" s="3" t="s">
        <v>70</v>
      </c>
      <c r="T22" s="3" t="s">
        <v>87</v>
      </c>
      <c r="U22" s="3" t="s">
        <v>108</v>
      </c>
      <c r="V22" s="3">
        <v>3</v>
      </c>
      <c r="W22" s="3">
        <v>2738.83</v>
      </c>
      <c r="X22" s="3">
        <v>8216.49</v>
      </c>
    </row>
    <row r="23" spans="1:24" x14ac:dyDescent="0.35">
      <c r="A23" s="23">
        <v>45042</v>
      </c>
      <c r="B23" t="s">
        <v>79</v>
      </c>
      <c r="C23" t="s">
        <v>93</v>
      </c>
      <c r="D23" t="s">
        <v>81</v>
      </c>
      <c r="E23" t="s">
        <v>76</v>
      </c>
      <c r="F23" t="s">
        <v>71</v>
      </c>
      <c r="G23" t="s">
        <v>110</v>
      </c>
      <c r="H23">
        <v>20</v>
      </c>
      <c r="I23">
        <v>4365.58</v>
      </c>
      <c r="J23">
        <v>87311.6</v>
      </c>
      <c r="O23" s="26">
        <v>45222</v>
      </c>
      <c r="P23" s="3" t="s">
        <v>73</v>
      </c>
      <c r="Q23" s="3" t="s">
        <v>82</v>
      </c>
      <c r="R23" s="3" t="s">
        <v>75</v>
      </c>
      <c r="S23" s="3" t="s">
        <v>76</v>
      </c>
      <c r="T23" s="3" t="s">
        <v>77</v>
      </c>
      <c r="U23" s="3" t="s">
        <v>78</v>
      </c>
      <c r="V23" s="3">
        <v>18</v>
      </c>
      <c r="W23" s="3">
        <v>3128.59</v>
      </c>
      <c r="X23" s="3">
        <v>56314.62</v>
      </c>
    </row>
    <row r="24" spans="1:24" x14ac:dyDescent="0.35">
      <c r="A24" s="23">
        <v>44942</v>
      </c>
      <c r="B24" t="s">
        <v>103</v>
      </c>
      <c r="C24" t="s">
        <v>113</v>
      </c>
      <c r="D24" t="s">
        <v>104</v>
      </c>
      <c r="E24" t="s">
        <v>105</v>
      </c>
      <c r="F24" t="s">
        <v>94</v>
      </c>
      <c r="G24" t="s">
        <v>95</v>
      </c>
      <c r="H24">
        <v>20</v>
      </c>
      <c r="I24">
        <v>3925.65</v>
      </c>
      <c r="J24">
        <v>78513</v>
      </c>
      <c r="O24" s="26">
        <v>45022</v>
      </c>
      <c r="P24" s="3" t="s">
        <v>79</v>
      </c>
      <c r="Q24" s="3" t="s">
        <v>80</v>
      </c>
      <c r="R24" s="3" t="s">
        <v>81</v>
      </c>
      <c r="S24" s="3" t="s">
        <v>76</v>
      </c>
      <c r="T24" s="3" t="s">
        <v>77</v>
      </c>
      <c r="U24" s="3" t="s">
        <v>78</v>
      </c>
      <c r="V24" s="3">
        <v>11</v>
      </c>
      <c r="W24" s="3">
        <v>3594.07</v>
      </c>
      <c r="X24" s="3">
        <v>39534.769999999997</v>
      </c>
    </row>
    <row r="25" spans="1:24" x14ac:dyDescent="0.35">
      <c r="O25" s="26">
        <v>45231</v>
      </c>
      <c r="P25" s="3" t="s">
        <v>73</v>
      </c>
      <c r="Q25" s="3" t="s">
        <v>74</v>
      </c>
      <c r="R25" s="3" t="s">
        <v>75</v>
      </c>
      <c r="S25" s="3" t="s">
        <v>76</v>
      </c>
      <c r="T25" s="3" t="s">
        <v>77</v>
      </c>
      <c r="U25" s="3" t="s">
        <v>78</v>
      </c>
      <c r="V25" s="3">
        <v>9</v>
      </c>
      <c r="W25" s="3">
        <v>3801.85</v>
      </c>
      <c r="X25" s="3">
        <v>34216.65</v>
      </c>
    </row>
    <row r="26" spans="1:24" x14ac:dyDescent="0.35">
      <c r="O26" s="26">
        <v>45283</v>
      </c>
      <c r="P26" s="3" t="s">
        <v>89</v>
      </c>
      <c r="Q26" s="3" t="s">
        <v>90</v>
      </c>
      <c r="R26" s="3" t="s">
        <v>75</v>
      </c>
      <c r="S26" s="3" t="s">
        <v>76</v>
      </c>
      <c r="T26" s="3" t="s">
        <v>77</v>
      </c>
      <c r="U26" s="3" t="s">
        <v>91</v>
      </c>
      <c r="V26" s="3">
        <v>7</v>
      </c>
      <c r="W26" s="3">
        <v>4772.29</v>
      </c>
      <c r="X26" s="3">
        <v>33406.03</v>
      </c>
    </row>
    <row r="27" spans="1:24" x14ac:dyDescent="0.35">
      <c r="O27" s="26">
        <v>44938</v>
      </c>
      <c r="P27" s="3" t="s">
        <v>89</v>
      </c>
      <c r="Q27" s="3" t="s">
        <v>86</v>
      </c>
      <c r="R27" s="3" t="s">
        <v>69</v>
      </c>
      <c r="S27" s="3" t="s">
        <v>70</v>
      </c>
      <c r="T27" s="3" t="s">
        <v>77</v>
      </c>
      <c r="U27" s="3" t="s">
        <v>91</v>
      </c>
      <c r="V27" s="3">
        <v>6</v>
      </c>
      <c r="W27" s="3">
        <v>4231.7700000000004</v>
      </c>
      <c r="X27" s="3">
        <v>25390.62</v>
      </c>
    </row>
    <row r="28" spans="1:24" x14ac:dyDescent="0.35">
      <c r="O28" s="26">
        <v>44989</v>
      </c>
      <c r="P28" s="3" t="s">
        <v>89</v>
      </c>
      <c r="Q28" s="3" t="s">
        <v>86</v>
      </c>
      <c r="R28" s="3" t="s">
        <v>69</v>
      </c>
      <c r="S28" s="3" t="s">
        <v>70</v>
      </c>
      <c r="T28" s="3" t="s">
        <v>77</v>
      </c>
      <c r="U28" s="3" t="s">
        <v>91</v>
      </c>
      <c r="V28" s="3">
        <v>1</v>
      </c>
      <c r="W28" s="3">
        <v>4192.3900000000003</v>
      </c>
      <c r="X28" s="3">
        <v>4192.3900000000003</v>
      </c>
    </row>
  </sheetData>
  <autoFilter ref="O5:X28" xr:uid="{48594E9D-FDC6-431C-9E4C-573D93C86F1C}"/>
  <sortState xmlns:xlrd2="http://schemas.microsoft.com/office/spreadsheetml/2017/richdata2" ref="O6:X28">
    <sortCondition ref="T6:T28"/>
    <sortCondition descending="1" ref="X6:X28"/>
  </sortState>
  <mergeCells count="2">
    <mergeCell ref="L4:M4"/>
    <mergeCell ref="O3:W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1EF6-DB57-4FC5-9649-F3086FB14501}">
  <dimension ref="A1:W24"/>
  <sheetViews>
    <sheetView tabSelected="1" topLeftCell="I5" workbookViewId="0">
      <selection activeCell="P20" sqref="P20"/>
    </sheetView>
  </sheetViews>
  <sheetFormatPr defaultRowHeight="14.5" x14ac:dyDescent="0.35"/>
  <cols>
    <col min="1" max="1" width="10.453125" bestFit="1" customWidth="1"/>
    <col min="2" max="2" width="14.453125" bestFit="1" customWidth="1"/>
    <col min="3" max="3" width="11" bestFit="1" customWidth="1"/>
    <col min="4" max="4" width="11.6328125" bestFit="1" customWidth="1"/>
    <col min="6" max="6" width="15.453125" bestFit="1" customWidth="1"/>
    <col min="7" max="7" width="12.90625" bestFit="1" customWidth="1"/>
    <col min="8" max="8" width="8.1796875" bestFit="1" customWidth="1"/>
    <col min="9" max="9" width="12.1796875" bestFit="1" customWidth="1"/>
    <col min="10" max="10" width="12.26953125" bestFit="1" customWidth="1"/>
    <col min="11" max="11" width="11.6328125" bestFit="1" customWidth="1"/>
    <col min="12" max="12" width="16.7265625" customWidth="1"/>
    <col min="13" max="13" width="15.36328125" customWidth="1"/>
    <col min="14" max="14" width="9.81640625" customWidth="1"/>
    <col min="15" max="15" width="14.453125" bestFit="1" customWidth="1"/>
    <col min="16" max="16" width="10.6328125" bestFit="1" customWidth="1"/>
    <col min="17" max="17" width="14.1796875" customWidth="1"/>
    <col min="19" max="19" width="21.26953125" customWidth="1"/>
    <col min="20" max="20" width="12.90625" bestFit="1" customWidth="1"/>
    <col min="22" max="22" width="12.1796875" bestFit="1" customWidth="1"/>
    <col min="23" max="23" width="12.26953125" bestFit="1" customWidth="1"/>
  </cols>
  <sheetData>
    <row r="1" spans="1:23" x14ac:dyDescent="0.35">
      <c r="A1" s="21" t="s">
        <v>57</v>
      </c>
      <c r="B1" s="22" t="s">
        <v>58</v>
      </c>
      <c r="C1" s="22" t="s">
        <v>59</v>
      </c>
      <c r="D1" s="22" t="s">
        <v>60</v>
      </c>
      <c r="E1" s="22" t="s">
        <v>61</v>
      </c>
      <c r="F1" s="22" t="s">
        <v>62</v>
      </c>
      <c r="G1" s="22" t="s">
        <v>63</v>
      </c>
      <c r="H1" s="22" t="s">
        <v>64</v>
      </c>
      <c r="I1" s="22" t="s">
        <v>65</v>
      </c>
      <c r="J1" s="22" t="s">
        <v>66</v>
      </c>
      <c r="K1" s="22"/>
      <c r="L1" s="28" t="s">
        <v>116</v>
      </c>
      <c r="P1" s="30" t="s">
        <v>117</v>
      </c>
      <c r="Q1" s="30"/>
      <c r="R1" s="30"/>
      <c r="S1" s="30"/>
    </row>
    <row r="2" spans="1:23" x14ac:dyDescent="0.35">
      <c r="A2" s="23">
        <v>45102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>
        <v>6</v>
      </c>
      <c r="I2">
        <v>4016.25</v>
      </c>
      <c r="J2">
        <v>24097.5</v>
      </c>
      <c r="N2" s="21" t="s">
        <v>57</v>
      </c>
      <c r="O2" s="22" t="s">
        <v>58</v>
      </c>
      <c r="P2" s="22" t="s">
        <v>59</v>
      </c>
      <c r="Q2" s="22" t="s">
        <v>60</v>
      </c>
      <c r="R2" s="22" t="s">
        <v>61</v>
      </c>
      <c r="S2" s="22" t="s">
        <v>62</v>
      </c>
      <c r="T2" s="22" t="s">
        <v>63</v>
      </c>
      <c r="U2" s="22" t="s">
        <v>64</v>
      </c>
      <c r="V2" s="22" t="s">
        <v>65</v>
      </c>
      <c r="W2" s="22" t="s">
        <v>66</v>
      </c>
    </row>
    <row r="3" spans="1:23" x14ac:dyDescent="0.35">
      <c r="A3" s="23">
        <v>45231</v>
      </c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>
        <v>9</v>
      </c>
      <c r="I3">
        <v>3801.85</v>
      </c>
      <c r="J3">
        <v>34216.65</v>
      </c>
      <c r="L3" s="22" t="s">
        <v>60</v>
      </c>
      <c r="N3" cm="1">
        <f t="array" ref="N3:W9">_xlfn._xlws.FILTER(A2:J24, D2:D24 = L4, "Not found")</f>
        <v>45102</v>
      </c>
      <c r="O3" t="str">
        <v>Meera</v>
      </c>
      <c r="P3" t="str">
        <v>Nagpur</v>
      </c>
      <c r="Q3" t="str">
        <v>Maharashtra</v>
      </c>
      <c r="R3" t="str">
        <v>West</v>
      </c>
      <c r="S3" t="str">
        <v>Furniture</v>
      </c>
      <c r="T3" t="str">
        <v>Table</v>
      </c>
      <c r="U3">
        <v>6</v>
      </c>
      <c r="V3">
        <v>4016.25</v>
      </c>
      <c r="W3">
        <v>24097.5</v>
      </c>
    </row>
    <row r="4" spans="1:23" x14ac:dyDescent="0.35">
      <c r="A4" s="23">
        <v>45022</v>
      </c>
      <c r="B4" t="s">
        <v>79</v>
      </c>
      <c r="C4" t="s">
        <v>80</v>
      </c>
      <c r="D4" t="s">
        <v>81</v>
      </c>
      <c r="E4" t="s">
        <v>76</v>
      </c>
      <c r="F4" t="s">
        <v>77</v>
      </c>
      <c r="G4" t="s">
        <v>78</v>
      </c>
      <c r="H4">
        <v>11</v>
      </c>
      <c r="I4">
        <v>3594.07</v>
      </c>
      <c r="J4">
        <v>39534.769999999997</v>
      </c>
      <c r="L4" s="29" t="s">
        <v>69</v>
      </c>
      <c r="N4">
        <v>45145</v>
      </c>
      <c r="O4" t="str">
        <v>Aditi</v>
      </c>
      <c r="P4" t="str">
        <v>Mumbai</v>
      </c>
      <c r="Q4" t="str">
        <v>Maharashtra</v>
      </c>
      <c r="R4" t="str">
        <v>West</v>
      </c>
      <c r="S4" t="str">
        <v>Groceries</v>
      </c>
      <c r="T4" t="str">
        <v>Lentils</v>
      </c>
      <c r="U4">
        <v>17</v>
      </c>
      <c r="V4">
        <v>1240.77</v>
      </c>
      <c r="W4">
        <v>21093.09</v>
      </c>
    </row>
    <row r="5" spans="1:23" x14ac:dyDescent="0.35">
      <c r="A5" s="23">
        <v>45214</v>
      </c>
      <c r="B5" t="s">
        <v>73</v>
      </c>
      <c r="C5" t="s">
        <v>82</v>
      </c>
      <c r="D5" t="s">
        <v>75</v>
      </c>
      <c r="E5" t="s">
        <v>76</v>
      </c>
      <c r="F5" t="s">
        <v>83</v>
      </c>
      <c r="G5" t="s">
        <v>84</v>
      </c>
      <c r="H5">
        <v>9</v>
      </c>
      <c r="I5">
        <v>4487</v>
      </c>
      <c r="J5">
        <v>40383</v>
      </c>
      <c r="N5">
        <v>44938</v>
      </c>
      <c r="O5" t="str">
        <v>Ishita</v>
      </c>
      <c r="P5" t="str">
        <v>Mumbai</v>
      </c>
      <c r="Q5" t="str">
        <v>Maharashtra</v>
      </c>
      <c r="R5" t="str">
        <v>West</v>
      </c>
      <c r="S5" t="str">
        <v>Stationery</v>
      </c>
      <c r="T5" t="str">
        <v>Eraser</v>
      </c>
      <c r="U5">
        <v>6</v>
      </c>
      <c r="V5">
        <v>4231.7700000000004</v>
      </c>
      <c r="W5">
        <v>25390.62</v>
      </c>
    </row>
    <row r="6" spans="1:23" x14ac:dyDescent="0.35">
      <c r="A6" s="23">
        <v>45145</v>
      </c>
      <c r="B6" t="s">
        <v>85</v>
      </c>
      <c r="C6" t="s">
        <v>86</v>
      </c>
      <c r="D6" t="s">
        <v>69</v>
      </c>
      <c r="E6" t="s">
        <v>70</v>
      </c>
      <c r="F6" t="s">
        <v>87</v>
      </c>
      <c r="G6" t="s">
        <v>88</v>
      </c>
      <c r="H6">
        <v>17</v>
      </c>
      <c r="I6">
        <v>1240.77</v>
      </c>
      <c r="J6">
        <v>21093.09</v>
      </c>
      <c r="N6">
        <v>45288</v>
      </c>
      <c r="O6" t="str">
        <v>Aryan</v>
      </c>
      <c r="P6" t="str">
        <v>Mumbai</v>
      </c>
      <c r="Q6" t="str">
        <v>Maharashtra</v>
      </c>
      <c r="R6" t="str">
        <v>West</v>
      </c>
      <c r="S6" t="str">
        <v>Clothing</v>
      </c>
      <c r="T6" t="str">
        <v>Pants</v>
      </c>
      <c r="U6">
        <v>18</v>
      </c>
      <c r="V6">
        <v>1928.15</v>
      </c>
      <c r="W6">
        <v>34706.699999999997</v>
      </c>
    </row>
    <row r="7" spans="1:23" x14ac:dyDescent="0.35">
      <c r="A7" s="23">
        <v>45283</v>
      </c>
      <c r="B7" t="s">
        <v>89</v>
      </c>
      <c r="C7" t="s">
        <v>90</v>
      </c>
      <c r="D7" t="s">
        <v>75</v>
      </c>
      <c r="E7" t="s">
        <v>76</v>
      </c>
      <c r="F7" t="s">
        <v>77</v>
      </c>
      <c r="G7" t="s">
        <v>91</v>
      </c>
      <c r="H7">
        <v>7</v>
      </c>
      <c r="I7">
        <v>4772.29</v>
      </c>
      <c r="J7">
        <v>33406.03</v>
      </c>
      <c r="N7">
        <v>44989</v>
      </c>
      <c r="O7" t="str">
        <v>Ishita</v>
      </c>
      <c r="P7" t="str">
        <v>Mumbai</v>
      </c>
      <c r="Q7" t="str">
        <v>Maharashtra</v>
      </c>
      <c r="R7" t="str">
        <v>West</v>
      </c>
      <c r="S7" t="str">
        <v>Stationery</v>
      </c>
      <c r="T7" t="str">
        <v>Eraser</v>
      </c>
      <c r="U7">
        <v>1</v>
      </c>
      <c r="V7">
        <v>4192.3900000000003</v>
      </c>
      <c r="W7">
        <v>4192.3900000000003</v>
      </c>
    </row>
    <row r="8" spans="1:23" x14ac:dyDescent="0.35">
      <c r="A8" s="23">
        <v>45047</v>
      </c>
      <c r="B8" t="s">
        <v>92</v>
      </c>
      <c r="C8" t="s">
        <v>93</v>
      </c>
      <c r="D8" t="s">
        <v>81</v>
      </c>
      <c r="E8" t="s">
        <v>76</v>
      </c>
      <c r="F8" t="s">
        <v>94</v>
      </c>
      <c r="G8" t="s">
        <v>95</v>
      </c>
      <c r="H8">
        <v>5</v>
      </c>
      <c r="I8">
        <v>2196.9899999999998</v>
      </c>
      <c r="J8">
        <v>10984.95</v>
      </c>
      <c r="N8">
        <v>45190</v>
      </c>
      <c r="O8" t="str">
        <v>Aryan</v>
      </c>
      <c r="P8" t="str">
        <v>Pune</v>
      </c>
      <c r="Q8" t="str">
        <v>Maharashtra</v>
      </c>
      <c r="R8" t="str">
        <v>West</v>
      </c>
      <c r="S8" t="str">
        <v>Furniture</v>
      </c>
      <c r="T8" t="str">
        <v>Sofa</v>
      </c>
      <c r="U8">
        <v>9</v>
      </c>
      <c r="V8">
        <v>722.44</v>
      </c>
      <c r="W8">
        <v>6501.96</v>
      </c>
    </row>
    <row r="9" spans="1:23" x14ac:dyDescent="0.35">
      <c r="A9" s="23">
        <v>45283</v>
      </c>
      <c r="B9" t="s">
        <v>96</v>
      </c>
      <c r="C9" t="s">
        <v>97</v>
      </c>
      <c r="D9" t="s">
        <v>98</v>
      </c>
      <c r="E9" t="s">
        <v>70</v>
      </c>
      <c r="F9" t="s">
        <v>83</v>
      </c>
      <c r="G9" t="s">
        <v>84</v>
      </c>
      <c r="H9">
        <v>5</v>
      </c>
      <c r="I9">
        <v>967.6</v>
      </c>
      <c r="J9">
        <v>4838</v>
      </c>
      <c r="N9">
        <v>45220</v>
      </c>
      <c r="O9" t="str">
        <v>Nishant</v>
      </c>
      <c r="P9" t="str">
        <v>Nagpur</v>
      </c>
      <c r="Q9" t="str">
        <v>Maharashtra</v>
      </c>
      <c r="R9" t="str">
        <v>West</v>
      </c>
      <c r="S9" t="str">
        <v>Clothing</v>
      </c>
      <c r="T9" t="str">
        <v>Pants</v>
      </c>
      <c r="U9">
        <v>2</v>
      </c>
      <c r="V9">
        <v>4726.0600000000004</v>
      </c>
      <c r="W9">
        <v>9452.1200000000008</v>
      </c>
    </row>
    <row r="10" spans="1:23" x14ac:dyDescent="0.35">
      <c r="A10" s="23">
        <v>45222</v>
      </c>
      <c r="B10" t="s">
        <v>73</v>
      </c>
      <c r="C10" t="s">
        <v>82</v>
      </c>
      <c r="D10" t="s">
        <v>75</v>
      </c>
      <c r="E10" t="s">
        <v>76</v>
      </c>
      <c r="F10" t="s">
        <v>77</v>
      </c>
      <c r="G10" t="s">
        <v>78</v>
      </c>
      <c r="H10">
        <v>18</v>
      </c>
      <c r="I10">
        <v>3128.59</v>
      </c>
      <c r="J10">
        <v>56314.62</v>
      </c>
    </row>
    <row r="11" spans="1:23" x14ac:dyDescent="0.35">
      <c r="A11" s="23">
        <v>45247</v>
      </c>
      <c r="B11" t="s">
        <v>79</v>
      </c>
      <c r="C11" t="s">
        <v>90</v>
      </c>
      <c r="D11" t="s">
        <v>75</v>
      </c>
      <c r="E11" t="s">
        <v>76</v>
      </c>
      <c r="F11" t="s">
        <v>71</v>
      </c>
      <c r="G11" t="s">
        <v>72</v>
      </c>
      <c r="H11">
        <v>10</v>
      </c>
      <c r="I11">
        <v>2754.3</v>
      </c>
      <c r="J11">
        <v>27543</v>
      </c>
    </row>
    <row r="12" spans="1:23" x14ac:dyDescent="0.35">
      <c r="A12" s="23">
        <v>44972</v>
      </c>
      <c r="B12" t="s">
        <v>73</v>
      </c>
      <c r="C12" t="s">
        <v>97</v>
      </c>
      <c r="D12" t="s">
        <v>98</v>
      </c>
      <c r="E12" t="s">
        <v>70</v>
      </c>
      <c r="F12" t="s">
        <v>94</v>
      </c>
      <c r="G12" t="s">
        <v>99</v>
      </c>
      <c r="H12">
        <v>19</v>
      </c>
      <c r="I12">
        <v>4896.3100000000004</v>
      </c>
      <c r="J12">
        <v>93029.89</v>
      </c>
      <c r="O12" s="31"/>
      <c r="P12" s="32" t="s">
        <v>118</v>
      </c>
      <c r="Q12" s="32"/>
      <c r="R12" s="32"/>
      <c r="S12" s="32"/>
      <c r="T12" s="31"/>
    </row>
    <row r="13" spans="1:23" x14ac:dyDescent="0.35">
      <c r="A13" s="23">
        <v>45037</v>
      </c>
      <c r="B13" t="s">
        <v>92</v>
      </c>
      <c r="C13" t="s">
        <v>93</v>
      </c>
      <c r="D13" t="s">
        <v>81</v>
      </c>
      <c r="E13" t="s">
        <v>76</v>
      </c>
      <c r="F13" t="s">
        <v>83</v>
      </c>
      <c r="G13" t="s">
        <v>100</v>
      </c>
      <c r="H13">
        <v>19</v>
      </c>
      <c r="I13">
        <v>4562.0200000000004</v>
      </c>
      <c r="J13">
        <v>86678.38</v>
      </c>
      <c r="N13" s="21" t="s">
        <v>57</v>
      </c>
      <c r="O13" s="22" t="s">
        <v>58</v>
      </c>
      <c r="P13" s="22" t="s">
        <v>59</v>
      </c>
      <c r="Q13" s="22" t="s">
        <v>60</v>
      </c>
      <c r="R13" s="22" t="s">
        <v>61</v>
      </c>
      <c r="S13" s="22" t="s">
        <v>62</v>
      </c>
      <c r="T13" s="22" t="s">
        <v>63</v>
      </c>
      <c r="U13" s="22" t="s">
        <v>64</v>
      </c>
      <c r="V13" s="22" t="s">
        <v>65</v>
      </c>
      <c r="W13" s="22" t="s">
        <v>66</v>
      </c>
    </row>
    <row r="14" spans="1:23" x14ac:dyDescent="0.35">
      <c r="A14" s="23">
        <v>44938</v>
      </c>
      <c r="B14" t="s">
        <v>89</v>
      </c>
      <c r="C14" t="s">
        <v>86</v>
      </c>
      <c r="D14" t="s">
        <v>69</v>
      </c>
      <c r="E14" t="s">
        <v>70</v>
      </c>
      <c r="F14" t="s">
        <v>77</v>
      </c>
      <c r="G14" t="s">
        <v>91</v>
      </c>
      <c r="H14">
        <v>6</v>
      </c>
      <c r="I14">
        <v>4231.7700000000004</v>
      </c>
      <c r="J14">
        <v>25390.62</v>
      </c>
    </row>
    <row r="15" spans="1:23" x14ac:dyDescent="0.35">
      <c r="A15" s="23">
        <v>44981</v>
      </c>
      <c r="B15" t="s">
        <v>89</v>
      </c>
      <c r="C15" t="s">
        <v>107</v>
      </c>
      <c r="D15" t="s">
        <v>98</v>
      </c>
      <c r="E15" t="s">
        <v>70</v>
      </c>
      <c r="F15" t="s">
        <v>87</v>
      </c>
      <c r="G15" t="s">
        <v>108</v>
      </c>
      <c r="H15">
        <v>3</v>
      </c>
      <c r="I15">
        <v>2738.83</v>
      </c>
      <c r="J15">
        <v>8216.49</v>
      </c>
      <c r="O15" s="33" t="s">
        <v>119</v>
      </c>
      <c r="P15" s="33"/>
      <c r="Q15" s="33"/>
    </row>
    <row r="16" spans="1:23" x14ac:dyDescent="0.35">
      <c r="A16" s="23">
        <v>45288</v>
      </c>
      <c r="B16" t="s">
        <v>101</v>
      </c>
      <c r="C16" t="s">
        <v>86</v>
      </c>
      <c r="D16" t="s">
        <v>69</v>
      </c>
      <c r="E16" t="s">
        <v>70</v>
      </c>
      <c r="F16" t="s">
        <v>83</v>
      </c>
      <c r="G16" t="s">
        <v>100</v>
      </c>
      <c r="H16">
        <v>18</v>
      </c>
      <c r="I16">
        <v>1928.15</v>
      </c>
      <c r="J16">
        <v>34706.699999999997</v>
      </c>
    </row>
    <row r="17" spans="1:10" x14ac:dyDescent="0.35">
      <c r="A17" s="23">
        <v>44989</v>
      </c>
      <c r="B17" t="s">
        <v>89</v>
      </c>
      <c r="C17" t="s">
        <v>86</v>
      </c>
      <c r="D17" t="s">
        <v>69</v>
      </c>
      <c r="E17" t="s">
        <v>70</v>
      </c>
      <c r="F17" t="s">
        <v>77</v>
      </c>
      <c r="G17" t="s">
        <v>91</v>
      </c>
      <c r="H17">
        <v>1</v>
      </c>
      <c r="I17">
        <v>4192.3900000000003</v>
      </c>
      <c r="J17">
        <v>4192.3900000000003</v>
      </c>
    </row>
    <row r="18" spans="1:10" x14ac:dyDescent="0.35">
      <c r="A18" s="23">
        <v>44961</v>
      </c>
      <c r="B18" t="s">
        <v>101</v>
      </c>
      <c r="C18" t="s">
        <v>90</v>
      </c>
      <c r="D18" t="s">
        <v>75</v>
      </c>
      <c r="E18" t="s">
        <v>76</v>
      </c>
      <c r="F18" t="s">
        <v>94</v>
      </c>
      <c r="G18" t="s">
        <v>111</v>
      </c>
      <c r="H18">
        <v>7</v>
      </c>
      <c r="I18">
        <v>4988.71</v>
      </c>
      <c r="J18">
        <v>34920.97</v>
      </c>
    </row>
    <row r="19" spans="1:10" x14ac:dyDescent="0.35">
      <c r="A19" s="23">
        <v>45035</v>
      </c>
      <c r="B19" t="s">
        <v>96</v>
      </c>
      <c r="C19" t="s">
        <v>109</v>
      </c>
      <c r="D19" t="s">
        <v>81</v>
      </c>
      <c r="E19" t="s">
        <v>76</v>
      </c>
      <c r="F19" t="s">
        <v>83</v>
      </c>
      <c r="G19" t="s">
        <v>100</v>
      </c>
      <c r="H19">
        <v>9</v>
      </c>
      <c r="I19">
        <v>1328.13</v>
      </c>
      <c r="J19">
        <v>11953.17</v>
      </c>
    </row>
    <row r="20" spans="1:10" x14ac:dyDescent="0.35">
      <c r="A20" s="23">
        <v>45190</v>
      </c>
      <c r="B20" t="s">
        <v>101</v>
      </c>
      <c r="C20" t="s">
        <v>106</v>
      </c>
      <c r="D20" t="s">
        <v>69</v>
      </c>
      <c r="E20" t="s">
        <v>70</v>
      </c>
      <c r="F20" t="s">
        <v>71</v>
      </c>
      <c r="G20" t="s">
        <v>112</v>
      </c>
      <c r="H20">
        <v>9</v>
      </c>
      <c r="I20">
        <v>722.44</v>
      </c>
      <c r="J20">
        <v>6501.96</v>
      </c>
    </row>
    <row r="21" spans="1:10" x14ac:dyDescent="0.35">
      <c r="A21" s="23">
        <v>45220</v>
      </c>
      <c r="B21" t="s">
        <v>79</v>
      </c>
      <c r="C21" t="s">
        <v>68</v>
      </c>
      <c r="D21" t="s">
        <v>69</v>
      </c>
      <c r="E21" t="s">
        <v>70</v>
      </c>
      <c r="F21" t="s">
        <v>83</v>
      </c>
      <c r="G21" t="s">
        <v>100</v>
      </c>
      <c r="H21">
        <v>2</v>
      </c>
      <c r="I21">
        <v>4726.0600000000004</v>
      </c>
      <c r="J21">
        <v>9452.1200000000008</v>
      </c>
    </row>
    <row r="22" spans="1:10" x14ac:dyDescent="0.35">
      <c r="A22" s="23">
        <v>44963</v>
      </c>
      <c r="B22" t="s">
        <v>96</v>
      </c>
      <c r="C22" t="s">
        <v>80</v>
      </c>
      <c r="D22" t="s">
        <v>81</v>
      </c>
      <c r="E22" t="s">
        <v>76</v>
      </c>
      <c r="F22" t="s">
        <v>83</v>
      </c>
      <c r="G22" t="s">
        <v>102</v>
      </c>
      <c r="H22">
        <v>3</v>
      </c>
      <c r="I22">
        <v>2263.4699999999998</v>
      </c>
      <c r="J22">
        <v>6790.41</v>
      </c>
    </row>
    <row r="23" spans="1:10" x14ac:dyDescent="0.35">
      <c r="A23" s="23">
        <v>45042</v>
      </c>
      <c r="B23" t="s">
        <v>79</v>
      </c>
      <c r="C23" t="s">
        <v>93</v>
      </c>
      <c r="D23" t="s">
        <v>81</v>
      </c>
      <c r="E23" t="s">
        <v>76</v>
      </c>
      <c r="F23" t="s">
        <v>71</v>
      </c>
      <c r="G23" t="s">
        <v>110</v>
      </c>
      <c r="H23">
        <v>20</v>
      </c>
      <c r="I23">
        <v>4365.58</v>
      </c>
      <c r="J23">
        <v>87311.6</v>
      </c>
    </row>
    <row r="24" spans="1:10" x14ac:dyDescent="0.35">
      <c r="A24" s="23">
        <v>44942</v>
      </c>
      <c r="B24" t="s">
        <v>103</v>
      </c>
      <c r="C24" t="s">
        <v>113</v>
      </c>
      <c r="D24" t="s">
        <v>104</v>
      </c>
      <c r="E24" t="s">
        <v>105</v>
      </c>
      <c r="F24" t="s">
        <v>94</v>
      </c>
      <c r="G24" t="s">
        <v>95</v>
      </c>
      <c r="H24">
        <v>20</v>
      </c>
      <c r="I24">
        <v>3925.65</v>
      </c>
      <c r="J24">
        <v>78513</v>
      </c>
    </row>
  </sheetData>
  <mergeCells count="1">
    <mergeCell ref="P1:S1"/>
  </mergeCells>
  <dataValidations count="1">
    <dataValidation type="list" allowBlank="1" showInputMessage="1" showErrorMessage="1" sqref="L4" xr:uid="{6796B681-24C0-4B99-ACF6-35CF52E69752}">
      <formula1>$D:$D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</vt:lpstr>
      <vt:lpstr>AND_OR</vt:lpstr>
      <vt:lpstr>Sort</vt:lpstr>
      <vt:lpstr>Sort_2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Neyama nova</dc:creator>
  <cp:lastModifiedBy>Neyama nova</cp:lastModifiedBy>
  <dcterms:created xsi:type="dcterms:W3CDTF">2025-05-26T12:05:44Z</dcterms:created>
  <dcterms:modified xsi:type="dcterms:W3CDTF">2025-05-26T16:11:02Z</dcterms:modified>
</cp:coreProperties>
</file>