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Hub\eth-gpu-mining-profitability\"/>
    </mc:Choice>
  </mc:AlternateContent>
  <xr:revisionPtr revIDLastSave="0" documentId="13_ncr:1_{066C0826-59DB-4997-89C6-68D03A8832BC}" xr6:coauthVersionLast="47" xr6:coauthVersionMax="47" xr10:uidLastSave="{00000000-0000-0000-0000-000000000000}"/>
  <bookViews>
    <workbookView xWindow="4755" yWindow="3795" windowWidth="28800" windowHeight="15375" xr2:uid="{B166C487-436F-4517-9E2D-720BAB4B5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F15" i="1" s="1"/>
  <c r="F21" i="1" s="1"/>
  <c r="C9" i="1"/>
  <c r="C10" i="1"/>
  <c r="F20" i="1"/>
  <c r="F19" i="1"/>
  <c r="F18" i="1"/>
  <c r="F17" i="1"/>
  <c r="D19" i="1"/>
  <c r="D18" i="1"/>
  <c r="D17" i="1"/>
  <c r="D20" i="1" s="1"/>
  <c r="E11" i="1"/>
  <c r="E10" i="1"/>
  <c r="E8" i="1"/>
  <c r="E7" i="1"/>
  <c r="E6" i="1"/>
  <c r="E5" i="1"/>
  <c r="E4" i="1"/>
  <c r="E12" i="1" s="1"/>
  <c r="F12" i="1" s="1"/>
  <c r="C4" i="1"/>
  <c r="C7" i="1" s="1"/>
  <c r="D7" i="1" s="1"/>
  <c r="F4" i="1"/>
  <c r="D14" i="1"/>
  <c r="D13" i="1"/>
  <c r="C11" i="1"/>
  <c r="D11" i="1" s="1"/>
  <c r="F14" i="1"/>
  <c r="F13" i="1"/>
  <c r="F11" i="1"/>
  <c r="D9" i="1" l="1"/>
  <c r="F10" i="1"/>
  <c r="F5" i="1"/>
  <c r="C12" i="1"/>
  <c r="C5" i="1"/>
  <c r="D5" i="1" s="1"/>
  <c r="C8" i="1"/>
  <c r="D8" i="1" s="1"/>
  <c r="D10" i="1"/>
  <c r="C6" i="1"/>
  <c r="D6" i="1" s="1"/>
  <c r="D12" i="1"/>
  <c r="D4" i="1"/>
  <c r="F7" i="1"/>
  <c r="F6" i="1"/>
  <c r="F8" i="1"/>
  <c r="D15" i="1" l="1"/>
  <c r="D21" i="1" s="1"/>
</calcChain>
</file>

<file path=xl/sharedStrings.xml><?xml version="1.0" encoding="utf-8"?>
<sst xmlns="http://schemas.openxmlformats.org/spreadsheetml/2006/main" count="23" uniqueCount="21">
  <si>
    <t>Motherboard</t>
  </si>
  <si>
    <t>CPU</t>
  </si>
  <si>
    <t>RAM</t>
  </si>
  <si>
    <t>CPU cooler</t>
  </si>
  <si>
    <t>Total</t>
  </si>
  <si>
    <t>Rack</t>
  </si>
  <si>
    <t>PSU</t>
  </si>
  <si>
    <t>Drive</t>
  </si>
  <si>
    <t>Risers</t>
  </si>
  <si>
    <t>Other Cables</t>
  </si>
  <si>
    <t>All 1080</t>
  </si>
  <si>
    <t>Component</t>
  </si>
  <si>
    <t>Base</t>
  </si>
  <si>
    <t>Quantity</t>
  </si>
  <si>
    <t>Cost</t>
  </si>
  <si>
    <t>All 3080</t>
  </si>
  <si>
    <t>Daily Revenue</t>
  </si>
  <si>
    <t>Daily Electricity</t>
  </si>
  <si>
    <t>Daily Profit</t>
  </si>
  <si>
    <t>Payback Period</t>
  </si>
  <si>
    <t>Power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</si>
</sst>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1F9-99BF-4DCC-B81C-F6093CE06856}">
  <dimension ref="A1:F21"/>
  <sheetViews>
    <sheetView tabSelected="1" workbookViewId="0">
      <selection activeCell="H12" sqref="H12"/>
    </sheetView>
  </sheetViews>
  <sheetFormatPr defaultRowHeight="15" x14ac:dyDescent="0.25"/>
  <cols>
    <col min="1" max="1" width="14.7109375" style="1" bestFit="1" customWidth="1"/>
    <col min="2" max="2" width="5.140625" style="1" bestFit="1" customWidth="1"/>
    <col min="3" max="3" width="8.7109375" style="1" bestFit="1" customWidth="1"/>
    <col min="4" max="4" width="6" style="1" bestFit="1" customWidth="1"/>
    <col min="5" max="5" width="8.7109375" style="1" bestFit="1" customWidth="1"/>
    <col min="6" max="6" width="6" style="1" bestFit="1" customWidth="1"/>
  </cols>
  <sheetData>
    <row r="1" spans="1:6" ht="15.75" thickBot="1" x14ac:dyDescent="0.3"/>
    <row r="2" spans="1:6" ht="15.75" thickBot="1" x14ac:dyDescent="0.3">
      <c r="C2" s="8" t="s">
        <v>10</v>
      </c>
      <c r="D2" s="10"/>
      <c r="E2" s="9" t="s">
        <v>15</v>
      </c>
      <c r="F2" s="10"/>
    </row>
    <row r="3" spans="1:6" ht="15.75" thickBot="1" x14ac:dyDescent="0.3">
      <c r="A3" s="11" t="s">
        <v>11</v>
      </c>
      <c r="B3" s="12" t="s">
        <v>12</v>
      </c>
      <c r="C3" s="11" t="s">
        <v>13</v>
      </c>
      <c r="D3" s="12" t="s">
        <v>14</v>
      </c>
      <c r="E3" s="11" t="s">
        <v>13</v>
      </c>
      <c r="F3" s="12" t="s">
        <v>14</v>
      </c>
    </row>
    <row r="4" spans="1:6" x14ac:dyDescent="0.25">
      <c r="A4" s="2" t="s">
        <v>0</v>
      </c>
      <c r="B4" s="3">
        <v>430</v>
      </c>
      <c r="C4" s="2">
        <f>_xlfn.CEILING.MATH(C13/13)</f>
        <v>2</v>
      </c>
      <c r="D4" s="3">
        <f>IF(OR(B4=0,C4=0),"-",$C4*$B4)</f>
        <v>860</v>
      </c>
      <c r="E4" s="2">
        <f>_xlfn.CEILING.MATH(E14/13)</f>
        <v>1</v>
      </c>
      <c r="F4" s="3">
        <f>IF(OR(B4=0,E4=0),"-",$E4*$B4)</f>
        <v>430</v>
      </c>
    </row>
    <row r="5" spans="1:6" x14ac:dyDescent="0.25">
      <c r="A5" s="2" t="s">
        <v>1</v>
      </c>
      <c r="B5" s="3">
        <v>85</v>
      </c>
      <c r="C5" s="2">
        <f>C4</f>
        <v>2</v>
      </c>
      <c r="D5" s="3">
        <f t="shared" ref="D5:D14" si="0">IF(OR(B5=0,C5=0),"-",$C5*$B5)</f>
        <v>170</v>
      </c>
      <c r="E5" s="2">
        <f>E4</f>
        <v>1</v>
      </c>
      <c r="F5" s="3">
        <f t="shared" ref="F5:F14" si="1">IF(OR(B5=0,E5=0),"-",$E5*$B5)</f>
        <v>85</v>
      </c>
    </row>
    <row r="6" spans="1:6" x14ac:dyDescent="0.25">
      <c r="A6" s="2" t="s">
        <v>2</v>
      </c>
      <c r="B6" s="3">
        <v>100</v>
      </c>
      <c r="C6" s="2">
        <f>_xlfn.FLOOR.MATH(C4/2)+1</f>
        <v>2</v>
      </c>
      <c r="D6" s="3">
        <f t="shared" si="0"/>
        <v>200</v>
      </c>
      <c r="E6" s="2">
        <f>_xlfn.FLOOR.MATH(E4/2)+1</f>
        <v>1</v>
      </c>
      <c r="F6" s="3">
        <f t="shared" si="1"/>
        <v>100</v>
      </c>
    </row>
    <row r="7" spans="1:6" x14ac:dyDescent="0.25">
      <c r="A7" s="2" t="s">
        <v>3</v>
      </c>
      <c r="B7" s="3">
        <v>50</v>
      </c>
      <c r="C7" s="2">
        <f>C4</f>
        <v>2</v>
      </c>
      <c r="D7" s="3">
        <f t="shared" si="0"/>
        <v>100</v>
      </c>
      <c r="E7" s="2">
        <f>E4</f>
        <v>1</v>
      </c>
      <c r="F7" s="3">
        <f t="shared" si="1"/>
        <v>50</v>
      </c>
    </row>
    <row r="8" spans="1:6" x14ac:dyDescent="0.25">
      <c r="A8" s="2" t="s">
        <v>5</v>
      </c>
      <c r="B8" s="3">
        <v>150</v>
      </c>
      <c r="C8" s="2">
        <f>C4</f>
        <v>2</v>
      </c>
      <c r="D8" s="3">
        <f t="shared" si="0"/>
        <v>300</v>
      </c>
      <c r="E8" s="2">
        <f>E4</f>
        <v>1</v>
      </c>
      <c r="F8" s="3">
        <f t="shared" si="1"/>
        <v>150</v>
      </c>
    </row>
    <row r="9" spans="1:6" x14ac:dyDescent="0.25">
      <c r="A9" s="2" t="s">
        <v>6</v>
      </c>
      <c r="B9" s="3">
        <v>170</v>
      </c>
      <c r="C9" s="2">
        <f>_xlfn.CEILING.MATH(C13/4)</f>
        <v>7</v>
      </c>
      <c r="D9" s="3">
        <f t="shared" si="0"/>
        <v>1190</v>
      </c>
      <c r="E9" s="2">
        <f>_xlfn.CEILING.MATH(E14/3)</f>
        <v>3</v>
      </c>
      <c r="F9" s="3">
        <f t="shared" si="1"/>
        <v>510</v>
      </c>
    </row>
    <row r="10" spans="1:6" x14ac:dyDescent="0.25">
      <c r="A10" s="2" t="s">
        <v>7</v>
      </c>
      <c r="B10" s="3">
        <v>100</v>
      </c>
      <c r="C10" s="2">
        <f>C4</f>
        <v>2</v>
      </c>
      <c r="D10" s="3">
        <f t="shared" si="0"/>
        <v>200</v>
      </c>
      <c r="E10" s="2">
        <f>E4</f>
        <v>1</v>
      </c>
      <c r="F10" s="3">
        <f t="shared" si="1"/>
        <v>100</v>
      </c>
    </row>
    <row r="11" spans="1:6" x14ac:dyDescent="0.25">
      <c r="A11" s="2" t="s">
        <v>8</v>
      </c>
      <c r="B11" s="3">
        <v>10</v>
      </c>
      <c r="C11" s="2">
        <f>C13+_xlfn.FLOOR.MATH(C13/3)</f>
        <v>34</v>
      </c>
      <c r="D11" s="3">
        <f t="shared" si="0"/>
        <v>340</v>
      </c>
      <c r="E11" s="2">
        <f>E14+_xlfn.FLOOR.MATH(E13/3)</f>
        <v>8</v>
      </c>
      <c r="F11" s="3">
        <f t="shared" si="1"/>
        <v>80</v>
      </c>
    </row>
    <row r="12" spans="1:6" x14ac:dyDescent="0.25">
      <c r="A12" s="2" t="s">
        <v>9</v>
      </c>
      <c r="B12" s="3">
        <v>100</v>
      </c>
      <c r="C12" s="2">
        <f>C4</f>
        <v>2</v>
      </c>
      <c r="D12" s="3">
        <f t="shared" si="0"/>
        <v>200</v>
      </c>
      <c r="E12" s="2">
        <f>E4</f>
        <v>1</v>
      </c>
      <c r="F12" s="3">
        <f t="shared" si="1"/>
        <v>100</v>
      </c>
    </row>
    <row r="13" spans="1:6" x14ac:dyDescent="0.25">
      <c r="A13" s="2">
        <v>1080</v>
      </c>
      <c r="B13" s="3">
        <v>550</v>
      </c>
      <c r="C13" s="2">
        <v>26</v>
      </c>
      <c r="D13" s="3">
        <f t="shared" si="0"/>
        <v>14300</v>
      </c>
      <c r="E13" s="2">
        <v>0</v>
      </c>
      <c r="F13" s="3" t="str">
        <f t="shared" si="1"/>
        <v>-</v>
      </c>
    </row>
    <row r="14" spans="1:6" ht="15.75" thickBot="1" x14ac:dyDescent="0.3">
      <c r="A14" s="4">
        <v>3080</v>
      </c>
      <c r="B14" s="5">
        <v>2350</v>
      </c>
      <c r="C14" s="4">
        <v>0</v>
      </c>
      <c r="D14" s="5" t="str">
        <f t="shared" si="0"/>
        <v>-</v>
      </c>
      <c r="E14" s="4">
        <v>8</v>
      </c>
      <c r="F14" s="5">
        <f t="shared" si="1"/>
        <v>18800</v>
      </c>
    </row>
    <row r="15" spans="1:6" ht="15.75" thickBot="1" x14ac:dyDescent="0.3">
      <c r="A15" s="4" t="s">
        <v>4</v>
      </c>
      <c r="B15" s="14"/>
      <c r="C15" s="11"/>
      <c r="D15" s="12">
        <f>SUM(D4:D14)</f>
        <v>17860</v>
      </c>
      <c r="E15" s="14"/>
      <c r="F15" s="5">
        <f>SUM(F4:F14)</f>
        <v>20405</v>
      </c>
    </row>
    <row r="16" spans="1:6" ht="15.75" thickBot="1" x14ac:dyDescent="0.3"/>
    <row r="17" spans="1:6" x14ac:dyDescent="0.25">
      <c r="A17" s="6" t="s">
        <v>16</v>
      </c>
      <c r="B17" s="13"/>
      <c r="C17" s="6"/>
      <c r="D17" s="7">
        <f>C13*3.3</f>
        <v>85.8</v>
      </c>
      <c r="E17" s="13"/>
      <c r="F17" s="7">
        <f>$E$14*9.02</f>
        <v>72.16</v>
      </c>
    </row>
    <row r="18" spans="1:6" x14ac:dyDescent="0.25">
      <c r="A18" s="2" t="s">
        <v>20</v>
      </c>
      <c r="B18" s="15"/>
      <c r="C18" s="2">
        <v>170</v>
      </c>
      <c r="D18" s="3">
        <f>C13*170</f>
        <v>4420</v>
      </c>
      <c r="E18" s="15">
        <v>250</v>
      </c>
      <c r="F18" s="3">
        <f>$E$14*260</f>
        <v>2080</v>
      </c>
    </row>
    <row r="19" spans="1:6" x14ac:dyDescent="0.25">
      <c r="A19" s="2" t="s">
        <v>17</v>
      </c>
      <c r="B19" s="15"/>
      <c r="C19" s="2"/>
      <c r="D19" s="3">
        <f>C13*0.33</f>
        <v>8.58</v>
      </c>
      <c r="E19" s="15"/>
      <c r="F19" s="3">
        <f>$E$14*0.64</f>
        <v>5.12</v>
      </c>
    </row>
    <row r="20" spans="1:6" x14ac:dyDescent="0.25">
      <c r="A20" s="2" t="s">
        <v>18</v>
      </c>
      <c r="B20" s="15"/>
      <c r="C20" s="2"/>
      <c r="D20" s="3">
        <f>D17-D19</f>
        <v>77.22</v>
      </c>
      <c r="E20" s="15"/>
      <c r="F20" s="3">
        <f>F17-F19</f>
        <v>67.039999999999992</v>
      </c>
    </row>
    <row r="21" spans="1:6" ht="15.75" thickBot="1" x14ac:dyDescent="0.3">
      <c r="A21" s="4" t="s">
        <v>19</v>
      </c>
      <c r="B21" s="14"/>
      <c r="C21" s="4"/>
      <c r="D21" s="16">
        <f>D15/D20</f>
        <v>231.28723128723129</v>
      </c>
      <c r="E21" s="14"/>
      <c r="F21" s="5">
        <f>F15/F20</f>
        <v>304.37052505966591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You</dc:creator>
  <cp:lastModifiedBy>Victor You</cp:lastModifiedBy>
  <dcterms:created xsi:type="dcterms:W3CDTF">2021-08-28T01:59:07Z</dcterms:created>
  <dcterms:modified xsi:type="dcterms:W3CDTF">2021-08-28T06:25:00Z</dcterms:modified>
</cp:coreProperties>
</file>