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56B46281-2BFF-4C2A-A690-81857D50E367}" xr6:coauthVersionLast="47" xr6:coauthVersionMax="47" xr10:uidLastSave="{00000000-0000-0000-0000-000000000000}"/>
  <bookViews>
    <workbookView xWindow="-120" yWindow="-120" windowWidth="20730" windowHeight="11040" tabRatio="840" firstSheet="5" activeTab="5"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 sheetId="16" r:id="rId7"/>
    <sheet name="Assignment 4" sheetId="15" r:id="rId8"/>
    <sheet name="Test report" sheetId="10" r:id="rId9"/>
  </sheets>
  <externalReferences>
    <externalReference r:id="rId10"/>
  </externalReferences>
  <definedNames>
    <definedName name="abc" localSheetId="6">#REF!</definedName>
    <definedName name="abc" localSheetId="7">#REF!</definedName>
    <definedName name="abc">#REF!</definedName>
    <definedName name="Check_inputed_mail_address" localSheetId="6">#REF!</definedName>
    <definedName name="Check_inputed_mail_address" localSheetId="7">#REF!</definedName>
    <definedName name="Check_inputed_mail_address">#REF!</definedName>
    <definedName name="CS_IT_1.1_001" localSheetId="6">#REF!</definedName>
    <definedName name="CS_IT_1.1_001" localSheetId="7">#REF!</definedName>
    <definedName name="CS_IT_1.1_001">#REF!</definedName>
    <definedName name="CS_IT_1.1_002" localSheetId="6">#REF!</definedName>
    <definedName name="CS_IT_1.1_002" localSheetId="7">#REF!</definedName>
    <definedName name="CS_IT_1.1_002">#REF!</definedName>
    <definedName name="CS_IT_1.1_003" localSheetId="6">#REF!</definedName>
    <definedName name="CS_IT_1.1_003" localSheetId="7">#REF!</definedName>
    <definedName name="CS_IT_1.1_003">#REF!</definedName>
    <definedName name="CS_IT_1.1_004" localSheetId="6">#REF!</definedName>
    <definedName name="CS_IT_1.1_004" localSheetId="7">#REF!</definedName>
    <definedName name="CS_IT_1.1_004">#REF!</definedName>
    <definedName name="Evaluation" localSheetId="6">#REF!</definedName>
    <definedName name="Evaluation" localSheetId="7">#REF!</definedName>
    <definedName name="Evaluation">#REF!</definedName>
    <definedName name="JaEnNickname" localSheetId="6">#REF!</definedName>
    <definedName name="JaEnNickname" localSheetId="7">#REF!</definedName>
    <definedName name="JaEnNickname">#REF!</definedName>
    <definedName name="Mail_Magazine" localSheetId="6">#REF!</definedName>
    <definedName name="Mail_Magazine" localSheetId="7">#REF!</definedName>
    <definedName name="Mail_Magazine">#REF!</definedName>
    <definedName name="project_code" localSheetId="6">#REF!</definedName>
    <definedName name="project_code" localSheetId="7">#REF!</definedName>
    <definedName name="project_code">#REF!</definedName>
    <definedName name="ProjectName" localSheetId="6">'[1]Version 1'!#REF!</definedName>
    <definedName name="ProjectName" localSheetId="7">'[1]Version 1'!#REF!</definedName>
    <definedName name="ProjectName">'[1]Version 1'!#REF!</definedName>
    <definedName name="Result_CS_IT_1.1_001" localSheetId="6">#REF!</definedName>
    <definedName name="Result_CS_IT_1.1_001" localSheetId="7">#REF!</definedName>
    <definedName name="Result_CS_IT_1.1_001">#REF!</definedName>
    <definedName name="Result_CS_IT_1.1_002" localSheetId="6">#REF!</definedName>
    <definedName name="Result_CS_IT_1.1_002" localSheetId="7">#REF!</definedName>
    <definedName name="Result_CS_IT_1.1_002">#REF!</definedName>
    <definedName name="Result_CS_IT_1.1_003" localSheetId="6">#REF!</definedName>
    <definedName name="Result_CS_IT_1.1_003" localSheetId="7">#REF!</definedName>
    <definedName name="Result_CS_IT_1.1_003">#REF!</definedName>
    <definedName name="Result_CS_IT_1.1_004" localSheetId="6">#REF!</definedName>
    <definedName name="Result_CS_IT_1.1_004" localSheetId="7">#REF!</definedName>
    <definedName name="Result_CS_IT_1.1_004">#REF!</definedName>
    <definedName name="safa" localSheetId="6">#REF!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2" i="15" l="1"/>
  <c r="A23" i="15" s="1"/>
  <c r="A24" i="16"/>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50" i="16" s="1"/>
  <c r="A51" i="16" s="1"/>
  <c r="A52" i="16" s="1"/>
  <c r="A53" i="16" s="1"/>
  <c r="A54" i="16" s="1"/>
  <c r="A55" i="16" s="1"/>
  <c r="A56" i="16" s="1"/>
  <c r="A57" i="16" s="1"/>
  <c r="A58" i="16" s="1"/>
  <c r="A59" i="16" s="1"/>
  <c r="A60" i="16" s="1"/>
  <c r="A61" i="16" s="1"/>
  <c r="A62" i="16" s="1"/>
  <c r="A63" i="16" s="1"/>
  <c r="A64" i="16" s="1"/>
  <c r="A65" i="16" s="1"/>
  <c r="A66" i="16" s="1"/>
  <c r="A67" i="16" s="1"/>
  <c r="A68" i="16" s="1"/>
  <c r="A71" i="16" s="1"/>
  <c r="A72" i="16" s="1"/>
  <c r="A73" i="16" s="1"/>
  <c r="A74" i="16" s="1"/>
  <c r="A75" i="16" s="1"/>
  <c r="A76" i="16" s="1"/>
  <c r="A77" i="16" s="1"/>
  <c r="A78" i="16" s="1"/>
  <c r="A81" i="16" s="1"/>
  <c r="A82" i="16" s="1"/>
  <c r="A83" i="16" s="1"/>
  <c r="A86" i="16" s="1"/>
  <c r="A87" i="16" s="1"/>
  <c r="A88" i="16" s="1"/>
  <c r="A89" i="16" s="1"/>
  <c r="A90" i="16" s="1"/>
  <c r="A91" i="16" s="1"/>
  <c r="A92" i="16" s="1"/>
  <c r="A93" i="16" s="1"/>
  <c r="A94" i="16" s="1"/>
  <c r="A95" i="16" s="1"/>
  <c r="D15" i="16"/>
  <c r="C15" i="16"/>
  <c r="B15" i="16"/>
  <c r="D14" i="16"/>
  <c r="C14" i="16"/>
  <c r="B14" i="16"/>
  <c r="B10" i="16" s="1"/>
  <c r="D13" i="16"/>
  <c r="C13" i="16"/>
  <c r="B13" i="16"/>
  <c r="D12" i="16"/>
  <c r="D10" i="16" s="1"/>
  <c r="C12" i="16"/>
  <c r="B12" i="16"/>
  <c r="D11" i="16"/>
  <c r="C11" i="16"/>
  <c r="B11" i="16"/>
  <c r="C10" i="16"/>
  <c r="D9" i="16"/>
  <c r="C9" i="16"/>
  <c r="B9" i="16"/>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4" i="15" l="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2" i="9" l="1"/>
  <c r="A23" i="9" s="1"/>
  <c r="A24" i="9" s="1"/>
  <c r="A25" i="9" s="1"/>
  <c r="A26" i="9" s="1"/>
  <c r="A27" i="9" s="1"/>
  <c r="A28" i="9" s="1"/>
  <c r="A29" i="9" l="1"/>
  <c r="A30" i="9" l="1"/>
  <c r="A31" i="9" s="1"/>
  <c r="A33" i="9" s="1"/>
  <c r="A34" i="9" s="1"/>
  <c r="A35" i="9" s="1"/>
  <c r="A36" i="9" s="1"/>
  <c r="A37" i="9" s="1"/>
  <c r="A38" i="9" s="1"/>
  <c r="A39" i="9" s="1"/>
  <c r="A40" i="9" s="1"/>
  <c r="A41" i="9" s="1"/>
  <c r="A42" i="9" s="1"/>
  <c r="A43" i="9" s="1"/>
  <c r="A44" i="9" s="1"/>
  <c r="A45" i="9" s="1"/>
  <c r="A46" i="9" s="1"/>
  <c r="A47" i="9" s="1"/>
  <c r="A48" i="9" s="1"/>
  <c r="A50" i="9" s="1"/>
  <c r="A51" i="9" s="1"/>
  <c r="A52" i="9" s="1"/>
  <c r="A53" i="9" s="1"/>
  <c r="A54" i="9" s="1"/>
  <c r="A55" i="9" s="1"/>
  <c r="A56" i="9" s="1"/>
  <c r="A57" i="9" s="1"/>
  <c r="A58" i="9" s="1"/>
  <c r="A59" i="9" s="1"/>
  <c r="A61" i="9" s="1"/>
  <c r="A62" i="9" s="1"/>
  <c r="A63" i="9" s="1"/>
  <c r="A64" i="9" s="1"/>
  <c r="A66" i="9" s="1"/>
  <c r="A67" i="9" s="1"/>
  <c r="A68" i="9" s="1"/>
  <c r="A69" i="9" s="1"/>
  <c r="A70" i="9" s="1"/>
  <c r="A71" i="9" s="1"/>
  <c r="A72" i="9" s="1"/>
  <c r="A73" i="9" s="1"/>
  <c r="A74" i="9" s="1"/>
  <c r="A75" i="9" s="1"/>
  <c r="A76" i="9" s="1"/>
  <c r="A77" i="9" s="1"/>
  <c r="A78" i="9" s="1"/>
  <c r="A79" i="9" s="1"/>
  <c r="A82" i="9" s="1"/>
  <c r="A83" i="9" s="1"/>
  <c r="A84" i="9" s="1"/>
  <c r="A85" i="9" l="1"/>
  <c r="A86" i="9"/>
  <c r="A88" i="9" s="1"/>
  <c r="A89" i="9" s="1"/>
  <c r="A90" i="9" s="1"/>
  <c r="A91" i="9" s="1"/>
  <c r="A92" i="9" s="1"/>
  <c r="A93" i="9" s="1"/>
  <c r="A94" i="9" s="1"/>
  <c r="A95" i="9" s="1"/>
  <c r="A96" i="9" s="1"/>
  <c r="A99" i="9" s="1"/>
  <c r="A100" i="9" s="1"/>
  <c r="A101" i="9" s="1"/>
  <c r="A102" i="9" s="1"/>
  <c r="A103" i="9" s="1"/>
  <c r="A104" i="9" l="1"/>
  <c r="A87" i="9"/>
  <c r="A105" i="9" l="1"/>
  <c r="A25" i="15"/>
  <c r="A26" i="15" s="1"/>
  <c r="A27" i="15" s="1"/>
  <c r="A28" i="15" s="1"/>
  <c r="A29" i="15" s="1"/>
  <c r="A30" i="15" s="1"/>
  <c r="A31" i="15" s="1"/>
  <c r="A32" i="15" s="1"/>
  <c r="A33" i="15" s="1"/>
  <c r="A35" i="15" s="1"/>
  <c r="A36" i="15" s="1"/>
  <c r="A37" i="15" s="1"/>
  <c r="A107" i="9" l="1"/>
  <c r="A109" i="9" s="1"/>
  <c r="A111" i="9" s="1"/>
  <c r="A115" i="9" s="1"/>
  <c r="A116" i="9" s="1"/>
  <c r="A118" i="9" s="1"/>
  <c r="A119" i="9" s="1"/>
  <c r="A120" i="9" s="1"/>
  <c r="A121" i="9" s="1"/>
  <c r="A123" i="9" s="1"/>
  <c r="A124" i="9" s="1"/>
  <c r="A125" i="9" s="1"/>
  <c r="A127" i="9" s="1"/>
  <c r="A128" i="9" s="1"/>
  <c r="A130" i="9" s="1"/>
  <c r="A131" i="9" s="1"/>
  <c r="A133" i="9" s="1"/>
  <c r="A135" i="9" s="1"/>
  <c r="A38" i="15"/>
  <c r="A39" i="15" s="1"/>
  <c r="A40" i="15" s="1"/>
  <c r="A41" i="15" s="1"/>
  <c r="A42" i="15" s="1"/>
  <c r="A43" i="15" s="1"/>
  <c r="A44" i="15" s="1"/>
  <c r="A45" i="15" s="1"/>
  <c r="A46" i="15" s="1"/>
  <c r="A47" i="15" s="1"/>
  <c r="A48" i="15" s="1"/>
  <c r="A50" i="15" s="1"/>
  <c r="A51" i="15" s="1"/>
  <c r="A52" i="15" s="1"/>
  <c r="A53" i="15" s="1"/>
  <c r="A54" i="15" s="1"/>
  <c r="A55" i="15" s="1"/>
  <c r="A56" i="15" s="1"/>
  <c r="A57" i="15" s="1"/>
  <c r="A58" i="15" s="1"/>
  <c r="A59" i="15" s="1"/>
  <c r="A60" i="15" s="1"/>
  <c r="A61" i="15" s="1"/>
  <c r="A62" i="15" s="1"/>
  <c r="A63" i="15" s="1"/>
  <c r="A64" i="15" s="1"/>
  <c r="A65" i="15" s="1"/>
  <c r="A67" i="15" s="1"/>
  <c r="A68" i="15" s="1"/>
  <c r="A69" i="15" s="1"/>
  <c r="A70" i="15" s="1"/>
  <c r="A71" i="15" s="1"/>
  <c r="A72" i="15" s="1"/>
  <c r="A73" i="15" l="1"/>
  <c r="A75" i="15" s="1"/>
  <c r="A76" i="15" s="1"/>
  <c r="A77" i="15" s="1"/>
  <c r="A78" i="15" s="1"/>
  <c r="A79" i="15" l="1"/>
  <c r="A80" i="15" s="1"/>
  <c r="A81" i="15" s="1"/>
  <c r="A82" i="15" l="1"/>
  <c r="A84" i="15" l="1"/>
  <c r="A85" i="15" s="1"/>
  <c r="A86" i="15" s="1"/>
  <c r="A87" i="15" s="1"/>
  <c r="A88" i="15" s="1"/>
  <c r="A89" i="15" s="1"/>
  <c r="A90" i="15" s="1"/>
  <c r="A91" i="15" s="1"/>
  <c r="A94" i="15" s="1"/>
  <c r="A95" i="15" s="1"/>
  <c r="A96" i="15" l="1"/>
  <c r="A97" i="15" s="1"/>
  <c r="A98" i="15" s="1"/>
  <c r="A100" i="15" l="1"/>
  <c r="A101" i="15" s="1"/>
  <c r="A102" i="15" s="1"/>
  <c r="A103" i="15" s="1"/>
  <c r="A104" i="15" s="1"/>
  <c r="A105" i="15" s="1"/>
  <c r="A106" i="15" s="1"/>
  <c r="A107" i="15" l="1"/>
  <c r="A110" i="15" s="1"/>
  <c r="A111" i="15" l="1"/>
  <c r="A112" i="15" l="1"/>
  <c r="A114" i="15" l="1"/>
  <c r="A115" i="15" s="1"/>
  <c r="A116" i="15" s="1"/>
  <c r="A117" i="15" s="1"/>
  <c r="A119" i="15" s="1"/>
  <c r="A120" i="15" s="1"/>
  <c r="A121" i="15" s="1"/>
  <c r="A122" i="15" s="1"/>
  <c r="A124" i="15" s="1"/>
  <c r="A125" i="15" s="1"/>
  <c r="A126" i="15" s="1"/>
  <c r="A12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6" authorId="1" shapeId="0" xr:uid="{00000000-0006-0000-0500-000004000000}">
      <text>
        <r>
          <rPr>
            <b/>
            <sz val="9"/>
            <color indexed="81"/>
            <rFont val="Tahoma"/>
            <family val="2"/>
          </rPr>
          <t>Nguyen Dao Thi Binh:</t>
        </r>
        <r>
          <rPr>
            <sz val="9"/>
            <color indexed="81"/>
            <rFont val="Tahoma"/>
            <family val="2"/>
          </rPr>
          <t xml:space="preserve">
Bug ID: 13050</t>
        </r>
      </text>
    </comment>
    <comment ref="F61" authorId="1" shapeId="0" xr:uid="{00000000-0006-0000-0500-000005000000}">
      <text>
        <r>
          <rPr>
            <b/>
            <sz val="9"/>
            <color indexed="81"/>
            <rFont val="Tahoma"/>
            <family val="2"/>
          </rPr>
          <t>Nguyen Dao Thi Binh:</t>
        </r>
        <r>
          <rPr>
            <sz val="9"/>
            <color indexed="81"/>
            <rFont val="Tahoma"/>
            <family val="2"/>
          </rPr>
          <t xml:space="preserve">
Bug ID: 13057</t>
        </r>
      </text>
    </comment>
    <comment ref="F72" authorId="1" shapeId="0" xr:uid="{00000000-0006-0000-0500-000007000000}">
      <text>
        <r>
          <rPr>
            <b/>
            <sz val="9"/>
            <color indexed="81"/>
            <rFont val="Tahoma"/>
            <family val="2"/>
          </rPr>
          <t>Nguyen Dao Thi Binh:</t>
        </r>
        <r>
          <rPr>
            <sz val="9"/>
            <color indexed="81"/>
            <rFont val="Tahoma"/>
            <family val="2"/>
          </rPr>
          <t xml:space="preserve">
Bug ID: 13057</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879B049B-AC16-4EDD-A45B-6DB06FFF36AA}">
      <text>
        <r>
          <rPr>
            <b/>
            <sz val="8"/>
            <color indexed="8"/>
            <rFont val="Times New Roman"/>
            <family val="1"/>
          </rPr>
          <t xml:space="preserve">Pass
Fail
Untested
N/A
</t>
        </r>
      </text>
    </comment>
    <comment ref="G17" authorId="0" shapeId="0" xr:uid="{8578C51A-82C8-42D7-98E9-DA4E9385E07B}">
      <text>
        <r>
          <rPr>
            <b/>
            <sz val="8"/>
            <color indexed="8"/>
            <rFont val="Times New Roman"/>
            <family val="1"/>
          </rPr>
          <t xml:space="preserve">Pass
Fail
Untested
N/A
</t>
        </r>
      </text>
    </comment>
    <comment ref="H17" authorId="0" shapeId="0" xr:uid="{71854F00-C774-483E-AEC9-3002A9BD9CD4}">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<sst xmlns="http://schemas.openxmlformats.org/spreadsheetml/2006/main" count="1129" uniqueCount="833">
  <si>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</si>
  <si>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</si>
  <si>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</si>
  <si>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</si>
  <si>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</si>
  <si>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</si>
  <si>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</si>
  <si>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</si>
  <si>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</si>
  <si>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</si>
  <si>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</si>
  <si>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</si>
  <si>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</si>
  <si>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</si>
  <si>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</si>
  <si>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</si>
  <si>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</si>
  <si>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</si>
  <si>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</si>
  <si>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</si>
  <si>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</si>
  <si>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</si>
  <si>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</si>
  <si>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</si>
  <si>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</si>
  <si>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</si>
  <si>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</si>
  <si>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</si>
  <si>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</si>
  <si>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</si>
  <si>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</si>
  <si>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</si>
  <si>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</si>
  <si>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</si>
  <si>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</si>
  <si>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</si>
  <si>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</si>
  <si>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</si>
  <si>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</si>
  <si>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</si>
  <si>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</si>
  <si>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</si>
  <si>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</si>
  <si>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</si>
  <si>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</si>
  <si>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</si>
  <si>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</si>
  <si>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</si>
  <si>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</si>
  <si>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</si>
  <si>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</si>
  <si>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</si>
  <si>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</si>
  <si>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</si>
  <si>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</si>
  <si>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</si>
  <si>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</si>
  <si>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</si>
  <si>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</si>
  <si>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</si>
  <si>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</si>
  <si>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</si>
  <si>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</si>
  <si>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</si>
  <si>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</si>
  <si>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</si>
  <si>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</si>
  <si>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</si>
  <si>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</si>
  <si>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</si>
  <si>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</si>
  <si>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</si>
  <si>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</si>
  <si>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</si>
  <si>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</si>
  <si>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</si>
  <si>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</si>
  <si>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</si>
  <si>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</si>
  <si>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</si>
  <si>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</si>
  <si>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</si>
  <si>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</si>
  <si>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</si>
  <si>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</si>
  <si>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</si>
  <si>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</si>
  <si>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</si>
  <si>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</si>
  <si>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</si>
  <si>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</si>
  <si>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</si>
  <si>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</si>
  <si>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</si>
  <si>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</si>
  <si>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</si>
  <si>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</si>
  <si>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</si>
  <si>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</si>
  <si>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</si>
  <si>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</si>
  <si>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</si>
  <si>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</si>
  <si>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</si>
  <si>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</si>
  <si>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</si>
  <si>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</si>
  <si>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</si>
  <si>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</si>
  <si>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</si>
  <si>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</si>
  <si>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</si>
  <si>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</si>
  <si>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</si>
  <si>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</si>
  <si>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</si>
  <si>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</si>
  <si>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</si>
  <si>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</si>
  <si>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</si>
  <si>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</si>
  <si>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</si>
  <si>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</si>
  <si>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</si>
  <si>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</si>
  <si>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</si>
  <si>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</si>
  <si>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</si>
  <si>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</si>
  <si>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</si>
  <si>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</si>
  <si>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</si>
  <si>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</si>
  <si>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</si>
  <si>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</si>
  <si>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</si>
  <si>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</si>
  <si>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</si>
  <si>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</si>
  <si>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</si>
  <si>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</si>
  <si>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</si>
  <si>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</si>
  <si>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</si>
  <si>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</si>
  <si>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</si>
  <si>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</si>
  <si>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</si>
  <si>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</si>
  <si>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</si>
  <si>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</si>
  <si>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</si>
  <si>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</si>
  <si>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</si>
  <si>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</si>
  <si>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</si>
  <si>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</si>
  <si>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</si>
  <si>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</si>
  <si>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</si>
  <si>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</si>
  <si>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</si>
  <si>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</si>
  <si>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</si>
  <si>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</si>
  <si>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</si>
  <si>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</si>
  <si>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</si>
  <si>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</si>
  <si>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</si>
  <si>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</si>
  <si>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</si>
  <si>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</si>
  <si>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</si>
  <si>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</si>
  <si>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</si>
  <si>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</si>
  <si>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</si>
  <si>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</si>
  <si>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</si>
  <si>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</si>
  <si>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</si>
  <si>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</si>
  <si>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</si>
  <si>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</si>
  <si>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</si>
  <si>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</si>
  <si>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</si>
  <si>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</si>
  <si>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</si>
  <si>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</si>
  <si>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</si>
  <si>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</si>
  <si>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</si>
  <si>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</si>
  <si>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</si>
  <si>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</si>
  <si>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</si>
  <si>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</si>
  <si>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</si>
  <si>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</si>
  <si>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</si>
  <si>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</si>
  <si>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</si>
  <si>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</si>
  <si>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</si>
  <si>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</si>
  <si>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</si>
  <si>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</si>
  <si>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</si>
  <si>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</si>
  <si>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</si>
  <si>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</si>
  <si>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</si>
  <si>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</si>
  <si>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</si>
  <si>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</si>
  <si>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</si>
  <si>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</si>
  <si>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</si>
  <si>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</si>
  <si>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</si>
  <si>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</si>
  <si>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</si>
  <si>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</si>
  <si>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</si>
  <si>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</si>
  <si>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</si>
  <si>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</si>
  <si>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</si>
  <si>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</si>
  <si>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</si>
  <si>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</si>
  <si>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</si>
  <si>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</si>
  <si>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</si>
  <si>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</si>
  <si>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</si>
  <si>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</si>
  <si>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</si>
  <si>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</si>
  <si>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</si>
  <si>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</si>
  <si>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</si>
  <si>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</si>
  <si>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</si>
  <si>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</si>
  <si>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</si>
  <si>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</si>
  <si>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</si>
  <si>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</si>
  <si>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</si>
  <si>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</si>
  <si>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</si>
  <si>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</si>
  <si>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</si>
  <si>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</si>
  <si>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</si>
  <si>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</si>
  <si>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</si>
  <si>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</si>
  <si>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</si>
  <si>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</si>
  <si>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</si>
  <si>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</si>
  <si>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</si>
  <si>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</si>
  <si>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</si>
  <si>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</si>
  <si>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</si>
  <si>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</si>
  <si>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</si>
  <si>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</si>
  <si>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</si>
  <si>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</si>
  <si>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</si>
  <si>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</si>
  <si>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</si>
  <si>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</si>
  <si>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</si>
  <si>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</si>
  <si>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</si>
  <si>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</si>
  <si>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</si>
  <si>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</si>
  <si>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</si>
  <si>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</si>
  <si>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</si>
  <si>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</si>
  <si>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</si>
  <si>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</si>
  <si>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</si>
  <si>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</si>
  <si>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</si>
  <si>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</si>
  <si>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</si>
  <si>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</si>
  <si>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</si>
  <si>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</si>
  <si>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</si>
  <si>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</si>
  <si>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</si>
  <si>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</si>
  <si>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</si>
  <si>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</si>
  <si>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</si>
  <si>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</si>
  <si>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</si>
  <si>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</si>
  <si>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</si>
  <si>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</si>
  <si>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</si>
  <si>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</si>
  <si>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</si>
  <si>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</si>
  <si>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</si>
  <si>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</si>
  <si>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</si>
  <si>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</si>
  <si>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</si>
  <si>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Sign up with phone number</t>
  </si>
  <si>
    <t>Full Name</t>
  </si>
  <si>
    <t>The following test cases are used to test in all 4 sign up ways.</t>
  </si>
  <si>
    <t>Validation for sign up with Phone Number</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</si>
  <si>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</si>
  <si>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</si>
  <si>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</si>
  <si>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</si>
  <si>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</si>
  <si>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</si>
  <si>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</si>
  <si>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</si>
  <si>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the date field shows 1- 31 with months having 31 days.</t>
  </si>
  <si>
    <t>Verify the date field shows 1-30 with months having 30 days.</t>
  </si>
  <si>
    <t>Verify that the month shows 1-12.</t>
  </si>
  <si>
    <t>Hyperlink</t>
  </si>
  <si>
    <t>Email field</t>
  </si>
  <si>
    <t>Sign up with Phone Number, Email</t>
  </si>
  <si>
    <t>Specifies the day, month, year sorted in ascending order.</t>
  </si>
  <si>
    <t>Function</t>
  </si>
  <si>
    <t>Sort</t>
  </si>
  <si>
    <t>Verify users can click on the number of pages they want to see.</t>
  </si>
  <si>
    <t>Common Verifylist</t>
  </si>
  <si>
    <t>Verify that users can enter any languge.</t>
  </si>
  <si>
    <t>Verify that users can input/copy-paste.</t>
  </si>
  <si>
    <t>Verify if users enter the special characters.</t>
  </si>
  <si>
    <t>Verify place holder is 'Minimum 6 characters with a number and a letter'</t>
  </si>
  <si>
    <t>Verify for input starting from + followed by the dialing code.</t>
  </si>
  <si>
    <t>Verify if the system trims the input text automatelly</t>
  </si>
  <si>
    <t>Verify the place holder respectively Month, Day, and Year.</t>
  </si>
  <si>
    <t>Verify the place holder is 'Select'.</t>
  </si>
  <si>
    <t>Verify that the gender field shows male, female.</t>
  </si>
  <si>
    <t>Verify if users input/copy-paste.</t>
  </si>
  <si>
    <t>Verify that place holder is 'Please enter your phone number'</t>
  </si>
  <si>
    <t>Verify if the phone number exists in the database.</t>
  </si>
  <si>
    <t>Verify after the user clicks on the Checkbox, the status default will show Checked.</t>
  </si>
  <si>
    <t>Verify if users input more than 50 characters.</t>
  </si>
  <si>
    <t>Verify if uses input data =10 characters.</t>
  </si>
  <si>
    <t>Verify if the phone number unreal.</t>
  </si>
  <si>
    <t xml:space="preserve"> The 'SMS Verification Code' field is blank.</t>
  </si>
  <si>
    <t>The system shows an error message: "Please enter SMS Verification Code".</t>
  </si>
  <si>
    <t>The system shows an error message: "Please enter only 6 digits".</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</si>
  <si>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</si>
  <si>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</si>
  <si>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</si>
  <si>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</si>
  <si>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</si>
  <si>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</si>
  <si>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</si>
  <si>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</si>
  <si>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</si>
  <si>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</si>
  <si>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</si>
  <si>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</si>
  <si>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</si>
  <si>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</si>
  <si>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</si>
  <si>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</si>
  <si>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</si>
  <si>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</si>
  <si>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</si>
  <si>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</si>
  <si>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</si>
  <si>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</si>
  <si>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</si>
  <si>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</si>
  <si>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</si>
  <si>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</si>
  <si>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</si>
  <si>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</si>
  <si>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Verify that February shows 1-28 if the selected year isn't a Leap-year.</t>
  </si>
  <si>
    <t>Verify that February shows 1-29 if the selected year is a Leap-year.</t>
  </si>
  <si>
    <t>The 'Day' field will show 1-29.</t>
  </si>
  <si>
    <t>The 'Day' field will show 1-28.</t>
  </si>
  <si>
    <t>1. Navigate to the Sign Up page
2. Click on the 'Month' field.
3. View the 'Month' field.</t>
  </si>
  <si>
    <t>The 'Month' field will show 1-12.</t>
  </si>
  <si>
    <t>Error message is displayed: Wrong birthday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</si>
  <si>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</si>
  <si>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</si>
  <si>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</si>
  <si>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</si>
  <si>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</si>
  <si>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</si>
  <si>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</si>
  <si>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</si>
  <si>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</si>
  <si>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</si>
  <si>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</si>
  <si>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</si>
  <si>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</si>
  <si>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</si>
  <si>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</si>
  <si>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</si>
  <si>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</si>
  <si>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</si>
  <si>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</si>
  <si>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</si>
  <si>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</si>
  <si>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</si>
  <si>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</si>
  <si>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</si>
  <si>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</si>
  <si>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</si>
  <si>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Input space into 'Full Name'
3. click on the button Sign up</t>
  </si>
  <si>
    <t>1. Navigate to the Sign Up page.
2. Input valid data in all fields without Full Name.
3. click on the button Sign up</t>
  </si>
  <si>
    <t>The 'Phone Number' field is blank.</t>
  </si>
  <si>
    <t>1. Navigate to the Sign Up page
2. View the 'Phone Number' field.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</si>
  <si>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</si>
  <si>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</si>
  <si>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</si>
  <si>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</si>
  <si>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</si>
  <si>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</si>
  <si>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</si>
  <si>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</si>
  <si>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</si>
  <si>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</si>
  <si>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</si>
  <si>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</si>
  <si>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</si>
  <si>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</si>
  <si>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</si>
  <si>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</si>
  <si>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</si>
  <si>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</si>
  <si>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</si>
  <si>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The system displays a validation error message</t>
  </si>
  <si>
    <t>The system displays a validation error message.</t>
  </si>
  <si>
    <t>1. Navigate to the Sign Up page
2. Input the invalid into mandatory fields in the non-mandatory fields.
3. valid data in the remaining field.
4. click on the button Sign up</t>
  </si>
  <si>
    <t xml:space="preserve">1. Navigate to the Sign Up page
2. Click on the button 'Facebook'
</t>
  </si>
  <si>
    <t xml:space="preserve">1. Navigate to the Sign Up page
2. Click on the button 'Google'
</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</si>
  <si>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</si>
  <si>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</si>
  <si>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</si>
  <si>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</si>
  <si>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</si>
  <si>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1. Navigate to the Sign Up page
2. Click respectively on one of a number in the Month, Day, and Year fields in the Birthday field·
3. Drop down the number.
4. View the Birthday field.</t>
  </si>
  <si>
    <t>1. Navigate to the Sign Up page
2. Click respectively on one of a number in the Month, Day, and Year fields in the Birthday field·
4. View the Birthday field.</t>
  </si>
  <si>
    <t>The number is sorted in ascending.</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</si>
  <si>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</si>
  <si>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</si>
  <si>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</si>
  <si>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</si>
  <si>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</si>
  <si>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</si>
  <si>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</si>
  <si>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</si>
  <si>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</si>
  <si>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1. Navigate to the Sign Up page
2. input the data into Phone Number field
3. Click on the button 'x'
4. View the Phone Number field</t>
  </si>
  <si>
    <t>The data input is cleared.</t>
  </si>
  <si>
    <t>1. Navigate to the Sign Up page
2. input the data into Email field
3. Click on the button 'x'
4. View the Email field</t>
  </si>
  <si>
    <t>Search box</t>
  </si>
  <si>
    <t>Search Suggesstion</t>
  </si>
  <si>
    <t>Search History</t>
  </si>
  <si>
    <t>Pagination</t>
  </si>
  <si>
    <t>Verify that after ten minutes the SMS code will expire.</t>
  </si>
  <si>
    <t>1. View the 'SMS Verification Code' field.</t>
  </si>
  <si>
    <t>Verify that place holder is '6 digits'.</t>
  </si>
  <si>
    <t>The placeholder '6 digits' is displayed.</t>
  </si>
  <si>
    <t>1. Input 6 numbers into the 'SMS Verification Code field.
2. Valid data in all remains fields.
3. Click on the button [Sign up].</t>
  </si>
  <si>
    <t>1. Input 5 numbers into the 'SMS Verification Code field.
2. Valid data in all remains fields.
3. Click on the button [Sign up].</t>
  </si>
  <si>
    <t>1. Input 7 numbers into the 'SMS Verification Code field.
2. Valid data in all remains fields.
3. Click on the button [Sign up].</t>
  </si>
  <si>
    <t>1. Paste a code into the 'SMS Verification Code field.
2. Valid data in all remains fields.
3. Click on the button [Sign up].</t>
  </si>
  <si>
    <t>1. Input space into the 'SMS Verification Code field.
2. Valid data in all remains fields.
3. Click on the button [Sign up].</t>
  </si>
  <si>
    <t>Pre-condition: User navigate to Sign Up page, enter the valid phone number and slide on button 'Slide to get SMS code'</t>
  </si>
  <si>
    <t>1. Input space between numbers into the SMS verification field.
2. valid data in the remaining field.
3. click on the button Sign up</t>
  </si>
  <si>
    <t>1. Valid all fields without the 'SMS Verification Code' field.
2. Click on the button 'Sign Up'</t>
  </si>
  <si>
    <t>SMS Verification Code' is shown.</t>
  </si>
  <si>
    <t>SMS Verification Code' is hided.</t>
  </si>
  <si>
    <t xml:space="preserve">1. Navigate to the Sign Up page
2. Enter the valid phone number
3. Slide on the button 'Slide to get SMS code'
4. View the screen.
</t>
  </si>
  <si>
    <t>1. Navigate to the Sign Up.
2. Paste a code into the Password field.
3. Valid data in all remain fields.
4. Click on the button [Sign up].</t>
  </si>
  <si>
    <t>1. Go to the Sign Up page
2. Click on the SMS Verification Code field.
3. Input a SMS Verification Code after the time allowed into SMS Verification field.</t>
  </si>
  <si>
    <t>The error message "SMS Verification Code is expired. Please try again." is shown</t>
  </si>
  <si>
    <t>Verify that place holder is displayed in the search box.</t>
  </si>
  <si>
    <t>Verify that the search history does not add the item which is the same as the 10 latest search history.</t>
  </si>
  <si>
    <t>Verify if users click on 'Clear' button.</t>
  </si>
  <si>
    <t>Verify that the search history is empty if users search product for the first time.</t>
  </si>
  <si>
    <t>Verify that users can click on any values in the search history list.</t>
  </si>
  <si>
    <t>Verify the search history will be displayed in order of the latest.</t>
  </si>
  <si>
    <t>Verify that the default value display is best match.</t>
  </si>
  <si>
    <t>Verify if users enter space between characters.</t>
  </si>
  <si>
    <t xml:space="preserve">Verify if users are able to use the keyboard, and mouse. </t>
  </si>
  <si>
    <t>Verify if users enter '+' between words and characters.</t>
  </si>
  <si>
    <t>Verify if the search criteria are not matched, the system will display a message.</t>
  </si>
  <si>
    <t>1. Navigate to the Sign Up page
2. Click respectively on one of a number in the Month, Day, and Year fields in the Birthday field·
3. Drop up the number.
4. View the Birthday field.</t>
  </si>
  <si>
    <t>Verify if the search history has 1 history.</t>
  </si>
  <si>
    <t>Verify users can click on the button '...' to see more pages.</t>
  </si>
  <si>
    <t>Verify if users enter the product name.</t>
  </si>
  <si>
    <t>Verify if users enter the Category Name</t>
  </si>
  <si>
    <t>Verify if users enter the Brand Name</t>
  </si>
  <si>
    <t>Verify if users enter the Supplier Name.</t>
  </si>
  <si>
    <t>Verify if users enter keywords with accents.</t>
  </si>
  <si>
    <t>Verify if user enters keywords without accents.</t>
  </si>
  <si>
    <t>Verify if user misspelled.</t>
  </si>
  <si>
    <t>Verify if users enter 1 keyword.</t>
  </si>
  <si>
    <t>Verify if users enter more than 1 keyword.</t>
  </si>
  <si>
    <t>Verify if users enter the text in the Search box, a list of suggestion is displayed.</t>
  </si>
  <si>
    <t>Verify if users enter 1 characters.</t>
  </si>
  <si>
    <t>Verify if users click on the Search box, search History is displayed.</t>
  </si>
  <si>
    <t>Verify if the result has 10 product items.</t>
  </si>
  <si>
    <t>Verify if the result has more than 10 product items.</t>
  </si>
  <si>
    <t>Verify if the result has less than 10 product items.</t>
  </si>
  <si>
    <t>Verify if users select sort by price low to high.</t>
  </si>
  <si>
    <t>Verify if users select sort by price high to low.</t>
  </si>
  <si>
    <t xml:space="preserve">Verify button "&gt;" is disabled if the page displaying is the last one.   </t>
  </si>
  <si>
    <t>Verify button "&lt;" is disabled if the page displaying is the first one.</t>
  </si>
  <si>
    <t>Verify if users enter the alphabet.</t>
  </si>
  <si>
    <t>Verify if users enter the numeric.</t>
  </si>
  <si>
    <t>Verify that the search suggestion is empty if the search criteria is not matched.</t>
  </si>
  <si>
    <t>Verify if the search history has more than 1 history.</t>
  </si>
  <si>
    <t>Place holder 'Search in Lazada' is displayed.</t>
  </si>
  <si>
    <t>1. Navigate to the Search page
2. View the Search box</t>
  </si>
  <si>
    <t>Pre-condition: Navigate to the Search page and click on the search box.</t>
  </si>
  <si>
    <t>1. Enter the product name into the Search Box.
2. Click on the button 'Search'</t>
  </si>
  <si>
    <t>Related products will be displayed.</t>
  </si>
  <si>
    <t>1. Enter the Category name into the Search Box.
2. Click on the button 'Search'</t>
  </si>
  <si>
    <t>1. Enter the brand name into the Search Box.
2. Click on the button 'Search'</t>
  </si>
  <si>
    <t>1. Enter the supplier name into the Search Box.
2. Click on the button 'Search'</t>
  </si>
  <si>
    <t>The products of the entered brand are displayed.</t>
  </si>
  <si>
    <t>1. Enter the alphabet into the Search Box.</t>
  </si>
  <si>
    <t>User can input numerically.</t>
  </si>
  <si>
    <t>1. Enter the numeric into the Search Box.</t>
  </si>
  <si>
    <t>1. Enter the special characters into the Search Box.</t>
  </si>
  <si>
    <t>User can input special characters.</t>
  </si>
  <si>
    <t>The results after inversion do not change.</t>
  </si>
  <si>
    <t>Verify if the system trims the input text automatically.</t>
  </si>
  <si>
    <t>Verify if users enter uppercase keyword</t>
  </si>
  <si>
    <t>Verify if users enter the lowercase keyword.</t>
  </si>
  <si>
    <t>eg: sachs, tres em,...</t>
  </si>
  <si>
    <t>Results related to 3 keywords are displayed.</t>
  </si>
  <si>
    <t>eg: s ach</t>
  </si>
  <si>
    <t>Users can use the keyboard and mouse.</t>
  </si>
  <si>
    <t>eg: xe+máy, giấy+nhớ,...</t>
  </si>
  <si>
    <t>Verify that users can click on any values in the search suggestion list.</t>
  </si>
  <si>
    <t>Search History is displayed.</t>
  </si>
  <si>
    <t>The search history is sorted by lastest.</t>
  </si>
  <si>
    <t>Pre-condition: The Search history has more than 10 histories.
1. Click on the search box.
2. View the search history field.
3. Enter the keyword the same as the search history is displaying</t>
  </si>
  <si>
    <t>The entered keyword is not added to the Search History.</t>
  </si>
  <si>
    <t>The data is cleared.</t>
  </si>
  <si>
    <t>Pre-condition: The Search history has more than 1 history.
1. Click on the clear button.</t>
  </si>
  <si>
    <t>The search history is empty.</t>
  </si>
  <si>
    <t>1 history is displayed in the Search History.</t>
  </si>
  <si>
    <t>All histories are displayed in order of the latest in the Search History.</t>
  </si>
  <si>
    <t>Pre-condition: Users search product for the first time.
1. Click on the Search box.
2. View the search history field.</t>
  </si>
  <si>
    <t>Pre-condition: The search history has 1 history.
1. Click on the Search box.
2. View the search history field.</t>
  </si>
  <si>
    <t>Pre-condition: The search history has more than history.
1. Click on the Search box.
2. View the search history field.</t>
  </si>
  <si>
    <t>Pre-condition: The search history has more than 1 history.
1. Click on the Search box.
2. View the search history field.</t>
  </si>
  <si>
    <t>Users can click on any values in the Seach history list.</t>
  </si>
  <si>
    <t>Verify button "&gt;" is enabled when the page displayed isn't the last one.</t>
  </si>
  <si>
    <t>Verify button "&lt;" is enabled when the page displayed isn't the first one.</t>
  </si>
  <si>
    <t>Pre-condition: Search results are showing more than 1 page.
1. Click on any number of pages.
2. View the screen.</t>
  </si>
  <si>
    <t>Pre-condition: Search results are showing more than 1 page.
1. Click on the button '&gt;' on the screen.
2. View the list of page</t>
  </si>
  <si>
    <t>Pre-condition: Search results are showing more than 1 page.
1. Click on the button '&lt;' on the screen.
2. View the list of page</t>
  </si>
  <si>
    <t>The page number of the previous page is highlighted in blue.</t>
  </si>
  <si>
    <t>Pre-condition: Search results are showing more than 3 page.
1. Click on the button '...' on the screen.
2. View the list of page</t>
  </si>
  <si>
    <t>Users can see more pages.</t>
  </si>
  <si>
    <t>Pre-condition: Navigate to the Search page and the search result is displayed.</t>
  </si>
  <si>
    <t>1. Users click on the Sort by field.
2. Users select 'Price low to high' from the Sort By field. 
3. View the results.</t>
  </si>
  <si>
    <t>1. Users click on the Sort by field.
2. Users select 'Price high to low' from the Sort By field. 
3. View the results.</t>
  </si>
  <si>
    <t>The resulting product is sorted by price from lowest to highest.</t>
  </si>
  <si>
    <t>The resulting product is sorted by price from highest to lowest.</t>
  </si>
  <si>
    <t>1. Users click on the Sort by field.
2. Users select one of Sort By the way.
3. View the results.</t>
  </si>
  <si>
    <t>Default value:"Best Match" is displayed.</t>
  </si>
  <si>
    <t>Pre-condition: The Search Result has 10 items.
1. View the screen.</t>
  </si>
  <si>
    <t>10 items are displayed on one page.</t>
  </si>
  <si>
    <t>Pre-condition: The Search Result has more than 10 items.
1. View the screen.</t>
  </si>
  <si>
    <t>Pre-condition: The Search Result has less than 10 items.
1. View the screen.</t>
  </si>
  <si>
    <t>All the items are displayed on one page.</t>
  </si>
  <si>
    <t>Each page will display 10 items, if excess items will be pushed to the next page.</t>
  </si>
  <si>
    <t>Pre-condition: The Search Criteria are not matched.
1. View the screen.</t>
  </si>
  <si>
    <t>Page will display message “Search No Result”</t>
  </si>
  <si>
    <t>Pre-condition: 
1. Navigate to the Search page 
2. Enter the keyword on the search box
3. Click on button 'Search'</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</si>
  <si>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</si>
  <si>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</si>
  <si>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</si>
  <si>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</si>
  <si>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</si>
  <si>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 xml:space="preserve">▪A list of Search suggestions related to keywords is displayed.
▪Users can enter the accents.
</t>
  </si>
  <si>
    <t>1. Enter the keywords with accents in the Search box
2. View the Search Suggestion field.</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</si>
  <si>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</si>
  <si>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</si>
  <si>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</si>
  <si>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A list of Search suggestions related to the keyword is displayed.</t>
  </si>
  <si>
    <t>A list of Search suggestions related to characters is displayed.</t>
  </si>
  <si>
    <t>1. Enter 1 characters into the search box.
2. View the Search Suggestion field.</t>
  </si>
  <si>
    <t>1. Enter 1 keyword into the search box.
2. View the Search Suggestion field.</t>
  </si>
  <si>
    <t>A list of Search suggestions related to 3 keywords is displayed.</t>
  </si>
  <si>
    <t>1. Enter space between characters into the search box.
2. View the Search Suggestion field.</t>
  </si>
  <si>
    <t>1. Enter '+' between words and characters.
2. View the Search Suggestion field.</t>
  </si>
  <si>
    <t>A list of Search suggestions related is displayed.</t>
  </si>
  <si>
    <t>The suggestion is empty</t>
  </si>
  <si>
    <t>Pre-condition: A list of suggestions is displayed.
1. Click on one value in the Search Suggestion list.
2. View the screen.</t>
  </si>
  <si>
    <t>▪users can click on any value in the search suggestion list
▪The product's result is displayed.</t>
  </si>
  <si>
    <t>Pre-condition: Navigate to the Search page.</t>
  </si>
  <si>
    <t>Verify if users enter combine text and special characters.</t>
  </si>
  <si>
    <t>Verify if users enter only space.</t>
  </si>
  <si>
    <t>Verify if users enter the keyword inside the wildcard.</t>
  </si>
  <si>
    <t>Verify if users enter combine the lowercase and uppercase.</t>
  </si>
  <si>
    <t>Verify button &lt;&gt; is disabled if the result has 1 page</t>
  </si>
  <si>
    <t xml:space="preserve">User can input alphabet.
</t>
  </si>
  <si>
    <t>Verify if the user rearrage the keywords.</t>
  </si>
  <si>
    <t>Pre-condition: Search history has already the items.
1. Click on the Search box</t>
  </si>
  <si>
    <t>The page displays products related to the keyword.</t>
  </si>
  <si>
    <t>The page number of the next page is highlighted in blue.
The next page is displayed</t>
  </si>
  <si>
    <t>Pre-condition: Search results are showing 1 page.
1. View the list of page</t>
  </si>
  <si>
    <t>The button isn't displayed.</t>
  </si>
  <si>
    <t>1. Enter the combine the lowercase and uppercase in the Search box
2. View the Search Suggestion field.</t>
  </si>
  <si>
    <t>Hoa hồng</t>
  </si>
  <si>
    <t>hoa hồng</t>
  </si>
  <si>
    <t>HOA HỒNG</t>
  </si>
  <si>
    <t>1. Enter only space into the search box.
2. View the Search Suggestion field.</t>
  </si>
  <si>
    <t>1. Enter the keyword inside the wildcard 
2. View the Search Suggestion field.</t>
  </si>
  <si>
    <t>*, ?, &amp;, ",...</t>
  </si>
  <si>
    <t>dầu gội</t>
  </si>
  <si>
    <t>&amp;, @,...</t>
  </si>
  <si>
    <t>màu tím</t>
  </si>
  <si>
    <t>mau tim</t>
  </si>
  <si>
    <t>a</t>
  </si>
  <si>
    <t>xe</t>
  </si>
  <si>
    <t>Xe máy</t>
  </si>
  <si>
    <t>xe máy &amp; honda</t>
  </si>
  <si>
    <t>1. Enter keyword with accents
2. Click on the Search button.</t>
  </si>
  <si>
    <t>1. Enter keyword without accents
2. Click on the Search button.</t>
  </si>
  <si>
    <t>1. Enter the uppercase keyword.
2. Click on the Search button.</t>
  </si>
  <si>
    <t>1. Enter the lowercase keyword.
2. Click on the Search button.</t>
  </si>
  <si>
    <t>1. Enter English keyword into the search box.
2. Click on the Search button.</t>
  </si>
  <si>
    <t>1. Enter the misspelled into the search box.
2. Click on the Search button.</t>
  </si>
  <si>
    <t>1. Enter 1 keyword into the search box.
2. Click on the Search button.</t>
  </si>
  <si>
    <t>1. Enter 3 keyword into the search box.
2. Click on the Search button.</t>
  </si>
  <si>
    <t>1. Enter space between characters
2. Click on the Search button.</t>
  </si>
  <si>
    <t>1. Enter the keyword by the keyboard.
2. Click on the Search button by the mouse.</t>
  </si>
  <si>
    <t>1. Enter + between 2 words.
2. Click on the Search button.</t>
  </si>
  <si>
    <t>1. Enter combine text and special characters into the search box.
2. Click on the Search button.</t>
  </si>
  <si>
    <t>Verify that default value is blank</t>
  </si>
  <si>
    <t>Default value is blank</t>
  </si>
  <si>
    <t>xe SH</t>
  </si>
  <si>
    <t>hàng tiêu dùng</t>
  </si>
  <si>
    <t>Adidas, nike,..</t>
  </si>
  <si>
    <t>apple</t>
  </si>
  <si>
    <t>Xe đạp điện -&gt; xe điện đạp, đạp điện xe.</t>
  </si>
  <si>
    <t>Pre-condition: Enter 3 keywords and view the result on the screen.
1. Rearrange 3 keywords.
2. Click on the Search button.
3. View the result on the screen.</t>
  </si>
  <si>
    <t>xe máy</t>
  </si>
  <si>
    <t>Pre-condition: The Search history has more than 1 history.
1. Click on the search box.
2. Add more than 1 keyword into the search box
3. View the search history field.</t>
  </si>
  <si>
    <t>Pre-condition: Search results are showing more than 1 page and the first page is displayed.
1. Click on the button '&gt;' on the screen.
2. View the list of page</t>
  </si>
  <si>
    <t>Pre-condition: Search results are showing more than 1 page and the last page is displayed. 
1. Click on the button '&gt;' on the screen.
2. View the list of page</t>
  </si>
  <si>
    <t>▪The last page is displayed
▪Users can't click on the button.</t>
  </si>
  <si>
    <t>▪The first page is displayed.
▪Users can't click on the button.</t>
  </si>
  <si>
    <t>Search</t>
  </si>
  <si>
    <t>Verify that place holder is displayed in the Full Name field.</t>
  </si>
  <si>
    <t>Verify that the intitial data is blank.</t>
  </si>
  <si>
    <t>Verify if users input the correct data in the Full Name field.</t>
  </si>
  <si>
    <t>Verify if users input less than 50 characters.</t>
  </si>
  <si>
    <t>Verify if users input 50 characters.</t>
  </si>
  <si>
    <t>Verify if users enter only the alphabet.</t>
  </si>
  <si>
    <t>Verify if users enter only the number.</t>
  </si>
  <si>
    <t>Verify if users enter both alphabet and number.</t>
  </si>
  <si>
    <t>Verify if users enter both alphabets, numbers, and special characters.</t>
  </si>
  <si>
    <t>Verify if users leave the 'Full Name' field blank.</t>
  </si>
  <si>
    <t>Verify if users enter space between the text.</t>
  </si>
  <si>
    <t>Verify that the placeholder is displayed in the Phone Number.</t>
  </si>
  <si>
    <t>Verify if users input only space in the Full Name field.</t>
  </si>
  <si>
    <t xml:space="preserve">Verify if users input the correct phone number. </t>
  </si>
  <si>
    <t>Verify if users can input/copy-paste.</t>
  </si>
  <si>
    <t>Verify if users enter 10 numbers.</t>
  </si>
  <si>
    <t>Verify if users enter less than 10 numbers.</t>
  </si>
  <si>
    <t>Verify if users enter more than 10 numbers</t>
  </si>
  <si>
    <t>Verify that the system trims the input number automatically.</t>
  </si>
  <si>
    <t>Verify if users leave the 'Phone Number' field blank.</t>
  </si>
  <si>
    <t>Verify if users enter the unreal phone number.</t>
  </si>
  <si>
    <t>Verify if users enter the existed phone number.</t>
  </si>
  <si>
    <t>Verify if users enter any number in the Phone Number field.</t>
  </si>
  <si>
    <t>Address</t>
  </si>
  <si>
    <t>Verify that the placeholder is displayed in the Address field.</t>
  </si>
  <si>
    <t>Verify if users enter the correct address.</t>
  </si>
  <si>
    <t>Verify if users enter more than 5 characters and less than 350 characters.</t>
  </si>
  <si>
    <t>Verify if users enter 5 characters.</t>
  </si>
  <si>
    <t>Verify if users enter 350 characters.</t>
  </si>
  <si>
    <t>Verify if users enter less than 5 characters.</t>
  </si>
  <si>
    <t>Verify if users enter more than 350 characters.</t>
  </si>
  <si>
    <t>Verify if users enter both the alphabet, the numeric and the special characters.</t>
  </si>
  <si>
    <t>Verify if users leave the 'Address' field blank.</t>
  </si>
  <si>
    <t>Verify if user enter only space.</t>
  </si>
  <si>
    <t>Verify if users enter space between texts.</t>
  </si>
  <si>
    <t>Verify if users enter the unreal address.</t>
  </si>
  <si>
    <t>Province</t>
  </si>
  <si>
    <t>Verify that the placeholder is displayed.</t>
  </si>
  <si>
    <t xml:space="preserve">Verify that the 'Province' shows all the province </t>
  </si>
  <si>
    <t>Verify if users enable to input manually the province.</t>
  </si>
  <si>
    <t>District</t>
  </si>
  <si>
    <t>Verify if users enable to input manually the district.</t>
  </si>
  <si>
    <t>Verify if users select any province in the Province field.</t>
  </si>
  <si>
    <t>Verify if the 'District' field shows all districts in the selected user province.</t>
  </si>
  <si>
    <t>Verify if the 'District' field shows the districts not in the selected user province.</t>
  </si>
  <si>
    <t>Ward</t>
  </si>
  <si>
    <t>Verify if users select any province in the Ward field.</t>
  </si>
  <si>
    <t>Verify if users enable to input manually the ward.</t>
  </si>
  <si>
    <t>Verify if the 'Ward' field shows all wards in the selected user district.</t>
  </si>
  <si>
    <t>Verify if the 'Ward' field shows the wards not in the selected user district.</t>
  </si>
  <si>
    <t>Verify if users enter the invalid ward in the Ward Field.</t>
  </si>
  <si>
    <t>Verify if users enter the invalid district in the District Field.</t>
  </si>
  <si>
    <t>Verify if users enter the invalid province in the Province Field.</t>
  </si>
  <si>
    <t>Add New Address</t>
  </si>
  <si>
    <t>Address book</t>
  </si>
  <si>
    <t>Verify if users enter the valid data in all fields.</t>
  </si>
  <si>
    <t>Verify if users don't choose any data in the Province field.</t>
  </si>
  <si>
    <t>Verify if users don't choose any data in the District field.</t>
  </si>
  <si>
    <t>Verify if users don't choose any data in the Ward field.</t>
  </si>
  <si>
    <t>Verify if users enter the invalid data in 1 field and valid data in the remaining fields</t>
  </si>
  <si>
    <t>Verify if users enter the invalid data in more than 1 field and valid data in the remaining fields</t>
  </si>
  <si>
    <t>Verify if users click on the 'Save' button</t>
  </si>
  <si>
    <t>Verify the Add New Address is displayed if users click on the 'Add New Address' button</t>
  </si>
  <si>
    <t>Verify if the new address is displayed on the top of the Address book.</t>
  </si>
  <si>
    <t>Verify the address will be displayed in the order of the latest.</t>
  </si>
  <si>
    <t>The default address is displayed on the top.</t>
  </si>
  <si>
    <t>Verify that all field is displayed in the Address book.</t>
  </si>
  <si>
    <t>Verify if users click on the 'Edit' button</t>
  </si>
  <si>
    <t>Verify if users change the default address.</t>
  </si>
  <si>
    <t>Verify if users change the home address.</t>
  </si>
  <si>
    <t>Verify if users change the office address.</t>
  </si>
  <si>
    <t>Verify that users can select the Province.</t>
  </si>
  <si>
    <t xml:space="preserve">Verify that users can drop-down to select the province.  </t>
  </si>
  <si>
    <t>The provinces are arranged in order from a to z</t>
  </si>
  <si>
    <t>Verify that users can drop up to select province</t>
  </si>
  <si>
    <t>Verify that users can select the District.</t>
  </si>
  <si>
    <t xml:space="preserve">Verify that users can drop-down to select the district.  </t>
  </si>
  <si>
    <t>The districts are arranged in order from a to z</t>
  </si>
  <si>
    <t>Verify that users can drop up to select district.</t>
  </si>
  <si>
    <t>Verify that users can select the Ward.</t>
  </si>
  <si>
    <t xml:space="preserve">Verify that users can drop-down to select the ward.  </t>
  </si>
  <si>
    <t>Verify that users can drop up to select the ward.</t>
  </si>
  <si>
    <t>The wards are arranged in order from a to z.</t>
  </si>
  <si>
    <t>Verify if users click on the 'Office' button</t>
  </si>
  <si>
    <t>Verify if users click on the 'Home' button.</t>
  </si>
  <si>
    <t>Verify if users click on the button 'Cancel'</t>
  </si>
  <si>
    <t>1. Navigate to the Sign Up page
2. Select February on the 'Month' field.
3. Select a Leap-year.
3. Click on the 'Day' field.
4. View the 'Day' field.</t>
  </si>
  <si>
    <t>1. Navigate to the Sign Up page
2.  Select February on the 'Month' field.
3. Select a year is not Leap-year.
3. Click on the 'Day' field.
4. View the 'Day' field.</t>
  </si>
  <si>
    <t>Verify if the user input 6 numbers into the 'SMS verification code' field.</t>
  </si>
  <si>
    <t>the user registered successfully.</t>
  </si>
  <si>
    <t>Verify if the user input less than 6 numbers into the 'SMS verification code' field.</t>
  </si>
  <si>
    <t>Verify if the user input more than 6 characters into 'SMS verification code' field.</t>
  </si>
  <si>
    <t>Verify that the user can input/copy-paste.</t>
  </si>
  <si>
    <t>Verify if the user input space into 'SMS verification code'  field.</t>
  </si>
  <si>
    <t>Verify if the user leaves the 'SMS verification code' field blank, an error message is displayed.</t>
  </si>
  <si>
    <t>Verify if the user input the correct password.</t>
  </si>
  <si>
    <t>Verify if the user input more than 6 and less than 50 characters.</t>
  </si>
  <si>
    <t>Verify if the user input data =6 characters.</t>
  </si>
  <si>
    <t>Verify if the user input data =50 characters.</t>
  </si>
  <si>
    <t>Verify if the user input space into 'Password'  field.</t>
  </si>
  <si>
    <t>Verify if the user input less than 6 characters.</t>
  </si>
  <si>
    <t>Verify if the user input more than 50 characters.</t>
  </si>
  <si>
    <t>Verify if the user leaves the 'Password' field blank.</t>
  </si>
  <si>
    <t>Verify if the user just input only numbers into the 'Password' field.</t>
  </si>
  <si>
    <t>Verify if the user just input only alphabetic into the 'Password' field,</t>
  </si>
  <si>
    <t>Verify if the user enter data having numeric, alphabetic, and special characters.</t>
  </si>
  <si>
    <t xml:space="preserve">Verify if the user enter data having both numeric and alphabetic without special characters.  </t>
  </si>
  <si>
    <t>Verify if the user input the future date.</t>
  </si>
  <si>
    <t>Verify if the user input wrong data format.</t>
  </si>
  <si>
    <t>Verify if the user enable to input manually the birthday.</t>
  </si>
  <si>
    <t>the user can't input data into the Birthday field.</t>
  </si>
  <si>
    <t>Verify if the user enable to input manually the gender.</t>
  </si>
  <si>
    <t>the user can't input data into the Gender.</t>
  </si>
  <si>
    <t>Verify if the user input the correct full name.</t>
  </si>
  <si>
    <t>Verify if the user input data more than 6 characters and less than 50 characters.</t>
  </si>
  <si>
    <t>Verify if the user input data = 6 characters.</t>
  </si>
  <si>
    <t>Verify if the user input data = 50 characters.</t>
  </si>
  <si>
    <t>Verify if the user input data less than 6 characters into the 'Full Name' field.</t>
  </si>
  <si>
    <t>Verify if the user input data more than 50 characters.</t>
  </si>
  <si>
    <t>Verify if the user only input numerically.</t>
  </si>
  <si>
    <t>Verify if the user only input the alphabet.</t>
  </si>
  <si>
    <t>Verify if the user input both numeric, alphabet, and special characters.</t>
  </si>
  <si>
    <t>Verify if the user leaves the 'Full Name' field blank, an error message is displayed.</t>
  </si>
  <si>
    <t>Verify if the user input space into Full Name'  field.</t>
  </si>
  <si>
    <t>Verify if the user input/copy-paste.</t>
  </si>
  <si>
    <t>Verify if the user input less than 10 characters into 'Phone number' field.</t>
  </si>
  <si>
    <t>Verify if the user input more than 10 characters into the 'Phone number' field.</t>
  </si>
  <si>
    <t>Verify if the user input space into the 'Phone number' field.</t>
  </si>
  <si>
    <t>Verify if the user leave the phone number field blank.</t>
  </si>
  <si>
    <t>Verify if the user enter the special characters.</t>
  </si>
  <si>
    <t>The the user can't input data.</t>
  </si>
  <si>
    <t>Verify if the user enter the alphabetic.</t>
  </si>
  <si>
    <t>Verify that the user can input any number.</t>
  </si>
  <si>
    <t>the user can input data</t>
  </si>
  <si>
    <t>Verify if the user input is valid in all fields.</t>
  </si>
  <si>
    <t>Verify if the user input all mandatory fields and leave all not mandatory fields blank.</t>
  </si>
  <si>
    <t>Verify that 'SMS Verification Code' will be shown if the user slide on the button.</t>
  </si>
  <si>
    <t>Verify that 'SMS Verification Code' will be hidden if the user input an incorrect phone number.</t>
  </si>
  <si>
    <t>Verify that a new pop-up is displayed if the user click on the button.</t>
  </si>
  <si>
    <t>▪A new pop-up is displayed.
▪the user registered successfully.</t>
  </si>
  <si>
    <t>Verify that the user can select a date, month, or year.</t>
  </si>
  <si>
    <t>the user can select a number in the Month, Day, Year fields.</t>
  </si>
  <si>
    <t xml:space="preserve">Verify that the user can drop-down to select the next date, month, or year.   </t>
  </si>
  <si>
    <t>the user can dropdown the number.</t>
  </si>
  <si>
    <t>Verify that the user can drop-up to select the previous date, month, or year.</t>
  </si>
  <si>
    <t>the user can drop up the number.</t>
  </si>
  <si>
    <t>Verify that the user can select the gender.</t>
  </si>
  <si>
    <t>the user can select one of the gender</t>
  </si>
  <si>
    <t>Verify that the user can drop-down.</t>
  </si>
  <si>
    <t>the user can drop down the gender</t>
  </si>
  <si>
    <t>Verify that the user can drop-up.</t>
  </si>
  <si>
    <t>the user can drop up the gender</t>
  </si>
  <si>
    <t>Verify the user can click on Checkbox.</t>
  </si>
  <si>
    <t>Verify if the user click on 'Term of use'</t>
  </si>
  <si>
    <t>Verify if the user click on 'Privacy Policy'.</t>
  </si>
  <si>
    <t>Verify if the user click on button 'x' in the 'Phone Number' field</t>
  </si>
  <si>
    <t>Verify if the user click on button 'x' in the 'Email' field.</t>
  </si>
  <si>
    <t>Verify if users sign up with e-mail option.</t>
  </si>
  <si>
    <t>1. Navigate to the Sign Up page
2. Click on the Email button</t>
  </si>
  <si>
    <t>▪A Email pop-up is displayed.
▪the user registered successfully.</t>
  </si>
  <si>
    <t>Verify if the user input invalid data all field.</t>
  </si>
  <si>
    <t>Verify if the user input valid data for all field without the phone number field.</t>
  </si>
  <si>
    <t>Verify if the user input valid data for all field without the SMS Verification Code field.</t>
  </si>
  <si>
    <t>1. Navigate to the Sign Up page
2. Input invalid data in the SMS Verification Code field.
3. valid data in the remaining field.
4. click on the button Sign up</t>
  </si>
  <si>
    <t>1. Navigate to the Sign Up page
2. Input invalid data in the Phone Number field.
3. valid data in the remaining field.
4. click on the button 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</si>
</sst>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
      <b/>
      <sz val="11"/>
      <color theme="1"/>
      <name val="Arial"/>
      <family val="2"/>
    </font>
    <font>
      <sz val="10"/>
      <color rgb="FF679E2A"/>
      <name val="Arial"/>
      <family val="2"/>
    </font>
    <font>
      <sz val="11"/>
      <color rgb="FF679E2A"/>
      <name val="Arial"/>
      <family val="2"/>
    </font>
  </fonts>
  <fills count="5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
      <patternFill patternType="solid">
        <fgColor theme="9" tint="0.59999389629810485"/>
        <bgColor indexed="64"/>
      </patternFill>
    </fill>
    <fill>
      <patternFill patternType="solid">
        <fgColor theme="9" tint="0.59999389629810485"/>
        <bgColor indexed="26"/>
      </patternFill>
    </fill>
    <fill>
      <patternFill patternType="solid">
        <fgColor rgb="FF74B230"/>
        <bgColor indexed="64"/>
      </patternFill>
    </fill>
    <fill>
      <patternFill patternType="solid">
        <fgColor rgb="FF74B230"/>
        <bgColor indexed="26"/>
      </patternFill>
    </fill>
    <fill>
      <patternFill patternType="solid">
        <fgColor rgb="FF679E2A"/>
        <bgColor indexed="64"/>
      </patternFill>
    </fill>
    <fill>
      <patternFill patternType="solid">
        <fgColor rgb="FF679E2A"/>
        <bgColor indexed="41"/>
      </patternFill>
    </fill>
    <fill>
      <patternFill patternType="solid">
        <fgColor rgb="FF679E2A"/>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tint="-0.14999847407452621"/>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7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4" borderId="15" xfId="0" applyFont="1" applyFill="1" applyBorder="1" applyAlignment="1">
      <alignment vertical="top" wrapText="1"/>
    </xf>
    <xf numFmtId="0" fontId="1" fillId="35" borderId="6" xfId="0" applyFont="1" applyFill="1" applyBorder="1" applyAlignment="1">
      <alignment horizontal="left" vertical="top"/>
    </xf>
    <xf numFmtId="0" fontId="36" fillId="35" borderId="0" xfId="0" applyFont="1" applyFill="1"/>
    <xf numFmtId="0" fontId="1" fillId="37" borderId="6" xfId="5" applyFont="1" applyFill="1" applyBorder="1" applyAlignment="1">
      <alignment horizontal="left" vertical="top" wrapText="1"/>
    </xf>
    <xf numFmtId="0" fontId="52" fillId="37" borderId="6" xfId="5" applyFont="1" applyFill="1" applyBorder="1" applyAlignment="1">
      <alignment horizontal="left" vertical="top" wrapText="1"/>
    </xf>
    <xf numFmtId="0" fontId="1" fillId="37" borderId="6" xfId="0" applyFont="1" applyFill="1" applyBorder="1" applyAlignment="1">
      <alignment horizontal="left" vertical="top" wrapText="1"/>
    </xf>
    <xf numFmtId="0" fontId="52" fillId="35" borderId="6" xfId="0" applyFont="1" applyFill="1" applyBorder="1" applyAlignment="1">
      <alignment horizontal="left" vertical="top"/>
    </xf>
    <xf numFmtId="0" fontId="52" fillId="37" borderId="15" xfId="5" applyFont="1" applyFill="1" applyBorder="1" applyAlignment="1">
      <alignment horizontal="left" vertical="top"/>
    </xf>
    <xf numFmtId="0" fontId="52" fillId="36" borderId="16" xfId="5" applyFont="1" applyFill="1" applyBorder="1" applyAlignment="1">
      <alignment horizontal="left" vertical="top"/>
    </xf>
    <xf numFmtId="0" fontId="52" fillId="36" borderId="6" xfId="5" applyFont="1" applyFill="1" applyBorder="1" applyAlignment="1">
      <alignment horizontal="left" vertical="center"/>
    </xf>
    <xf numFmtId="0" fontId="52" fillId="37" borderId="0" xfId="0" applyFont="1" applyFill="1"/>
    <xf numFmtId="0" fontId="52" fillId="36" borderId="15" xfId="5" applyFont="1" applyFill="1" applyBorder="1" applyAlignment="1">
      <alignment horizontal="left" vertical="top"/>
    </xf>
    <xf numFmtId="0" fontId="1" fillId="36" borderId="6" xfId="5" applyFont="1" applyFill="1" applyBorder="1" applyAlignment="1">
      <alignment horizontal="left" vertical="center"/>
    </xf>
    <xf numFmtId="0" fontId="1" fillId="37"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xf numFmtId="0" fontId="1" fillId="25" borderId="11" xfId="0" quotePrefix="1" applyFont="1" applyFill="1" applyBorder="1" applyAlignment="1">
      <alignment horizontal="left" vertical="top" wrapText="1"/>
    </xf>
    <xf numFmtId="0" fontId="1" fillId="25" borderId="13" xfId="5" applyFont="1" applyFill="1" applyBorder="1" applyAlignment="1">
      <alignment horizontal="left" vertical="top" wrapText="1"/>
    </xf>
    <xf numFmtId="0" fontId="52" fillId="25" borderId="12" xfId="5" applyFont="1" applyFill="1" applyBorder="1" applyAlignment="1">
      <alignment horizontal="left" vertical="top" wrapText="1"/>
    </xf>
    <xf numFmtId="0" fontId="38" fillId="0" borderId="0" xfId="0" applyFont="1"/>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35" borderId="6" xfId="0" quotePrefix="1" applyFont="1" applyFill="1" applyBorder="1" applyAlignment="1">
      <alignment horizontal="left" vertical="top" wrapText="1"/>
    </xf>
    <xf numFmtId="0" fontId="52" fillId="35" borderId="11" xfId="5" applyFont="1" applyFill="1" applyBorder="1" applyAlignment="1">
      <alignment horizontal="left" vertical="top"/>
    </xf>
    <xf numFmtId="0" fontId="3" fillId="24" borderId="11" xfId="5" applyFont="1" applyFill="1" applyBorder="1" applyAlignment="1">
      <alignment horizontal="left" vertical="top"/>
    </xf>
    <xf numFmtId="0" fontId="3" fillId="38" borderId="6" xfId="5" applyFont="1" applyFill="1" applyBorder="1" applyAlignment="1">
      <alignment horizontal="left" vertical="center" wrapText="1"/>
    </xf>
    <xf numFmtId="0" fontId="3" fillId="38" borderId="6" xfId="5" applyFont="1" applyFill="1" applyBorder="1" applyAlignment="1">
      <alignment horizontal="center" vertical="center" wrapText="1"/>
    </xf>
    <xf numFmtId="0" fontId="3" fillId="39" borderId="6" xfId="5" applyFont="1" applyFill="1" applyBorder="1" applyAlignment="1">
      <alignment horizontal="center" vertical="center" wrapText="1"/>
    </xf>
    <xf numFmtId="0" fontId="3" fillId="38" borderId="11" xfId="5" applyFont="1" applyFill="1" applyBorder="1" applyAlignment="1">
      <alignment horizontal="center" vertical="center" wrapText="1"/>
    </xf>
    <xf numFmtId="0" fontId="26" fillId="40" borderId="0" xfId="0" applyFont="1" applyFill="1"/>
    <xf numFmtId="0" fontId="52" fillId="25" borderId="6" xfId="0" quotePrefix="1" applyFont="1" applyFill="1" applyBorder="1" applyAlignment="1">
      <alignment horizontal="left" vertical="top" wrapText="1"/>
    </xf>
    <xf numFmtId="0" fontId="52" fillId="24" borderId="6" xfId="0" applyFont="1" applyFill="1" applyBorder="1"/>
    <xf numFmtId="0" fontId="71" fillId="24" borderId="0" xfId="0" applyFont="1" applyFill="1"/>
    <xf numFmtId="0" fontId="1" fillId="6" borderId="14" xfId="0" quotePrefix="1" applyFont="1" applyFill="1" applyBorder="1" applyAlignment="1">
      <alignment horizontal="left" vertical="top" wrapText="1"/>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3" fillId="11" borderId="6" xfId="5" applyFont="1" applyFill="1" applyBorder="1" applyAlignment="1">
      <alignment horizontal="left" vertical="top"/>
    </xf>
    <xf numFmtId="0" fontId="52" fillId="24" borderId="6" xfId="0" applyFont="1" applyFill="1" applyBorder="1" applyAlignment="1">
      <alignment horizontal="left" vertical="top"/>
    </xf>
    <xf numFmtId="0" fontId="1" fillId="41" borderId="15" xfId="0" applyFont="1" applyFill="1" applyBorder="1" applyAlignment="1">
      <alignment horizontal="left" vertical="top"/>
    </xf>
    <xf numFmtId="0" fontId="52" fillId="42" borderId="13" xfId="5" applyFont="1" applyFill="1" applyBorder="1" applyAlignment="1">
      <alignment horizontal="left" vertical="top" wrapText="1"/>
    </xf>
    <xf numFmtId="0" fontId="1" fillId="42" borderId="13" xfId="5" applyFont="1" applyFill="1" applyBorder="1" applyAlignment="1">
      <alignment horizontal="left" vertical="top" wrapText="1"/>
    </xf>
    <xf numFmtId="0" fontId="1" fillId="42" borderId="11" xfId="0" quotePrefix="1" applyFont="1" applyFill="1" applyBorder="1" applyAlignment="1">
      <alignment horizontal="left" vertical="top" wrapText="1"/>
    </xf>
    <xf numFmtId="0" fontId="1" fillId="42" borderId="6" xfId="0" quotePrefix="1" applyFont="1" applyFill="1" applyBorder="1" applyAlignment="1">
      <alignment horizontal="left" vertical="top" wrapText="1"/>
    </xf>
    <xf numFmtId="0" fontId="1" fillId="42" borderId="6" xfId="5" applyFont="1" applyFill="1" applyBorder="1" applyAlignment="1">
      <alignment horizontal="left" vertical="top" wrapText="1"/>
    </xf>
    <xf numFmtId="0" fontId="1" fillId="41" borderId="6" xfId="0" applyFont="1" applyFill="1" applyBorder="1"/>
    <xf numFmtId="0" fontId="36" fillId="41" borderId="0" xfId="0" applyFont="1" applyFill="1"/>
    <xf numFmtId="0" fontId="52" fillId="41" borderId="6" xfId="0" applyFont="1" applyFill="1" applyBorder="1" applyAlignment="1">
      <alignment horizontal="left" vertical="top"/>
    </xf>
    <xf numFmtId="0" fontId="52" fillId="42" borderId="6" xfId="5" applyFont="1" applyFill="1" applyBorder="1" applyAlignment="1">
      <alignment horizontal="left" vertical="top" wrapText="1"/>
    </xf>
    <xf numFmtId="0" fontId="52" fillId="42" borderId="6" xfId="0" quotePrefix="1" applyFont="1" applyFill="1" applyBorder="1" applyAlignment="1">
      <alignment horizontal="left" vertical="top" wrapText="1"/>
    </xf>
    <xf numFmtId="0" fontId="52" fillId="41" borderId="6" xfId="0" applyFont="1" applyFill="1" applyBorder="1"/>
    <xf numFmtId="0" fontId="71" fillId="41" borderId="0" xfId="0" applyFont="1" applyFill="1"/>
    <xf numFmtId="0" fontId="1" fillId="41" borderId="6" xfId="0" applyFont="1" applyFill="1" applyBorder="1" applyAlignment="1">
      <alignment horizontal="left" vertical="top"/>
    </xf>
    <xf numFmtId="0" fontId="1" fillId="0" borderId="6" xfId="0" applyFont="1" applyFill="1" applyBorder="1"/>
    <xf numFmtId="0" fontId="52" fillId="28" borderId="6" xfId="5" applyFont="1" applyFill="1" applyBorder="1" applyAlignment="1">
      <alignment horizontal="left" vertical="top"/>
    </xf>
    <xf numFmtId="0" fontId="52" fillId="28" borderId="6" xfId="5" applyFont="1" applyFill="1" applyBorder="1" applyAlignment="1">
      <alignment horizontal="left" vertical="center"/>
    </xf>
    <xf numFmtId="0" fontId="1" fillId="28" borderId="6" xfId="5" applyFont="1" applyFill="1" applyBorder="1" applyAlignment="1">
      <alignment horizontal="left" vertical="center"/>
    </xf>
    <xf numFmtId="0" fontId="1" fillId="25" borderId="0" xfId="0" applyFont="1" applyFill="1"/>
    <xf numFmtId="0" fontId="26" fillId="6" borderId="0" xfId="0" applyFont="1" applyFill="1" applyAlignment="1">
      <alignment vertical="top" wrapText="1"/>
    </xf>
    <xf numFmtId="0" fontId="38" fillId="0" borderId="0" xfId="0" applyFont="1" applyFill="1"/>
    <xf numFmtId="0" fontId="42" fillId="24" borderId="0" xfId="0" applyFont="1" applyFill="1"/>
    <xf numFmtId="0" fontId="1" fillId="30" borderId="0" xfId="0" applyFont="1" applyFill="1" applyBorder="1" applyAlignment="1">
      <alignment horizontal="left" vertical="top" wrapText="1"/>
    </xf>
    <xf numFmtId="0" fontId="1" fillId="30" borderId="12" xfId="0" applyFont="1" applyFill="1" applyBorder="1" applyAlignment="1">
      <alignment vertical="top" wrapText="1"/>
    </xf>
    <xf numFmtId="0" fontId="1" fillId="6" borderId="12" xfId="5" applyFont="1" applyFill="1" applyBorder="1" applyAlignment="1">
      <alignment horizontal="left" vertical="top" wrapText="1"/>
    </xf>
    <xf numFmtId="0" fontId="1" fillId="6" borderId="9" xfId="5" applyFont="1" applyFill="1" applyBorder="1" applyAlignment="1">
      <alignment horizontal="left" vertical="top" wrapText="1"/>
    </xf>
    <xf numFmtId="0" fontId="1" fillId="6" borderId="11" xfId="5" applyFont="1" applyFill="1" applyBorder="1" applyAlignment="1">
      <alignment horizontal="left" vertical="top" wrapText="1"/>
    </xf>
    <xf numFmtId="0" fontId="1" fillId="6" borderId="10" xfId="5" applyFont="1" applyFill="1" applyBorder="1" applyAlignment="1">
      <alignment horizontal="left" vertical="top" wrapText="1"/>
    </xf>
    <xf numFmtId="0" fontId="36" fillId="0" borderId="7" xfId="0" applyFont="1" applyBorder="1"/>
    <xf numFmtId="0" fontId="1" fillId="45" borderId="6" xfId="0" applyFont="1" applyFill="1" applyBorder="1" applyAlignment="1">
      <alignment horizontal="left" vertical="top"/>
    </xf>
    <xf numFmtId="0" fontId="3" fillId="46" borderId="6" xfId="5" applyFont="1" applyFill="1" applyBorder="1" applyAlignment="1">
      <alignment horizontal="left" vertical="center"/>
    </xf>
    <xf numFmtId="0" fontId="37" fillId="46" borderId="6" xfId="5" applyFont="1" applyFill="1" applyBorder="1" applyAlignment="1">
      <alignment horizontal="left" vertical="center"/>
    </xf>
    <xf numFmtId="0" fontId="26" fillId="47" borderId="0" xfId="0" applyFont="1" applyFill="1"/>
    <xf numFmtId="0" fontId="1" fillId="9" borderId="6" xfId="5" applyFont="1" applyFill="1" applyBorder="1" applyAlignment="1">
      <alignment horizontal="left" vertical="top" wrapText="1"/>
    </xf>
    <xf numFmtId="0" fontId="1" fillId="3" borderId="6" xfId="0" applyFont="1" applyFill="1" applyBorder="1"/>
    <xf numFmtId="0" fontId="38" fillId="3" borderId="0" xfId="0" applyFont="1" applyFill="1"/>
    <xf numFmtId="0" fontId="72" fillId="43" borderId="6" xfId="0" applyFont="1" applyFill="1" applyBorder="1" applyAlignment="1">
      <alignment horizontal="left" vertical="top"/>
    </xf>
    <xf numFmtId="0" fontId="72" fillId="44" borderId="6" xfId="5" applyFont="1" applyFill="1" applyBorder="1" applyAlignment="1">
      <alignment horizontal="left" vertical="top" wrapText="1"/>
    </xf>
    <xf numFmtId="0" fontId="72" fillId="44" borderId="6" xfId="0" quotePrefix="1" applyFont="1" applyFill="1" applyBorder="1" applyAlignment="1">
      <alignment horizontal="left" vertical="top" wrapText="1"/>
    </xf>
    <xf numFmtId="0" fontId="72" fillId="43" borderId="6" xfId="0" applyFont="1" applyFill="1" applyBorder="1"/>
    <xf numFmtId="0" fontId="73" fillId="43" borderId="0" xfId="0" applyFont="1" applyFill="1"/>
    <xf numFmtId="0" fontId="3" fillId="44" borderId="6" xfId="5" applyFont="1" applyFill="1" applyBorder="1" applyAlignment="1">
      <alignment horizontal="left" vertical="top" wrapText="1"/>
    </xf>
    <xf numFmtId="0" fontId="72" fillId="24" borderId="6" xfId="0" applyFont="1" applyFill="1" applyBorder="1" applyAlignment="1">
      <alignment horizontal="left" vertical="top"/>
    </xf>
    <xf numFmtId="0" fontId="72" fillId="25" borderId="6" xfId="5" applyFont="1" applyFill="1" applyBorder="1" applyAlignment="1">
      <alignment horizontal="left" vertical="top" wrapText="1"/>
    </xf>
    <xf numFmtId="0" fontId="72" fillId="25" borderId="6" xfId="0" quotePrefix="1" applyFont="1" applyFill="1" applyBorder="1" applyAlignment="1">
      <alignment horizontal="left" vertical="top" wrapText="1"/>
    </xf>
    <xf numFmtId="0" fontId="72" fillId="24" borderId="6" xfId="0" applyFont="1" applyFill="1" applyBorder="1"/>
    <xf numFmtId="0" fontId="73" fillId="24" borderId="0" xfId="0" applyFont="1" applyFill="1"/>
    <xf numFmtId="0" fontId="72" fillId="48" borderId="6" xfId="0" applyFont="1" applyFill="1" applyBorder="1" applyAlignment="1">
      <alignment horizontal="left" vertical="top"/>
    </xf>
    <xf numFmtId="0" fontId="52" fillId="49" borderId="6" xfId="5" applyFont="1" applyFill="1" applyBorder="1" applyAlignment="1">
      <alignment horizontal="left" vertical="top" wrapText="1"/>
    </xf>
    <xf numFmtId="0" fontId="72" fillId="49" borderId="6" xfId="5" applyFont="1" applyFill="1" applyBorder="1" applyAlignment="1">
      <alignment horizontal="left" vertical="top" wrapText="1"/>
    </xf>
    <xf numFmtId="0" fontId="72" fillId="49" borderId="6" xfId="0" quotePrefix="1" applyFont="1" applyFill="1" applyBorder="1" applyAlignment="1">
      <alignment horizontal="left" vertical="top" wrapText="1"/>
    </xf>
    <xf numFmtId="0" fontId="72" fillId="48" borderId="6" xfId="0" applyFont="1" applyFill="1" applyBorder="1"/>
    <xf numFmtId="0" fontId="73" fillId="48" borderId="0" xfId="0" applyFont="1" applyFill="1"/>
    <xf numFmtId="0" fontId="1" fillId="48" borderId="6" xfId="0" applyFont="1" applyFill="1" applyBorder="1" applyAlignment="1">
      <alignment horizontal="left" vertical="top"/>
    </xf>
    <xf numFmtId="0" fontId="1" fillId="49" borderId="6" xfId="5" applyFont="1" applyFill="1" applyBorder="1" applyAlignment="1">
      <alignment horizontal="left" vertical="top" wrapText="1"/>
    </xf>
    <xf numFmtId="0" fontId="1" fillId="49" borderId="6" xfId="0" quotePrefix="1" applyFont="1" applyFill="1" applyBorder="1" applyAlignment="1">
      <alignment horizontal="left" vertical="top" wrapText="1"/>
    </xf>
    <xf numFmtId="0" fontId="1" fillId="48" borderId="6" xfId="0" applyFont="1" applyFill="1" applyBorder="1"/>
    <xf numFmtId="0" fontId="36" fillId="48" borderId="0" xfId="0" applyFont="1" applyFill="1"/>
    <xf numFmtId="0" fontId="52" fillId="50" borderId="6" xfId="0" applyFont="1" applyFill="1" applyBorder="1" applyAlignment="1">
      <alignment vertical="top" wrapText="1"/>
    </xf>
    <xf numFmtId="0" fontId="52" fillId="48" borderId="6" xfId="0" applyFont="1" applyFill="1" applyBorder="1" applyAlignment="1">
      <alignment horizontal="left" vertical="top"/>
    </xf>
    <xf numFmtId="0" fontId="52" fillId="49" borderId="6" xfId="0" quotePrefix="1" applyFont="1" applyFill="1" applyBorder="1" applyAlignment="1">
      <alignment horizontal="left" vertical="top" wrapText="1"/>
    </xf>
    <xf numFmtId="0" fontId="52" fillId="48" borderId="6" xfId="0" applyFont="1" applyFill="1" applyBorder="1"/>
    <xf numFmtId="0" fontId="71" fillId="48" borderId="0" xfId="0" applyFont="1" applyFill="1"/>
    <xf numFmtId="0" fontId="72" fillId="9" borderId="6" xfId="5" applyFont="1" applyFill="1" applyBorder="1" applyAlignment="1">
      <alignment horizontal="left" vertical="top" wrapText="1"/>
    </xf>
    <xf numFmtId="0" fontId="72" fillId="9" borderId="6" xfId="0" quotePrefix="1" applyFont="1" applyFill="1" applyBorder="1" applyAlignment="1">
      <alignment horizontal="left" vertical="top" wrapText="1"/>
    </xf>
    <xf numFmtId="0" fontId="72" fillId="3" borderId="6" xfId="0" applyFont="1" applyFill="1" applyBorder="1"/>
    <xf numFmtId="0" fontId="73" fillId="3"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6" borderId="15" xfId="5" applyFont="1" applyFill="1" applyBorder="1" applyAlignment="1">
      <alignment horizontal="left" vertical="top"/>
    </xf>
    <xf numFmtId="0" fontId="3" fillId="46" borderId="16" xfId="5" applyFont="1" applyFill="1" applyBorder="1" applyAlignment="1">
      <alignment horizontal="left" vertical="top"/>
    </xf>
    <xf numFmtId="0" fontId="3" fillId="46" borderId="11" xfId="5" applyFont="1" applyFill="1" applyBorder="1" applyAlignment="1">
      <alignment horizontal="left" vertical="top"/>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52" fillId="28" borderId="13" xfId="5" applyFont="1" applyFill="1" applyBorder="1" applyAlignment="1">
      <alignment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74B230"/>
      <color rgb="FF679E2A"/>
      <color rgb="FF548222"/>
      <color rgb="FF6BA42C"/>
      <color rgb="FF6D829F"/>
      <color rgb="FF7ABC32"/>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8" t="s">
        <v>0</v>
      </c>
      <c r="F1" s="16"/>
    </row>
    <row r="2" spans="1:6" ht="20.25">
      <c r="A2" s="37" t="s">
        <v>1</v>
      </c>
      <c r="B2" s="18"/>
      <c r="C2" s="18"/>
      <c r="D2" s="18"/>
      <c r="E2" s="18"/>
      <c r="F2" s="18"/>
    </row>
    <row r="3" spans="1:6">
      <c r="A3" s="18"/>
      <c r="B3" s="18"/>
      <c r="C3" s="18"/>
      <c r="D3" s="18"/>
      <c r="E3" s="18"/>
      <c r="F3" s="18"/>
    </row>
    <row r="4" spans="1:6" ht="15" customHeight="1">
      <c r="A4" s="393" t="s">
        <v>2</v>
      </c>
      <c r="B4" s="394"/>
      <c r="C4" s="394"/>
      <c r="D4" s="394"/>
      <c r="E4" s="395"/>
      <c r="F4" s="18"/>
    </row>
    <row r="5" spans="1:6">
      <c r="A5" s="396" t="s">
        <v>3</v>
      </c>
      <c r="B5" s="396"/>
      <c r="C5" s="397" t="s">
        <v>4</v>
      </c>
      <c r="D5" s="397"/>
      <c r="E5" s="397"/>
      <c r="F5" s="18"/>
    </row>
    <row r="6" spans="1:6" ht="29.25" customHeight="1">
      <c r="A6" s="398" t="s">
        <v>234</v>
      </c>
      <c r="B6" s="399"/>
      <c r="C6" s="392" t="s">
        <v>5</v>
      </c>
      <c r="D6" s="392"/>
      <c r="E6" s="392"/>
      <c r="F6" s="18"/>
    </row>
    <row r="7" spans="1:6" ht="29.25" customHeight="1">
      <c r="A7" s="140"/>
      <c r="B7" s="140"/>
      <c r="C7" s="141"/>
      <c r="D7" s="141"/>
      <c r="E7" s="141"/>
      <c r="F7" s="18"/>
    </row>
    <row r="8" spans="1:6" s="142" customFormat="1" ht="29.25" customHeight="1">
      <c r="A8" s="390" t="s">
        <v>6</v>
      </c>
      <c r="B8" s="391"/>
      <c r="C8" s="391"/>
      <c r="D8" s="391"/>
      <c r="E8" s="391"/>
      <c r="F8" s="391"/>
    </row>
    <row r="9" spans="1:6" s="142" customFormat="1" ht="15" customHeight="1">
      <c r="A9" s="143" t="s">
        <v>7</v>
      </c>
      <c r="B9" s="143" t="s">
        <v>8</v>
      </c>
      <c r="C9" s="143" t="s">
        <v>9</v>
      </c>
      <c r="D9" s="143" t="s">
        <v>10</v>
      </c>
      <c r="E9" s="143" t="s">
        <v>11</v>
      </c>
      <c r="F9" s="143" t="s">
        <v>12</v>
      </c>
    </row>
    <row r="10" spans="1:6" s="142" customFormat="1" ht="12.75">
      <c r="A10" s="126">
        <v>1</v>
      </c>
      <c r="B10" s="127">
        <v>44847</v>
      </c>
      <c r="C10" s="128" t="s">
        <v>233</v>
      </c>
      <c r="D10" s="145" t="s">
        <v>238</v>
      </c>
      <c r="E10" s="129" t="s">
        <v>235</v>
      </c>
      <c r="F10" s="144"/>
    </row>
    <row r="11" spans="1:6" s="142" customFormat="1" ht="12.75">
      <c r="A11" s="126">
        <v>2</v>
      </c>
      <c r="B11" s="127">
        <v>44848</v>
      </c>
      <c r="C11" s="128" t="s">
        <v>233</v>
      </c>
      <c r="D11" s="145" t="s">
        <v>236</v>
      </c>
      <c r="E11" s="129" t="s">
        <v>235</v>
      </c>
      <c r="F11" s="144"/>
    </row>
    <row r="12" spans="1:6" s="142" customFormat="1" ht="38.25">
      <c r="A12" s="157">
        <v>3</v>
      </c>
      <c r="B12" s="158">
        <v>44849</v>
      </c>
      <c r="C12" s="159" t="s">
        <v>233</v>
      </c>
      <c r="D12" s="160" t="s">
        <v>331</v>
      </c>
      <c r="E12" s="161" t="s">
        <v>235</v>
      </c>
      <c r="F12" s="144"/>
    </row>
    <row r="13" spans="1:6" s="142" customFormat="1" ht="30" customHeight="1">
      <c r="A13" s="392" t="s">
        <v>13</v>
      </c>
      <c r="B13" s="392"/>
      <c r="C13" s="392"/>
      <c r="D13" s="392"/>
      <c r="E13" s="392"/>
      <c r="F13" s="39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14</v>
      </c>
      <c r="J1" s="34"/>
      <c r="K1" s="34"/>
    </row>
    <row r="2" spans="1:11" ht="25.5" customHeight="1">
      <c r="B2" s="405" t="s">
        <v>15</v>
      </c>
      <c r="C2" s="405"/>
      <c r="D2" s="405"/>
      <c r="E2" s="405"/>
      <c r="F2" s="405"/>
      <c r="G2" s="405"/>
      <c r="H2" s="405"/>
      <c r="I2" s="405"/>
      <c r="J2" s="403" t="s">
        <v>16</v>
      </c>
      <c r="K2" s="403"/>
    </row>
    <row r="3" spans="1:11" ht="28.5" customHeight="1">
      <c r="B3" s="406" t="s">
        <v>17</v>
      </c>
      <c r="C3" s="406"/>
      <c r="D3" s="406"/>
      <c r="E3" s="406"/>
      <c r="F3" s="404" t="s">
        <v>18</v>
      </c>
      <c r="G3" s="404"/>
      <c r="H3" s="404"/>
      <c r="I3" s="404"/>
      <c r="J3" s="403"/>
      <c r="K3" s="403"/>
    </row>
    <row r="4" spans="1:11" ht="18" customHeight="1">
      <c r="B4" s="148"/>
      <c r="C4" s="148"/>
      <c r="D4" s="148"/>
      <c r="E4" s="148"/>
      <c r="F4" s="147"/>
      <c r="G4" s="147"/>
      <c r="H4" s="147"/>
      <c r="I4" s="147"/>
      <c r="J4" s="146"/>
      <c r="K4" s="146"/>
    </row>
    <row r="6" spans="1:11" ht="23.25">
      <c r="A6" s="4" t="s">
        <v>19</v>
      </c>
    </row>
    <row r="7" spans="1:11">
      <c r="A7" s="410" t="s">
        <v>20</v>
      </c>
      <c r="B7" s="410"/>
      <c r="C7" s="410"/>
      <c r="D7" s="410"/>
      <c r="E7" s="410"/>
      <c r="F7" s="410"/>
      <c r="G7" s="410"/>
      <c r="H7" s="410"/>
      <c r="I7" s="410"/>
    </row>
    <row r="8" spans="1:11" ht="20.25" customHeight="1">
      <c r="A8" s="410"/>
      <c r="B8" s="410"/>
      <c r="C8" s="410"/>
      <c r="D8" s="410"/>
      <c r="E8" s="410"/>
      <c r="F8" s="410"/>
      <c r="G8" s="410"/>
      <c r="H8" s="410"/>
      <c r="I8" s="410"/>
    </row>
    <row r="9" spans="1:11">
      <c r="A9" s="410" t="s">
        <v>21</v>
      </c>
      <c r="B9" s="410"/>
      <c r="C9" s="410"/>
      <c r="D9" s="410"/>
      <c r="E9" s="410"/>
      <c r="F9" s="410"/>
      <c r="G9" s="410"/>
      <c r="H9" s="410"/>
      <c r="I9" s="410"/>
    </row>
    <row r="10" spans="1:11" ht="21" customHeight="1">
      <c r="A10" s="410"/>
      <c r="B10" s="410"/>
      <c r="C10" s="410"/>
      <c r="D10" s="410"/>
      <c r="E10" s="410"/>
      <c r="F10" s="410"/>
      <c r="G10" s="410"/>
      <c r="H10" s="410"/>
      <c r="I10" s="410"/>
    </row>
    <row r="11" spans="1:11" ht="14.25">
      <c r="A11" s="411" t="s">
        <v>22</v>
      </c>
      <c r="B11" s="411"/>
      <c r="C11" s="411"/>
      <c r="D11" s="411"/>
      <c r="E11" s="411"/>
      <c r="F11" s="411"/>
      <c r="G11" s="411"/>
      <c r="H11" s="411"/>
      <c r="I11" s="411"/>
    </row>
    <row r="12" spans="1:11">
      <c r="A12" s="3"/>
      <c r="B12" s="3"/>
      <c r="C12" s="3"/>
      <c r="D12" s="3"/>
      <c r="E12" s="3"/>
      <c r="F12" s="3"/>
      <c r="G12" s="3"/>
      <c r="H12" s="3"/>
      <c r="I12" s="3"/>
    </row>
    <row r="13" spans="1:11" ht="23.25">
      <c r="A13" s="4" t="s">
        <v>23</v>
      </c>
    </row>
    <row r="14" spans="1:11">
      <c r="A14" s="130" t="s">
        <v>24</v>
      </c>
      <c r="B14" s="407" t="s">
        <v>25</v>
      </c>
      <c r="C14" s="408"/>
      <c r="D14" s="408"/>
      <c r="E14" s="408"/>
      <c r="F14" s="408"/>
      <c r="G14" s="408"/>
      <c r="H14" s="408"/>
      <c r="I14" s="408"/>
      <c r="J14" s="408"/>
      <c r="K14" s="409"/>
    </row>
    <row r="15" spans="1:11" ht="14.25" customHeight="1">
      <c r="A15" s="130" t="s">
        <v>26</v>
      </c>
      <c r="B15" s="407" t="s">
        <v>27</v>
      </c>
      <c r="C15" s="408"/>
      <c r="D15" s="408"/>
      <c r="E15" s="408"/>
      <c r="F15" s="408"/>
      <c r="G15" s="408"/>
      <c r="H15" s="408"/>
      <c r="I15" s="408"/>
      <c r="J15" s="408"/>
      <c r="K15" s="409"/>
    </row>
    <row r="16" spans="1:11" ht="14.25" customHeight="1">
      <c r="A16" s="130"/>
      <c r="B16" s="407" t="s">
        <v>28</v>
      </c>
      <c r="C16" s="408"/>
      <c r="D16" s="408"/>
      <c r="E16" s="408"/>
      <c r="F16" s="408"/>
      <c r="G16" s="408"/>
      <c r="H16" s="408"/>
      <c r="I16" s="408"/>
      <c r="J16" s="408"/>
      <c r="K16" s="409"/>
    </row>
    <row r="17" spans="1:14" ht="14.25" customHeight="1">
      <c r="A17" s="130"/>
      <c r="B17" s="407" t="s">
        <v>29</v>
      </c>
      <c r="C17" s="408"/>
      <c r="D17" s="408"/>
      <c r="E17" s="408"/>
      <c r="F17" s="408"/>
      <c r="G17" s="408"/>
      <c r="H17" s="408"/>
      <c r="I17" s="408"/>
      <c r="J17" s="408"/>
      <c r="K17" s="409"/>
    </row>
    <row r="19" spans="1:14" ht="23.25">
      <c r="A19" s="4" t="s">
        <v>30</v>
      </c>
    </row>
    <row r="20" spans="1:14">
      <c r="A20" s="130" t="s">
        <v>31</v>
      </c>
      <c r="B20" s="407" t="s">
        <v>32</v>
      </c>
      <c r="C20" s="408"/>
      <c r="D20" s="408"/>
      <c r="E20" s="408"/>
      <c r="F20" s="408"/>
      <c r="G20" s="409"/>
    </row>
    <row r="21" spans="1:14" ht="12.75" customHeight="1">
      <c r="A21" s="130" t="s">
        <v>33</v>
      </c>
      <c r="B21" s="407" t="s">
        <v>34</v>
      </c>
      <c r="C21" s="408"/>
      <c r="D21" s="408"/>
      <c r="E21" s="408"/>
      <c r="F21" s="408"/>
      <c r="G21" s="409"/>
    </row>
    <row r="22" spans="1:14" ht="12.75" customHeight="1">
      <c r="A22" s="130" t="s">
        <v>35</v>
      </c>
      <c r="B22" s="407" t="s">
        <v>36</v>
      </c>
      <c r="C22" s="408"/>
      <c r="D22" s="408"/>
      <c r="E22" s="408"/>
      <c r="F22" s="408"/>
      <c r="G22" s="409"/>
    </row>
    <row r="24" spans="1:14" ht="23.25">
      <c r="A24" s="4" t="s">
        <v>37</v>
      </c>
    </row>
    <row r="25" spans="1:14" ht="14.25">
      <c r="A25" s="149" t="s">
        <v>38</v>
      </c>
      <c r="C25" s="149"/>
      <c r="D25" s="149"/>
      <c r="E25" s="149"/>
      <c r="F25" s="149"/>
      <c r="G25" s="149"/>
      <c r="H25" s="149"/>
      <c r="I25" s="149"/>
      <c r="J25" s="149"/>
      <c r="K25" s="149"/>
      <c r="L25" s="149"/>
      <c r="M25" s="149"/>
      <c r="N25" s="67"/>
    </row>
    <row r="26" spans="1:14" ht="14.25">
      <c r="A26" s="149" t="s">
        <v>39</v>
      </c>
      <c r="C26" s="149"/>
      <c r="D26" s="149"/>
      <c r="E26" s="149"/>
      <c r="F26" s="149"/>
      <c r="G26" s="149"/>
      <c r="H26" s="149"/>
      <c r="I26" s="149"/>
      <c r="J26" s="149"/>
      <c r="K26" s="149"/>
      <c r="L26" s="149"/>
      <c r="M26" s="149"/>
      <c r="N26" s="67"/>
    </row>
    <row r="27" spans="1:14" ht="14.25">
      <c r="A27" s="149" t="s">
        <v>40</v>
      </c>
      <c r="C27" s="149"/>
      <c r="D27" s="149"/>
      <c r="E27" s="149"/>
      <c r="F27" s="149"/>
      <c r="G27" s="149"/>
      <c r="H27" s="149"/>
      <c r="I27" s="149"/>
      <c r="J27" s="149"/>
      <c r="K27" s="149"/>
      <c r="L27" s="149"/>
      <c r="M27" s="149"/>
      <c r="N27" s="67"/>
    </row>
    <row r="29" spans="1:14" ht="21.75" customHeight="1">
      <c r="B29" s="400" t="s">
        <v>41</v>
      </c>
      <c r="C29" s="401"/>
      <c r="D29" s="402"/>
    </row>
    <row r="30" spans="1:14" ht="90" customHeight="1">
      <c r="B30" s="5"/>
      <c r="C30" s="6" t="s">
        <v>42</v>
      </c>
      <c r="D30" s="6" t="s">
        <v>43</v>
      </c>
    </row>
    <row r="32" spans="1:14" ht="23.25">
      <c r="A32" s="4" t="s">
        <v>44</v>
      </c>
    </row>
    <row r="33" spans="1:1" ht="14.25">
      <c r="A33" s="149"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412" t="s">
        <v>46</v>
      </c>
      <c r="B2" s="412"/>
      <c r="C2" s="412"/>
      <c r="D2" s="412"/>
      <c r="E2" s="412"/>
      <c r="F2" s="412"/>
    </row>
    <row r="3" spans="1:10">
      <c r="A3" s="10"/>
      <c r="B3" s="11"/>
      <c r="E3" s="12"/>
    </row>
    <row r="5" spans="1:10" ht="25.5">
      <c r="A5" s="8"/>
      <c r="D5" s="131" t="s">
        <v>47</v>
      </c>
      <c r="E5" s="14"/>
    </row>
    <row r="6" spans="1:10">
      <c r="A6" s="8"/>
    </row>
    <row r="7" spans="1:10" ht="20.25" customHeight="1">
      <c r="A7" s="132" t="s">
        <v>48</v>
      </c>
      <c r="B7" s="132" t="s">
        <v>49</v>
      </c>
      <c r="C7" s="133" t="s">
        <v>50</v>
      </c>
      <c r="D7" s="133" t="s">
        <v>51</v>
      </c>
      <c r="E7" s="133" t="s">
        <v>52</v>
      </c>
      <c r="F7" s="133" t="s">
        <v>53</v>
      </c>
    </row>
    <row r="8" spans="1:10" ht="15">
      <c r="A8" s="19">
        <v>1</v>
      </c>
      <c r="B8" s="19"/>
      <c r="C8" s="20" t="s">
        <v>54</v>
      </c>
      <c r="D8" t="s">
        <v>54</v>
      </c>
      <c r="E8" s="21"/>
      <c r="F8" s="22"/>
    </row>
    <row r="9" spans="1:10" ht="15">
      <c r="A9" s="19">
        <v>2</v>
      </c>
      <c r="B9" s="19" t="s">
        <v>55</v>
      </c>
      <c r="C9" s="20" t="s">
        <v>56</v>
      </c>
      <c r="D9" t="s">
        <v>56</v>
      </c>
      <c r="E9" s="21" t="s">
        <v>237</v>
      </c>
      <c r="F9" s="22"/>
    </row>
    <row r="10" spans="1:10" ht="15">
      <c r="A10" s="19">
        <v>3</v>
      </c>
      <c r="B10" s="19" t="s">
        <v>55</v>
      </c>
      <c r="C10" s="20" t="s">
        <v>57</v>
      </c>
      <c r="D10" t="s">
        <v>57</v>
      </c>
      <c r="E10" s="413" t="s">
        <v>309</v>
      </c>
      <c r="F10" s="413"/>
      <c r="G10" s="413"/>
    </row>
    <row r="11" spans="1:10">
      <c r="A11" s="19">
        <v>4</v>
      </c>
      <c r="B11" s="19" t="s">
        <v>58</v>
      </c>
      <c r="C11" s="20"/>
      <c r="D11" s="69"/>
      <c r="E11" s="22"/>
      <c r="F11" s="22"/>
    </row>
    <row r="12" spans="1:10">
      <c r="A12" s="19">
        <v>5</v>
      </c>
      <c r="B12" s="19" t="s">
        <v>58</v>
      </c>
      <c r="C12" s="20"/>
      <c r="D12" s="69"/>
      <c r="E12" s="22"/>
      <c r="F12" s="22"/>
    </row>
    <row r="13" spans="1:10">
      <c r="A13" s="19">
        <v>6</v>
      </c>
      <c r="B13" s="19" t="s">
        <v>59</v>
      </c>
      <c r="C13" s="20"/>
      <c r="D13" s="69"/>
      <c r="E13" s="22"/>
      <c r="F13" s="22"/>
    </row>
    <row r="14" spans="1:10">
      <c r="A14" s="19">
        <v>7</v>
      </c>
      <c r="B14" s="19" t="s">
        <v>59</v>
      </c>
      <c r="C14" s="20"/>
      <c r="D14" s="69"/>
      <c r="E14" s="22"/>
      <c r="F14" s="22"/>
    </row>
    <row r="15" spans="1:10">
      <c r="A15" s="19"/>
      <c r="B15" s="19"/>
      <c r="C15" s="20"/>
      <c r="D15" s="69"/>
      <c r="E15" s="22"/>
      <c r="F15" s="22"/>
    </row>
    <row r="16" spans="1:10">
      <c r="A16" s="19"/>
      <c r="B16" s="19"/>
      <c r="C16" s="20"/>
      <c r="D16" s="69"/>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416" t="s">
        <v>60</v>
      </c>
      <c r="B2" s="416"/>
      <c r="C2" s="416"/>
      <c r="D2" s="416"/>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48</v>
      </c>
      <c r="B5" s="134" t="s">
        <v>61</v>
      </c>
      <c r="C5" s="134" t="s">
        <v>62</v>
      </c>
      <c r="D5" s="134"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414" t="s">
        <v>81</v>
      </c>
      <c r="B16" s="414"/>
      <c r="C16" s="30"/>
      <c r="D16" s="31"/>
    </row>
    <row r="17" spans="1:4" ht="14.25">
      <c r="A17" s="415" t="s">
        <v>82</v>
      </c>
      <c r="B17" s="41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D59" sqref="D59"/>
    </sheetView>
  </sheetViews>
  <sheetFormatPr defaultColWidth="9.140625" defaultRowHeight="12.75"/>
  <cols>
    <col min="1" max="1" width="14.28515625" style="230" customWidth="1"/>
    <col min="2" max="2" width="35.140625" style="194" customWidth="1"/>
    <col min="3" max="3" width="35.140625" style="216" customWidth="1"/>
    <col min="4" max="4" width="35.140625" style="238" customWidth="1"/>
    <col min="5" max="5" width="32.140625" style="46" customWidth="1"/>
    <col min="6" max="8" width="9.7109375" style="46" customWidth="1"/>
    <col min="9" max="9" width="17.7109375" style="46" customWidth="1"/>
    <col min="10" max="16384" width="9.140625" style="46"/>
  </cols>
  <sheetData>
    <row r="1" spans="1:24" s="1" customFormat="1" ht="14.25">
      <c r="A1" s="417"/>
      <c r="B1" s="417"/>
      <c r="C1" s="417"/>
      <c r="D1" s="417"/>
      <c r="E1" s="34"/>
      <c r="F1" s="34"/>
      <c r="G1" s="34"/>
      <c r="H1" s="34"/>
      <c r="I1" s="34"/>
      <c r="J1" s="34"/>
    </row>
    <row r="2" spans="1:24" s="1" customFormat="1" ht="31.5" customHeight="1">
      <c r="A2" s="418" t="s">
        <v>60</v>
      </c>
      <c r="B2" s="418"/>
      <c r="C2" s="418"/>
      <c r="D2" s="418"/>
      <c r="E2" s="423"/>
      <c r="F2" s="23"/>
      <c r="G2" s="23"/>
      <c r="H2" s="23"/>
      <c r="I2" s="23"/>
      <c r="J2" s="23"/>
    </row>
    <row r="3" spans="1:24" s="1" customFormat="1" ht="31.5" customHeight="1">
      <c r="A3" s="222"/>
      <c r="B3" s="40"/>
      <c r="C3" s="424"/>
      <c r="D3" s="424"/>
      <c r="E3" s="423"/>
      <c r="F3" s="23"/>
      <c r="G3" s="23"/>
      <c r="H3" s="23"/>
      <c r="I3" s="23"/>
      <c r="J3" s="23"/>
    </row>
    <row r="4" spans="1:24" s="38" customFormat="1" ht="16.5" customHeight="1">
      <c r="A4" s="223" t="s">
        <v>56</v>
      </c>
      <c r="B4" s="420" t="s">
        <v>189</v>
      </c>
      <c r="C4" s="420"/>
      <c r="D4" s="420"/>
      <c r="E4" s="39"/>
      <c r="F4" s="39"/>
      <c r="G4" s="39"/>
      <c r="H4" s="40"/>
      <c r="I4" s="40"/>
      <c r="X4" s="38" t="s">
        <v>83</v>
      </c>
    </row>
    <row r="5" spans="1:24" s="38" customFormat="1" ht="144.75" customHeight="1">
      <c r="A5" s="223" t="s">
        <v>52</v>
      </c>
      <c r="B5" s="419"/>
      <c r="C5" s="420"/>
      <c r="D5" s="420"/>
      <c r="E5" s="39"/>
      <c r="F5" s="39"/>
      <c r="G5" s="39"/>
      <c r="H5" s="40"/>
      <c r="I5" s="40"/>
      <c r="X5" s="38" t="s">
        <v>84</v>
      </c>
    </row>
    <row r="6" spans="1:24" s="38" customFormat="1">
      <c r="A6" s="223" t="s">
        <v>85</v>
      </c>
      <c r="B6" s="419"/>
      <c r="C6" s="420"/>
      <c r="D6" s="420"/>
      <c r="E6" s="39"/>
      <c r="F6" s="39"/>
      <c r="G6" s="39"/>
      <c r="H6" s="40"/>
      <c r="I6" s="40"/>
    </row>
    <row r="7" spans="1:24" s="38" customFormat="1">
      <c r="A7" s="223" t="s">
        <v>86</v>
      </c>
      <c r="B7" s="420" t="s">
        <v>190</v>
      </c>
      <c r="C7" s="420"/>
      <c r="D7" s="420"/>
      <c r="E7" s="39"/>
      <c r="F7" s="39"/>
      <c r="G7" s="39"/>
      <c r="H7" s="41"/>
      <c r="I7" s="40"/>
      <c r="X7" s="42"/>
    </row>
    <row r="8" spans="1:24" s="43" customFormat="1">
      <c r="A8" s="223" t="s">
        <v>87</v>
      </c>
      <c r="B8" s="421"/>
      <c r="C8" s="421"/>
      <c r="D8" s="421"/>
      <c r="E8" s="39"/>
    </row>
    <row r="9" spans="1:24" s="43" customFormat="1">
      <c r="A9" s="136" t="s">
        <v>88</v>
      </c>
      <c r="B9" s="70" t="str">
        <f>F17</f>
        <v>Internal Build 03112011</v>
      </c>
      <c r="C9" s="208" t="str">
        <f>G17</f>
        <v>Internal build 14112011</v>
      </c>
      <c r="D9" s="231" t="str">
        <f>H17</f>
        <v>External build 16112011</v>
      </c>
    </row>
    <row r="10" spans="1:24" s="43" customFormat="1">
      <c r="A10" s="224" t="s">
        <v>89</v>
      </c>
      <c r="B10" s="71">
        <f>SUM(B11:B14)</f>
        <v>0</v>
      </c>
      <c r="C10" s="209">
        <f>SUM(C11:C14)</f>
        <v>0</v>
      </c>
      <c r="D10" s="71">
        <f>SUM(D11:D14)</f>
        <v>0</v>
      </c>
    </row>
    <row r="11" spans="1:24" s="43" customFormat="1">
      <c r="A11" s="224" t="s">
        <v>31</v>
      </c>
      <c r="B11" s="72">
        <f>COUNTIF($F$18:$F$49393,"*Passed")</f>
        <v>0</v>
      </c>
      <c r="C11" s="210">
        <f>COUNTIF($G$18:$G$49393,"*Passed")</f>
        <v>0</v>
      </c>
      <c r="D11" s="72">
        <f>COUNTIF($H$18:$H$49393,"*Passed")</f>
        <v>0</v>
      </c>
    </row>
    <row r="12" spans="1:24" s="43" customFormat="1">
      <c r="A12" s="224" t="s">
        <v>33</v>
      </c>
      <c r="B12" s="72">
        <f>COUNTIF($F$18:$F$49113,"*Failed*")</f>
        <v>0</v>
      </c>
      <c r="C12" s="210">
        <f>COUNTIF($G$18:$G$49113,"*Failed*")</f>
        <v>0</v>
      </c>
      <c r="D12" s="72">
        <f>COUNTIF($H$18:$H$49113,"*Failed*")</f>
        <v>0</v>
      </c>
    </row>
    <row r="13" spans="1:24" s="43" customFormat="1">
      <c r="A13" s="224" t="s">
        <v>35</v>
      </c>
      <c r="B13" s="72">
        <f>COUNTIF($F$18:$F$49113,"*Not Run*")</f>
        <v>0</v>
      </c>
      <c r="C13" s="210">
        <f>COUNTIF($G$18:$G$49113,"*Not Run*")</f>
        <v>0</v>
      </c>
      <c r="D13" s="72">
        <f>COUNTIF($H$18:$H$49113,"*Not Run*")</f>
        <v>0</v>
      </c>
      <c r="E13" s="1"/>
      <c r="F13" s="1"/>
      <c r="G13" s="1"/>
      <c r="H13" s="1"/>
      <c r="I13" s="1"/>
    </row>
    <row r="14" spans="1:24" s="43" customFormat="1">
      <c r="A14" s="224" t="s">
        <v>90</v>
      </c>
      <c r="B14" s="72">
        <f>COUNTIF($F$18:$F$49113,"*NA*")</f>
        <v>0</v>
      </c>
      <c r="C14" s="210">
        <f>COUNTIF($G$18:$G$49113,"*NA*")</f>
        <v>0</v>
      </c>
      <c r="D14" s="72">
        <f>COUNTIF($H$18:$H$49113,"*NA*")</f>
        <v>0</v>
      </c>
      <c r="E14" s="1"/>
      <c r="F14" s="1"/>
      <c r="G14" s="1"/>
      <c r="H14" s="1"/>
      <c r="I14" s="1"/>
    </row>
    <row r="15" spans="1:24" s="43" customFormat="1" ht="25.5">
      <c r="A15" s="224" t="s">
        <v>91</v>
      </c>
      <c r="B15" s="72">
        <f>COUNTIF($F$18:$F$49113,"*Passed in previous build*")</f>
        <v>0</v>
      </c>
      <c r="C15" s="210">
        <f>COUNTIF($G$18:$G$49113,"*Passed in previous build*")</f>
        <v>0</v>
      </c>
      <c r="D15" s="72">
        <f>COUNTIF($H$18:$H$49113,"*Passed in previous build*")</f>
        <v>0</v>
      </c>
      <c r="E15" s="1"/>
      <c r="F15" s="1"/>
      <c r="G15" s="1"/>
      <c r="H15" s="1"/>
      <c r="I15" s="1"/>
    </row>
    <row r="16" spans="1:24" s="44" customFormat="1" ht="15" customHeight="1">
      <c r="A16" s="225"/>
      <c r="B16" s="190"/>
      <c r="C16" s="211"/>
      <c r="D16" s="232"/>
      <c r="E16" s="56"/>
      <c r="F16" s="422" t="s">
        <v>88</v>
      </c>
      <c r="G16" s="422"/>
      <c r="H16" s="422"/>
      <c r="I16" s="57"/>
    </row>
    <row r="17" spans="1:9" s="44" customFormat="1" ht="38.25">
      <c r="A17" s="226" t="s">
        <v>92</v>
      </c>
      <c r="B17" s="138" t="s">
        <v>93</v>
      </c>
      <c r="C17" s="212" t="s">
        <v>94</v>
      </c>
      <c r="D17" s="233" t="s">
        <v>95</v>
      </c>
      <c r="E17" s="138" t="s">
        <v>96</v>
      </c>
      <c r="F17" s="138" t="s">
        <v>97</v>
      </c>
      <c r="G17" s="138" t="s">
        <v>98</v>
      </c>
      <c r="H17" s="138" t="s">
        <v>99</v>
      </c>
      <c r="I17" s="138" t="s">
        <v>100</v>
      </c>
    </row>
    <row r="18" spans="1:9" s="175" customFormat="1" ht="15.75" customHeight="1">
      <c r="A18" s="227" t="s">
        <v>203</v>
      </c>
      <c r="B18" s="191"/>
      <c r="C18" s="176"/>
      <c r="D18" s="234"/>
      <c r="E18" s="177"/>
      <c r="F18" s="178"/>
      <c r="G18" s="178"/>
      <c r="H18" s="178"/>
      <c r="I18" s="177"/>
    </row>
    <row r="19" spans="1:9" s="180" customFormat="1" ht="15.75" customHeight="1">
      <c r="A19" s="228" t="s">
        <v>191</v>
      </c>
      <c r="B19" s="192"/>
      <c r="C19" s="179"/>
      <c r="D19" s="235"/>
      <c r="E19" s="181"/>
      <c r="F19" s="182"/>
      <c r="G19" s="182"/>
      <c r="H19" s="182"/>
      <c r="I19" s="181"/>
    </row>
    <row r="20" spans="1:9" s="45" customFormat="1" ht="38.25">
      <c r="A20" s="52">
        <v>1</v>
      </c>
      <c r="B20" s="198" t="s">
        <v>208</v>
      </c>
      <c r="C20" s="52" t="s">
        <v>216</v>
      </c>
      <c r="D20" s="53" t="s">
        <v>290</v>
      </c>
      <c r="E20" s="54"/>
      <c r="F20" s="52"/>
      <c r="G20" s="52"/>
      <c r="H20" s="52"/>
      <c r="I20" s="55"/>
    </row>
    <row r="21" spans="1:9" s="45" customFormat="1" ht="30">
      <c r="A21" s="61">
        <f t="shared" ref="A21:A26" ca="1" si="0">IF(OFFSET(A21,-1,0) ="",OFFSET(A21,-2,0)+1,OFFSET(A21,-1,0)+1 )</f>
        <v>2</v>
      </c>
      <c r="B21" s="198" t="s">
        <v>207</v>
      </c>
      <c r="C21" s="52" t="s">
        <v>217</v>
      </c>
      <c r="D21" s="53" t="s">
        <v>289</v>
      </c>
      <c r="E21" s="54"/>
      <c r="F21" s="52"/>
      <c r="G21" s="52"/>
      <c r="H21" s="52"/>
      <c r="I21" s="55"/>
    </row>
    <row r="22" spans="1:9" s="45" customFormat="1" ht="51">
      <c r="A22" s="61">
        <f t="shared" ca="1" si="0"/>
        <v>3</v>
      </c>
      <c r="B22" s="198" t="s">
        <v>193</v>
      </c>
      <c r="C22" s="52" t="s">
        <v>246</v>
      </c>
      <c r="D22" s="58" t="s">
        <v>288</v>
      </c>
      <c r="E22" s="54"/>
      <c r="F22" s="52"/>
      <c r="G22" s="52"/>
      <c r="H22" s="52"/>
      <c r="I22" s="55"/>
    </row>
    <row r="23" spans="1:9" s="45" customFormat="1" ht="51">
      <c r="A23" s="61">
        <f t="shared" ca="1" si="0"/>
        <v>4</v>
      </c>
      <c r="B23" s="199" t="s">
        <v>258</v>
      </c>
      <c r="C23" s="52" t="s">
        <v>260</v>
      </c>
      <c r="D23" s="58" t="s">
        <v>287</v>
      </c>
      <c r="E23" s="54"/>
      <c r="F23" s="52"/>
      <c r="G23" s="52"/>
      <c r="H23" s="52"/>
      <c r="I23" s="55"/>
    </row>
    <row r="24" spans="1:9" s="48" customFormat="1" ht="63.75">
      <c r="A24" s="61">
        <f t="shared" ca="1" si="0"/>
        <v>5</v>
      </c>
      <c r="B24" s="200" t="s">
        <v>261</v>
      </c>
      <c r="C24" s="52" t="s">
        <v>262</v>
      </c>
      <c r="D24" s="58" t="s">
        <v>286</v>
      </c>
      <c r="E24" s="54"/>
      <c r="F24" s="52"/>
      <c r="G24" s="52"/>
      <c r="H24" s="52"/>
      <c r="I24" s="60"/>
    </row>
    <row r="25" spans="1:9" s="48" customFormat="1" ht="51">
      <c r="A25" s="61">
        <f t="shared" ca="1" si="0"/>
        <v>6</v>
      </c>
      <c r="B25" s="198" t="s">
        <v>250</v>
      </c>
      <c r="C25" s="52" t="s">
        <v>251</v>
      </c>
      <c r="D25" s="58" t="s">
        <v>285</v>
      </c>
      <c r="E25" s="54"/>
      <c r="F25" s="52"/>
      <c r="G25" s="52"/>
      <c r="H25" s="52"/>
      <c r="I25" s="60"/>
    </row>
    <row r="26" spans="1:9" s="48" customFormat="1" ht="51">
      <c r="A26" s="61">
        <f t="shared" ca="1" si="0"/>
        <v>7</v>
      </c>
      <c r="B26" s="198" t="s">
        <v>264</v>
      </c>
      <c r="C26" s="217" t="s">
        <v>265</v>
      </c>
      <c r="D26" s="58" t="s">
        <v>282</v>
      </c>
      <c r="E26" s="54"/>
      <c r="F26" s="52"/>
      <c r="G26" s="52"/>
      <c r="H26" s="52"/>
      <c r="I26" s="60"/>
    </row>
    <row r="27" spans="1:9" s="48" customFormat="1" ht="76.5">
      <c r="A27" s="61">
        <f t="shared" ref="A27:A60" ca="1" si="1">IF(OFFSET(A27,-1,0) ="",OFFSET(A27,-2,0)+1,OFFSET(A27,-1,0)+1 )</f>
        <v>8</v>
      </c>
      <c r="B27" s="207" t="s">
        <v>266</v>
      </c>
      <c r="C27" s="52" t="s">
        <v>267</v>
      </c>
      <c r="D27" s="58" t="s">
        <v>284</v>
      </c>
      <c r="E27" s="54"/>
      <c r="F27" s="52"/>
      <c r="G27" s="52"/>
      <c r="H27" s="52"/>
      <c r="I27" s="60"/>
    </row>
    <row r="28" spans="1:9" s="48" customFormat="1" ht="51">
      <c r="A28" s="61">
        <f t="shared" ca="1" si="1"/>
        <v>9</v>
      </c>
      <c r="B28" s="198" t="s">
        <v>252</v>
      </c>
      <c r="C28" s="217" t="s">
        <v>253</v>
      </c>
      <c r="D28" s="217" t="s">
        <v>283</v>
      </c>
      <c r="E28" s="54"/>
      <c r="F28" s="52"/>
      <c r="G28" s="52"/>
      <c r="H28" s="52"/>
      <c r="I28" s="60"/>
    </row>
    <row r="29" spans="1:9" s="48" customFormat="1" ht="51">
      <c r="A29" s="61">
        <f t="shared" ca="1" si="1"/>
        <v>10</v>
      </c>
      <c r="B29" s="198" t="s">
        <v>249</v>
      </c>
      <c r="C29" s="217" t="s">
        <v>272</v>
      </c>
      <c r="D29" s="58" t="s">
        <v>282</v>
      </c>
      <c r="E29" s="54"/>
      <c r="F29" s="52"/>
      <c r="G29" s="52"/>
      <c r="H29" s="52"/>
      <c r="I29" s="60"/>
    </row>
    <row r="30" spans="1:9" s="174" customFormat="1" ht="15" customHeight="1">
      <c r="A30" s="171"/>
      <c r="B30" s="196" t="s">
        <v>192</v>
      </c>
      <c r="C30" s="183"/>
      <c r="D30" s="236"/>
      <c r="E30" s="184"/>
      <c r="F30" s="185"/>
      <c r="G30" s="185"/>
      <c r="H30" s="185"/>
      <c r="I30" s="184"/>
    </row>
    <row r="31" spans="1:9" s="188" customFormat="1" ht="38.25">
      <c r="A31" s="61">
        <f t="shared" ca="1" si="1"/>
        <v>11</v>
      </c>
      <c r="B31" s="198" t="s">
        <v>208</v>
      </c>
      <c r="C31" s="52" t="s">
        <v>245</v>
      </c>
      <c r="D31" s="53" t="s">
        <v>281</v>
      </c>
      <c r="E31" s="186"/>
      <c r="F31" s="187"/>
      <c r="G31" s="187"/>
      <c r="H31" s="187"/>
      <c r="I31" s="186"/>
    </row>
    <row r="32" spans="1:9" s="48" customFormat="1" ht="63.75">
      <c r="A32" s="61">
        <f t="shared" ca="1" si="1"/>
        <v>12</v>
      </c>
      <c r="B32" s="198" t="s">
        <v>194</v>
      </c>
      <c r="C32" s="52" t="s">
        <v>244</v>
      </c>
      <c r="D32" s="217" t="s">
        <v>279</v>
      </c>
      <c r="E32" s="54"/>
      <c r="F32" s="52"/>
      <c r="G32" s="52"/>
      <c r="H32" s="52"/>
      <c r="I32" s="61"/>
    </row>
    <row r="33" spans="1:9" s="48" customFormat="1" ht="66" customHeight="1">
      <c r="A33" s="61">
        <f t="shared" ca="1" si="1"/>
        <v>13</v>
      </c>
      <c r="B33" s="199" t="s">
        <v>248</v>
      </c>
      <c r="C33" s="52" t="s">
        <v>263</v>
      </c>
      <c r="D33" s="217" t="s">
        <v>280</v>
      </c>
      <c r="E33" s="54"/>
      <c r="F33" s="52"/>
      <c r="G33" s="52"/>
      <c r="H33" s="52"/>
      <c r="I33" s="61"/>
    </row>
    <row r="34" spans="1:9" s="48" customFormat="1" ht="89.25">
      <c r="A34" s="61">
        <f t="shared" ca="1" si="1"/>
        <v>14</v>
      </c>
      <c r="B34" s="200" t="s">
        <v>247</v>
      </c>
      <c r="C34" s="52" t="s">
        <v>259</v>
      </c>
      <c r="D34" s="217" t="s">
        <v>278</v>
      </c>
      <c r="E34" s="54"/>
      <c r="F34" s="52"/>
      <c r="G34" s="52"/>
      <c r="H34" s="52"/>
      <c r="I34" s="61"/>
    </row>
    <row r="35" spans="1:9" s="48" customFormat="1" ht="63.75">
      <c r="A35" s="61">
        <f t="shared" ca="1" si="1"/>
        <v>15</v>
      </c>
      <c r="B35" s="198" t="s">
        <v>254</v>
      </c>
      <c r="C35" s="52" t="s">
        <v>255</v>
      </c>
      <c r="D35" s="217" t="s">
        <v>291</v>
      </c>
      <c r="E35" s="54"/>
      <c r="F35" s="52"/>
      <c r="G35" s="52"/>
      <c r="H35" s="52"/>
      <c r="I35" s="61"/>
    </row>
    <row r="36" spans="1:9" s="48" customFormat="1" ht="63.75">
      <c r="A36" s="61">
        <f t="shared" ca="1" si="1"/>
        <v>16</v>
      </c>
      <c r="B36" s="200" t="s">
        <v>268</v>
      </c>
      <c r="C36" s="217" t="s">
        <v>269</v>
      </c>
      <c r="D36" s="217" t="s">
        <v>292</v>
      </c>
      <c r="E36" s="54"/>
      <c r="F36" s="52"/>
      <c r="G36" s="52"/>
      <c r="H36" s="52"/>
      <c r="I36" s="61"/>
    </row>
    <row r="37" spans="1:9" s="164" customFormat="1" ht="89.25">
      <c r="A37" s="204">
        <f t="shared" ca="1" si="1"/>
        <v>17</v>
      </c>
      <c r="B37" s="206" t="s">
        <v>270</v>
      </c>
      <c r="C37" s="217" t="s">
        <v>271</v>
      </c>
      <c r="D37" s="217" t="s">
        <v>293</v>
      </c>
      <c r="E37" s="162"/>
      <c r="F37" s="163"/>
      <c r="G37" s="163"/>
      <c r="H37" s="163"/>
      <c r="I37" s="162"/>
    </row>
    <row r="38" spans="1:9" s="164" customFormat="1" ht="63.75">
      <c r="A38" s="204">
        <f t="shared" ca="1" si="1"/>
        <v>18</v>
      </c>
      <c r="B38" s="206" t="s">
        <v>256</v>
      </c>
      <c r="C38" s="217" t="s">
        <v>257</v>
      </c>
      <c r="D38" s="217" t="s">
        <v>294</v>
      </c>
      <c r="E38" s="162"/>
      <c r="F38" s="163"/>
      <c r="G38" s="163"/>
      <c r="H38" s="163"/>
      <c r="I38" s="162"/>
    </row>
    <row r="39" spans="1:9" s="48" customFormat="1" ht="63.75">
      <c r="A39" s="61">
        <f t="shared" ca="1" si="1"/>
        <v>19</v>
      </c>
      <c r="B39" s="205" t="s">
        <v>273</v>
      </c>
      <c r="C39" s="217" t="s">
        <v>274</v>
      </c>
      <c r="D39" s="217" t="s">
        <v>292</v>
      </c>
      <c r="E39" s="54"/>
      <c r="F39" s="52"/>
      <c r="G39" s="52"/>
      <c r="H39" s="52"/>
      <c r="I39" s="61"/>
    </row>
    <row r="40" spans="1:9" s="174" customFormat="1" ht="15">
      <c r="A40" s="171"/>
      <c r="B40" s="197" t="s">
        <v>195</v>
      </c>
      <c r="C40" s="213"/>
      <c r="D40" s="173"/>
      <c r="E40" s="173"/>
      <c r="F40" s="172"/>
      <c r="G40" s="172"/>
      <c r="H40" s="172"/>
      <c r="I40" s="171"/>
    </row>
    <row r="41" spans="1:9" s="48" customFormat="1" ht="51">
      <c r="A41" s="61">
        <f t="shared" ca="1" si="1"/>
        <v>20</v>
      </c>
      <c r="B41" s="165" t="s">
        <v>196</v>
      </c>
      <c r="C41" s="52" t="s">
        <v>243</v>
      </c>
      <c r="D41" s="54" t="s">
        <v>219</v>
      </c>
      <c r="E41" s="54"/>
      <c r="F41" s="52"/>
      <c r="G41" s="52"/>
      <c r="H41" s="52"/>
      <c r="I41" s="61"/>
    </row>
    <row r="42" spans="1:9" s="188" customFormat="1" ht="51">
      <c r="A42" s="61">
        <f t="shared" ca="1" si="1"/>
        <v>21</v>
      </c>
      <c r="B42" s="165" t="s">
        <v>197</v>
      </c>
      <c r="C42" s="52" t="s">
        <v>242</v>
      </c>
      <c r="D42" s="219" t="s">
        <v>218</v>
      </c>
      <c r="E42" s="219"/>
      <c r="F42" s="220"/>
      <c r="G42" s="220"/>
      <c r="H42" s="220"/>
      <c r="I42" s="221"/>
    </row>
    <row r="43" spans="1:9" s="48" customFormat="1" ht="51">
      <c r="A43" s="61">
        <f t="shared" ca="1" si="1"/>
        <v>22</v>
      </c>
      <c r="B43" s="189" t="s">
        <v>198</v>
      </c>
      <c r="C43" s="217" t="s">
        <v>241</v>
      </c>
      <c r="D43" s="168" t="s">
        <v>295</v>
      </c>
      <c r="E43" s="169"/>
      <c r="F43" s="167"/>
      <c r="G43" s="167"/>
      <c r="H43" s="167"/>
      <c r="I43" s="166"/>
    </row>
    <row r="44" spans="1:9" s="170" customFormat="1" ht="51">
      <c r="A44" s="61">
        <f t="shared" ca="1" si="1"/>
        <v>23</v>
      </c>
      <c r="B44" s="201" t="s">
        <v>199</v>
      </c>
      <c r="C44" s="217" t="s">
        <v>240</v>
      </c>
      <c r="D44" s="201" t="s">
        <v>296</v>
      </c>
    </row>
    <row r="45" spans="1:9" s="195" customFormat="1" ht="15" customHeight="1">
      <c r="A45" s="171"/>
      <c r="B45" s="203" t="s">
        <v>200</v>
      </c>
      <c r="C45" s="215"/>
      <c r="D45" s="237"/>
    </row>
    <row r="46" spans="1:9" s="170" customFormat="1" ht="63.75">
      <c r="A46" s="61">
        <f t="shared" ca="1" si="1"/>
        <v>24</v>
      </c>
      <c r="B46" s="201" t="s">
        <v>206</v>
      </c>
      <c r="C46" s="217" t="s">
        <v>276</v>
      </c>
      <c r="D46" s="201" t="s">
        <v>297</v>
      </c>
    </row>
    <row r="47" spans="1:9" s="170" customFormat="1" ht="89.25">
      <c r="A47" s="61">
        <f t="shared" ca="1" si="1"/>
        <v>25</v>
      </c>
      <c r="B47" s="201" t="s">
        <v>220</v>
      </c>
      <c r="C47" s="217" t="s">
        <v>277</v>
      </c>
      <c r="D47" s="201" t="s">
        <v>298</v>
      </c>
    </row>
    <row r="48" spans="1:9" s="170" customFormat="1" ht="51">
      <c r="A48" s="61">
        <f t="shared" ca="1" si="1"/>
        <v>26</v>
      </c>
      <c r="B48" s="201" t="s">
        <v>204</v>
      </c>
      <c r="C48" s="201" t="s">
        <v>239</v>
      </c>
      <c r="D48" s="201" t="s">
        <v>299</v>
      </c>
    </row>
    <row r="49" spans="1:5" s="195" customFormat="1">
      <c r="A49" s="171"/>
      <c r="B49" s="203" t="s">
        <v>202</v>
      </c>
      <c r="C49" s="215"/>
      <c r="D49" s="237"/>
    </row>
    <row r="50" spans="1:5" s="170" customFormat="1" ht="63.75">
      <c r="A50" s="61">
        <f t="shared" ca="1" si="1"/>
        <v>27</v>
      </c>
      <c r="B50" s="201" t="s">
        <v>221</v>
      </c>
      <c r="C50" s="201" t="s">
        <v>227</v>
      </c>
      <c r="D50" s="218" t="s">
        <v>300</v>
      </c>
    </row>
    <row r="51" spans="1:5" s="170" customFormat="1" ht="51">
      <c r="A51" s="61">
        <f t="shared" ca="1" si="1"/>
        <v>28</v>
      </c>
      <c r="B51" s="201" t="s">
        <v>223</v>
      </c>
      <c r="C51" s="201" t="s">
        <v>275</v>
      </c>
      <c r="D51" s="201" t="s">
        <v>301</v>
      </c>
    </row>
    <row r="52" spans="1:5" s="170" customFormat="1" ht="63.75">
      <c r="A52" s="61">
        <f t="shared" ca="1" si="1"/>
        <v>29</v>
      </c>
      <c r="B52" s="217" t="s">
        <v>222</v>
      </c>
      <c r="C52" s="59" t="s">
        <v>228</v>
      </c>
      <c r="D52" s="59" t="s">
        <v>302</v>
      </c>
      <c r="E52" s="239"/>
    </row>
    <row r="53" spans="1:5" s="170" customFormat="1" ht="51">
      <c r="A53" s="61">
        <f t="shared" ca="1" si="1"/>
        <v>30</v>
      </c>
      <c r="B53" s="217" t="s">
        <v>224</v>
      </c>
      <c r="C53" s="59" t="s">
        <v>226</v>
      </c>
      <c r="D53" s="59" t="s">
        <v>303</v>
      </c>
      <c r="E53" s="239"/>
    </row>
    <row r="54" spans="1:5" s="170" customFormat="1" ht="63.75">
      <c r="A54" s="61">
        <f t="shared" ca="1" si="1"/>
        <v>31</v>
      </c>
      <c r="B54" s="201" t="s">
        <v>225</v>
      </c>
      <c r="C54" s="201" t="s">
        <v>215</v>
      </c>
      <c r="D54" s="201" t="s">
        <v>303</v>
      </c>
    </row>
    <row r="55" spans="1:5" s="195" customFormat="1">
      <c r="A55" s="171"/>
      <c r="B55" s="203" t="s">
        <v>201</v>
      </c>
      <c r="C55" s="215"/>
      <c r="D55" s="237"/>
    </row>
    <row r="56" spans="1:5" s="170" customFormat="1" ht="93.75" customHeight="1">
      <c r="A56" s="61">
        <f t="shared" ca="1" si="1"/>
        <v>32</v>
      </c>
      <c r="B56" s="201" t="s">
        <v>210</v>
      </c>
      <c r="C56" s="201" t="s">
        <v>209</v>
      </c>
      <c r="D56" s="201" t="s">
        <v>304</v>
      </c>
    </row>
    <row r="57" spans="1:5" s="170" customFormat="1" ht="89.25" customHeight="1">
      <c r="A57" s="61">
        <f t="shared" ca="1" si="1"/>
        <v>33</v>
      </c>
      <c r="B57" s="201" t="s">
        <v>211</v>
      </c>
      <c r="C57" s="201" t="s">
        <v>209</v>
      </c>
      <c r="D57" s="201" t="s">
        <v>305</v>
      </c>
    </row>
    <row r="58" spans="1:5" s="170" customFormat="1" ht="89.25">
      <c r="A58" s="61">
        <f t="shared" ca="1" si="1"/>
        <v>34</v>
      </c>
      <c r="B58" s="201" t="s">
        <v>212</v>
      </c>
      <c r="C58" s="201" t="s">
        <v>229</v>
      </c>
      <c r="D58" s="201" t="s">
        <v>306</v>
      </c>
    </row>
    <row r="59" spans="1:5" s="170" customFormat="1" ht="89.25">
      <c r="A59" s="61">
        <f t="shared" ca="1" si="1"/>
        <v>35</v>
      </c>
      <c r="B59" s="201" t="s">
        <v>213</v>
      </c>
      <c r="C59" s="201" t="s">
        <v>230</v>
      </c>
      <c r="D59" s="201" t="s">
        <v>306</v>
      </c>
    </row>
    <row r="60" spans="1:5" s="170" customFormat="1" ht="63.75">
      <c r="A60" s="61">
        <f t="shared" ca="1" si="1"/>
        <v>36</v>
      </c>
      <c r="B60" s="201" t="s">
        <v>205</v>
      </c>
      <c r="C60" s="202" t="s">
        <v>231</v>
      </c>
      <c r="D60" s="201" t="s">
        <v>307</v>
      </c>
    </row>
    <row r="61" spans="1:5" s="170" customFormat="1" ht="76.5">
      <c r="A61" s="61">
        <v>35</v>
      </c>
      <c r="B61" s="201" t="s">
        <v>214</v>
      </c>
      <c r="C61" s="202" t="s">
        <v>232</v>
      </c>
      <c r="D61" s="218" t="s">
        <v>308</v>
      </c>
    </row>
    <row r="62" spans="1:5" s="170" customFormat="1">
      <c r="A62" s="61"/>
      <c r="B62" s="193"/>
      <c r="C62" s="214"/>
      <c r="D62" s="218"/>
    </row>
    <row r="63" spans="1:5" s="170" customFormat="1">
      <c r="A63" s="61"/>
      <c r="B63" s="193"/>
      <c r="C63" s="214"/>
      <c r="D63" s="218"/>
    </row>
    <row r="64" spans="1:5" s="170" customFormat="1">
      <c r="A64" s="61"/>
      <c r="B64" s="193"/>
      <c r="C64" s="214"/>
      <c r="D64" s="218"/>
    </row>
    <row r="65" spans="1:4" s="170" customFormat="1">
      <c r="A65" s="61"/>
      <c r="B65" s="193"/>
      <c r="C65" s="214"/>
      <c r="D65" s="218"/>
    </row>
    <row r="66" spans="1:4" s="170" customFormat="1">
      <c r="A66" s="61"/>
      <c r="B66" s="193"/>
      <c r="C66" s="214"/>
      <c r="D66" s="218"/>
    </row>
    <row r="67" spans="1:4" s="170" customFormat="1">
      <c r="A67" s="61"/>
      <c r="B67" s="193"/>
      <c r="C67" s="214"/>
      <c r="D67" s="218"/>
    </row>
    <row r="68" spans="1:4" s="170" customFormat="1">
      <c r="A68" s="61"/>
      <c r="B68" s="193"/>
      <c r="C68" s="214"/>
      <c r="D68" s="218"/>
    </row>
    <row r="69" spans="1:4" s="170" customFormat="1">
      <c r="A69" s="61"/>
      <c r="B69" s="193"/>
      <c r="C69" s="214"/>
      <c r="D69" s="218"/>
    </row>
    <row r="70" spans="1:4" s="170" customFormat="1">
      <c r="A70" s="61"/>
      <c r="B70" s="193"/>
      <c r="C70" s="214"/>
      <c r="D70" s="218"/>
    </row>
    <row r="71" spans="1:4" s="170" customFormat="1">
      <c r="A71" s="61"/>
      <c r="B71" s="193"/>
      <c r="C71" s="214"/>
      <c r="D71" s="218"/>
    </row>
    <row r="72" spans="1:4" s="170" customFormat="1">
      <c r="A72" s="61"/>
      <c r="B72" s="193"/>
      <c r="C72" s="214"/>
      <c r="D72" s="218"/>
    </row>
    <row r="73" spans="1:4" s="170" customFormat="1">
      <c r="A73" s="61"/>
      <c r="B73" s="193"/>
      <c r="C73" s="214"/>
      <c r="D73" s="218"/>
    </row>
    <row r="74" spans="1:4" s="170" customFormat="1">
      <c r="A74" s="61"/>
      <c r="B74" s="193"/>
      <c r="C74" s="214"/>
      <c r="D74" s="218"/>
    </row>
    <row r="75" spans="1:4" s="170" customFormat="1">
      <c r="A75" s="61"/>
      <c r="B75" s="193"/>
      <c r="C75" s="214"/>
      <c r="D75" s="218"/>
    </row>
    <row r="76" spans="1:4" s="170" customFormat="1">
      <c r="A76" s="61"/>
      <c r="B76" s="193"/>
      <c r="C76" s="214"/>
      <c r="D76" s="218"/>
    </row>
    <row r="77" spans="1:4" s="170" customFormat="1">
      <c r="A77" s="61"/>
      <c r="B77" s="193"/>
      <c r="C77" s="214"/>
      <c r="D77" s="218"/>
    </row>
    <row r="78" spans="1:4" s="170" customFormat="1">
      <c r="A78" s="61"/>
      <c r="B78" s="193"/>
      <c r="C78" s="214"/>
      <c r="D78" s="218"/>
    </row>
    <row r="79" spans="1:4" s="170" customFormat="1">
      <c r="A79" s="61"/>
      <c r="B79" s="193"/>
      <c r="C79" s="214"/>
      <c r="D79" s="218"/>
    </row>
    <row r="80" spans="1:4" s="170" customFormat="1">
      <c r="A80" s="229"/>
      <c r="B80" s="193"/>
      <c r="C80" s="214"/>
      <c r="D80" s="218"/>
    </row>
    <row r="81" spans="1:4" s="170" customFormat="1">
      <c r="A81" s="229"/>
      <c r="B81" s="193"/>
      <c r="C81" s="214"/>
      <c r="D81" s="218"/>
    </row>
    <row r="82" spans="1:4" s="170" customFormat="1">
      <c r="A82" s="229"/>
      <c r="B82" s="193"/>
      <c r="C82" s="214"/>
      <c r="D82" s="218"/>
    </row>
    <row r="83" spans="1:4" s="170" customFormat="1">
      <c r="A83" s="229"/>
      <c r="B83" s="193"/>
      <c r="C83" s="214"/>
      <c r="D83" s="218"/>
    </row>
    <row r="84" spans="1:4" s="170" customFormat="1">
      <c r="A84" s="229"/>
      <c r="B84" s="193"/>
      <c r="C84" s="214"/>
      <c r="D84" s="218"/>
    </row>
    <row r="85" spans="1:4" s="170" customFormat="1">
      <c r="A85" s="229"/>
      <c r="B85" s="193"/>
      <c r="C85" s="214"/>
      <c r="D85" s="218"/>
    </row>
    <row r="86" spans="1:4" s="170" customFormat="1">
      <c r="A86" s="229"/>
      <c r="B86" s="193"/>
      <c r="C86" s="214"/>
      <c r="D86" s="218"/>
    </row>
    <row r="87" spans="1:4" s="170" customFormat="1">
      <c r="A87" s="229"/>
      <c r="B87" s="193"/>
      <c r="C87" s="214"/>
      <c r="D87" s="218"/>
    </row>
    <row r="88" spans="1:4" s="170" customFormat="1">
      <c r="A88" s="229"/>
      <c r="B88" s="193"/>
      <c r="C88" s="214"/>
      <c r="D88" s="218"/>
    </row>
    <row r="89" spans="1:4" s="170" customFormat="1">
      <c r="A89" s="229"/>
      <c r="B89" s="193"/>
      <c r="C89" s="214"/>
      <c r="D89" s="218"/>
    </row>
    <row r="90" spans="1:4" s="170" customFormat="1">
      <c r="A90" s="229"/>
      <c r="B90" s="193"/>
      <c r="C90" s="214"/>
      <c r="D90" s="218"/>
    </row>
    <row r="91" spans="1:4" s="170" customFormat="1">
      <c r="A91" s="229"/>
      <c r="B91" s="193"/>
      <c r="C91" s="214"/>
      <c r="D91" s="218"/>
    </row>
    <row r="92" spans="1:4" s="170" customFormat="1">
      <c r="A92" s="229"/>
      <c r="B92" s="193"/>
      <c r="C92" s="214"/>
      <c r="D92" s="218"/>
    </row>
    <row r="93" spans="1:4" s="170" customFormat="1">
      <c r="A93" s="229"/>
      <c r="B93" s="193"/>
      <c r="C93" s="214"/>
      <c r="D93" s="218"/>
    </row>
    <row r="94" spans="1:4" s="170" customFormat="1">
      <c r="A94" s="229"/>
      <c r="B94" s="193"/>
      <c r="C94" s="214"/>
      <c r="D94" s="218"/>
    </row>
    <row r="95" spans="1:4" s="170" customFormat="1">
      <c r="A95" s="229"/>
      <c r="B95" s="193"/>
      <c r="C95" s="214"/>
      <c r="D95" s="218"/>
    </row>
    <row r="96" spans="1:4" s="170" customFormat="1">
      <c r="A96" s="229"/>
      <c r="B96" s="193"/>
      <c r="C96" s="214"/>
      <c r="D96" s="218"/>
    </row>
    <row r="97" spans="1:4" s="170" customFormat="1">
      <c r="A97" s="229"/>
      <c r="B97" s="193"/>
      <c r="C97" s="214"/>
      <c r="D97" s="218"/>
    </row>
    <row r="98" spans="1:4" s="170" customFormat="1">
      <c r="A98" s="229"/>
      <c r="B98" s="193"/>
      <c r="C98" s="214"/>
      <c r="D98" s="218"/>
    </row>
    <row r="99" spans="1:4" s="170" customFormat="1">
      <c r="A99" s="229"/>
      <c r="B99" s="193"/>
      <c r="C99" s="214"/>
      <c r="D99" s="218"/>
    </row>
    <row r="100" spans="1:4" s="170" customFormat="1">
      <c r="A100" s="229"/>
      <c r="B100" s="193"/>
      <c r="C100" s="214"/>
      <c r="D100" s="218"/>
    </row>
    <row r="101" spans="1:4" s="170" customFormat="1">
      <c r="A101" s="229"/>
      <c r="B101" s="193"/>
      <c r="C101" s="214"/>
      <c r="D101" s="218"/>
    </row>
    <row r="102" spans="1:4" s="170" customFormat="1">
      <c r="A102" s="229"/>
      <c r="B102" s="193"/>
      <c r="C102" s="214"/>
      <c r="D102" s="218"/>
    </row>
    <row r="103" spans="1:4" s="170" customFormat="1">
      <c r="A103" s="229"/>
      <c r="B103" s="193"/>
      <c r="C103" s="214"/>
      <c r="D103" s="218"/>
    </row>
    <row r="104" spans="1:4" s="170" customFormat="1">
      <c r="A104" s="229"/>
      <c r="B104" s="193"/>
      <c r="C104" s="214"/>
      <c r="D104" s="218"/>
    </row>
    <row r="105" spans="1:4" s="170" customFormat="1">
      <c r="A105" s="229"/>
      <c r="B105" s="193"/>
      <c r="C105" s="214"/>
      <c r="D105" s="218"/>
    </row>
    <row r="106" spans="1:4" s="170" customFormat="1">
      <c r="A106" s="229"/>
      <c r="B106" s="193"/>
      <c r="C106" s="214"/>
      <c r="D106" s="218"/>
    </row>
    <row r="107" spans="1:4" s="170" customFormat="1">
      <c r="A107" s="229"/>
      <c r="B107" s="193"/>
      <c r="C107" s="214"/>
      <c r="D107" s="218"/>
    </row>
    <row r="108" spans="1:4" s="170" customFormat="1">
      <c r="A108" s="229"/>
      <c r="B108" s="193"/>
      <c r="C108" s="214"/>
      <c r="D108" s="218"/>
    </row>
    <row r="109" spans="1:4" s="170" customFormat="1">
      <c r="A109" s="229"/>
      <c r="B109" s="193"/>
      <c r="C109" s="214"/>
      <c r="D109" s="218"/>
    </row>
    <row r="110" spans="1:4" s="170" customFormat="1">
      <c r="A110" s="229"/>
      <c r="B110" s="193"/>
      <c r="C110" s="214"/>
      <c r="D110" s="218"/>
    </row>
    <row r="111" spans="1:4" s="170" customFormat="1">
      <c r="A111" s="229"/>
      <c r="B111" s="193"/>
      <c r="C111" s="214"/>
      <c r="D111" s="218"/>
    </row>
    <row r="112" spans="1:4" s="170" customFormat="1">
      <c r="A112" s="229"/>
      <c r="B112" s="193"/>
      <c r="C112" s="214"/>
      <c r="D112" s="218"/>
    </row>
    <row r="113" spans="1:4" s="170" customFormat="1">
      <c r="A113" s="229"/>
      <c r="B113" s="193"/>
      <c r="C113" s="214"/>
      <c r="D113" s="218"/>
    </row>
    <row r="114" spans="1:4" s="170" customFormat="1">
      <c r="A114" s="229"/>
      <c r="B114" s="193"/>
      <c r="C114" s="214"/>
      <c r="D114" s="218"/>
    </row>
    <row r="115" spans="1:4" s="170" customFormat="1">
      <c r="A115" s="229"/>
      <c r="B115" s="193"/>
      <c r="C115" s="214"/>
      <c r="D115" s="218"/>
    </row>
    <row r="116" spans="1:4" s="170" customFormat="1">
      <c r="A116" s="229"/>
      <c r="B116" s="193"/>
      <c r="C116" s="214"/>
      <c r="D116" s="218"/>
    </row>
    <row r="117" spans="1:4" s="170" customFormat="1">
      <c r="A117" s="229"/>
      <c r="B117" s="193"/>
      <c r="C117" s="214"/>
      <c r="D117" s="218"/>
    </row>
    <row r="118" spans="1:4" s="170" customFormat="1">
      <c r="A118" s="229"/>
      <c r="B118" s="193"/>
      <c r="C118" s="214"/>
      <c r="D118" s="218"/>
    </row>
    <row r="119" spans="1:4" s="170" customFormat="1">
      <c r="A119" s="229"/>
      <c r="B119" s="193"/>
      <c r="C119" s="214"/>
      <c r="D119" s="218"/>
    </row>
    <row r="120" spans="1:4" s="170" customFormat="1">
      <c r="A120" s="229"/>
      <c r="B120" s="193"/>
      <c r="C120" s="214"/>
      <c r="D120" s="218"/>
    </row>
    <row r="121" spans="1:4" s="170" customFormat="1">
      <c r="A121" s="229"/>
      <c r="B121" s="193"/>
      <c r="C121" s="214"/>
      <c r="D121" s="218"/>
    </row>
    <row r="122" spans="1:4" s="170" customFormat="1">
      <c r="A122" s="229"/>
      <c r="B122" s="193"/>
      <c r="C122" s="214"/>
      <c r="D122" s="218"/>
    </row>
    <row r="123" spans="1:4" s="170" customFormat="1">
      <c r="A123" s="229"/>
      <c r="B123" s="193"/>
      <c r="C123" s="214"/>
      <c r="D123" s="218"/>
    </row>
    <row r="124" spans="1:4" s="170" customFormat="1">
      <c r="A124" s="229"/>
      <c r="B124" s="193"/>
      <c r="C124" s="214"/>
      <c r="D124" s="218"/>
    </row>
    <row r="125" spans="1:4" s="170" customFormat="1">
      <c r="A125" s="229"/>
      <c r="B125" s="193"/>
      <c r="C125" s="214"/>
      <c r="D125" s="218"/>
    </row>
    <row r="126" spans="1:4" s="170" customFormat="1">
      <c r="A126" s="229"/>
      <c r="B126" s="193"/>
      <c r="C126" s="214"/>
      <c r="D126" s="218"/>
    </row>
    <row r="127" spans="1:4" s="170" customFormat="1">
      <c r="A127" s="229"/>
      <c r="B127" s="193"/>
      <c r="C127" s="214"/>
      <c r="D127" s="218"/>
    </row>
    <row r="128" spans="1:4" s="170" customFormat="1">
      <c r="A128" s="229"/>
      <c r="B128" s="193"/>
      <c r="C128" s="214"/>
      <c r="D128" s="218"/>
    </row>
    <row r="129" spans="1:4" s="170" customFormat="1">
      <c r="A129" s="229"/>
      <c r="B129" s="193"/>
      <c r="C129" s="214"/>
      <c r="D129" s="218"/>
    </row>
    <row r="130" spans="1:4" s="170" customFormat="1">
      <c r="A130" s="229"/>
      <c r="B130" s="193"/>
      <c r="C130" s="214"/>
      <c r="D130" s="218"/>
    </row>
    <row r="131" spans="1:4" s="170" customFormat="1">
      <c r="A131" s="229"/>
      <c r="B131" s="193"/>
      <c r="C131" s="214"/>
      <c r="D131" s="218"/>
    </row>
    <row r="132" spans="1:4" s="170" customFormat="1">
      <c r="A132" s="229"/>
      <c r="B132" s="193"/>
      <c r="C132" s="214"/>
      <c r="D132" s="218"/>
    </row>
    <row r="133" spans="1:4" s="170" customFormat="1">
      <c r="A133" s="229"/>
      <c r="B133" s="193"/>
      <c r="C133" s="214"/>
      <c r="D133" s="218"/>
    </row>
    <row r="134" spans="1:4" s="170" customFormat="1">
      <c r="A134" s="229"/>
      <c r="B134" s="193"/>
      <c r="C134" s="214"/>
      <c r="D134" s="218"/>
    </row>
    <row r="135" spans="1:4" s="170" customFormat="1">
      <c r="A135" s="229"/>
      <c r="B135" s="193"/>
      <c r="C135" s="214"/>
      <c r="D135" s="218"/>
    </row>
    <row r="136" spans="1:4" s="170" customFormat="1">
      <c r="A136" s="229"/>
      <c r="B136" s="193"/>
      <c r="C136" s="214"/>
      <c r="D136" s="218"/>
    </row>
    <row r="137" spans="1:4" s="170" customFormat="1">
      <c r="A137" s="229"/>
      <c r="B137" s="193"/>
      <c r="C137" s="214"/>
      <c r="D137" s="218"/>
    </row>
    <row r="138" spans="1:4" s="170" customFormat="1">
      <c r="A138" s="229"/>
      <c r="B138" s="193"/>
      <c r="C138" s="214"/>
      <c r="D138" s="218"/>
    </row>
    <row r="139" spans="1:4" s="170" customFormat="1">
      <c r="A139" s="229"/>
      <c r="B139" s="193"/>
      <c r="C139" s="214"/>
      <c r="D139" s="218"/>
    </row>
    <row r="140" spans="1:4" s="170" customFormat="1">
      <c r="A140" s="229"/>
      <c r="B140" s="193"/>
      <c r="C140" s="214"/>
      <c r="D140" s="218"/>
    </row>
    <row r="141" spans="1:4" s="170" customFormat="1">
      <c r="A141" s="229"/>
      <c r="B141" s="193"/>
      <c r="C141" s="214"/>
      <c r="D141" s="218"/>
    </row>
    <row r="142" spans="1:4" s="170" customFormat="1">
      <c r="A142" s="229"/>
      <c r="B142" s="193"/>
      <c r="C142" s="214"/>
      <c r="D142" s="218"/>
    </row>
    <row r="143" spans="1:4" s="170" customFormat="1">
      <c r="A143" s="229"/>
      <c r="B143" s="193"/>
      <c r="C143" s="214"/>
      <c r="D143" s="218"/>
    </row>
    <row r="144" spans="1:4" s="170" customFormat="1">
      <c r="A144" s="229"/>
      <c r="B144" s="193"/>
      <c r="C144" s="214"/>
      <c r="D144" s="218"/>
    </row>
    <row r="145" spans="1:4" s="170" customFormat="1">
      <c r="A145" s="229"/>
      <c r="B145" s="193"/>
      <c r="C145" s="214"/>
      <c r="D145" s="218"/>
    </row>
    <row r="146" spans="1:4" s="170" customFormat="1">
      <c r="A146" s="229"/>
      <c r="B146" s="193"/>
      <c r="C146" s="214"/>
      <c r="D146" s="218"/>
    </row>
    <row r="147" spans="1:4" s="170" customFormat="1">
      <c r="A147" s="229"/>
      <c r="B147" s="193"/>
      <c r="C147" s="214"/>
      <c r="D147" s="218"/>
    </row>
    <row r="148" spans="1:4" s="170" customFormat="1">
      <c r="A148" s="229"/>
      <c r="B148" s="193"/>
      <c r="C148" s="214"/>
      <c r="D148" s="218"/>
    </row>
    <row r="149" spans="1:4" s="170" customFormat="1">
      <c r="A149" s="229"/>
      <c r="B149" s="193"/>
      <c r="C149" s="214"/>
      <c r="D149" s="218"/>
    </row>
    <row r="150" spans="1:4" s="170" customFormat="1">
      <c r="A150" s="229"/>
      <c r="B150" s="193"/>
      <c r="C150" s="214"/>
      <c r="D150" s="218"/>
    </row>
    <row r="151" spans="1:4" s="170" customFormat="1">
      <c r="A151" s="229"/>
      <c r="B151" s="193"/>
      <c r="C151" s="214"/>
      <c r="D151" s="218"/>
    </row>
    <row r="152" spans="1:4" s="170" customFormat="1">
      <c r="A152" s="229"/>
      <c r="B152" s="193"/>
      <c r="C152" s="214"/>
      <c r="D152" s="218"/>
    </row>
    <row r="153" spans="1:4" s="170" customFormat="1">
      <c r="A153" s="229"/>
      <c r="B153" s="193"/>
      <c r="C153" s="214"/>
      <c r="D153" s="218"/>
    </row>
    <row r="154" spans="1:4" s="170" customFormat="1">
      <c r="A154" s="229"/>
      <c r="B154" s="193"/>
      <c r="C154" s="214"/>
      <c r="D154" s="218"/>
    </row>
    <row r="155" spans="1:4" s="170" customFormat="1">
      <c r="A155" s="229"/>
      <c r="B155" s="193"/>
      <c r="C155" s="214"/>
      <c r="D155" s="218"/>
    </row>
    <row r="156" spans="1:4" s="170" customFormat="1">
      <c r="A156" s="229"/>
      <c r="B156" s="193"/>
      <c r="C156" s="214"/>
      <c r="D156" s="218"/>
    </row>
    <row r="157" spans="1:4" s="170" customFormat="1">
      <c r="A157" s="229"/>
      <c r="B157" s="193"/>
      <c r="C157" s="214"/>
      <c r="D157" s="218"/>
    </row>
    <row r="158" spans="1:4" s="170" customFormat="1">
      <c r="A158" s="229"/>
      <c r="B158" s="193"/>
      <c r="C158" s="214"/>
      <c r="D158" s="218"/>
    </row>
    <row r="159" spans="1:4" s="170" customFormat="1">
      <c r="A159" s="229"/>
      <c r="B159" s="193"/>
      <c r="C159" s="214"/>
      <c r="D159" s="218"/>
    </row>
    <row r="160" spans="1:4" s="170" customFormat="1">
      <c r="A160" s="229"/>
      <c r="B160" s="193"/>
      <c r="C160" s="214"/>
      <c r="D160" s="218"/>
    </row>
    <row r="161" spans="1:4" s="170" customFormat="1">
      <c r="A161" s="229"/>
      <c r="B161" s="193"/>
      <c r="C161" s="214"/>
      <c r="D161" s="218"/>
    </row>
    <row r="162" spans="1:4" s="170" customFormat="1">
      <c r="A162" s="229"/>
      <c r="B162" s="193"/>
      <c r="C162" s="214"/>
      <c r="D162" s="218"/>
    </row>
    <row r="163" spans="1:4" s="170" customFormat="1">
      <c r="A163" s="229"/>
      <c r="B163" s="193"/>
      <c r="C163" s="214"/>
      <c r="D163" s="218"/>
    </row>
    <row r="164" spans="1:4" s="170" customFormat="1">
      <c r="A164" s="229"/>
      <c r="B164" s="193"/>
      <c r="C164" s="214"/>
      <c r="D164" s="218"/>
    </row>
    <row r="165" spans="1:4" s="170" customFormat="1">
      <c r="A165" s="229"/>
      <c r="B165" s="193"/>
      <c r="C165" s="214"/>
      <c r="D165" s="218"/>
    </row>
    <row r="166" spans="1:4" s="170" customFormat="1">
      <c r="A166" s="229"/>
      <c r="B166" s="193"/>
      <c r="C166" s="214"/>
      <c r="D166" s="218"/>
    </row>
    <row r="167" spans="1:4" s="170" customFormat="1">
      <c r="A167" s="229"/>
      <c r="B167" s="193"/>
      <c r="C167" s="214"/>
      <c r="D167" s="218"/>
    </row>
    <row r="168" spans="1:4" s="170" customFormat="1">
      <c r="A168" s="229"/>
      <c r="B168" s="193"/>
      <c r="C168" s="214"/>
      <c r="D168" s="218"/>
    </row>
    <row r="169" spans="1:4" s="170" customFormat="1">
      <c r="A169" s="229"/>
      <c r="B169" s="193"/>
      <c r="C169" s="214"/>
      <c r="D169" s="218"/>
    </row>
    <row r="170" spans="1:4" s="170" customFormat="1">
      <c r="A170" s="229"/>
      <c r="B170" s="193"/>
      <c r="C170" s="214"/>
      <c r="D170" s="218"/>
    </row>
    <row r="171" spans="1:4" s="170" customFormat="1">
      <c r="A171" s="229"/>
      <c r="B171" s="193"/>
      <c r="C171" s="214"/>
      <c r="D171" s="218"/>
    </row>
    <row r="172" spans="1:4" s="170" customFormat="1">
      <c r="A172" s="229"/>
      <c r="B172" s="193"/>
      <c r="C172" s="214"/>
      <c r="D172" s="218"/>
    </row>
    <row r="173" spans="1:4" s="170" customFormat="1">
      <c r="A173" s="229"/>
      <c r="B173" s="193"/>
      <c r="C173" s="214"/>
      <c r="D173" s="218"/>
    </row>
    <row r="174" spans="1:4" s="170" customFormat="1">
      <c r="A174" s="229"/>
      <c r="B174" s="193"/>
      <c r="C174" s="214"/>
      <c r="D174" s="218"/>
    </row>
    <row r="175" spans="1:4" s="170" customFormat="1">
      <c r="A175" s="229"/>
      <c r="B175" s="193"/>
      <c r="C175" s="214"/>
      <c r="D175" s="218"/>
    </row>
    <row r="176" spans="1:4" s="170" customFormat="1">
      <c r="A176" s="229"/>
      <c r="B176" s="193"/>
      <c r="C176" s="214"/>
      <c r="D176" s="218"/>
    </row>
    <row r="177" spans="1:4" s="170" customFormat="1">
      <c r="A177" s="229"/>
      <c r="B177" s="193"/>
      <c r="C177" s="214"/>
      <c r="D177" s="218"/>
    </row>
    <row r="178" spans="1:4" s="170" customFormat="1">
      <c r="A178" s="229"/>
      <c r="B178" s="193"/>
      <c r="C178" s="214"/>
      <c r="D178" s="218"/>
    </row>
    <row r="179" spans="1:4" s="170" customFormat="1">
      <c r="A179" s="229"/>
      <c r="B179" s="193"/>
      <c r="C179" s="214"/>
      <c r="D179" s="218"/>
    </row>
    <row r="180" spans="1:4" s="170" customFormat="1">
      <c r="A180" s="229"/>
      <c r="B180" s="193"/>
      <c r="C180" s="214"/>
      <c r="D180" s="218"/>
    </row>
    <row r="181" spans="1:4" s="170" customFormat="1">
      <c r="A181" s="229"/>
      <c r="B181" s="193"/>
      <c r="C181" s="214"/>
      <c r="D181" s="218"/>
    </row>
    <row r="182" spans="1:4" s="170" customFormat="1">
      <c r="A182" s="229"/>
      <c r="B182" s="193"/>
      <c r="C182" s="214"/>
      <c r="D182" s="218"/>
    </row>
    <row r="183" spans="1:4" s="170" customFormat="1">
      <c r="A183" s="229"/>
      <c r="B183" s="193"/>
      <c r="C183" s="214"/>
      <c r="D183" s="218"/>
    </row>
    <row r="184" spans="1:4" s="170" customFormat="1">
      <c r="A184" s="229"/>
      <c r="B184" s="193"/>
      <c r="C184" s="214"/>
      <c r="D184" s="218"/>
    </row>
    <row r="185" spans="1:4" s="170" customFormat="1">
      <c r="A185" s="229"/>
      <c r="B185" s="193"/>
      <c r="C185" s="214"/>
      <c r="D185" s="218"/>
    </row>
    <row r="186" spans="1:4" s="170" customFormat="1">
      <c r="A186" s="229"/>
      <c r="B186" s="193"/>
      <c r="C186" s="214"/>
      <c r="D186" s="218"/>
    </row>
    <row r="187" spans="1:4" s="170" customFormat="1">
      <c r="A187" s="229"/>
      <c r="B187" s="193"/>
      <c r="C187" s="214"/>
      <c r="D187" s="218"/>
    </row>
    <row r="188" spans="1:4" s="170" customFormat="1">
      <c r="A188" s="229"/>
      <c r="B188" s="193"/>
      <c r="C188" s="214"/>
      <c r="D188" s="218"/>
    </row>
    <row r="189" spans="1:4" s="170" customFormat="1">
      <c r="A189" s="229"/>
      <c r="B189" s="193"/>
      <c r="C189" s="214"/>
      <c r="D189" s="218"/>
    </row>
    <row r="190" spans="1:4" s="170" customFormat="1">
      <c r="A190" s="229"/>
      <c r="B190" s="193"/>
      <c r="C190" s="214"/>
      <c r="D190" s="218"/>
    </row>
    <row r="191" spans="1:4" s="170" customFormat="1">
      <c r="A191" s="229"/>
      <c r="B191" s="193"/>
      <c r="C191" s="214"/>
      <c r="D191" s="218"/>
    </row>
    <row r="192" spans="1:4" s="170" customFormat="1">
      <c r="A192" s="229"/>
      <c r="B192" s="193"/>
      <c r="C192" s="214"/>
      <c r="D192" s="218"/>
    </row>
    <row r="193" spans="1:4" s="170" customFormat="1">
      <c r="A193" s="229"/>
      <c r="B193" s="193"/>
      <c r="C193" s="214"/>
      <c r="D193" s="218"/>
    </row>
    <row r="194" spans="1:4" s="170" customFormat="1">
      <c r="A194" s="229"/>
      <c r="B194" s="193"/>
      <c r="C194" s="214"/>
      <c r="D194" s="218"/>
    </row>
    <row r="195" spans="1:4" s="170" customFormat="1">
      <c r="A195" s="229"/>
      <c r="B195" s="193"/>
      <c r="C195" s="214"/>
      <c r="D195" s="218"/>
    </row>
    <row r="196" spans="1:4" s="170" customFormat="1">
      <c r="A196" s="229"/>
      <c r="B196" s="193"/>
      <c r="C196" s="214"/>
      <c r="D196" s="218"/>
    </row>
    <row r="197" spans="1:4" s="170" customFormat="1">
      <c r="A197" s="229"/>
      <c r="B197" s="193"/>
      <c r="C197" s="214"/>
      <c r="D197" s="218"/>
    </row>
    <row r="198" spans="1:4" s="170" customFormat="1">
      <c r="A198" s="229"/>
      <c r="B198" s="193"/>
      <c r="C198" s="214"/>
      <c r="D198" s="218"/>
    </row>
    <row r="199" spans="1:4" s="170" customFormat="1">
      <c r="A199" s="229"/>
      <c r="B199" s="193"/>
      <c r="C199" s="214"/>
      <c r="D199" s="218"/>
    </row>
    <row r="200" spans="1:4" s="170" customFormat="1">
      <c r="A200" s="229"/>
      <c r="B200" s="193"/>
      <c r="C200" s="214"/>
      <c r="D200" s="218"/>
    </row>
    <row r="201" spans="1:4" s="170" customFormat="1">
      <c r="A201" s="229"/>
      <c r="B201" s="193"/>
      <c r="C201" s="214"/>
      <c r="D201" s="218"/>
    </row>
    <row r="202" spans="1:4" s="170" customFormat="1">
      <c r="A202" s="229"/>
      <c r="B202" s="193"/>
      <c r="C202" s="214"/>
      <c r="D202" s="218"/>
    </row>
    <row r="203" spans="1:4" s="170" customFormat="1">
      <c r="A203" s="229"/>
      <c r="B203" s="193"/>
      <c r="C203" s="214"/>
      <c r="D203" s="218"/>
    </row>
    <row r="204" spans="1:4" s="170" customFormat="1">
      <c r="A204" s="229"/>
      <c r="B204" s="193"/>
      <c r="C204" s="214"/>
      <c r="D204" s="218"/>
    </row>
    <row r="205" spans="1:4" s="170" customFormat="1">
      <c r="A205" s="229"/>
      <c r="B205" s="193"/>
      <c r="C205" s="214"/>
      <c r="D205" s="218"/>
    </row>
    <row r="206" spans="1:4" s="170" customFormat="1">
      <c r="A206" s="229"/>
      <c r="B206" s="193"/>
      <c r="C206" s="214"/>
      <c r="D206" s="218"/>
    </row>
    <row r="207" spans="1:4" s="170" customFormat="1">
      <c r="A207" s="229"/>
      <c r="B207" s="193"/>
      <c r="C207" s="214"/>
      <c r="D207" s="218"/>
    </row>
    <row r="208" spans="1:4" s="170" customFormat="1">
      <c r="A208" s="229"/>
      <c r="B208" s="193"/>
      <c r="C208" s="214"/>
      <c r="D208" s="218"/>
    </row>
    <row r="209" spans="1:4" s="170" customFormat="1">
      <c r="A209" s="229"/>
      <c r="B209" s="193"/>
      <c r="C209" s="214"/>
      <c r="D209" s="218"/>
    </row>
    <row r="210" spans="1:4" s="170" customFormat="1">
      <c r="A210" s="229"/>
      <c r="B210" s="193"/>
      <c r="C210" s="214"/>
      <c r="D210" s="218"/>
    </row>
    <row r="211" spans="1:4" s="170" customFormat="1">
      <c r="A211" s="229"/>
      <c r="B211" s="193"/>
      <c r="C211" s="214"/>
      <c r="D211" s="218"/>
    </row>
    <row r="212" spans="1:4" s="170" customFormat="1">
      <c r="A212" s="229"/>
      <c r="B212" s="193"/>
      <c r="C212" s="214"/>
      <c r="D212" s="218"/>
    </row>
    <row r="213" spans="1:4" s="170" customFormat="1">
      <c r="A213" s="229"/>
      <c r="B213" s="193"/>
      <c r="C213" s="214"/>
      <c r="D213" s="218"/>
    </row>
    <row r="214" spans="1:4" s="170" customFormat="1">
      <c r="A214" s="229"/>
      <c r="B214" s="193"/>
      <c r="C214" s="214"/>
      <c r="D214" s="218"/>
    </row>
    <row r="215" spans="1:4" s="170" customFormat="1">
      <c r="A215" s="229"/>
      <c r="B215" s="193"/>
      <c r="C215" s="214"/>
      <c r="D215" s="218"/>
    </row>
    <row r="216" spans="1:4" s="170" customFormat="1">
      <c r="A216" s="229"/>
      <c r="B216" s="193"/>
      <c r="C216" s="214"/>
      <c r="D216" s="218"/>
    </row>
    <row r="217" spans="1:4" s="170" customFormat="1">
      <c r="A217" s="229"/>
      <c r="B217" s="193"/>
      <c r="C217" s="214"/>
      <c r="D217" s="218"/>
    </row>
    <row r="218" spans="1:4" s="170" customFormat="1">
      <c r="A218" s="229"/>
      <c r="B218" s="193"/>
      <c r="C218" s="214"/>
      <c r="D218" s="218"/>
    </row>
    <row r="219" spans="1:4" s="170" customFormat="1">
      <c r="A219" s="229"/>
      <c r="B219" s="193"/>
      <c r="C219" s="214"/>
      <c r="D219" s="218"/>
    </row>
    <row r="220" spans="1:4" s="170" customFormat="1">
      <c r="A220" s="229"/>
      <c r="B220" s="193"/>
      <c r="C220" s="214"/>
      <c r="D220" s="218"/>
    </row>
    <row r="221" spans="1:4" s="170" customFormat="1">
      <c r="A221" s="229"/>
      <c r="B221" s="193"/>
      <c r="C221" s="214"/>
      <c r="D221" s="218"/>
    </row>
    <row r="222" spans="1:4" s="170" customFormat="1">
      <c r="A222" s="229"/>
      <c r="B222" s="193"/>
      <c r="C222" s="214"/>
      <c r="D222" s="218"/>
    </row>
    <row r="223" spans="1:4" s="170" customFormat="1">
      <c r="A223" s="229"/>
      <c r="B223" s="193"/>
      <c r="C223" s="214"/>
      <c r="D223" s="218"/>
    </row>
    <row r="224" spans="1:4" s="170" customFormat="1">
      <c r="A224" s="229"/>
      <c r="B224" s="193"/>
      <c r="C224" s="214"/>
      <c r="D224" s="218"/>
    </row>
    <row r="225" spans="1:4" s="170" customFormat="1">
      <c r="A225" s="229"/>
      <c r="B225" s="193"/>
      <c r="C225" s="214"/>
      <c r="D225" s="218"/>
    </row>
    <row r="226" spans="1:4" s="170" customFormat="1">
      <c r="A226" s="229"/>
      <c r="B226" s="193"/>
      <c r="C226" s="214"/>
      <c r="D226" s="218"/>
    </row>
    <row r="227" spans="1:4" s="170" customFormat="1">
      <c r="A227" s="229"/>
      <c r="B227" s="193"/>
      <c r="C227" s="214"/>
      <c r="D227" s="218"/>
    </row>
    <row r="228" spans="1:4" s="170" customFormat="1">
      <c r="A228" s="229"/>
      <c r="B228" s="193"/>
      <c r="C228" s="214"/>
      <c r="D228" s="218"/>
    </row>
    <row r="229" spans="1:4" s="170" customFormat="1">
      <c r="A229" s="229"/>
      <c r="B229" s="193"/>
      <c r="C229" s="214"/>
      <c r="D229" s="218"/>
    </row>
    <row r="230" spans="1:4" s="170" customFormat="1">
      <c r="A230" s="229"/>
      <c r="B230" s="193"/>
      <c r="C230" s="214"/>
      <c r="D230" s="218"/>
    </row>
    <row r="231" spans="1:4" s="170" customFormat="1">
      <c r="A231" s="229"/>
      <c r="B231" s="193"/>
      <c r="C231" s="214"/>
      <c r="D231" s="218"/>
    </row>
    <row r="232" spans="1:4" s="170" customFormat="1">
      <c r="A232" s="229"/>
      <c r="B232" s="193"/>
      <c r="C232" s="214"/>
      <c r="D232" s="218"/>
    </row>
    <row r="233" spans="1:4" s="170" customFormat="1">
      <c r="A233" s="229"/>
      <c r="B233" s="193"/>
      <c r="C233" s="214"/>
      <c r="D233" s="218"/>
    </row>
    <row r="234" spans="1:4" s="170" customFormat="1">
      <c r="A234" s="229"/>
      <c r="B234" s="193"/>
      <c r="C234" s="214"/>
      <c r="D234" s="218"/>
    </row>
    <row r="235" spans="1:4" s="170" customFormat="1">
      <c r="A235" s="229"/>
      <c r="B235" s="193"/>
      <c r="C235" s="214"/>
      <c r="D235" s="218"/>
    </row>
    <row r="236" spans="1:4" s="170" customFormat="1">
      <c r="A236" s="229"/>
      <c r="B236" s="193"/>
      <c r="C236" s="214"/>
      <c r="D236" s="218"/>
    </row>
    <row r="237" spans="1:4" s="170" customFormat="1">
      <c r="A237" s="229"/>
      <c r="B237" s="193"/>
      <c r="C237" s="214"/>
      <c r="D237" s="218"/>
    </row>
    <row r="238" spans="1:4" s="170" customFormat="1">
      <c r="A238" s="229"/>
      <c r="B238" s="193"/>
      <c r="C238" s="214"/>
      <c r="D238" s="218"/>
    </row>
    <row r="239" spans="1:4" s="170" customFormat="1">
      <c r="A239" s="229"/>
      <c r="B239" s="193"/>
      <c r="C239" s="214"/>
      <c r="D239" s="218"/>
    </row>
    <row r="240" spans="1:4" s="170" customFormat="1">
      <c r="A240" s="229"/>
      <c r="B240" s="193"/>
      <c r="C240" s="214"/>
      <c r="D240" s="218"/>
    </row>
    <row r="241" spans="1:4" s="170" customFormat="1">
      <c r="A241" s="229"/>
      <c r="B241" s="193"/>
      <c r="C241" s="214"/>
      <c r="D241" s="218"/>
    </row>
    <row r="242" spans="1:4" s="170" customFormat="1">
      <c r="A242" s="229"/>
      <c r="B242" s="193"/>
      <c r="C242" s="214"/>
      <c r="D242" s="218"/>
    </row>
    <row r="243" spans="1:4" s="170" customFormat="1">
      <c r="A243" s="229"/>
      <c r="B243" s="193"/>
      <c r="C243" s="214"/>
      <c r="D243" s="218"/>
    </row>
    <row r="244" spans="1:4" s="170" customFormat="1">
      <c r="A244" s="229"/>
      <c r="B244" s="193"/>
      <c r="C244" s="214"/>
      <c r="D244" s="218"/>
    </row>
    <row r="245" spans="1:4" s="170" customFormat="1">
      <c r="A245" s="229"/>
      <c r="B245" s="193"/>
      <c r="C245" s="214"/>
      <c r="D245" s="218"/>
    </row>
    <row r="246" spans="1:4" s="170" customFormat="1">
      <c r="A246" s="229"/>
      <c r="B246" s="193"/>
      <c r="C246" s="214"/>
      <c r="D246" s="218"/>
    </row>
    <row r="247" spans="1:4" s="170" customFormat="1">
      <c r="A247" s="229"/>
      <c r="B247" s="193"/>
      <c r="C247" s="214"/>
      <c r="D247" s="218"/>
    </row>
    <row r="248" spans="1:4" s="170" customFormat="1">
      <c r="A248" s="229"/>
      <c r="B248" s="193"/>
      <c r="C248" s="214"/>
      <c r="D248" s="218"/>
    </row>
    <row r="249" spans="1:4" s="170" customFormat="1">
      <c r="A249" s="229"/>
      <c r="B249" s="193"/>
      <c r="C249" s="214"/>
      <c r="D249" s="218"/>
    </row>
    <row r="250" spans="1:4" s="170" customFormat="1">
      <c r="A250" s="229"/>
      <c r="B250" s="193"/>
      <c r="C250" s="214"/>
      <c r="D250" s="218"/>
    </row>
    <row r="251" spans="1:4" s="170" customFormat="1">
      <c r="A251" s="229"/>
      <c r="B251" s="193"/>
      <c r="C251" s="214"/>
      <c r="D251" s="218"/>
    </row>
    <row r="252" spans="1:4" s="170" customFormat="1">
      <c r="A252" s="229"/>
      <c r="B252" s="193"/>
      <c r="C252" s="214"/>
      <c r="D252" s="218"/>
    </row>
    <row r="253" spans="1:4" s="170" customFormat="1">
      <c r="A253" s="229"/>
      <c r="B253" s="193"/>
      <c r="C253" s="214"/>
      <c r="D253" s="218"/>
    </row>
    <row r="254" spans="1:4" s="170" customFormat="1">
      <c r="A254" s="229"/>
      <c r="B254" s="193"/>
      <c r="C254" s="214"/>
      <c r="D254" s="218"/>
    </row>
    <row r="255" spans="1:4" s="170" customFormat="1">
      <c r="A255" s="229"/>
      <c r="B255" s="193"/>
      <c r="C255" s="214"/>
      <c r="D255" s="218"/>
    </row>
    <row r="256" spans="1:4" s="170" customFormat="1">
      <c r="A256" s="229"/>
      <c r="B256" s="193"/>
      <c r="C256" s="214"/>
      <c r="D256" s="218"/>
    </row>
    <row r="257" spans="1:4" s="170" customFormat="1">
      <c r="A257" s="229"/>
      <c r="B257" s="193"/>
      <c r="C257" s="214"/>
      <c r="D257" s="218"/>
    </row>
    <row r="258" spans="1:4" s="170" customFormat="1">
      <c r="A258" s="229"/>
      <c r="B258" s="193"/>
      <c r="C258" s="214"/>
      <c r="D258" s="218"/>
    </row>
    <row r="259" spans="1:4" s="170" customFormat="1">
      <c r="A259" s="229"/>
      <c r="B259" s="193"/>
      <c r="C259" s="214"/>
      <c r="D259" s="218"/>
    </row>
    <row r="260" spans="1:4" s="170" customFormat="1">
      <c r="A260" s="229"/>
      <c r="B260" s="193"/>
      <c r="C260" s="214"/>
      <c r="D260" s="218"/>
    </row>
    <row r="261" spans="1:4" s="170" customFormat="1">
      <c r="A261" s="229"/>
      <c r="B261" s="193"/>
      <c r="C261" s="214"/>
      <c r="D261" s="218"/>
    </row>
    <row r="262" spans="1:4" s="170" customFormat="1">
      <c r="A262" s="229"/>
      <c r="B262" s="193"/>
      <c r="C262" s="214"/>
      <c r="D262" s="218"/>
    </row>
    <row r="263" spans="1:4" s="170" customFormat="1">
      <c r="A263" s="229"/>
      <c r="B263" s="193"/>
      <c r="C263" s="214"/>
      <c r="D263" s="218"/>
    </row>
    <row r="264" spans="1:4" s="170" customFormat="1">
      <c r="A264" s="229"/>
      <c r="B264" s="193"/>
      <c r="C264" s="214"/>
      <c r="D264" s="218"/>
    </row>
    <row r="265" spans="1:4" s="170" customFormat="1">
      <c r="A265" s="229"/>
      <c r="B265" s="193"/>
      <c r="C265" s="214"/>
      <c r="D265" s="218"/>
    </row>
    <row r="266" spans="1:4" s="170" customFormat="1">
      <c r="A266" s="229"/>
      <c r="B266" s="193"/>
      <c r="C266" s="214"/>
      <c r="D266" s="218"/>
    </row>
    <row r="267" spans="1:4" s="170" customFormat="1">
      <c r="A267" s="229"/>
      <c r="B267" s="193"/>
      <c r="C267" s="214"/>
      <c r="D267" s="218"/>
    </row>
    <row r="268" spans="1:4" s="170" customFormat="1">
      <c r="A268" s="229"/>
      <c r="B268" s="193"/>
      <c r="C268" s="214"/>
      <c r="D268" s="218"/>
    </row>
    <row r="269" spans="1:4" s="170" customFormat="1">
      <c r="A269" s="229"/>
      <c r="B269" s="193"/>
      <c r="C269" s="214"/>
      <c r="D269" s="218"/>
    </row>
    <row r="270" spans="1:4" s="170" customFormat="1">
      <c r="A270" s="229"/>
      <c r="B270" s="193"/>
      <c r="C270" s="214"/>
      <c r="D270" s="218"/>
    </row>
    <row r="271" spans="1:4" s="170" customFormat="1">
      <c r="A271" s="229"/>
      <c r="B271" s="193"/>
      <c r="C271" s="214"/>
      <c r="D271" s="218"/>
    </row>
    <row r="272" spans="1:4" s="170" customFormat="1">
      <c r="A272" s="229"/>
      <c r="B272" s="193"/>
      <c r="C272" s="214"/>
      <c r="D272" s="218"/>
    </row>
    <row r="273" spans="1:4" s="170" customFormat="1">
      <c r="A273" s="229"/>
      <c r="B273" s="193"/>
      <c r="C273" s="214"/>
      <c r="D273" s="218"/>
    </row>
    <row r="274" spans="1:4" s="170" customFormat="1">
      <c r="A274" s="229"/>
      <c r="B274" s="193"/>
      <c r="C274" s="214"/>
      <c r="D274" s="218"/>
    </row>
    <row r="275" spans="1:4" s="170" customFormat="1">
      <c r="A275" s="229"/>
      <c r="B275" s="193"/>
      <c r="C275" s="214"/>
      <c r="D275" s="218"/>
    </row>
    <row r="276" spans="1:4" s="170" customFormat="1">
      <c r="A276" s="229"/>
      <c r="B276" s="193"/>
      <c r="C276" s="214"/>
      <c r="D276" s="218"/>
    </row>
    <row r="277" spans="1:4" s="170" customFormat="1">
      <c r="A277" s="229"/>
      <c r="B277" s="193"/>
      <c r="C277" s="214"/>
      <c r="D277" s="218"/>
    </row>
    <row r="278" spans="1:4" s="170" customFormat="1">
      <c r="A278" s="229"/>
      <c r="B278" s="193"/>
      <c r="C278" s="214"/>
      <c r="D278" s="218"/>
    </row>
    <row r="279" spans="1:4" s="170" customFormat="1">
      <c r="A279" s="229"/>
      <c r="B279" s="193"/>
      <c r="C279" s="214"/>
      <c r="D279" s="218"/>
    </row>
    <row r="280" spans="1:4" s="170" customFormat="1">
      <c r="A280" s="229"/>
      <c r="B280" s="193"/>
      <c r="C280" s="214"/>
      <c r="D280" s="218"/>
    </row>
    <row r="281" spans="1:4" s="170" customFormat="1">
      <c r="A281" s="229"/>
      <c r="B281" s="193"/>
      <c r="C281" s="214"/>
      <c r="D281" s="218"/>
    </row>
    <row r="282" spans="1:4" s="170" customFormat="1">
      <c r="A282" s="229"/>
      <c r="B282" s="193"/>
      <c r="C282" s="214"/>
      <c r="D282" s="218"/>
    </row>
    <row r="283" spans="1:4" s="170" customFormat="1">
      <c r="A283" s="229"/>
      <c r="B283" s="193"/>
      <c r="C283" s="214"/>
      <c r="D283" s="218"/>
    </row>
    <row r="284" spans="1:4" s="170" customFormat="1">
      <c r="A284" s="229"/>
      <c r="B284" s="193"/>
      <c r="C284" s="214"/>
      <c r="D284" s="218"/>
    </row>
    <row r="285" spans="1:4" s="170" customFormat="1">
      <c r="A285" s="229"/>
      <c r="B285" s="193"/>
      <c r="C285" s="214"/>
      <c r="D285" s="218"/>
    </row>
    <row r="286" spans="1:4" s="170" customFormat="1">
      <c r="A286" s="229"/>
      <c r="B286" s="193"/>
      <c r="C286" s="214"/>
      <c r="D286" s="218"/>
    </row>
    <row r="287" spans="1:4" s="170" customFormat="1">
      <c r="A287" s="229"/>
      <c r="B287" s="193"/>
      <c r="C287" s="214"/>
      <c r="D287" s="218"/>
    </row>
    <row r="288" spans="1:4" s="170" customFormat="1">
      <c r="A288" s="229"/>
      <c r="B288" s="193"/>
      <c r="C288" s="214"/>
      <c r="D288" s="218"/>
    </row>
    <row r="289" spans="1:4" s="170" customFormat="1">
      <c r="A289" s="229"/>
      <c r="B289" s="193"/>
      <c r="C289" s="214"/>
      <c r="D289" s="218"/>
    </row>
    <row r="290" spans="1:4" s="170" customFormat="1">
      <c r="A290" s="229"/>
      <c r="B290" s="193"/>
      <c r="C290" s="214"/>
      <c r="D290" s="218"/>
    </row>
    <row r="291" spans="1:4" s="170" customFormat="1">
      <c r="A291" s="229"/>
      <c r="B291" s="193"/>
      <c r="C291" s="214"/>
      <c r="D291" s="218"/>
    </row>
    <row r="292" spans="1:4" s="170" customFormat="1">
      <c r="A292" s="229"/>
      <c r="B292" s="193"/>
      <c r="C292" s="214"/>
      <c r="D292" s="218"/>
    </row>
    <row r="293" spans="1:4" s="170" customFormat="1">
      <c r="A293" s="229"/>
      <c r="B293" s="193"/>
      <c r="C293" s="214"/>
      <c r="D293" s="218"/>
    </row>
    <row r="294" spans="1:4" s="170" customFormat="1">
      <c r="A294" s="229"/>
      <c r="B294" s="193"/>
      <c r="C294" s="214"/>
      <c r="D294" s="218"/>
    </row>
    <row r="295" spans="1:4" s="170" customFormat="1">
      <c r="A295" s="229"/>
      <c r="B295" s="193"/>
      <c r="C295" s="214"/>
      <c r="D295" s="218"/>
    </row>
    <row r="296" spans="1:4" s="170" customFormat="1">
      <c r="A296" s="229"/>
      <c r="B296" s="193"/>
      <c r="C296" s="214"/>
      <c r="D296" s="218"/>
    </row>
    <row r="297" spans="1:4" s="170" customFormat="1">
      <c r="A297" s="229"/>
      <c r="B297" s="193"/>
      <c r="C297" s="214"/>
      <c r="D297" s="218"/>
    </row>
    <row r="298" spans="1:4" s="170" customFormat="1">
      <c r="A298" s="229"/>
      <c r="B298" s="193"/>
      <c r="C298" s="214"/>
      <c r="D298" s="218"/>
    </row>
    <row r="299" spans="1:4" s="170" customFormat="1">
      <c r="A299" s="229"/>
      <c r="B299" s="193"/>
      <c r="C299" s="214"/>
      <c r="D299" s="218"/>
    </row>
    <row r="300" spans="1:4" s="170" customFormat="1">
      <c r="A300" s="229"/>
      <c r="B300" s="193"/>
      <c r="C300" s="214"/>
      <c r="D300" s="218"/>
    </row>
    <row r="301" spans="1:4" s="170" customFormat="1">
      <c r="A301" s="229"/>
      <c r="B301" s="193"/>
      <c r="C301" s="214"/>
      <c r="D301" s="218"/>
    </row>
    <row r="302" spans="1:4" s="170" customFormat="1">
      <c r="A302" s="229"/>
      <c r="B302" s="193"/>
      <c r="C302" s="214"/>
      <c r="D302" s="218"/>
    </row>
    <row r="303" spans="1:4" s="170" customFormat="1">
      <c r="A303" s="229"/>
      <c r="B303" s="193"/>
      <c r="C303" s="214"/>
      <c r="D303" s="218"/>
    </row>
    <row r="304" spans="1:4" s="170" customFormat="1">
      <c r="A304" s="229"/>
      <c r="B304" s="193"/>
      <c r="C304" s="214"/>
      <c r="D304" s="218"/>
    </row>
    <row r="305" spans="1:4" s="170" customFormat="1">
      <c r="A305" s="229"/>
      <c r="B305" s="193"/>
      <c r="C305" s="214"/>
      <c r="D305" s="218"/>
    </row>
    <row r="306" spans="1:4" s="170" customFormat="1">
      <c r="A306" s="229"/>
      <c r="B306" s="193"/>
      <c r="C306" s="214"/>
      <c r="D306" s="218"/>
    </row>
    <row r="307" spans="1:4" s="170" customFormat="1">
      <c r="A307" s="229"/>
      <c r="B307" s="193"/>
      <c r="C307" s="214"/>
      <c r="D307" s="218"/>
    </row>
    <row r="308" spans="1:4" s="170" customFormat="1">
      <c r="A308" s="229"/>
      <c r="B308" s="193"/>
      <c r="C308" s="214"/>
      <c r="D308" s="218"/>
    </row>
    <row r="309" spans="1:4" s="170" customFormat="1">
      <c r="A309" s="229"/>
      <c r="B309" s="193"/>
      <c r="C309" s="214"/>
      <c r="D309" s="218"/>
    </row>
    <row r="310" spans="1:4" s="170" customFormat="1">
      <c r="A310" s="229"/>
      <c r="B310" s="193"/>
      <c r="C310" s="214"/>
      <c r="D310" s="218"/>
    </row>
    <row r="311" spans="1:4" s="170" customFormat="1">
      <c r="A311" s="229"/>
      <c r="B311" s="193"/>
      <c r="C311" s="214"/>
      <c r="D311" s="218"/>
    </row>
    <row r="312" spans="1:4" s="170" customFormat="1">
      <c r="A312" s="229"/>
      <c r="B312" s="193"/>
      <c r="C312" s="214"/>
      <c r="D312" s="218"/>
    </row>
    <row r="313" spans="1:4" s="170" customFormat="1">
      <c r="A313" s="229"/>
      <c r="B313" s="193"/>
      <c r="C313" s="214"/>
      <c r="D313" s="218"/>
    </row>
    <row r="314" spans="1:4" s="170" customFormat="1">
      <c r="A314" s="229"/>
      <c r="B314" s="193"/>
      <c r="C314" s="214"/>
      <c r="D314" s="218"/>
    </row>
    <row r="315" spans="1:4" s="170" customFormat="1">
      <c r="A315" s="229"/>
      <c r="B315" s="193"/>
      <c r="C315" s="214"/>
      <c r="D315" s="218"/>
    </row>
    <row r="316" spans="1:4" s="170" customFormat="1">
      <c r="A316" s="229"/>
      <c r="B316" s="193"/>
      <c r="C316" s="214"/>
      <c r="D316" s="218"/>
    </row>
    <row r="317" spans="1:4" s="170" customFormat="1">
      <c r="A317" s="229"/>
      <c r="B317" s="193"/>
      <c r="C317" s="214"/>
      <c r="D317" s="218"/>
    </row>
    <row r="318" spans="1:4" s="170" customFormat="1">
      <c r="A318" s="229"/>
      <c r="B318" s="193"/>
      <c r="C318" s="214"/>
      <c r="D318" s="218"/>
    </row>
    <row r="319" spans="1:4" s="170" customFormat="1">
      <c r="A319" s="229"/>
      <c r="B319" s="193"/>
      <c r="C319" s="214"/>
      <c r="D319" s="218"/>
    </row>
    <row r="320" spans="1:4" s="170" customFormat="1">
      <c r="A320" s="229"/>
      <c r="B320" s="193"/>
      <c r="C320" s="214"/>
      <c r="D320" s="218"/>
    </row>
    <row r="321" spans="1:4" s="170" customFormat="1">
      <c r="A321" s="229"/>
      <c r="B321" s="193"/>
      <c r="C321" s="214"/>
      <c r="D321" s="218"/>
    </row>
    <row r="322" spans="1:4" s="170" customFormat="1">
      <c r="A322" s="229"/>
      <c r="B322" s="193"/>
      <c r="C322" s="214"/>
      <c r="D322" s="218"/>
    </row>
    <row r="323" spans="1:4" s="170" customFormat="1">
      <c r="A323" s="229"/>
      <c r="B323" s="193"/>
      <c r="C323" s="214"/>
      <c r="D323" s="218"/>
    </row>
    <row r="324" spans="1:4" s="170" customFormat="1">
      <c r="A324" s="229"/>
      <c r="B324" s="193"/>
      <c r="C324" s="214"/>
      <c r="D324" s="218"/>
    </row>
    <row r="325" spans="1:4" s="170" customFormat="1">
      <c r="A325" s="229"/>
      <c r="B325" s="193"/>
      <c r="C325" s="214"/>
      <c r="D325" s="218"/>
    </row>
    <row r="326" spans="1:4" s="170" customFormat="1">
      <c r="A326" s="229"/>
      <c r="B326" s="193"/>
      <c r="C326" s="214"/>
      <c r="D326" s="218"/>
    </row>
    <row r="327" spans="1:4" s="170" customFormat="1">
      <c r="A327" s="229"/>
      <c r="B327" s="193"/>
      <c r="C327" s="214"/>
      <c r="D327" s="218"/>
    </row>
    <row r="328" spans="1:4" s="170" customFormat="1">
      <c r="A328" s="229"/>
      <c r="B328" s="193"/>
      <c r="C328" s="214"/>
      <c r="D328" s="218"/>
    </row>
    <row r="329" spans="1:4" s="170" customFormat="1">
      <c r="A329" s="229"/>
      <c r="B329" s="193"/>
      <c r="C329" s="214"/>
      <c r="D329" s="218"/>
    </row>
    <row r="330" spans="1:4" s="170" customFormat="1">
      <c r="A330" s="229"/>
      <c r="B330" s="193"/>
      <c r="C330" s="214"/>
      <c r="D330" s="218"/>
    </row>
    <row r="331" spans="1:4" s="170" customFormat="1">
      <c r="A331" s="229"/>
      <c r="B331" s="193"/>
      <c r="C331" s="214"/>
      <c r="D331" s="218"/>
    </row>
    <row r="332" spans="1:4" s="170" customFormat="1">
      <c r="A332" s="229"/>
      <c r="B332" s="193"/>
      <c r="C332" s="214"/>
      <c r="D332" s="218"/>
    </row>
    <row r="333" spans="1:4" s="170" customFormat="1">
      <c r="A333" s="229"/>
      <c r="B333" s="193"/>
      <c r="C333" s="214"/>
      <c r="D333" s="218"/>
    </row>
    <row r="334" spans="1:4" s="170" customFormat="1">
      <c r="A334" s="229"/>
      <c r="B334" s="193"/>
      <c r="C334" s="214"/>
      <c r="D334" s="218"/>
    </row>
    <row r="335" spans="1:4" s="170" customFormat="1">
      <c r="A335" s="229"/>
      <c r="B335" s="193"/>
      <c r="C335" s="214"/>
      <c r="D335" s="218"/>
    </row>
    <row r="336" spans="1:4" s="170" customFormat="1">
      <c r="A336" s="229"/>
      <c r="B336" s="193"/>
      <c r="C336" s="214"/>
      <c r="D336" s="218"/>
    </row>
    <row r="337" spans="1:4" s="170" customFormat="1">
      <c r="A337" s="229"/>
      <c r="B337" s="193"/>
      <c r="C337" s="214"/>
      <c r="D337" s="218"/>
    </row>
    <row r="338" spans="1:4" s="170" customFormat="1">
      <c r="A338" s="229"/>
      <c r="B338" s="193"/>
      <c r="C338" s="214"/>
      <c r="D338" s="218"/>
    </row>
    <row r="339" spans="1:4" s="170" customFormat="1">
      <c r="A339" s="229"/>
      <c r="B339" s="193"/>
      <c r="C339" s="214"/>
      <c r="D339" s="218"/>
    </row>
    <row r="340" spans="1:4" s="170" customFormat="1">
      <c r="A340" s="229"/>
      <c r="B340" s="193"/>
      <c r="C340" s="214"/>
      <c r="D340" s="218"/>
    </row>
    <row r="341" spans="1:4" s="170" customFormat="1">
      <c r="A341" s="229"/>
      <c r="B341" s="193"/>
      <c r="C341" s="214"/>
      <c r="D341" s="218"/>
    </row>
    <row r="342" spans="1:4" s="170" customFormat="1">
      <c r="A342" s="229"/>
      <c r="B342" s="193"/>
      <c r="C342" s="214"/>
      <c r="D342" s="218"/>
    </row>
    <row r="343" spans="1:4" s="170" customFormat="1">
      <c r="A343" s="229"/>
      <c r="B343" s="193"/>
      <c r="C343" s="214"/>
      <c r="D343" s="218"/>
    </row>
    <row r="344" spans="1:4" s="170" customFormat="1">
      <c r="A344" s="229"/>
      <c r="B344" s="193"/>
      <c r="C344" s="214"/>
      <c r="D344" s="218"/>
    </row>
    <row r="345" spans="1:4" s="170" customFormat="1">
      <c r="A345" s="229"/>
      <c r="B345" s="193"/>
      <c r="C345" s="214"/>
      <c r="D345" s="218"/>
    </row>
    <row r="346" spans="1:4" s="170" customFormat="1">
      <c r="A346" s="229"/>
      <c r="B346" s="193"/>
      <c r="C346" s="214"/>
      <c r="D346" s="218"/>
    </row>
    <row r="347" spans="1:4" s="170" customFormat="1">
      <c r="A347" s="229"/>
      <c r="B347" s="193"/>
      <c r="C347" s="214"/>
      <c r="D347" s="218"/>
    </row>
    <row r="348" spans="1:4" s="170" customFormat="1">
      <c r="A348" s="229"/>
      <c r="B348" s="193"/>
      <c r="C348" s="214"/>
      <c r="D348" s="218"/>
    </row>
    <row r="349" spans="1:4" s="170" customFormat="1">
      <c r="A349" s="229"/>
      <c r="B349" s="193"/>
      <c r="C349" s="214"/>
      <c r="D349" s="218"/>
    </row>
    <row r="350" spans="1:4" s="170" customFormat="1">
      <c r="A350" s="229"/>
      <c r="B350" s="193"/>
      <c r="C350" s="214"/>
      <c r="D350" s="218"/>
    </row>
    <row r="351" spans="1:4" s="170" customFormat="1">
      <c r="A351" s="229"/>
      <c r="B351" s="193"/>
      <c r="C351" s="214"/>
      <c r="D351" s="218"/>
    </row>
    <row r="352" spans="1:4" s="170" customFormat="1">
      <c r="A352" s="229"/>
      <c r="B352" s="193"/>
      <c r="C352" s="214"/>
      <c r="D352" s="218"/>
    </row>
    <row r="353" spans="1:4" s="170" customFormat="1">
      <c r="A353" s="229"/>
      <c r="B353" s="193"/>
      <c r="C353" s="214"/>
      <c r="D353" s="218"/>
    </row>
    <row r="354" spans="1:4" s="170" customFormat="1">
      <c r="A354" s="229"/>
      <c r="B354" s="193"/>
      <c r="C354" s="214"/>
      <c r="D354" s="218"/>
    </row>
    <row r="355" spans="1:4" s="170" customFormat="1">
      <c r="A355" s="229"/>
      <c r="B355" s="193"/>
      <c r="C355" s="214"/>
      <c r="D355" s="218"/>
    </row>
    <row r="356" spans="1:4" s="170" customFormat="1">
      <c r="A356" s="229"/>
      <c r="B356" s="193"/>
      <c r="C356" s="214"/>
      <c r="D356" s="218"/>
    </row>
    <row r="357" spans="1:4" s="170" customFormat="1">
      <c r="A357" s="229"/>
      <c r="B357" s="193"/>
      <c r="C357" s="214"/>
      <c r="D357" s="218"/>
    </row>
    <row r="358" spans="1:4" s="170" customFormat="1">
      <c r="A358" s="229"/>
      <c r="B358" s="193"/>
      <c r="C358" s="214"/>
      <c r="D358" s="218"/>
    </row>
    <row r="359" spans="1:4" s="170" customFormat="1">
      <c r="A359" s="229"/>
      <c r="B359" s="193"/>
      <c r="C359" s="214"/>
      <c r="D359" s="218"/>
    </row>
    <row r="360" spans="1:4" s="170" customFormat="1">
      <c r="A360" s="229"/>
      <c r="B360" s="193"/>
      <c r="C360" s="214"/>
      <c r="D360" s="218"/>
    </row>
    <row r="361" spans="1:4" s="170" customFormat="1">
      <c r="A361" s="229"/>
      <c r="B361" s="193"/>
      <c r="C361" s="214"/>
      <c r="D361" s="218"/>
    </row>
    <row r="362" spans="1:4" s="170" customFormat="1">
      <c r="A362" s="229"/>
      <c r="B362" s="193"/>
      <c r="C362" s="214"/>
      <c r="D362" s="218"/>
    </row>
    <row r="363" spans="1:4" s="170" customFormat="1">
      <c r="A363" s="229"/>
      <c r="B363" s="193"/>
      <c r="C363" s="214"/>
      <c r="D363" s="218"/>
    </row>
    <row r="364" spans="1:4" s="170" customFormat="1">
      <c r="A364" s="229"/>
      <c r="B364" s="193"/>
      <c r="C364" s="214"/>
      <c r="D364" s="218"/>
    </row>
    <row r="365" spans="1:4" s="170" customFormat="1">
      <c r="A365" s="229"/>
      <c r="B365" s="193"/>
      <c r="C365" s="214"/>
      <c r="D365" s="218"/>
    </row>
    <row r="366" spans="1:4" s="170" customFormat="1">
      <c r="A366" s="229"/>
      <c r="B366" s="193"/>
      <c r="C366" s="214"/>
      <c r="D366" s="218"/>
    </row>
    <row r="367" spans="1:4" s="170" customFormat="1">
      <c r="A367" s="229"/>
      <c r="B367" s="193"/>
      <c r="C367" s="214"/>
      <c r="D367" s="218"/>
    </row>
    <row r="368" spans="1:4" s="170" customFormat="1">
      <c r="A368" s="229"/>
      <c r="B368" s="193"/>
      <c r="C368" s="214"/>
      <c r="D368" s="218"/>
    </row>
    <row r="369" spans="1:4" s="170" customFormat="1">
      <c r="A369" s="229"/>
      <c r="B369" s="193"/>
      <c r="C369" s="214"/>
      <c r="D369" s="218"/>
    </row>
    <row r="370" spans="1:4" s="170" customFormat="1">
      <c r="A370" s="229"/>
      <c r="B370" s="193"/>
      <c r="C370" s="214"/>
      <c r="D370" s="218"/>
    </row>
    <row r="371" spans="1:4" s="170" customFormat="1">
      <c r="A371" s="229"/>
      <c r="B371" s="193"/>
      <c r="C371" s="214"/>
      <c r="D371" s="218"/>
    </row>
    <row r="372" spans="1:4" s="170" customFormat="1">
      <c r="A372" s="229"/>
      <c r="B372" s="193"/>
      <c r="C372" s="214"/>
      <c r="D372" s="218"/>
    </row>
    <row r="373" spans="1:4" s="170" customFormat="1">
      <c r="A373" s="229"/>
      <c r="B373" s="193"/>
      <c r="C373" s="214"/>
      <c r="D373" s="218"/>
    </row>
    <row r="374" spans="1:4" s="170" customFormat="1">
      <c r="A374" s="229"/>
      <c r="B374" s="193"/>
      <c r="C374" s="214"/>
      <c r="D374" s="218"/>
    </row>
    <row r="375" spans="1:4" s="170" customFormat="1">
      <c r="A375" s="229"/>
      <c r="B375" s="193"/>
      <c r="C375" s="214"/>
      <c r="D375" s="218"/>
    </row>
    <row r="376" spans="1:4" s="170" customFormat="1">
      <c r="A376" s="229"/>
      <c r="B376" s="193"/>
      <c r="C376" s="214"/>
      <c r="D376" s="218"/>
    </row>
    <row r="377" spans="1:4" s="170" customFormat="1">
      <c r="A377" s="229"/>
      <c r="B377" s="193"/>
      <c r="C377" s="214"/>
      <c r="D377" s="218"/>
    </row>
    <row r="378" spans="1:4" s="170" customFormat="1">
      <c r="A378" s="229"/>
      <c r="B378" s="193"/>
      <c r="C378" s="214"/>
      <c r="D378" s="218"/>
    </row>
    <row r="379" spans="1:4" s="170" customFormat="1">
      <c r="A379" s="229"/>
      <c r="B379" s="193"/>
      <c r="C379" s="214"/>
      <c r="D379" s="218"/>
    </row>
    <row r="380" spans="1:4" s="170" customFormat="1">
      <c r="A380" s="229"/>
      <c r="B380" s="193"/>
      <c r="C380" s="214"/>
      <c r="D380" s="218"/>
    </row>
    <row r="381" spans="1:4" s="170" customFormat="1">
      <c r="A381" s="229"/>
      <c r="B381" s="193"/>
      <c r="C381" s="214"/>
      <c r="D381" s="218"/>
    </row>
    <row r="382" spans="1:4" s="170" customFormat="1">
      <c r="A382" s="229"/>
      <c r="B382" s="193"/>
      <c r="C382" s="214"/>
      <c r="D382" s="218"/>
    </row>
    <row r="383" spans="1:4" s="170" customFormat="1">
      <c r="A383" s="229"/>
      <c r="B383" s="193"/>
      <c r="C383" s="214"/>
      <c r="D383" s="218"/>
    </row>
    <row r="384" spans="1:4" s="170" customFormat="1">
      <c r="A384" s="229"/>
      <c r="B384" s="193"/>
      <c r="C384" s="214"/>
      <c r="D384" s="218"/>
    </row>
    <row r="385" spans="1:4" s="170" customFormat="1">
      <c r="A385" s="229"/>
      <c r="B385" s="193"/>
      <c r="C385" s="214"/>
      <c r="D385" s="218"/>
    </row>
    <row r="386" spans="1:4" s="170" customFormat="1">
      <c r="A386" s="229"/>
      <c r="B386" s="193"/>
      <c r="C386" s="214"/>
      <c r="D386" s="218"/>
    </row>
    <row r="387" spans="1:4" s="170" customFormat="1">
      <c r="A387" s="229"/>
      <c r="B387" s="193"/>
      <c r="C387" s="214"/>
      <c r="D387" s="218"/>
    </row>
    <row r="388" spans="1:4" s="170" customFormat="1">
      <c r="A388" s="229"/>
      <c r="B388" s="193"/>
      <c r="C388" s="214"/>
      <c r="D388" s="218"/>
    </row>
    <row r="389" spans="1:4" s="170" customFormat="1">
      <c r="A389" s="229"/>
      <c r="B389" s="193"/>
      <c r="C389" s="214"/>
      <c r="D389" s="218"/>
    </row>
    <row r="390" spans="1:4" s="170" customFormat="1">
      <c r="A390" s="229"/>
      <c r="B390" s="193"/>
      <c r="C390" s="214"/>
      <c r="D390" s="218"/>
    </row>
    <row r="391" spans="1:4" s="170" customFormat="1">
      <c r="A391" s="229"/>
      <c r="B391" s="193"/>
      <c r="C391" s="214"/>
      <c r="D391" s="218"/>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5"/>
  <sheetViews>
    <sheetView showGridLines="0" tabSelected="1" topLeftCell="A140" zoomScaleNormal="100" workbookViewId="0">
      <selection activeCell="E102" sqref="E102"/>
    </sheetView>
  </sheetViews>
  <sheetFormatPr defaultColWidth="9.140625" defaultRowHeight="12.75"/>
  <cols>
    <col min="1" max="1" width="12.42578125" style="74" customWidth="1"/>
    <col min="2" max="2" width="35.140625" style="194" customWidth="1"/>
    <col min="3" max="3" width="35.140625" style="46" customWidth="1"/>
    <col min="4" max="4" width="35.140625" style="306" customWidth="1"/>
    <col min="5" max="5" width="32.140625" style="46" customWidth="1"/>
    <col min="6" max="8" width="9.7109375" style="46" customWidth="1"/>
    <col min="9" max="9" width="17.7109375" style="46" customWidth="1"/>
    <col min="10" max="16384" width="9.140625" style="46"/>
  </cols>
  <sheetData>
    <row r="1" spans="1:24" s="1" customFormat="1" ht="14.25">
      <c r="A1" s="417"/>
      <c r="B1" s="417"/>
      <c r="C1" s="417"/>
      <c r="D1" s="417"/>
      <c r="E1" s="34"/>
      <c r="F1" s="34"/>
      <c r="G1" s="34"/>
      <c r="H1" s="34"/>
      <c r="I1" s="34"/>
      <c r="J1" s="34"/>
    </row>
    <row r="2" spans="1:24" s="1" customFormat="1" ht="31.5" customHeight="1">
      <c r="A2" s="418" t="s">
        <v>342</v>
      </c>
      <c r="B2" s="418"/>
      <c r="C2" s="418"/>
      <c r="D2" s="418"/>
      <c r="E2" s="423"/>
      <c r="F2" s="23"/>
      <c r="G2" s="23"/>
      <c r="H2" s="23"/>
      <c r="I2" s="23"/>
      <c r="J2" s="23"/>
    </row>
    <row r="3" spans="1:24" s="1" customFormat="1" ht="31.5" customHeight="1">
      <c r="A3" s="47"/>
      <c r="B3" s="40"/>
      <c r="C3" s="447"/>
      <c r="D3" s="447"/>
      <c r="E3" s="423"/>
      <c r="F3" s="23"/>
      <c r="G3" s="23"/>
      <c r="H3" s="23"/>
      <c r="I3" s="23"/>
      <c r="J3" s="23"/>
    </row>
    <row r="4" spans="1:24" s="38" customFormat="1">
      <c r="A4" s="135" t="s">
        <v>57</v>
      </c>
      <c r="B4" s="420" t="s">
        <v>309</v>
      </c>
      <c r="C4" s="420"/>
      <c r="D4" s="420"/>
      <c r="E4" s="39"/>
      <c r="F4" s="39"/>
      <c r="G4" s="39"/>
      <c r="H4" s="40"/>
      <c r="I4" s="40"/>
      <c r="X4" s="38" t="s">
        <v>83</v>
      </c>
    </row>
    <row r="5" spans="1:24" s="38" customFormat="1" ht="144.75" customHeight="1">
      <c r="A5" s="135" t="s">
        <v>52</v>
      </c>
      <c r="B5" s="444"/>
      <c r="C5" s="445"/>
      <c r="D5" s="446"/>
      <c r="E5" s="39"/>
      <c r="F5" s="39"/>
      <c r="G5" s="39"/>
      <c r="H5" s="40"/>
      <c r="I5" s="40"/>
      <c r="X5" s="38" t="s">
        <v>84</v>
      </c>
    </row>
    <row r="6" spans="1:24" s="38" customFormat="1" ht="25.5">
      <c r="A6" s="135" t="s">
        <v>85</v>
      </c>
      <c r="B6" s="419"/>
      <c r="C6" s="420"/>
      <c r="D6" s="420"/>
      <c r="E6" s="39"/>
      <c r="F6" s="39"/>
      <c r="G6" s="39"/>
      <c r="H6" s="40"/>
      <c r="I6" s="40"/>
    </row>
    <row r="7" spans="1:24" s="38" customFormat="1">
      <c r="A7" s="135" t="s">
        <v>86</v>
      </c>
      <c r="B7" s="420"/>
      <c r="C7" s="420"/>
      <c r="D7" s="420"/>
      <c r="E7" s="39"/>
      <c r="F7" s="39"/>
      <c r="G7" s="39"/>
      <c r="H7" s="41"/>
      <c r="I7" s="40"/>
      <c r="X7" s="42"/>
    </row>
    <row r="8" spans="1:24" s="43" customFormat="1">
      <c r="A8" s="135" t="s">
        <v>87</v>
      </c>
      <c r="B8" s="421"/>
      <c r="C8" s="421"/>
      <c r="D8" s="421"/>
      <c r="E8" s="39"/>
    </row>
    <row r="9" spans="1:24" s="43" customFormat="1">
      <c r="A9" s="136" t="s">
        <v>88</v>
      </c>
      <c r="B9" s="70" t="str">
        <f>F17</f>
        <v>Internal Build 03112011</v>
      </c>
      <c r="C9" s="70" t="str">
        <f>G17</f>
        <v>Internal build 14112011</v>
      </c>
      <c r="D9" s="300" t="str">
        <f>H17</f>
        <v>External build 16112011</v>
      </c>
    </row>
    <row r="10" spans="1:24" s="43" customFormat="1">
      <c r="A10" s="137" t="s">
        <v>89</v>
      </c>
      <c r="B10" s="71">
        <f>SUM(B11:B14)</f>
        <v>0</v>
      </c>
      <c r="C10" s="71">
        <f>SUM(C11:C14)</f>
        <v>0</v>
      </c>
      <c r="D10" s="301">
        <f>SUM(D11:D14)</f>
        <v>0</v>
      </c>
    </row>
    <row r="11" spans="1:24" s="43" customFormat="1">
      <c r="A11" s="137" t="s">
        <v>31</v>
      </c>
      <c r="B11" s="72">
        <f>COUNTIF($F$18:$F$49684,"*Passed")</f>
        <v>0</v>
      </c>
      <c r="C11" s="72">
        <f>COUNTIF($G$18:$G$49684,"*Passed")</f>
        <v>0</v>
      </c>
      <c r="D11" s="301">
        <f>COUNTIF($H$18:$H$49684,"*Passed")</f>
        <v>0</v>
      </c>
    </row>
    <row r="12" spans="1:24" s="43" customFormat="1">
      <c r="A12" s="137" t="s">
        <v>33</v>
      </c>
      <c r="B12" s="72">
        <f>COUNTIF($F$18:$F$49404,"*Failed*")</f>
        <v>0</v>
      </c>
      <c r="C12" s="72">
        <f>COUNTIF($G$18:$G$49404,"*Failed*")</f>
        <v>0</v>
      </c>
      <c r="D12" s="301">
        <f>COUNTIF($H$18:$H$49404,"*Failed*")</f>
        <v>0</v>
      </c>
    </row>
    <row r="13" spans="1:24" s="43" customFormat="1">
      <c r="A13" s="137" t="s">
        <v>35</v>
      </c>
      <c r="B13" s="72">
        <f>COUNTIF($F$18:$F$49404,"*Not Run*")</f>
        <v>0</v>
      </c>
      <c r="C13" s="72">
        <f>COUNTIF($G$18:$G$49404,"*Not Run*")</f>
        <v>0</v>
      </c>
      <c r="D13" s="301">
        <f>COUNTIF($H$18:$H$49404,"*Not Run*")</f>
        <v>0</v>
      </c>
      <c r="E13" s="1"/>
      <c r="F13" s="1"/>
      <c r="G13" s="1"/>
      <c r="H13" s="1"/>
      <c r="I13" s="1"/>
    </row>
    <row r="14" spans="1:24" s="43" customFormat="1">
      <c r="A14" s="137" t="s">
        <v>90</v>
      </c>
      <c r="B14" s="72">
        <f>COUNTIF($F$18:$F$49404,"*NA*")</f>
        <v>0</v>
      </c>
      <c r="C14" s="72">
        <f>COUNTIF($G$18:$G$49404,"*NA*")</f>
        <v>0</v>
      </c>
      <c r="D14" s="301">
        <f>COUNTIF($H$18:$H$49404,"*NA*")</f>
        <v>0</v>
      </c>
      <c r="E14" s="63"/>
      <c r="F14" s="1"/>
      <c r="G14" s="1"/>
      <c r="H14" s="1"/>
      <c r="I14" s="1"/>
    </row>
    <row r="15" spans="1:24" s="43" customFormat="1" ht="38.25">
      <c r="A15" s="137" t="s">
        <v>91</v>
      </c>
      <c r="B15" s="72">
        <f>COUNTIF($F$18:$F$49404,"*Passed in previous build*")</f>
        <v>0</v>
      </c>
      <c r="C15" s="72">
        <f>COUNTIF($G$18:$G$49404,"*Passed in previous build*")</f>
        <v>0</v>
      </c>
      <c r="D15" s="301">
        <f>COUNTIF($H$18:$H$49404,"*Passed in previous build*")</f>
        <v>0</v>
      </c>
      <c r="E15" s="1"/>
      <c r="F15" s="1"/>
      <c r="G15" s="1"/>
      <c r="H15" s="1"/>
      <c r="I15" s="1"/>
    </row>
    <row r="16" spans="1:24" s="44" customFormat="1" ht="15" customHeight="1">
      <c r="A16" s="73"/>
      <c r="B16" s="190"/>
      <c r="C16" s="50"/>
      <c r="D16" s="302"/>
      <c r="E16" s="64"/>
      <c r="F16" s="448" t="s">
        <v>88</v>
      </c>
      <c r="G16" s="449"/>
      <c r="H16" s="450"/>
      <c r="I16" s="64"/>
    </row>
    <row r="17" spans="1:9" s="314" customFormat="1" ht="38.25">
      <c r="A17" s="310" t="s">
        <v>92</v>
      </c>
      <c r="B17" s="311" t="s">
        <v>93</v>
      </c>
      <c r="C17" s="311" t="s">
        <v>94</v>
      </c>
      <c r="D17" s="312" t="s">
        <v>95</v>
      </c>
      <c r="E17" s="313" t="s">
        <v>96</v>
      </c>
      <c r="F17" s="311" t="s">
        <v>97</v>
      </c>
      <c r="G17" s="311" t="s">
        <v>98</v>
      </c>
      <c r="H17" s="311" t="s">
        <v>99</v>
      </c>
      <c r="I17" s="311" t="s">
        <v>100</v>
      </c>
    </row>
    <row r="18" spans="1:9" s="44" customFormat="1" ht="15.75" customHeight="1">
      <c r="A18" s="65"/>
      <c r="B18" s="441" t="s">
        <v>310</v>
      </c>
      <c r="C18" s="442"/>
      <c r="D18" s="443"/>
      <c r="E18" s="65"/>
      <c r="F18" s="66"/>
      <c r="G18" s="66"/>
      <c r="H18" s="66"/>
      <c r="I18" s="65"/>
    </row>
    <row r="19" spans="1:9" s="284" customFormat="1" ht="15.75" customHeight="1">
      <c r="A19" s="280"/>
      <c r="B19" s="282" t="s">
        <v>322</v>
      </c>
      <c r="C19" s="279"/>
      <c r="D19" s="308"/>
      <c r="E19" s="280"/>
      <c r="F19" s="283"/>
      <c r="G19" s="283"/>
      <c r="H19" s="283"/>
      <c r="I19" s="280"/>
    </row>
    <row r="20" spans="1:9" s="174" customFormat="1" ht="14.25">
      <c r="A20" s="241"/>
      <c r="B20" s="425" t="s">
        <v>313</v>
      </c>
      <c r="C20" s="426"/>
      <c r="D20" s="427"/>
      <c r="E20" s="184"/>
      <c r="F20" s="185"/>
      <c r="G20" s="185"/>
      <c r="H20" s="185"/>
      <c r="I20" s="184"/>
    </row>
    <row r="21" spans="1:9" s="174" customFormat="1" ht="14.25">
      <c r="A21" s="241"/>
      <c r="B21" s="296" t="s">
        <v>484</v>
      </c>
      <c r="C21" s="297"/>
      <c r="D21" s="298"/>
      <c r="E21" s="184"/>
      <c r="F21" s="185"/>
      <c r="G21" s="185"/>
      <c r="H21" s="185"/>
      <c r="I21" s="184"/>
    </row>
    <row r="22" spans="1:9" s="48" customFormat="1" ht="25.5">
      <c r="A22" s="61">
        <f ca="1">IF(OFFSET(A22,-1,0) ="",OFFSET(A22,-2,0)+1,OFFSET(A22,-1,0)+1 )</f>
        <v>1</v>
      </c>
      <c r="B22" s="52" t="s">
        <v>477</v>
      </c>
      <c r="C22" s="52" t="s">
        <v>476</v>
      </c>
      <c r="D22" s="265" t="s">
        <v>478</v>
      </c>
      <c r="E22" s="54"/>
      <c r="F22" s="52"/>
      <c r="G22" s="52"/>
      <c r="H22" s="52"/>
      <c r="I22" s="61"/>
    </row>
    <row r="23" spans="1:9" s="48" customFormat="1" ht="25.5">
      <c r="A23" s="61">
        <f ca="1">IF(OFFSET(A23,-1,0) ="",OFFSET(A23,-2,0)+1,OFFSET(A23,-1,0)+1 )</f>
        <v>2</v>
      </c>
      <c r="B23" s="52" t="s">
        <v>312</v>
      </c>
      <c r="C23" s="52" t="s">
        <v>476</v>
      </c>
      <c r="D23" s="265" t="s">
        <v>359</v>
      </c>
      <c r="E23" s="54"/>
      <c r="F23" s="52"/>
      <c r="G23" s="52"/>
      <c r="H23" s="52"/>
      <c r="I23" s="61"/>
    </row>
    <row r="24" spans="1:9" s="48" customFormat="1" ht="51">
      <c r="A24" s="61">
        <f t="shared" ref="A24:A41" ca="1" si="0">IF(OFFSET(A24,-1,0) ="",OFFSET(A24,-2,0)+1,OFFSET(A24,-1,0)+1 )</f>
        <v>3</v>
      </c>
      <c r="B24" s="52" t="s">
        <v>756</v>
      </c>
      <c r="C24" s="52" t="s">
        <v>479</v>
      </c>
      <c r="D24" s="219" t="s">
        <v>757</v>
      </c>
      <c r="E24" s="54"/>
      <c r="F24" s="52"/>
      <c r="G24" s="52"/>
      <c r="H24" s="52"/>
      <c r="I24" s="61"/>
    </row>
    <row r="25" spans="1:9" s="48" customFormat="1" ht="51">
      <c r="A25" s="61">
        <f t="shared" ca="1" si="0"/>
        <v>4</v>
      </c>
      <c r="B25" s="52" t="s">
        <v>758</v>
      </c>
      <c r="C25" s="52" t="s">
        <v>480</v>
      </c>
      <c r="D25" s="219" t="s">
        <v>361</v>
      </c>
      <c r="E25" s="54"/>
      <c r="F25" s="52"/>
      <c r="G25" s="52"/>
      <c r="H25" s="52"/>
      <c r="I25" s="61"/>
    </row>
    <row r="26" spans="1:9" s="48" customFormat="1" ht="60" customHeight="1">
      <c r="A26" s="61">
        <f t="shared" ca="1" si="0"/>
        <v>5</v>
      </c>
      <c r="B26" s="52" t="s">
        <v>759</v>
      </c>
      <c r="C26" s="217" t="s">
        <v>481</v>
      </c>
      <c r="D26" s="219" t="s">
        <v>361</v>
      </c>
      <c r="E26" s="54"/>
      <c r="F26" s="52"/>
      <c r="G26" s="52"/>
      <c r="H26" s="52"/>
      <c r="I26" s="61"/>
    </row>
    <row r="27" spans="1:9" s="45" customFormat="1" ht="51">
      <c r="A27" s="61">
        <f ca="1">IF(OFFSET(A27,-1,0) ="",OFFSET(A27,-2,0)+1,OFFSET(A27,-1,0)+1 )</f>
        <v>6</v>
      </c>
      <c r="B27" s="52" t="s">
        <v>760</v>
      </c>
      <c r="C27" s="217" t="s">
        <v>482</v>
      </c>
      <c r="D27" s="219" t="s">
        <v>757</v>
      </c>
      <c r="E27" s="54"/>
      <c r="F27" s="52"/>
      <c r="G27" s="52"/>
      <c r="H27" s="52"/>
      <c r="I27" s="55"/>
    </row>
    <row r="28" spans="1:9" s="48" customFormat="1" ht="51">
      <c r="A28" s="61">
        <f ca="1">IF(OFFSET(A28,-1,0) ="",OFFSET(A28,-2,0)+1,OFFSET(A28,-1,0)+1 )</f>
        <v>7</v>
      </c>
      <c r="B28" s="52" t="s">
        <v>761</v>
      </c>
      <c r="C28" s="52" t="s">
        <v>483</v>
      </c>
      <c r="D28" s="219" t="s">
        <v>360</v>
      </c>
      <c r="E28" s="54"/>
      <c r="F28" s="52"/>
      <c r="G28" s="52"/>
      <c r="H28" s="52"/>
      <c r="I28" s="61"/>
    </row>
    <row r="29" spans="1:9" s="48" customFormat="1" ht="76.5">
      <c r="A29" s="61">
        <f t="shared" ref="A29" ca="1" si="1">IF(OFFSET(A29,-1,0) ="",OFFSET(A29,-2,0)+1,OFFSET(A29,-1,0)+1 )</f>
        <v>8</v>
      </c>
      <c r="B29" s="52" t="s">
        <v>475</v>
      </c>
      <c r="C29" s="52" t="s">
        <v>491</v>
      </c>
      <c r="D29" s="219" t="s">
        <v>492</v>
      </c>
      <c r="E29" s="54"/>
      <c r="F29" s="52"/>
      <c r="G29" s="52"/>
      <c r="H29" s="52"/>
      <c r="I29" s="61"/>
    </row>
    <row r="30" spans="1:9" s="45" customFormat="1" ht="51">
      <c r="A30" s="61">
        <f ca="1">IF(OFFSET(A30,-1,0) ="",OFFSET(A30,-2,0)+1,OFFSET(A30,-1,0)+1 )</f>
        <v>9</v>
      </c>
      <c r="B30" s="52" t="s">
        <v>348</v>
      </c>
      <c r="C30" s="217" t="s">
        <v>485</v>
      </c>
      <c r="D30" s="265" t="s">
        <v>435</v>
      </c>
      <c r="E30" s="54"/>
      <c r="F30" s="52"/>
      <c r="G30" s="52"/>
      <c r="H30" s="52"/>
      <c r="I30" s="55"/>
    </row>
    <row r="31" spans="1:9" s="48" customFormat="1" ht="38.25">
      <c r="A31" s="61">
        <f t="shared" ca="1" si="0"/>
        <v>10</v>
      </c>
      <c r="B31" s="52" t="s">
        <v>762</v>
      </c>
      <c r="C31" s="52" t="s">
        <v>486</v>
      </c>
      <c r="D31" s="219" t="s">
        <v>360</v>
      </c>
      <c r="E31" s="54"/>
      <c r="F31" s="52"/>
      <c r="G31" s="52"/>
      <c r="H31" s="52"/>
      <c r="I31" s="61"/>
    </row>
    <row r="32" spans="1:9" s="243" customFormat="1" ht="14.25">
      <c r="A32" s="171"/>
      <c r="B32" s="431" t="s">
        <v>314</v>
      </c>
      <c r="C32" s="432"/>
      <c r="D32" s="433"/>
      <c r="E32" s="237"/>
      <c r="F32" s="242"/>
      <c r="G32" s="242"/>
      <c r="H32" s="242"/>
      <c r="I32" s="237"/>
    </row>
    <row r="33" spans="1:9" s="48" customFormat="1" ht="25.5">
      <c r="A33" s="61">
        <f t="shared" ref="A33:A38" ca="1" si="2">IF(OFFSET(A33,-1,0) ="",OFFSET(A33,-2,0)+1,OFFSET(A33,-1,0)+1 )</f>
        <v>11</v>
      </c>
      <c r="B33" s="52" t="s">
        <v>312</v>
      </c>
      <c r="C33" s="52" t="s">
        <v>362</v>
      </c>
      <c r="D33" s="219" t="s">
        <v>363</v>
      </c>
      <c r="E33" s="54"/>
      <c r="F33" s="52"/>
      <c r="G33" s="52"/>
      <c r="H33" s="52"/>
      <c r="I33" s="61"/>
    </row>
    <row r="34" spans="1:9" s="48" customFormat="1" ht="25.5">
      <c r="A34" s="61">
        <f t="shared" ca="1" si="2"/>
        <v>12</v>
      </c>
      <c r="B34" s="52" t="s">
        <v>346</v>
      </c>
      <c r="C34" s="52" t="s">
        <v>362</v>
      </c>
      <c r="D34" s="219" t="s">
        <v>364</v>
      </c>
      <c r="E34" s="54"/>
      <c r="F34" s="52"/>
      <c r="G34" s="52"/>
      <c r="H34" s="52"/>
      <c r="I34" s="61"/>
    </row>
    <row r="35" spans="1:9" s="48" customFormat="1" ht="51">
      <c r="A35" s="61">
        <f t="shared" ca="1" si="2"/>
        <v>13</v>
      </c>
      <c r="B35" s="52" t="s">
        <v>763</v>
      </c>
      <c r="C35" s="254" t="s">
        <v>365</v>
      </c>
      <c r="D35" s="219" t="s">
        <v>757</v>
      </c>
      <c r="E35" s="54"/>
      <c r="F35" s="52"/>
      <c r="G35" s="52"/>
      <c r="H35" s="52"/>
      <c r="I35" s="61"/>
    </row>
    <row r="36" spans="1:9" s="246" customFormat="1" ht="63.75">
      <c r="A36" s="61">
        <f t="shared" ca="1" si="2"/>
        <v>14</v>
      </c>
      <c r="B36" s="52" t="s">
        <v>764</v>
      </c>
      <c r="C36" s="254" t="s">
        <v>366</v>
      </c>
      <c r="D36" s="219" t="s">
        <v>757</v>
      </c>
      <c r="E36" s="244"/>
      <c r="F36" s="245"/>
      <c r="G36" s="245"/>
      <c r="H36" s="245"/>
      <c r="I36" s="244"/>
    </row>
    <row r="37" spans="1:9" s="246" customFormat="1" ht="63.75">
      <c r="A37" s="61">
        <f t="shared" ca="1" si="2"/>
        <v>15</v>
      </c>
      <c r="B37" s="52" t="s">
        <v>765</v>
      </c>
      <c r="C37" s="254" t="s">
        <v>367</v>
      </c>
      <c r="D37" s="219" t="s">
        <v>757</v>
      </c>
      <c r="E37" s="244"/>
      <c r="F37" s="245"/>
      <c r="G37" s="245"/>
      <c r="H37" s="245"/>
      <c r="I37" s="244"/>
    </row>
    <row r="38" spans="1:9" s="246" customFormat="1" ht="63.75">
      <c r="A38" s="61">
        <f t="shared" ca="1" si="2"/>
        <v>16</v>
      </c>
      <c r="B38" s="52" t="s">
        <v>766</v>
      </c>
      <c r="C38" s="254" t="s">
        <v>368</v>
      </c>
      <c r="D38" s="265" t="s">
        <v>757</v>
      </c>
      <c r="E38" s="244"/>
      <c r="F38" s="245"/>
      <c r="G38" s="245"/>
      <c r="H38" s="245"/>
      <c r="I38" s="244"/>
    </row>
    <row r="39" spans="1:9" s="246" customFormat="1" ht="51">
      <c r="A39" s="204">
        <f t="shared" ca="1" si="0"/>
        <v>17</v>
      </c>
      <c r="B39" s="52" t="s">
        <v>767</v>
      </c>
      <c r="C39" s="254" t="s">
        <v>369</v>
      </c>
      <c r="D39" s="245" t="s">
        <v>374</v>
      </c>
      <c r="F39" s="245"/>
      <c r="G39" s="245"/>
      <c r="H39" s="245"/>
      <c r="I39" s="244"/>
    </row>
    <row r="40" spans="1:9" s="246" customFormat="1" ht="63.75">
      <c r="A40" s="61">
        <f t="shared" ca="1" si="0"/>
        <v>18</v>
      </c>
      <c r="B40" s="52" t="s">
        <v>768</v>
      </c>
      <c r="C40" s="254" t="s">
        <v>370</v>
      </c>
      <c r="D40" s="265" t="s">
        <v>373</v>
      </c>
      <c r="E40" s="244"/>
      <c r="F40" s="245"/>
      <c r="G40" s="245"/>
      <c r="H40" s="245"/>
      <c r="I40" s="244"/>
    </row>
    <row r="41" spans="1:9" s="246" customFormat="1" ht="63.75">
      <c r="A41" s="61">
        <f t="shared" ca="1" si="0"/>
        <v>19</v>
      </c>
      <c r="B41" s="52" t="s">
        <v>769</v>
      </c>
      <c r="C41" s="52" t="s">
        <v>371</v>
      </c>
      <c r="D41" s="303" t="s">
        <v>373</v>
      </c>
      <c r="E41" s="244"/>
      <c r="F41" s="245"/>
      <c r="G41" s="245"/>
      <c r="H41" s="245"/>
      <c r="I41" s="244"/>
    </row>
    <row r="42" spans="1:9" s="246" customFormat="1" ht="51">
      <c r="A42" s="61">
        <f ca="1">IF(OFFSET(A42,-1,0) ="",OFFSET(A42,-2,0)+1,OFFSET(A42,-1,0)+1 )</f>
        <v>20</v>
      </c>
      <c r="B42" s="52" t="s">
        <v>770</v>
      </c>
      <c r="C42" s="52" t="s">
        <v>372</v>
      </c>
      <c r="D42" s="245" t="s">
        <v>375</v>
      </c>
      <c r="E42" s="244"/>
      <c r="F42" s="245"/>
      <c r="G42" s="245"/>
      <c r="H42" s="245"/>
      <c r="I42" s="244"/>
    </row>
    <row r="43" spans="1:9" s="246" customFormat="1" ht="63.75">
      <c r="A43" s="61">
        <f t="shared" ref="A43:A48" ca="1" si="3">IF(OFFSET(A43,-1,0) ="",OFFSET(A43,-2,0)+1,OFFSET(A43,-1,0)+1 )</f>
        <v>21</v>
      </c>
      <c r="B43" s="52" t="s">
        <v>771</v>
      </c>
      <c r="C43" s="52" t="s">
        <v>378</v>
      </c>
      <c r="D43" s="245" t="s">
        <v>380</v>
      </c>
      <c r="E43" s="244"/>
      <c r="F43" s="245"/>
      <c r="G43" s="245"/>
      <c r="H43" s="245"/>
      <c r="I43" s="244"/>
    </row>
    <row r="44" spans="1:9" s="246" customFormat="1" ht="63.75">
      <c r="A44" s="61">
        <f t="shared" ca="1" si="3"/>
        <v>22</v>
      </c>
      <c r="B44" s="52" t="s">
        <v>772</v>
      </c>
      <c r="C44" s="52" t="s">
        <v>379</v>
      </c>
      <c r="D44" s="245" t="s">
        <v>380</v>
      </c>
      <c r="E44" s="244"/>
      <c r="F44" s="245"/>
      <c r="G44" s="245"/>
      <c r="H44" s="245"/>
      <c r="I44" s="244"/>
    </row>
    <row r="45" spans="1:9" s="246" customFormat="1" ht="76.5">
      <c r="A45" s="61">
        <f ca="1">IF(OFFSET(A45,-1,0) ="",OFFSET(A45,-2,0)+1,OFFSET(A45,-1,0)+1 )</f>
        <v>23</v>
      </c>
      <c r="B45" s="258" t="s">
        <v>773</v>
      </c>
      <c r="C45" s="52" t="s">
        <v>376</v>
      </c>
      <c r="D45" s="265" t="s">
        <v>757</v>
      </c>
      <c r="E45" s="244"/>
      <c r="F45" s="245"/>
      <c r="G45" s="245"/>
      <c r="H45" s="245"/>
      <c r="I45" s="244"/>
    </row>
    <row r="46" spans="1:9" s="246" customFormat="1" ht="76.5">
      <c r="A46" s="61">
        <f t="shared" ca="1" si="3"/>
        <v>24</v>
      </c>
      <c r="B46" s="259" t="s">
        <v>774</v>
      </c>
      <c r="C46" s="52" t="s">
        <v>377</v>
      </c>
      <c r="D46" s="265" t="s">
        <v>757</v>
      </c>
      <c r="E46" s="244"/>
      <c r="F46" s="245"/>
      <c r="G46" s="245"/>
      <c r="H46" s="245"/>
      <c r="I46" s="244"/>
    </row>
    <row r="47" spans="1:9" s="45" customFormat="1" ht="51">
      <c r="A47" s="61">
        <f t="shared" ca="1" si="3"/>
        <v>25</v>
      </c>
      <c r="B47" s="52" t="s">
        <v>760</v>
      </c>
      <c r="C47" s="217" t="s">
        <v>490</v>
      </c>
      <c r="D47" s="265" t="s">
        <v>757</v>
      </c>
      <c r="E47" s="54"/>
      <c r="F47" s="52"/>
      <c r="G47" s="52"/>
      <c r="H47" s="52"/>
      <c r="I47" s="55"/>
    </row>
    <row r="48" spans="1:9" s="48" customFormat="1" ht="51">
      <c r="A48" s="61">
        <f t="shared" ca="1" si="3"/>
        <v>26</v>
      </c>
      <c r="B48" s="256" t="s">
        <v>330</v>
      </c>
      <c r="C48" s="52" t="s">
        <v>381</v>
      </c>
      <c r="D48" s="219" t="s">
        <v>382</v>
      </c>
      <c r="E48" s="54"/>
      <c r="F48" s="52"/>
      <c r="G48" s="52"/>
      <c r="H48" s="52"/>
      <c r="I48" s="61"/>
    </row>
    <row r="49" spans="1:9" s="174" customFormat="1" ht="14.25">
      <c r="A49" s="241"/>
      <c r="B49" s="434" t="s">
        <v>315</v>
      </c>
      <c r="C49" s="435"/>
      <c r="D49" s="436"/>
      <c r="E49" s="184"/>
      <c r="F49" s="185"/>
      <c r="G49" s="185"/>
      <c r="H49" s="185"/>
      <c r="I49" s="184"/>
    </row>
    <row r="50" spans="1:9" s="49" customFormat="1" ht="63.75">
      <c r="A50" s="62">
        <f t="shared" ref="A50:A111" ca="1" si="4">IF(OFFSET(A50,-1,0) ="",OFFSET(A50,-2,0)+1,OFFSET(A50,-1,0)+1 )</f>
        <v>27</v>
      </c>
      <c r="B50" s="52" t="s">
        <v>349</v>
      </c>
      <c r="C50" s="217" t="s">
        <v>383</v>
      </c>
      <c r="D50" s="304" t="s">
        <v>384</v>
      </c>
      <c r="E50" s="54"/>
      <c r="F50" s="52"/>
      <c r="G50" s="52"/>
      <c r="H50" s="52"/>
      <c r="I50" s="62"/>
    </row>
    <row r="51" spans="1:9" s="48" customFormat="1" ht="25.5">
      <c r="A51" s="61">
        <f t="shared" ca="1" si="4"/>
        <v>28</v>
      </c>
      <c r="B51" s="52" t="s">
        <v>312</v>
      </c>
      <c r="C51" s="217" t="s">
        <v>383</v>
      </c>
      <c r="D51" s="219" t="s">
        <v>385</v>
      </c>
      <c r="E51" s="54"/>
      <c r="F51" s="52"/>
      <c r="G51" s="52"/>
      <c r="H51" s="52"/>
      <c r="I51" s="61"/>
    </row>
    <row r="52" spans="1:9" s="164" customFormat="1" ht="76.5">
      <c r="A52" s="61">
        <f t="shared" ref="A52:A59" ca="1" si="5">IF(OFFSET(A52,-1,0) ="",OFFSET(A52,-2,0)+1,OFFSET(A52,-1,0)+1 )</f>
        <v>29</v>
      </c>
      <c r="B52" s="220" t="s">
        <v>332</v>
      </c>
      <c r="C52" s="217" t="s">
        <v>387</v>
      </c>
      <c r="D52" s="219" t="s">
        <v>386</v>
      </c>
      <c r="E52" s="265"/>
      <c r="F52" s="220"/>
      <c r="G52" s="220"/>
      <c r="H52" s="220"/>
      <c r="I52" s="221"/>
    </row>
    <row r="53" spans="1:9" s="164" customFormat="1" ht="63.75">
      <c r="A53" s="61">
        <f t="shared" ca="1" si="5"/>
        <v>30</v>
      </c>
      <c r="B53" s="201" t="s">
        <v>333</v>
      </c>
      <c r="C53" s="217" t="s">
        <v>388</v>
      </c>
      <c r="D53" s="219" t="s">
        <v>389</v>
      </c>
      <c r="E53" s="265"/>
      <c r="F53" s="220"/>
      <c r="G53" s="220"/>
      <c r="H53" s="220"/>
      <c r="I53" s="221"/>
    </row>
    <row r="54" spans="1:9" s="164" customFormat="1" ht="63.75">
      <c r="A54" s="61">
        <f t="shared" ca="1" si="5"/>
        <v>31</v>
      </c>
      <c r="B54" s="202" t="s">
        <v>391</v>
      </c>
      <c r="C54" s="217" t="s">
        <v>754</v>
      </c>
      <c r="D54" s="265" t="s">
        <v>392</v>
      </c>
      <c r="E54" s="265"/>
      <c r="F54" s="220"/>
      <c r="G54" s="220"/>
      <c r="H54" s="220"/>
      <c r="I54" s="221"/>
    </row>
    <row r="55" spans="1:9" s="164" customFormat="1" ht="63.75">
      <c r="A55" s="61">
        <f t="shared" ca="1" si="5"/>
        <v>32</v>
      </c>
      <c r="B55" s="202" t="s">
        <v>390</v>
      </c>
      <c r="C55" s="217" t="s">
        <v>755</v>
      </c>
      <c r="D55" s="265" t="s">
        <v>393</v>
      </c>
      <c r="E55" s="265"/>
      <c r="F55" s="220"/>
      <c r="G55" s="220"/>
      <c r="H55" s="220"/>
      <c r="I55" s="221"/>
    </row>
    <row r="56" spans="1:9" s="164" customFormat="1" ht="38.25">
      <c r="A56" s="61">
        <f t="shared" ca="1" si="5"/>
        <v>33</v>
      </c>
      <c r="B56" s="202" t="s">
        <v>334</v>
      </c>
      <c r="C56" s="217" t="s">
        <v>394</v>
      </c>
      <c r="D56" s="219" t="s">
        <v>395</v>
      </c>
      <c r="E56" s="265"/>
      <c r="F56" s="220"/>
      <c r="G56" s="220"/>
      <c r="H56" s="220"/>
      <c r="I56" s="221"/>
    </row>
    <row r="57" spans="1:9" s="164" customFormat="1" ht="51">
      <c r="A57" s="61">
        <f t="shared" ca="1" si="5"/>
        <v>34</v>
      </c>
      <c r="B57" s="202" t="s">
        <v>775</v>
      </c>
      <c r="C57" s="217" t="s">
        <v>397</v>
      </c>
      <c r="D57" s="303" t="s">
        <v>396</v>
      </c>
      <c r="E57" s="265"/>
      <c r="F57" s="220"/>
      <c r="G57" s="220"/>
      <c r="H57" s="220"/>
      <c r="I57" s="221"/>
    </row>
    <row r="58" spans="1:9" s="48" customFormat="1" ht="63.75">
      <c r="A58" s="61">
        <f t="shared" ca="1" si="5"/>
        <v>35</v>
      </c>
      <c r="B58" s="52" t="s">
        <v>776</v>
      </c>
      <c r="C58" s="217" t="s">
        <v>398</v>
      </c>
      <c r="D58" s="303" t="s">
        <v>396</v>
      </c>
      <c r="E58" s="54"/>
      <c r="F58" s="52"/>
      <c r="G58" s="52"/>
      <c r="H58" s="52"/>
      <c r="I58" s="61"/>
    </row>
    <row r="59" spans="1:9" s="164" customFormat="1" ht="38.25">
      <c r="A59" s="61">
        <f t="shared" ca="1" si="5"/>
        <v>36</v>
      </c>
      <c r="B59" s="202" t="s">
        <v>777</v>
      </c>
      <c r="C59" s="217" t="s">
        <v>399</v>
      </c>
      <c r="D59" s="219" t="s">
        <v>778</v>
      </c>
      <c r="E59" s="265"/>
      <c r="F59" s="220"/>
      <c r="G59" s="220"/>
      <c r="H59" s="220"/>
      <c r="I59" s="221"/>
    </row>
    <row r="60" spans="1:9" s="174" customFormat="1" ht="14.25">
      <c r="A60" s="171"/>
      <c r="B60" s="248" t="s">
        <v>316</v>
      </c>
      <c r="C60" s="172"/>
      <c r="D60" s="269"/>
      <c r="E60" s="247"/>
      <c r="F60" s="172"/>
      <c r="G60" s="172"/>
      <c r="H60" s="172"/>
      <c r="I60" s="171"/>
    </row>
    <row r="61" spans="1:9" s="48" customFormat="1" ht="25.5">
      <c r="A61" s="61">
        <f t="shared" ca="1" si="4"/>
        <v>37</v>
      </c>
      <c r="B61" s="52" t="s">
        <v>312</v>
      </c>
      <c r="C61" s="217" t="s">
        <v>401</v>
      </c>
      <c r="D61" s="219" t="s">
        <v>402</v>
      </c>
      <c r="E61" s="54"/>
      <c r="F61" s="52"/>
      <c r="G61" s="52"/>
      <c r="H61" s="52"/>
      <c r="I61" s="61"/>
    </row>
    <row r="62" spans="1:9" s="49" customFormat="1" ht="25.5">
      <c r="A62" s="62">
        <f t="shared" ca="1" si="4"/>
        <v>38</v>
      </c>
      <c r="B62" s="52" t="s">
        <v>350</v>
      </c>
      <c r="C62" s="217" t="s">
        <v>401</v>
      </c>
      <c r="D62" s="219" t="s">
        <v>403</v>
      </c>
      <c r="E62" s="54"/>
      <c r="F62" s="52"/>
      <c r="G62" s="52"/>
      <c r="H62" s="52"/>
      <c r="I62" s="62"/>
    </row>
    <row r="63" spans="1:9" s="49" customFormat="1" ht="38.25">
      <c r="A63" s="62">
        <f t="shared" ca="1" si="4"/>
        <v>39</v>
      </c>
      <c r="B63" s="52" t="s">
        <v>351</v>
      </c>
      <c r="C63" s="217" t="s">
        <v>404</v>
      </c>
      <c r="D63" s="219" t="s">
        <v>405</v>
      </c>
      <c r="E63" s="54"/>
      <c r="F63" s="52"/>
      <c r="G63" s="52"/>
      <c r="H63" s="52"/>
      <c r="I63" s="62"/>
    </row>
    <row r="64" spans="1:9" s="164" customFormat="1" ht="38.25">
      <c r="A64" s="61">
        <f ca="1">IF(OFFSET(A64,-1,0) ="",OFFSET(A64,-2,0)+1,OFFSET(A64,-1,0)+1 )</f>
        <v>40</v>
      </c>
      <c r="B64" s="202" t="s">
        <v>779</v>
      </c>
      <c r="C64" s="217" t="s">
        <v>400</v>
      </c>
      <c r="D64" s="219" t="s">
        <v>780</v>
      </c>
      <c r="E64" s="265"/>
      <c r="F64" s="220"/>
      <c r="G64" s="220"/>
      <c r="H64" s="220"/>
      <c r="I64" s="221"/>
    </row>
    <row r="65" spans="1:9" s="174" customFormat="1" ht="14.25">
      <c r="A65" s="171"/>
      <c r="B65" s="248" t="s">
        <v>321</v>
      </c>
      <c r="C65" s="172"/>
      <c r="D65" s="269"/>
      <c r="E65" s="173"/>
      <c r="F65" s="172"/>
      <c r="G65" s="172"/>
      <c r="H65" s="172"/>
      <c r="I65" s="171"/>
    </row>
    <row r="66" spans="1:9" s="45" customFormat="1" ht="25.5">
      <c r="A66" s="61">
        <f ca="1">IF(OFFSET(A66,-1,0) ="",OFFSET(A66,-2,0)+1,OFFSET(A66,-1,0)+1 )</f>
        <v>41</v>
      </c>
      <c r="B66" s="52" t="s">
        <v>407</v>
      </c>
      <c r="C66" s="217" t="s">
        <v>406</v>
      </c>
      <c r="D66" s="265" t="s">
        <v>408</v>
      </c>
      <c r="E66" s="54"/>
      <c r="F66" s="52"/>
      <c r="G66" s="52"/>
      <c r="H66" s="52"/>
      <c r="I66" s="55"/>
    </row>
    <row r="67" spans="1:9" s="48" customFormat="1" ht="25.5">
      <c r="A67" s="61">
        <f ca="1">IF(OFFSET(A67,-1,0) ="",OFFSET(A67,-2,0)+1,OFFSET(A67,-1,0)+1 )</f>
        <v>42</v>
      </c>
      <c r="B67" s="52" t="s">
        <v>312</v>
      </c>
      <c r="C67" s="217" t="s">
        <v>406</v>
      </c>
      <c r="D67" s="265" t="s">
        <v>409</v>
      </c>
      <c r="E67" s="54"/>
      <c r="F67" s="52"/>
      <c r="G67" s="52"/>
      <c r="H67" s="52"/>
      <c r="I67" s="61"/>
    </row>
    <row r="68" spans="1:9" s="295" customFormat="1" ht="51">
      <c r="A68" s="61">
        <f ca="1">IF(OFFSET(A68,-1,0) ="",OFFSET(A68,-2,0)+1,OFFSET(A68,-1,0)+1 )</f>
        <v>43</v>
      </c>
      <c r="B68" s="52" t="s">
        <v>781</v>
      </c>
      <c r="C68" s="217" t="s">
        <v>410</v>
      </c>
      <c r="D68" s="265" t="s">
        <v>757</v>
      </c>
      <c r="E68" s="54"/>
      <c r="F68" s="52"/>
      <c r="G68" s="52"/>
      <c r="H68" s="52"/>
      <c r="I68" s="61"/>
    </row>
    <row r="69" spans="1:9" s="48" customFormat="1" ht="63.75">
      <c r="A69" s="61">
        <f ca="1">IF(OFFSET(A69,-1,0) ="",OFFSET(A69,-2,0)+1,OFFSET(A69,-1,0)+1 )</f>
        <v>44</v>
      </c>
      <c r="B69" s="52" t="s">
        <v>782</v>
      </c>
      <c r="C69" s="217" t="s">
        <v>411</v>
      </c>
      <c r="D69" s="265" t="s">
        <v>757</v>
      </c>
      <c r="E69" s="54"/>
      <c r="F69" s="52"/>
      <c r="G69" s="52"/>
      <c r="H69" s="52"/>
      <c r="I69" s="61"/>
    </row>
    <row r="70" spans="1:9" s="48" customFormat="1" ht="63.75">
      <c r="A70" s="61">
        <f t="shared" ref="A70:A71" ca="1" si="6">IF(OFFSET(A70,-1,0) ="",OFFSET(A70,-2,0)+1,OFFSET(A70,-1,0)+1 )</f>
        <v>45</v>
      </c>
      <c r="B70" s="52" t="s">
        <v>783</v>
      </c>
      <c r="C70" s="217" t="s">
        <v>412</v>
      </c>
      <c r="D70" s="265" t="s">
        <v>757</v>
      </c>
      <c r="E70" s="54"/>
      <c r="F70" s="52"/>
      <c r="G70" s="52"/>
      <c r="H70" s="52"/>
      <c r="I70" s="61"/>
    </row>
    <row r="71" spans="1:9" s="48" customFormat="1" ht="63.75">
      <c r="A71" s="61">
        <f t="shared" ca="1" si="6"/>
        <v>46</v>
      </c>
      <c r="B71" s="52" t="s">
        <v>784</v>
      </c>
      <c r="C71" s="217" t="s">
        <v>413</v>
      </c>
      <c r="D71" s="265" t="s">
        <v>757</v>
      </c>
      <c r="E71" s="54"/>
      <c r="F71" s="52"/>
      <c r="G71" s="52"/>
      <c r="H71" s="52"/>
      <c r="I71" s="61"/>
    </row>
    <row r="72" spans="1:9" s="48" customFormat="1" ht="63.75">
      <c r="A72" s="61">
        <f ca="1">IF(OFFSET(A72,-1,0) ="",OFFSET(A72,-2,0)+1,OFFSET(A72,-1,0)+1 )</f>
        <v>47</v>
      </c>
      <c r="B72" s="52" t="s">
        <v>785</v>
      </c>
      <c r="C72" s="217" t="s">
        <v>414</v>
      </c>
      <c r="D72" s="219" t="s">
        <v>415</v>
      </c>
      <c r="E72" s="54"/>
      <c r="F72" s="52"/>
      <c r="G72" s="52"/>
      <c r="H72" s="52"/>
      <c r="I72" s="61"/>
    </row>
    <row r="73" spans="1:9" s="48" customFormat="1" ht="63.75">
      <c r="A73" s="61">
        <f t="shared" ref="A73:A77" ca="1" si="7">IF(OFFSET(A73,-1,0) ="",OFFSET(A73,-2,0)+1,OFFSET(A73,-1,0)+1 )</f>
        <v>48</v>
      </c>
      <c r="B73" s="52" t="s">
        <v>786</v>
      </c>
      <c r="C73" s="217" t="s">
        <v>416</v>
      </c>
      <c r="D73" s="219" t="s">
        <v>415</v>
      </c>
      <c r="E73" s="54"/>
      <c r="F73" s="52"/>
      <c r="G73" s="52"/>
      <c r="H73" s="52"/>
      <c r="I73" s="61"/>
    </row>
    <row r="74" spans="1:9" s="295" customFormat="1" ht="63.75">
      <c r="A74" s="61">
        <f t="shared" ca="1" si="7"/>
        <v>49</v>
      </c>
      <c r="B74" s="52" t="s">
        <v>787</v>
      </c>
      <c r="C74" s="217" t="s">
        <v>417</v>
      </c>
      <c r="D74" s="265" t="s">
        <v>757</v>
      </c>
      <c r="E74" s="54"/>
      <c r="F74" s="52"/>
      <c r="G74" s="52"/>
      <c r="H74" s="52"/>
      <c r="I74" s="61"/>
    </row>
    <row r="75" spans="1:9" s="295" customFormat="1" ht="63.75">
      <c r="A75" s="61">
        <f t="shared" ca="1" si="7"/>
        <v>50</v>
      </c>
      <c r="B75" s="52" t="s">
        <v>788</v>
      </c>
      <c r="C75" s="217" t="s">
        <v>418</v>
      </c>
      <c r="D75" s="265" t="s">
        <v>757</v>
      </c>
      <c r="E75" s="54"/>
      <c r="F75" s="52"/>
      <c r="G75" s="52"/>
      <c r="H75" s="52"/>
      <c r="I75" s="61"/>
    </row>
    <row r="76" spans="1:9" s="295" customFormat="1" ht="76.5">
      <c r="A76" s="61">
        <f t="shared" ca="1" si="7"/>
        <v>51</v>
      </c>
      <c r="B76" s="52" t="s">
        <v>789</v>
      </c>
      <c r="C76" s="217" t="s">
        <v>419</v>
      </c>
      <c r="D76" s="265" t="s">
        <v>757</v>
      </c>
      <c r="E76" s="54"/>
      <c r="F76" s="52"/>
      <c r="G76" s="52"/>
      <c r="H76" s="52"/>
      <c r="I76" s="61"/>
    </row>
    <row r="77" spans="1:9" s="48" customFormat="1" ht="51">
      <c r="A77" s="61">
        <f t="shared" ca="1" si="7"/>
        <v>52</v>
      </c>
      <c r="B77" s="52" t="s">
        <v>790</v>
      </c>
      <c r="C77" s="217" t="s">
        <v>424</v>
      </c>
      <c r="D77" s="219" t="s">
        <v>420</v>
      </c>
      <c r="E77" s="54"/>
      <c r="F77" s="52"/>
      <c r="G77" s="52"/>
      <c r="H77" s="52"/>
      <c r="I77" s="61"/>
    </row>
    <row r="78" spans="1:9" s="48" customFormat="1" ht="38.25">
      <c r="A78" s="61">
        <f ca="1">IF(OFFSET(A78,-1,0) ="",OFFSET(A78,-2,0)+1,OFFSET(A78,-1,0)+1 )</f>
        <v>53</v>
      </c>
      <c r="B78" s="217" t="s">
        <v>791</v>
      </c>
      <c r="C78" s="217" t="s">
        <v>423</v>
      </c>
      <c r="D78" s="219" t="s">
        <v>421</v>
      </c>
      <c r="E78" s="54"/>
      <c r="F78" s="52"/>
      <c r="G78" s="52"/>
      <c r="H78" s="52"/>
      <c r="I78" s="61"/>
    </row>
    <row r="79" spans="1:9" s="45" customFormat="1" ht="51">
      <c r="A79" s="61">
        <f t="shared" ref="A79" ca="1" si="8">IF(OFFSET(A79,-1,0) ="",OFFSET(A79,-2,0)+1,OFFSET(A79,-1,0)+1 )</f>
        <v>54</v>
      </c>
      <c r="B79" s="52" t="s">
        <v>760</v>
      </c>
      <c r="C79" s="217" t="s">
        <v>422</v>
      </c>
      <c r="D79" s="265" t="s">
        <v>757</v>
      </c>
      <c r="E79" s="54"/>
      <c r="F79" s="52"/>
      <c r="G79" s="52"/>
      <c r="H79" s="52"/>
      <c r="I79" s="55"/>
    </row>
    <row r="80" spans="1:9" s="281" customFormat="1" ht="16.5" customHeight="1">
      <c r="A80" s="277"/>
      <c r="B80" s="278" t="s">
        <v>323</v>
      </c>
      <c r="C80" s="279"/>
      <c r="D80" s="308"/>
      <c r="E80" s="280"/>
      <c r="F80" s="280"/>
      <c r="G80" s="280"/>
      <c r="H80" s="280"/>
      <c r="I80" s="280"/>
    </row>
    <row r="81" spans="1:9" s="180" customFormat="1" ht="15.75" customHeight="1">
      <c r="A81" s="171"/>
      <c r="B81" s="255" t="s">
        <v>311</v>
      </c>
      <c r="C81" s="240"/>
      <c r="D81" s="309"/>
      <c r="E81" s="181"/>
      <c r="F81" s="182"/>
      <c r="G81" s="182"/>
      <c r="H81" s="182"/>
      <c r="I81" s="181"/>
    </row>
    <row r="82" spans="1:9" s="48" customFormat="1" ht="25.5">
      <c r="A82" s="61">
        <f ca="1">IF(OFFSET(A82,-2,0) ="",OFFSET(A82,-3,0)+1,OFFSET(A82,-2,0)+1 )</f>
        <v>55</v>
      </c>
      <c r="B82" s="52" t="s">
        <v>312</v>
      </c>
      <c r="C82" s="217" t="s">
        <v>426</v>
      </c>
      <c r="D82" s="305" t="s">
        <v>425</v>
      </c>
      <c r="E82" s="54"/>
      <c r="F82" s="52"/>
      <c r="G82" s="52"/>
      <c r="H82" s="52"/>
      <c r="I82" s="60"/>
    </row>
    <row r="83" spans="1:9" s="48" customFormat="1" ht="25.5">
      <c r="A83" s="61">
        <f ca="1">IF(OFFSET(A83,-1,0) ="",OFFSET(A83,-2,0)+1,OFFSET(A83,-1,0)+1 )</f>
        <v>56</v>
      </c>
      <c r="B83" s="52" t="s">
        <v>353</v>
      </c>
      <c r="C83" s="52" t="s">
        <v>426</v>
      </c>
      <c r="D83" s="265" t="s">
        <v>427</v>
      </c>
      <c r="E83" s="54"/>
      <c r="F83" s="52"/>
      <c r="G83" s="52"/>
      <c r="H83" s="52"/>
      <c r="I83" s="60"/>
    </row>
    <row r="84" spans="1:9" s="45" customFormat="1" ht="63.75">
      <c r="A84" s="61">
        <f ca="1">IF(OFFSET(A84,-1,0) ="",OFFSET(A84,-2,0)+1,OFFSET(A84,-1,0)+1 )</f>
        <v>57</v>
      </c>
      <c r="B84" s="52" t="s">
        <v>792</v>
      </c>
      <c r="C84" s="299" t="s">
        <v>428</v>
      </c>
      <c r="D84" s="305" t="s">
        <v>757</v>
      </c>
      <c r="E84" s="54"/>
      <c r="F84" s="52"/>
      <c r="G84" s="52"/>
      <c r="H84" s="52"/>
      <c r="I84" s="55"/>
    </row>
    <row r="85" spans="1:9" s="45" customFormat="1" ht="63.75">
      <c r="A85" s="61">
        <f ca="1">IF(OFFSET(A85,-1,0) ="",OFFSET(A85,-2,0)+1,OFFSET(A85,-1,0)+1 )</f>
        <v>58</v>
      </c>
      <c r="B85" s="52" t="s">
        <v>357</v>
      </c>
      <c r="C85" s="217" t="s">
        <v>432</v>
      </c>
      <c r="D85" s="305" t="s">
        <v>757</v>
      </c>
      <c r="E85" s="54"/>
      <c r="F85" s="52"/>
      <c r="G85" s="52"/>
      <c r="H85" s="52"/>
      <c r="I85" s="55"/>
    </row>
    <row r="86" spans="1:9" s="45" customFormat="1" ht="63.75">
      <c r="A86" s="61">
        <f ca="1">IF(OFFSET(A86,-2,0) ="",OFFSET(A86,-3,0)+1,OFFSET(A86,-2,0)+1)</f>
        <v>58</v>
      </c>
      <c r="B86" s="52" t="s">
        <v>793</v>
      </c>
      <c r="C86" s="217" t="s">
        <v>431</v>
      </c>
      <c r="D86" s="219" t="s">
        <v>429</v>
      </c>
      <c r="E86" s="54"/>
      <c r="F86" s="52"/>
      <c r="G86" s="52"/>
      <c r="H86" s="52"/>
      <c r="I86" s="55"/>
    </row>
    <row r="87" spans="1:9" s="45" customFormat="1" ht="63.75">
      <c r="A87" s="61">
        <f ca="1">IF(OFFSET(A87,-1,0) ="",OFFSET(A87,-2,0)+1,OFFSET(A87,-1,0)+1 )</f>
        <v>59</v>
      </c>
      <c r="B87" s="52" t="s">
        <v>794</v>
      </c>
      <c r="C87" s="217" t="s">
        <v>430</v>
      </c>
      <c r="D87" s="219" t="s">
        <v>429</v>
      </c>
      <c r="E87" s="54"/>
      <c r="F87" s="52"/>
      <c r="G87" s="52"/>
      <c r="H87" s="52"/>
      <c r="I87" s="55"/>
    </row>
    <row r="88" spans="1:9" s="45" customFormat="1" ht="63.75">
      <c r="A88" s="61">
        <f t="shared" ref="A88" ca="1" si="9">IF(OFFSET(A88,-2,0) ="",OFFSET(A88,-3,0)+1,OFFSET(A88,-2,0)+2 )</f>
        <v>60</v>
      </c>
      <c r="B88" s="52" t="s">
        <v>795</v>
      </c>
      <c r="C88" s="217" t="s">
        <v>434</v>
      </c>
      <c r="D88" s="265" t="s">
        <v>433</v>
      </c>
      <c r="E88" s="54"/>
      <c r="F88" s="52"/>
      <c r="G88" s="52"/>
      <c r="H88" s="52"/>
      <c r="I88" s="55"/>
    </row>
    <row r="89" spans="1:9" s="45" customFormat="1" ht="63.75">
      <c r="A89" s="61">
        <f ca="1">IF(OFFSET(A89,-1,0) ="",OFFSET(A89,-2,0)+1,OFFSET(A89,-1,0)+1 )</f>
        <v>61</v>
      </c>
      <c r="B89" s="52" t="s">
        <v>545</v>
      </c>
      <c r="C89" s="217" t="s">
        <v>436</v>
      </c>
      <c r="D89" s="265" t="s">
        <v>435</v>
      </c>
      <c r="E89" s="54"/>
      <c r="F89" s="52"/>
      <c r="G89" s="52"/>
      <c r="H89" s="52"/>
      <c r="I89" s="55"/>
    </row>
    <row r="90" spans="1:9" s="45" customFormat="1" ht="51">
      <c r="A90" s="61">
        <f t="shared" ref="A90:A91" ca="1" si="10">IF(OFFSET(A90,-1,0) ="",OFFSET(A90,-2,0)+1,OFFSET(A90,-1,0)+1 )</f>
        <v>62</v>
      </c>
      <c r="B90" s="55" t="s">
        <v>796</v>
      </c>
      <c r="C90" s="217" t="s">
        <v>437</v>
      </c>
      <c r="D90" s="265" t="s">
        <v>438</v>
      </c>
      <c r="E90" s="54"/>
      <c r="F90" s="52"/>
      <c r="G90" s="52"/>
      <c r="H90" s="52"/>
      <c r="I90" s="55"/>
    </row>
    <row r="91" spans="1:9" s="45" customFormat="1" ht="63.75">
      <c r="A91" s="61">
        <f t="shared" ca="1" si="10"/>
        <v>63</v>
      </c>
      <c r="B91" s="55" t="s">
        <v>797</v>
      </c>
      <c r="C91" s="217" t="s">
        <v>439</v>
      </c>
      <c r="D91" s="265" t="s">
        <v>798</v>
      </c>
      <c r="E91" s="54"/>
      <c r="F91" s="52"/>
      <c r="G91" s="52"/>
      <c r="H91" s="52"/>
      <c r="I91" s="55"/>
    </row>
    <row r="92" spans="1:9" s="48" customFormat="1" ht="63.75">
      <c r="A92" s="61">
        <f ca="1">IF(OFFSET(A92,-1,0) ="",OFFSET(A92,-2,0)+1,OFFSET(A92,-1,0)+1 )</f>
        <v>64</v>
      </c>
      <c r="B92" s="52" t="s">
        <v>799</v>
      </c>
      <c r="C92" s="217" t="s">
        <v>439</v>
      </c>
      <c r="D92" s="265" t="s">
        <v>798</v>
      </c>
      <c r="E92" s="59"/>
      <c r="F92" s="52"/>
      <c r="G92" s="52"/>
      <c r="H92" s="52"/>
      <c r="I92" s="61"/>
    </row>
    <row r="93" spans="1:9" s="48" customFormat="1" ht="63.75">
      <c r="A93" s="61">
        <f ca="1">IF(OFFSET(A93,-1,0) ="",OFFSET(A93,-2,0)+1,OFFSET(A93,-1,0)+1 )</f>
        <v>65</v>
      </c>
      <c r="B93" s="52" t="s">
        <v>358</v>
      </c>
      <c r="C93" s="217" t="s">
        <v>440</v>
      </c>
      <c r="D93" s="265" t="s">
        <v>438</v>
      </c>
      <c r="E93" s="59"/>
      <c r="F93" s="52"/>
      <c r="G93" s="52"/>
      <c r="H93" s="52"/>
      <c r="I93" s="61"/>
    </row>
    <row r="94" spans="1:9" s="48" customFormat="1" ht="63.75">
      <c r="A94" s="61">
        <f ca="1">IF(OFFSET(A94,-1,0) ="",OFFSET(A94,-2,0)+1,OFFSET(A94,-1,0)+1 )</f>
        <v>66</v>
      </c>
      <c r="B94" s="52" t="s">
        <v>354</v>
      </c>
      <c r="C94" s="217" t="s">
        <v>441</v>
      </c>
      <c r="D94" s="265" t="s">
        <v>438</v>
      </c>
      <c r="E94" s="59"/>
      <c r="F94" s="52"/>
      <c r="G94" s="52"/>
      <c r="H94" s="52"/>
      <c r="I94" s="61"/>
    </row>
    <row r="95" spans="1:9" s="45" customFormat="1" ht="51">
      <c r="A95" s="61">
        <f t="shared" ref="A95:A96" ca="1" si="11">IF(OFFSET(A95,-1,0) ="",OFFSET(A95,-2,0)+1,OFFSET(A95,-1,0)+1 )</f>
        <v>67</v>
      </c>
      <c r="B95" s="52" t="s">
        <v>800</v>
      </c>
      <c r="C95" s="217" t="s">
        <v>442</v>
      </c>
      <c r="D95" s="265" t="s">
        <v>801</v>
      </c>
      <c r="E95" s="54"/>
      <c r="F95" s="52"/>
      <c r="G95" s="52"/>
      <c r="H95" s="52"/>
      <c r="I95" s="55"/>
    </row>
    <row r="96" spans="1:9" s="45" customFormat="1" ht="63.75">
      <c r="A96" s="61">
        <f t="shared" ca="1" si="11"/>
        <v>68</v>
      </c>
      <c r="B96" s="52" t="s">
        <v>347</v>
      </c>
      <c r="C96" s="217" t="s">
        <v>443</v>
      </c>
      <c r="D96" s="265" t="s">
        <v>798</v>
      </c>
      <c r="E96" s="54"/>
      <c r="F96" s="52"/>
      <c r="G96" s="52"/>
      <c r="H96" s="52"/>
      <c r="I96" s="55"/>
    </row>
    <row r="97" spans="1:9" s="252" customFormat="1" ht="14.25">
      <c r="A97" s="249"/>
      <c r="B97" s="437" t="s">
        <v>318</v>
      </c>
      <c r="C97" s="438"/>
      <c r="D97" s="439"/>
      <c r="E97" s="250"/>
      <c r="F97" s="251"/>
      <c r="G97" s="251"/>
      <c r="H97" s="251"/>
      <c r="I97" s="250"/>
    </row>
    <row r="98" spans="1:9" s="174" customFormat="1" ht="14.25">
      <c r="A98" s="171"/>
      <c r="B98" s="248" t="s">
        <v>320</v>
      </c>
      <c r="C98" s="172"/>
      <c r="D98" s="269"/>
      <c r="E98" s="173"/>
      <c r="F98" s="172"/>
      <c r="G98" s="172"/>
      <c r="H98" s="172"/>
      <c r="I98" s="171"/>
    </row>
    <row r="99" spans="1:9" s="48" customFormat="1" ht="63.75">
      <c r="A99" s="61">
        <f ca="1">IF(OFFSET(A99,-2,0) ="",OFFSET(A99,-3,0)+1,OFFSET(A99,-2,0)+1 )</f>
        <v>69</v>
      </c>
      <c r="B99" s="52" t="s">
        <v>802</v>
      </c>
      <c r="C99" s="52" t="s">
        <v>444</v>
      </c>
      <c r="D99" s="221" t="s">
        <v>757</v>
      </c>
      <c r="E99" s="59"/>
      <c r="F99" s="52"/>
      <c r="G99" s="52"/>
      <c r="H99" s="52"/>
      <c r="I99" s="61"/>
    </row>
    <row r="100" spans="1:9" s="48" customFormat="1" ht="63.75">
      <c r="A100" s="61">
        <f t="shared" ref="A100" ca="1" si="12">IF(OFFSET(A100,-1,0) ="",OFFSET(A100,-2,0)+1,OFFSET(A100,-1,0)+1 )</f>
        <v>70</v>
      </c>
      <c r="B100" s="52" t="s">
        <v>803</v>
      </c>
      <c r="C100" s="52" t="s">
        <v>445</v>
      </c>
      <c r="D100" s="221" t="s">
        <v>757</v>
      </c>
      <c r="E100" s="54"/>
      <c r="F100" s="52"/>
      <c r="G100" s="52"/>
      <c r="H100" s="52"/>
      <c r="I100" s="61"/>
    </row>
    <row r="101" spans="1:9" s="48" customFormat="1" ht="63.75">
      <c r="A101" s="61">
        <f t="shared" ref="A101:A107" ca="1" si="13">IF(OFFSET(A101,-1,0) ="",OFFSET(A101,-2,0)+1,OFFSET(A101,-1,0)+1 )</f>
        <v>71</v>
      </c>
      <c r="B101" s="52" t="s">
        <v>829</v>
      </c>
      <c r="C101" s="52" t="s">
        <v>832</v>
      </c>
      <c r="D101" s="219" t="s">
        <v>447</v>
      </c>
      <c r="E101" s="54"/>
      <c r="F101" s="52"/>
      <c r="G101" s="52"/>
      <c r="H101" s="52"/>
      <c r="I101" s="61"/>
    </row>
    <row r="102" spans="1:9" s="48" customFormat="1" ht="63.75">
      <c r="A102" s="61">
        <f t="shared" ca="1" si="13"/>
        <v>72</v>
      </c>
      <c r="B102" s="52" t="s">
        <v>830</v>
      </c>
      <c r="C102" s="52" t="s">
        <v>831</v>
      </c>
      <c r="D102" s="219" t="s">
        <v>446</v>
      </c>
      <c r="E102" s="54"/>
      <c r="F102" s="52"/>
      <c r="G102" s="52"/>
      <c r="H102" s="52"/>
      <c r="I102" s="61"/>
    </row>
    <row r="103" spans="1:9" s="48" customFormat="1" ht="63.75">
      <c r="A103" s="61">
        <f t="shared" ca="1" si="13"/>
        <v>73</v>
      </c>
      <c r="B103" s="52" t="s">
        <v>828</v>
      </c>
      <c r="C103" s="217" t="s">
        <v>448</v>
      </c>
      <c r="D103" s="219" t="s">
        <v>446</v>
      </c>
      <c r="E103" s="54"/>
      <c r="F103" s="52"/>
      <c r="G103" s="52"/>
      <c r="H103" s="52"/>
      <c r="I103" s="61"/>
    </row>
    <row r="104" spans="1:9" s="48" customFormat="1" ht="76.5">
      <c r="A104" s="61">
        <f t="shared" ca="1" si="13"/>
        <v>74</v>
      </c>
      <c r="B104" s="52" t="s">
        <v>804</v>
      </c>
      <c r="C104" s="217" t="s">
        <v>489</v>
      </c>
      <c r="D104" s="219" t="s">
        <v>487</v>
      </c>
      <c r="E104" s="54"/>
      <c r="F104" s="52"/>
      <c r="G104" s="52"/>
      <c r="H104" s="52"/>
      <c r="I104" s="61"/>
    </row>
    <row r="105" spans="1:9" s="48" customFormat="1" ht="76.5">
      <c r="A105" s="61">
        <f t="shared" ca="1" si="13"/>
        <v>75</v>
      </c>
      <c r="B105" s="52" t="s">
        <v>805</v>
      </c>
      <c r="C105" s="217" t="s">
        <v>489</v>
      </c>
      <c r="D105" s="219" t="s">
        <v>488</v>
      </c>
      <c r="E105" s="54"/>
      <c r="F105" s="52"/>
      <c r="G105" s="52"/>
      <c r="H105" s="52"/>
      <c r="I105" s="61"/>
    </row>
    <row r="106" spans="1:9" s="243" customFormat="1" ht="15.75" customHeight="1">
      <c r="A106" s="171"/>
      <c r="B106" s="431" t="s">
        <v>319</v>
      </c>
      <c r="C106" s="477"/>
      <c r="D106" s="433"/>
      <c r="E106" s="237"/>
      <c r="F106" s="242"/>
      <c r="G106" s="242"/>
      <c r="H106" s="242"/>
      <c r="I106" s="237"/>
    </row>
    <row r="107" spans="1:9" s="246" customFormat="1" ht="30.75" customHeight="1">
      <c r="A107" s="61">
        <f t="shared" ca="1" si="13"/>
        <v>76</v>
      </c>
      <c r="B107" s="245" t="s">
        <v>825</v>
      </c>
      <c r="C107" s="245" t="s">
        <v>826</v>
      </c>
      <c r="D107" s="219" t="s">
        <v>827</v>
      </c>
      <c r="E107" s="244"/>
      <c r="F107" s="245"/>
      <c r="G107" s="245"/>
      <c r="H107" s="245"/>
      <c r="I107" s="244"/>
    </row>
    <row r="108" spans="1:9" s="262" customFormat="1" ht="15">
      <c r="A108" s="260"/>
      <c r="B108" s="440" t="s">
        <v>324</v>
      </c>
      <c r="C108" s="432"/>
      <c r="D108" s="433"/>
      <c r="E108" s="260"/>
      <c r="F108" s="261"/>
      <c r="G108" s="261"/>
      <c r="H108" s="261"/>
      <c r="I108" s="260"/>
    </row>
    <row r="109" spans="1:9" s="48" customFormat="1" ht="51">
      <c r="A109" s="61">
        <f t="shared" ca="1" si="4"/>
        <v>77</v>
      </c>
      <c r="B109" s="52" t="s">
        <v>806</v>
      </c>
      <c r="C109" s="52" t="s">
        <v>449</v>
      </c>
      <c r="D109" s="219" t="s">
        <v>807</v>
      </c>
      <c r="E109" s="54"/>
      <c r="F109" s="52"/>
      <c r="G109" s="52"/>
      <c r="H109" s="52"/>
      <c r="I109" s="61"/>
    </row>
    <row r="110" spans="1:9" s="174" customFormat="1" ht="14.25">
      <c r="A110" s="241"/>
      <c r="B110" s="425" t="s">
        <v>325</v>
      </c>
      <c r="C110" s="426"/>
      <c r="D110" s="427"/>
      <c r="E110" s="184"/>
      <c r="F110" s="185"/>
      <c r="G110" s="185"/>
      <c r="H110" s="185"/>
      <c r="I110" s="184"/>
    </row>
    <row r="111" spans="1:9" s="48" customFormat="1" ht="51">
      <c r="A111" s="61">
        <f t="shared" ca="1" si="4"/>
        <v>78</v>
      </c>
      <c r="B111" s="52" t="s">
        <v>806</v>
      </c>
      <c r="C111" s="52" t="s">
        <v>450</v>
      </c>
      <c r="D111" s="219" t="s">
        <v>807</v>
      </c>
      <c r="E111" s="54"/>
      <c r="F111" s="52"/>
      <c r="G111" s="52"/>
      <c r="H111" s="52"/>
      <c r="I111" s="61"/>
    </row>
    <row r="112" spans="1:9" s="252" customFormat="1" ht="13.5" customHeight="1">
      <c r="A112" s="264"/>
      <c r="B112" s="428" t="s">
        <v>326</v>
      </c>
      <c r="C112" s="429"/>
      <c r="D112" s="430"/>
      <c r="E112" s="250"/>
      <c r="F112" s="251"/>
      <c r="G112" s="251"/>
      <c r="H112" s="251"/>
      <c r="I112" s="250"/>
    </row>
    <row r="113" spans="1:9" s="273" customFormat="1" ht="14.25">
      <c r="A113" s="272"/>
      <c r="B113" s="275" t="s">
        <v>337</v>
      </c>
      <c r="C113" s="274"/>
      <c r="D113" s="307"/>
      <c r="E113" s="276"/>
      <c r="F113" s="274"/>
      <c r="G113" s="274"/>
      <c r="H113" s="274"/>
      <c r="I113" s="272"/>
    </row>
    <row r="114" spans="1:9" s="174" customFormat="1" ht="14.25">
      <c r="A114" s="171"/>
      <c r="B114" s="248" t="s">
        <v>314</v>
      </c>
      <c r="C114" s="172"/>
      <c r="D114" s="269"/>
      <c r="E114" s="247"/>
      <c r="F114" s="172"/>
      <c r="G114" s="172"/>
      <c r="H114" s="172"/>
      <c r="I114" s="171"/>
    </row>
    <row r="115" spans="1:9" s="164" customFormat="1" ht="63.75">
      <c r="A115" s="61">
        <f ca="1">IF(OFFSET(A115,-3,0) ="",OFFSET(A115,-4,0)+1,OFFSET(A115,-3,0)+1 )</f>
        <v>79</v>
      </c>
      <c r="B115" s="257" t="s">
        <v>328</v>
      </c>
      <c r="C115" s="52" t="s">
        <v>451</v>
      </c>
      <c r="D115" s="219" t="s">
        <v>452</v>
      </c>
      <c r="E115" s="265"/>
      <c r="F115" s="220"/>
      <c r="G115" s="220"/>
      <c r="H115" s="220"/>
      <c r="I115" s="221"/>
    </row>
    <row r="116" spans="1:9" s="164" customFormat="1" ht="63.75">
      <c r="A116" s="61">
        <f t="shared" ref="A116:A131" ca="1" si="14">IF(OFFSET(A116,-1,0) ="",OFFSET(A116,-2,0)+1,OFFSET(A116,-1,0)+1 )</f>
        <v>80</v>
      </c>
      <c r="B116" s="256" t="s">
        <v>329</v>
      </c>
      <c r="C116" s="217" t="s">
        <v>453</v>
      </c>
      <c r="D116" s="219" t="s">
        <v>454</v>
      </c>
      <c r="E116" s="265"/>
      <c r="F116" s="220"/>
      <c r="G116" s="220"/>
      <c r="H116" s="220"/>
      <c r="I116" s="221"/>
    </row>
    <row r="117" spans="1:9" s="174" customFormat="1" ht="14.25">
      <c r="A117" s="171"/>
      <c r="B117" s="266" t="s">
        <v>315</v>
      </c>
      <c r="C117" s="267"/>
      <c r="D117" s="269"/>
      <c r="E117" s="268"/>
      <c r="F117" s="267"/>
      <c r="G117" s="267"/>
      <c r="H117" s="267"/>
      <c r="I117" s="171"/>
    </row>
    <row r="118" spans="1:9" s="164" customFormat="1" ht="63.75">
      <c r="A118" s="61">
        <f t="shared" ca="1" si="14"/>
        <v>81</v>
      </c>
      <c r="B118" s="220" t="s">
        <v>808</v>
      </c>
      <c r="C118" s="217" t="s">
        <v>455</v>
      </c>
      <c r="D118" s="219" t="s">
        <v>809</v>
      </c>
      <c r="E118" s="265"/>
      <c r="F118" s="220"/>
      <c r="G118" s="220"/>
      <c r="H118" s="220"/>
      <c r="I118" s="221"/>
    </row>
    <row r="119" spans="1:9" s="164" customFormat="1" ht="76.5">
      <c r="A119" s="61">
        <f t="shared" ref="A119:A121" ca="1" si="15">IF(OFFSET(A119,-1,0) ="",OFFSET(A119,-2,0)+1,OFFSET(A119,-1,0)+1 )</f>
        <v>82</v>
      </c>
      <c r="B119" s="202" t="s">
        <v>810</v>
      </c>
      <c r="C119" s="217" t="s">
        <v>456</v>
      </c>
      <c r="D119" s="219" t="s">
        <v>811</v>
      </c>
      <c r="E119" s="265"/>
      <c r="F119" s="220"/>
      <c r="G119" s="220"/>
      <c r="H119" s="220"/>
      <c r="I119" s="221"/>
    </row>
    <row r="120" spans="1:9" s="164" customFormat="1" ht="63.75">
      <c r="A120" s="61">
        <f t="shared" ca="1" si="15"/>
        <v>83</v>
      </c>
      <c r="B120" s="202" t="s">
        <v>338</v>
      </c>
      <c r="C120" s="217" t="s">
        <v>457</v>
      </c>
      <c r="D120" s="219" t="s">
        <v>458</v>
      </c>
      <c r="E120" s="265"/>
      <c r="F120" s="220"/>
      <c r="G120" s="220"/>
      <c r="H120" s="220"/>
      <c r="I120" s="221"/>
    </row>
    <row r="121" spans="1:9" s="164" customFormat="1" ht="76.5">
      <c r="A121" s="61">
        <f t="shared" ca="1" si="15"/>
        <v>84</v>
      </c>
      <c r="B121" s="202" t="s">
        <v>812</v>
      </c>
      <c r="C121" s="217" t="s">
        <v>504</v>
      </c>
      <c r="D121" s="219" t="s">
        <v>813</v>
      </c>
      <c r="E121" s="265"/>
      <c r="F121" s="220"/>
      <c r="G121" s="220"/>
      <c r="H121" s="220"/>
      <c r="I121" s="221"/>
    </row>
    <row r="122" spans="1:9" s="174" customFormat="1" ht="14.25">
      <c r="A122" s="171"/>
      <c r="B122" s="266" t="s">
        <v>316</v>
      </c>
      <c r="C122" s="267"/>
      <c r="D122" s="269"/>
      <c r="E122" s="268"/>
      <c r="F122" s="267"/>
      <c r="G122" s="267"/>
      <c r="H122" s="267"/>
      <c r="I122" s="171"/>
    </row>
    <row r="123" spans="1:9" s="164" customFormat="1" ht="51">
      <c r="A123" s="61">
        <f t="shared" ca="1" si="14"/>
        <v>85</v>
      </c>
      <c r="B123" s="220" t="s">
        <v>814</v>
      </c>
      <c r="C123" s="217" t="s">
        <v>459</v>
      </c>
      <c r="D123" s="219" t="s">
        <v>815</v>
      </c>
      <c r="E123" s="265"/>
      <c r="F123" s="220"/>
      <c r="G123" s="220"/>
      <c r="H123" s="220"/>
      <c r="I123" s="221"/>
    </row>
    <row r="124" spans="1:9" s="164" customFormat="1" ht="51">
      <c r="A124" s="61">
        <f t="shared" ca="1" si="14"/>
        <v>86</v>
      </c>
      <c r="B124" s="202" t="s">
        <v>816</v>
      </c>
      <c r="C124" s="217" t="s">
        <v>461</v>
      </c>
      <c r="D124" s="304" t="s">
        <v>817</v>
      </c>
      <c r="E124" s="265"/>
      <c r="F124" s="220"/>
      <c r="G124" s="220"/>
      <c r="H124" s="220"/>
      <c r="I124" s="221"/>
    </row>
    <row r="125" spans="1:9" s="164" customFormat="1" ht="51">
      <c r="A125" s="61">
        <f t="shared" ca="1" si="14"/>
        <v>87</v>
      </c>
      <c r="B125" s="286" t="s">
        <v>818</v>
      </c>
      <c r="C125" s="217" t="s">
        <v>460</v>
      </c>
      <c r="D125" s="304" t="s">
        <v>819</v>
      </c>
      <c r="E125" s="265"/>
      <c r="F125" s="220"/>
      <c r="G125" s="220"/>
      <c r="H125" s="220"/>
      <c r="I125" s="221"/>
    </row>
    <row r="126" spans="1:9" s="174" customFormat="1" ht="14.25">
      <c r="A126" s="171"/>
      <c r="B126" s="271" t="s">
        <v>317</v>
      </c>
      <c r="C126" s="285"/>
      <c r="D126" s="269"/>
      <c r="E126" s="268"/>
      <c r="F126" s="267"/>
      <c r="G126" s="267"/>
      <c r="H126" s="267"/>
      <c r="I126" s="171"/>
    </row>
    <row r="127" spans="1:9" s="164" customFormat="1" ht="38.25">
      <c r="A127" s="61">
        <f ca="1">IF(OFFSET(A127,-1,0) ="",OFFSET(A127,-2,0)+1,OFFSET(A127,-1,0)+1 )</f>
        <v>88</v>
      </c>
      <c r="B127" s="270" t="s">
        <v>820</v>
      </c>
      <c r="C127" s="217" t="s">
        <v>462</v>
      </c>
      <c r="D127" s="219" t="s">
        <v>463</v>
      </c>
      <c r="E127" s="265"/>
      <c r="F127" s="220"/>
      <c r="G127" s="220"/>
      <c r="H127" s="220"/>
      <c r="I127" s="221"/>
    </row>
    <row r="128" spans="1:9" s="164" customFormat="1" ht="38.25">
      <c r="A128" s="61">
        <f t="shared" ref="A128" ca="1" si="16">IF(OFFSET(A128,-1,0) ="",OFFSET(A128,-2,0)+1,OFFSET(A128,-1,0)+1 )</f>
        <v>89</v>
      </c>
      <c r="B128" s="270" t="s">
        <v>355</v>
      </c>
      <c r="C128" s="217" t="s">
        <v>462</v>
      </c>
      <c r="D128" s="219" t="s">
        <v>464</v>
      </c>
      <c r="E128" s="265"/>
      <c r="F128" s="220"/>
      <c r="G128" s="220"/>
      <c r="H128" s="220"/>
      <c r="I128" s="221"/>
    </row>
    <row r="129" spans="1:9" s="174" customFormat="1" ht="14.25">
      <c r="A129" s="171"/>
      <c r="B129" s="271" t="s">
        <v>335</v>
      </c>
      <c r="C129" s="285"/>
      <c r="D129" s="269"/>
      <c r="E129" s="268"/>
      <c r="F129" s="267"/>
      <c r="G129" s="267"/>
      <c r="H129" s="267"/>
      <c r="I129" s="171"/>
    </row>
    <row r="130" spans="1:9" s="164" customFormat="1" ht="38.25">
      <c r="A130" s="61">
        <f t="shared" ca="1" si="14"/>
        <v>90</v>
      </c>
      <c r="B130" s="270" t="s">
        <v>821</v>
      </c>
      <c r="C130" s="217" t="s">
        <v>465</v>
      </c>
      <c r="D130" s="219" t="s">
        <v>466</v>
      </c>
      <c r="E130" s="265"/>
      <c r="F130" s="220"/>
      <c r="G130" s="220"/>
      <c r="H130" s="220"/>
      <c r="I130" s="221"/>
    </row>
    <row r="131" spans="1:9" s="164" customFormat="1" ht="38.25">
      <c r="A131" s="61">
        <f t="shared" ca="1" si="14"/>
        <v>91</v>
      </c>
      <c r="B131" s="270" t="s">
        <v>822</v>
      </c>
      <c r="C131" s="217" t="s">
        <v>467</v>
      </c>
      <c r="D131" s="219" t="s">
        <v>466</v>
      </c>
      <c r="E131" s="265"/>
      <c r="F131" s="220"/>
      <c r="G131" s="220"/>
      <c r="H131" s="220"/>
      <c r="I131" s="221"/>
    </row>
    <row r="132" spans="1:9" s="174" customFormat="1" ht="14.25">
      <c r="A132" s="171"/>
      <c r="B132" s="248" t="s">
        <v>327</v>
      </c>
      <c r="C132" s="172"/>
      <c r="D132" s="269"/>
      <c r="E132" s="247"/>
      <c r="F132" s="172"/>
      <c r="G132" s="172"/>
      <c r="H132" s="172"/>
      <c r="I132" s="171"/>
    </row>
    <row r="133" spans="1:9" s="48" customFormat="1" ht="63.75">
      <c r="A133" s="61">
        <f ca="1">IF(OFFSET(A133,-1,0) ="",OFFSET(A133,-2,0)+1,OFFSET(A133,-1,0)+1 )</f>
        <v>92</v>
      </c>
      <c r="B133" s="52" t="s">
        <v>823</v>
      </c>
      <c r="C133" s="217" t="s">
        <v>468</v>
      </c>
      <c r="D133" s="219" t="s">
        <v>469</v>
      </c>
      <c r="E133" s="59"/>
      <c r="F133" s="52"/>
      <c r="G133" s="52"/>
      <c r="H133" s="52"/>
      <c r="I133" s="61"/>
    </row>
    <row r="134" spans="1:9" s="174" customFormat="1" ht="14.25">
      <c r="A134" s="171"/>
      <c r="B134" s="248" t="s">
        <v>336</v>
      </c>
      <c r="C134" s="172"/>
      <c r="D134" s="269"/>
      <c r="E134" s="247"/>
      <c r="F134" s="172"/>
      <c r="G134" s="172"/>
      <c r="H134" s="172"/>
      <c r="I134" s="171"/>
    </row>
    <row r="135" spans="1:9" s="48" customFormat="1" ht="51">
      <c r="A135" s="61">
        <f ca="1">IF(OFFSET(A135,-2,0) ="",OFFSET(A135,-3,0)+1,OFFSET(A135,-2,0)+1 )</f>
        <v>93</v>
      </c>
      <c r="B135" s="52" t="s">
        <v>824</v>
      </c>
      <c r="C135" s="217" t="s">
        <v>470</v>
      </c>
      <c r="D135" s="219" t="s">
        <v>469</v>
      </c>
      <c r="E135" s="59"/>
      <c r="F135" s="52"/>
      <c r="G135" s="52"/>
      <c r="H135" s="52"/>
      <c r="I135" s="61"/>
    </row>
  </sheetData>
  <mergeCells count="19">
    <mergeCell ref="A1:D1"/>
    <mergeCell ref="A2:D2"/>
    <mergeCell ref="C3:D3"/>
    <mergeCell ref="B4:D4"/>
    <mergeCell ref="F16:H16"/>
    <mergeCell ref="E2:E3"/>
    <mergeCell ref="B18:D18"/>
    <mergeCell ref="B5:D5"/>
    <mergeCell ref="B6:D6"/>
    <mergeCell ref="B7:D7"/>
    <mergeCell ref="B8:D8"/>
    <mergeCell ref="B20:D20"/>
    <mergeCell ref="B110:D110"/>
    <mergeCell ref="B112:D112"/>
    <mergeCell ref="B32:D32"/>
    <mergeCell ref="B49:D49"/>
    <mergeCell ref="B97:D97"/>
    <mergeCell ref="B106:D106"/>
    <mergeCell ref="B108:D108"/>
  </mergeCells>
  <dataValidations count="4">
    <dataValidation type="list" allowBlank="1" showErrorMessage="1" sqref="F136:H190" xr:uid="{00000000-0002-0000-0500-000000000000}">
      <formula1>#REF!</formula1>
      <formula2>0</formula2>
    </dataValidation>
    <dataValidation showDropDown="1" showErrorMessage="1" sqref="F16:H17" xr:uid="{00000000-0002-0000-0500-000002000000}"/>
    <dataValidation allowBlank="1" showInputMessage="1" showErrorMessage="1" sqref="F18:H19 F80:H85" xr:uid="{00000000-0002-0000-0500-000001000000}"/>
    <dataValidation type="list" allowBlank="1" sqref="F20:H79 F82:H135"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9813-DB64-4B7B-A559-7E0737077477}">
  <dimension ref="A1:X95"/>
  <sheetViews>
    <sheetView showGridLines="0" topLeftCell="A50" zoomScaleNormal="100" workbookViewId="0">
      <selection activeCell="B72" sqref="B72"/>
    </sheetView>
  </sheetViews>
  <sheetFormatPr defaultColWidth="9.140625" defaultRowHeight="12.75"/>
  <cols>
    <col min="1" max="1" width="12.42578125" style="230"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17"/>
      <c r="B1" s="417"/>
      <c r="C1" s="417"/>
      <c r="D1" s="417"/>
      <c r="E1" s="34"/>
      <c r="F1" s="34"/>
      <c r="G1" s="34"/>
      <c r="H1" s="34"/>
      <c r="I1" s="34"/>
      <c r="J1" s="34"/>
    </row>
    <row r="2" spans="1:24" s="1" customFormat="1" ht="31.5" customHeight="1">
      <c r="A2" s="418" t="s">
        <v>342</v>
      </c>
      <c r="B2" s="418"/>
      <c r="C2" s="418"/>
      <c r="D2" s="418"/>
      <c r="E2" s="423"/>
      <c r="F2" s="23"/>
      <c r="G2" s="23"/>
      <c r="H2" s="23"/>
      <c r="I2" s="23"/>
      <c r="J2" s="23"/>
    </row>
    <row r="3" spans="1:24" s="1" customFormat="1" ht="31.5" customHeight="1">
      <c r="A3" s="222"/>
      <c r="C3" s="447"/>
      <c r="D3" s="447"/>
      <c r="E3" s="423"/>
      <c r="F3" s="23"/>
      <c r="G3" s="23"/>
      <c r="H3" s="23"/>
      <c r="I3" s="23"/>
      <c r="J3" s="23"/>
    </row>
    <row r="4" spans="1:24" s="38" customFormat="1">
      <c r="A4" s="223" t="s">
        <v>57</v>
      </c>
      <c r="B4" s="420" t="s">
        <v>667</v>
      </c>
      <c r="C4" s="420"/>
      <c r="D4" s="420"/>
      <c r="E4" s="39"/>
      <c r="F4" s="39"/>
      <c r="G4" s="39"/>
      <c r="H4" s="40"/>
      <c r="I4" s="40"/>
      <c r="X4" s="38" t="s">
        <v>83</v>
      </c>
    </row>
    <row r="5" spans="1:24" s="38" customFormat="1" ht="144.75" customHeight="1">
      <c r="A5" s="223" t="s">
        <v>52</v>
      </c>
      <c r="B5" s="419"/>
      <c r="C5" s="420"/>
      <c r="D5" s="420"/>
      <c r="E5" s="39"/>
      <c r="F5" s="39"/>
      <c r="G5" s="39"/>
      <c r="H5" s="40"/>
      <c r="I5" s="40"/>
      <c r="X5" s="38" t="s">
        <v>84</v>
      </c>
    </row>
    <row r="6" spans="1:24" s="38" customFormat="1" ht="25.5">
      <c r="A6" s="223" t="s">
        <v>85</v>
      </c>
      <c r="B6" s="419"/>
      <c r="C6" s="420"/>
      <c r="D6" s="420"/>
      <c r="E6" s="39"/>
      <c r="F6" s="39"/>
      <c r="G6" s="39"/>
      <c r="H6" s="40"/>
      <c r="I6" s="40"/>
    </row>
    <row r="7" spans="1:24" s="38" customFormat="1">
      <c r="A7" s="223" t="s">
        <v>86</v>
      </c>
      <c r="B7" s="420"/>
      <c r="C7" s="420"/>
      <c r="D7" s="420"/>
      <c r="E7" s="39"/>
      <c r="F7" s="39"/>
      <c r="G7" s="39"/>
      <c r="H7" s="41"/>
      <c r="I7" s="40"/>
      <c r="X7" s="42"/>
    </row>
    <row r="8" spans="1:24" s="43" customFormat="1">
      <c r="A8" s="223" t="s">
        <v>87</v>
      </c>
      <c r="B8" s="421"/>
      <c r="C8" s="421"/>
      <c r="D8" s="421"/>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COUNTIF($F$18:$F$49642,"*Passed")</f>
        <v>0</v>
      </c>
      <c r="C11" s="72">
        <f>COUNTIF($G$18:$G$49642,"*Passed")</f>
        <v>0</v>
      </c>
      <c r="D11" s="72">
        <f>COUNTIF($H$18:$H$49642,"*Passed")</f>
        <v>0</v>
      </c>
    </row>
    <row r="12" spans="1:24" s="43" customFormat="1">
      <c r="A12" s="224" t="s">
        <v>33</v>
      </c>
      <c r="B12" s="72">
        <f>COUNTIF($F$18:$F$49362,"*Failed*")</f>
        <v>0</v>
      </c>
      <c r="C12" s="72">
        <f>COUNTIF($G$18:$G$49362,"*Failed*")</f>
        <v>0</v>
      </c>
      <c r="D12" s="72">
        <f>COUNTIF($H$18:$H$49362,"*Failed*")</f>
        <v>0</v>
      </c>
    </row>
    <row r="13" spans="1:24" s="43" customFormat="1">
      <c r="A13" s="224" t="s">
        <v>35</v>
      </c>
      <c r="B13" s="72">
        <f>COUNTIF($F$18:$F$49362,"*Not Run*")</f>
        <v>0</v>
      </c>
      <c r="C13" s="72">
        <f>COUNTIF($G$18:$G$49362,"*Not Run*")</f>
        <v>0</v>
      </c>
      <c r="D13" s="72">
        <f>COUNTIF($H$18:$H$49362,"*Not Run*")</f>
        <v>0</v>
      </c>
      <c r="E13" s="1"/>
      <c r="F13" s="1"/>
      <c r="G13" s="1"/>
      <c r="H13" s="1"/>
      <c r="I13" s="1"/>
    </row>
    <row r="14" spans="1:24" s="43" customFormat="1">
      <c r="A14" s="224" t="s">
        <v>90</v>
      </c>
      <c r="B14" s="72">
        <f>COUNTIF($F$18:$F$49362,"*NA*")</f>
        <v>0</v>
      </c>
      <c r="C14" s="72">
        <f>COUNTIF($G$18:$G$49362,"*NA*")</f>
        <v>0</v>
      </c>
      <c r="D14" s="72">
        <f>COUNTIF($H$18:$H$49362,"*NA*")</f>
        <v>0</v>
      </c>
      <c r="E14" s="63"/>
      <c r="F14" s="1"/>
      <c r="G14" s="1"/>
      <c r="H14" s="1"/>
      <c r="I14" s="1"/>
    </row>
    <row r="15" spans="1:24" s="43" customFormat="1" ht="38.25">
      <c r="A15" s="224" t="s">
        <v>91</v>
      </c>
      <c r="B15" s="72">
        <f>COUNTIF($F$18:$F$49362,"*Passed in previous build*")</f>
        <v>0</v>
      </c>
      <c r="C15" s="72">
        <f>COUNTIF($G$18:$G$49362,"*Passed in previous build*")</f>
        <v>0</v>
      </c>
      <c r="D15" s="72">
        <f>COUNTIF($H$18:$H$49362,"*Passed in previous build*")</f>
        <v>0</v>
      </c>
      <c r="E15" s="1"/>
      <c r="F15" s="1"/>
      <c r="G15" s="1"/>
      <c r="H15" s="1"/>
      <c r="I15" s="1"/>
    </row>
    <row r="16" spans="1:24" s="44" customFormat="1" ht="15" customHeight="1">
      <c r="A16" s="225"/>
      <c r="B16" s="50"/>
      <c r="C16" s="50"/>
      <c r="D16" s="51"/>
      <c r="E16" s="64"/>
      <c r="F16" s="448" t="s">
        <v>88</v>
      </c>
      <c r="G16" s="449"/>
      <c r="H16" s="450"/>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21"/>
      <c r="B18" s="441" t="s">
        <v>310</v>
      </c>
      <c r="C18" s="442"/>
      <c r="D18" s="443"/>
      <c r="E18" s="65"/>
      <c r="F18" s="66"/>
      <c r="G18" s="66"/>
      <c r="H18" s="66"/>
      <c r="I18" s="65"/>
    </row>
    <row r="19" spans="1:9" s="45" customFormat="1" ht="25.5">
      <c r="A19" s="61">
        <v>1</v>
      </c>
      <c r="B19" s="52" t="s">
        <v>493</v>
      </c>
      <c r="C19" s="52" t="s">
        <v>531</v>
      </c>
      <c r="D19" s="58" t="s">
        <v>530</v>
      </c>
      <c r="E19" s="54"/>
      <c r="F19" s="52"/>
      <c r="G19" s="52"/>
      <c r="H19" s="52"/>
      <c r="I19" s="55"/>
    </row>
    <row r="20" spans="1:9" s="45" customFormat="1" ht="25.5">
      <c r="A20" s="61">
        <v>2</v>
      </c>
      <c r="B20" s="52" t="s">
        <v>653</v>
      </c>
      <c r="C20" s="52" t="s">
        <v>531</v>
      </c>
      <c r="D20" s="58" t="s">
        <v>654</v>
      </c>
      <c r="E20" s="54"/>
      <c r="F20" s="52"/>
      <c r="G20" s="52"/>
      <c r="H20" s="52"/>
      <c r="I20" s="55"/>
    </row>
    <row r="21" spans="1:9" s="252" customFormat="1" ht="14.25">
      <c r="A21" s="264"/>
      <c r="B21" s="290" t="s">
        <v>339</v>
      </c>
      <c r="C21" s="287"/>
      <c r="D21" s="288"/>
      <c r="E21" s="288"/>
      <c r="F21" s="287"/>
      <c r="G21" s="287"/>
      <c r="H21" s="287"/>
      <c r="I21" s="289"/>
    </row>
    <row r="22" spans="1:9" s="174" customFormat="1" ht="14.25">
      <c r="A22" s="171"/>
      <c r="B22" s="248" t="s">
        <v>471</v>
      </c>
      <c r="C22" s="172"/>
      <c r="D22" s="173"/>
      <c r="E22" s="173"/>
      <c r="F22" s="172"/>
      <c r="G22" s="172"/>
      <c r="H22" s="172"/>
      <c r="I22" s="291"/>
    </row>
    <row r="23" spans="1:9" s="330" customFormat="1" ht="38.25">
      <c r="A23" s="336"/>
      <c r="B23" s="332" t="s">
        <v>532</v>
      </c>
      <c r="C23" s="328"/>
      <c r="D23" s="327"/>
      <c r="E23" s="327"/>
      <c r="F23" s="328"/>
      <c r="G23" s="328"/>
      <c r="H23" s="328"/>
      <c r="I23" s="329"/>
    </row>
    <row r="24" spans="1:9" s="48" customFormat="1" ht="38.25">
      <c r="A24" s="61">
        <f ca="1">IF(OFFSET(A24,-3,0) ="",OFFSET(A24,-4,0)+1,OFFSET(A24,-3,0)+1 )</f>
        <v>3</v>
      </c>
      <c r="B24" s="52" t="s">
        <v>507</v>
      </c>
      <c r="C24" s="52" t="s">
        <v>533</v>
      </c>
      <c r="D24" s="54" t="s">
        <v>534</v>
      </c>
      <c r="E24" s="54" t="s">
        <v>655</v>
      </c>
      <c r="F24" s="52"/>
      <c r="G24" s="52"/>
      <c r="H24" s="52"/>
      <c r="I24" s="60"/>
    </row>
    <row r="25" spans="1:9" s="48" customFormat="1" ht="38.25">
      <c r="A25" s="61">
        <f t="shared" ref="A25:A93" ca="1" si="0">IF(OFFSET(A25,-1,0) ="",OFFSET(A25,-2,0)+1,OFFSET(A25,-1,0)+1 )</f>
        <v>4</v>
      </c>
      <c r="B25" s="52" t="s">
        <v>508</v>
      </c>
      <c r="C25" s="52" t="s">
        <v>535</v>
      </c>
      <c r="D25" s="54" t="s">
        <v>534</v>
      </c>
      <c r="E25" s="54" t="s">
        <v>656</v>
      </c>
      <c r="F25" s="52"/>
      <c r="G25" s="52"/>
      <c r="H25" s="52"/>
      <c r="I25" s="60"/>
    </row>
    <row r="26" spans="1:9" s="48" customFormat="1" ht="38.25">
      <c r="A26" s="61">
        <f t="shared" ca="1" si="0"/>
        <v>5</v>
      </c>
      <c r="B26" s="52" t="s">
        <v>509</v>
      </c>
      <c r="C26" s="52" t="s">
        <v>536</v>
      </c>
      <c r="D26" s="54" t="s">
        <v>538</v>
      </c>
      <c r="E26" s="54" t="s">
        <v>657</v>
      </c>
      <c r="F26" s="52"/>
      <c r="G26" s="52"/>
      <c r="H26" s="52"/>
      <c r="I26" s="60"/>
    </row>
    <row r="27" spans="1:9" s="48" customFormat="1" ht="38.25">
      <c r="A27" s="61">
        <f t="shared" ca="1" si="0"/>
        <v>6</v>
      </c>
      <c r="B27" s="52" t="s">
        <v>510</v>
      </c>
      <c r="C27" s="52" t="s">
        <v>537</v>
      </c>
      <c r="D27" s="54" t="s">
        <v>534</v>
      </c>
      <c r="E27" s="54" t="s">
        <v>658</v>
      </c>
      <c r="F27" s="52"/>
      <c r="G27" s="52"/>
      <c r="H27" s="52"/>
      <c r="I27" s="60"/>
    </row>
    <row r="28" spans="1:9" s="48" customFormat="1" ht="38.25">
      <c r="A28" s="61">
        <f t="shared" ca="1" si="0"/>
        <v>7</v>
      </c>
      <c r="B28" s="52" t="s">
        <v>526</v>
      </c>
      <c r="C28" s="52" t="s">
        <v>539</v>
      </c>
      <c r="D28" s="54" t="s">
        <v>619</v>
      </c>
      <c r="E28" s="54" t="s">
        <v>633</v>
      </c>
      <c r="F28" s="52"/>
      <c r="G28" s="52"/>
      <c r="H28" s="52"/>
      <c r="I28" s="60"/>
    </row>
    <row r="29" spans="1:9" s="48" customFormat="1" ht="25.5">
      <c r="A29" s="61">
        <f t="shared" ca="1" si="0"/>
        <v>8</v>
      </c>
      <c r="B29" s="52" t="s">
        <v>527</v>
      </c>
      <c r="C29" s="52" t="s">
        <v>541</v>
      </c>
      <c r="D29" s="54" t="s">
        <v>540</v>
      </c>
      <c r="E29" s="54">
        <v>2018</v>
      </c>
      <c r="F29" s="52"/>
      <c r="G29" s="52"/>
      <c r="H29" s="52"/>
      <c r="I29" s="60"/>
    </row>
    <row r="30" spans="1:9" s="48" customFormat="1" ht="25.5">
      <c r="A30" s="61">
        <f t="shared" ca="1" si="0"/>
        <v>9</v>
      </c>
      <c r="B30" s="52" t="s">
        <v>345</v>
      </c>
      <c r="C30" s="52" t="s">
        <v>542</v>
      </c>
      <c r="D30" s="54" t="s">
        <v>543</v>
      </c>
      <c r="E30" s="54" t="s">
        <v>634</v>
      </c>
      <c r="F30" s="52"/>
      <c r="G30" s="52"/>
      <c r="H30" s="52"/>
      <c r="I30" s="60"/>
    </row>
    <row r="31" spans="1:9" s="48" customFormat="1" ht="63.75">
      <c r="A31" s="61">
        <f t="shared" ca="1" si="0"/>
        <v>10</v>
      </c>
      <c r="B31" s="52" t="s">
        <v>620</v>
      </c>
      <c r="C31" s="52" t="s">
        <v>660</v>
      </c>
      <c r="D31" s="54" t="s">
        <v>544</v>
      </c>
      <c r="E31" s="54" t="s">
        <v>659</v>
      </c>
      <c r="F31" s="52"/>
      <c r="G31" s="52"/>
      <c r="H31" s="52"/>
      <c r="I31" s="60"/>
    </row>
    <row r="32" spans="1:9" s="48" customFormat="1" ht="25.5">
      <c r="A32" s="61">
        <f t="shared" ca="1" si="0"/>
        <v>11</v>
      </c>
      <c r="B32" s="52" t="s">
        <v>511</v>
      </c>
      <c r="C32" s="52" t="s">
        <v>641</v>
      </c>
      <c r="D32" s="54" t="s">
        <v>534</v>
      </c>
      <c r="E32" s="54" t="s">
        <v>635</v>
      </c>
      <c r="F32" s="52"/>
      <c r="G32" s="52"/>
      <c r="H32" s="52"/>
      <c r="I32" s="60"/>
    </row>
    <row r="33" spans="1:9" s="48" customFormat="1" ht="25.5">
      <c r="A33" s="61">
        <f t="shared" ca="1" si="0"/>
        <v>12</v>
      </c>
      <c r="B33" s="52" t="s">
        <v>512</v>
      </c>
      <c r="C33" s="52" t="s">
        <v>642</v>
      </c>
      <c r="D33" s="54" t="s">
        <v>534</v>
      </c>
      <c r="E33" s="54" t="s">
        <v>636</v>
      </c>
      <c r="F33" s="52"/>
      <c r="G33" s="52"/>
      <c r="H33" s="52"/>
      <c r="I33" s="60"/>
    </row>
    <row r="34" spans="1:9" s="48" customFormat="1" ht="25.5">
      <c r="A34" s="61">
        <f t="shared" ca="1" si="0"/>
        <v>13</v>
      </c>
      <c r="B34" s="52" t="s">
        <v>546</v>
      </c>
      <c r="C34" s="52" t="s">
        <v>643</v>
      </c>
      <c r="D34" s="54" t="s">
        <v>534</v>
      </c>
      <c r="E34" s="54" t="s">
        <v>629</v>
      </c>
      <c r="F34" s="52"/>
      <c r="G34" s="52"/>
      <c r="H34" s="52"/>
      <c r="I34" s="60"/>
    </row>
    <row r="35" spans="1:9" s="48" customFormat="1" ht="25.5">
      <c r="A35" s="61">
        <f t="shared" ca="1" si="0"/>
        <v>14</v>
      </c>
      <c r="B35" s="52" t="s">
        <v>547</v>
      </c>
      <c r="C35" s="52" t="s">
        <v>644</v>
      </c>
      <c r="D35" s="54" t="s">
        <v>534</v>
      </c>
      <c r="E35" s="54" t="s">
        <v>628</v>
      </c>
      <c r="F35" s="52"/>
      <c r="G35" s="52"/>
      <c r="H35" s="52"/>
      <c r="I35" s="60"/>
    </row>
    <row r="36" spans="1:9" s="295" customFormat="1" ht="38.25">
      <c r="A36" s="61">
        <f t="shared" ca="1" si="0"/>
        <v>15</v>
      </c>
      <c r="B36" s="52" t="s">
        <v>617</v>
      </c>
      <c r="C36" s="52" t="s">
        <v>626</v>
      </c>
      <c r="D36" s="54" t="s">
        <v>534</v>
      </c>
      <c r="E36" s="54" t="s">
        <v>627</v>
      </c>
      <c r="F36" s="52"/>
      <c r="G36" s="52"/>
      <c r="H36" s="52"/>
      <c r="I36" s="60"/>
    </row>
    <row r="37" spans="1:9" s="48" customFormat="1" ht="38.25">
      <c r="A37" s="61">
        <f t="shared" ca="1" si="0"/>
        <v>16</v>
      </c>
      <c r="B37" s="52" t="s">
        <v>343</v>
      </c>
      <c r="C37" s="52" t="s">
        <v>645</v>
      </c>
      <c r="D37" s="54" t="s">
        <v>534</v>
      </c>
      <c r="E37" s="54"/>
      <c r="F37" s="52"/>
      <c r="G37" s="52"/>
      <c r="H37" s="52"/>
      <c r="I37" s="60"/>
    </row>
    <row r="38" spans="1:9" s="48" customFormat="1" ht="38.25">
      <c r="A38" s="61">
        <f t="shared" ca="1" si="0"/>
        <v>17</v>
      </c>
      <c r="B38" s="52" t="s">
        <v>513</v>
      </c>
      <c r="C38" s="52" t="s">
        <v>646</v>
      </c>
      <c r="D38" s="217" t="s">
        <v>534</v>
      </c>
      <c r="E38" s="54" t="s">
        <v>548</v>
      </c>
      <c r="F38" s="52"/>
      <c r="G38" s="52"/>
      <c r="H38" s="52"/>
      <c r="I38" s="60"/>
    </row>
    <row r="39" spans="1:9" s="48" customFormat="1" ht="25.5">
      <c r="A39" s="61">
        <f t="shared" ca="1" si="0"/>
        <v>18</v>
      </c>
      <c r="B39" s="52" t="s">
        <v>514</v>
      </c>
      <c r="C39" s="52" t="s">
        <v>647</v>
      </c>
      <c r="D39" s="217" t="s">
        <v>534</v>
      </c>
      <c r="E39" s="54" t="s">
        <v>638</v>
      </c>
      <c r="F39" s="52"/>
      <c r="G39" s="52"/>
      <c r="H39" s="52"/>
      <c r="I39" s="60"/>
    </row>
    <row r="40" spans="1:9" s="48" customFormat="1" ht="25.5">
      <c r="A40" s="61">
        <f t="shared" ca="1" si="0"/>
        <v>19</v>
      </c>
      <c r="B40" s="52" t="s">
        <v>515</v>
      </c>
      <c r="C40" s="52" t="s">
        <v>648</v>
      </c>
      <c r="D40" s="54" t="s">
        <v>549</v>
      </c>
      <c r="E40" s="54" t="s">
        <v>661</v>
      </c>
      <c r="F40" s="52"/>
      <c r="G40" s="52"/>
      <c r="H40" s="52"/>
      <c r="I40" s="60"/>
    </row>
    <row r="41" spans="1:9" s="48" customFormat="1" ht="25.5">
      <c r="A41" s="61">
        <f t="shared" ca="1" si="0"/>
        <v>20</v>
      </c>
      <c r="B41" s="52" t="s">
        <v>500</v>
      </c>
      <c r="C41" s="52" t="s">
        <v>649</v>
      </c>
      <c r="D41" s="217" t="s">
        <v>534</v>
      </c>
      <c r="E41" s="54" t="s">
        <v>550</v>
      </c>
      <c r="F41" s="52"/>
      <c r="G41" s="52"/>
      <c r="H41" s="52"/>
      <c r="I41" s="60"/>
    </row>
    <row r="42" spans="1:9" s="295" customFormat="1" ht="25.5">
      <c r="A42" s="61">
        <f t="shared" ca="1" si="0"/>
        <v>21</v>
      </c>
      <c r="B42" s="52" t="s">
        <v>615</v>
      </c>
      <c r="C42" s="217" t="s">
        <v>630</v>
      </c>
      <c r="D42" s="258" t="s">
        <v>590</v>
      </c>
      <c r="E42" s="54"/>
      <c r="F42" s="52"/>
      <c r="G42" s="52"/>
      <c r="H42" s="52"/>
      <c r="I42" s="60"/>
    </row>
    <row r="43" spans="1:9" s="48" customFormat="1" ht="38.25">
      <c r="A43" s="61">
        <f t="shared" ca="1" si="0"/>
        <v>22</v>
      </c>
      <c r="B43" s="52" t="s">
        <v>501</v>
      </c>
      <c r="C43" s="52" t="s">
        <v>650</v>
      </c>
      <c r="D43" s="54" t="s">
        <v>551</v>
      </c>
      <c r="E43" s="54"/>
      <c r="F43" s="52"/>
      <c r="G43" s="52"/>
      <c r="H43" s="52"/>
      <c r="I43" s="60"/>
    </row>
    <row r="44" spans="1:9" s="48" customFormat="1" ht="25.5">
      <c r="A44" s="61">
        <f t="shared" ca="1" si="0"/>
        <v>23</v>
      </c>
      <c r="B44" s="52" t="s">
        <v>502</v>
      </c>
      <c r="C44" s="52" t="s">
        <v>651</v>
      </c>
      <c r="D44" s="217" t="s">
        <v>534</v>
      </c>
      <c r="E44" s="54" t="s">
        <v>552</v>
      </c>
      <c r="F44" s="52"/>
      <c r="G44" s="52"/>
      <c r="H44" s="52"/>
      <c r="I44" s="60"/>
    </row>
    <row r="45" spans="1:9" s="295" customFormat="1" ht="38.25">
      <c r="A45" s="61">
        <f t="shared" ca="1" si="0"/>
        <v>24</v>
      </c>
      <c r="B45" s="52" t="s">
        <v>614</v>
      </c>
      <c r="C45" s="52" t="s">
        <v>652</v>
      </c>
      <c r="D45" s="217" t="s">
        <v>534</v>
      </c>
      <c r="E45" s="54" t="s">
        <v>640</v>
      </c>
      <c r="F45" s="52"/>
      <c r="G45" s="52"/>
      <c r="H45" s="52"/>
      <c r="I45" s="60"/>
    </row>
    <row r="46" spans="1:9" s="295" customFormat="1" ht="25.5">
      <c r="A46" s="61">
        <f t="shared" ca="1" si="0"/>
        <v>25</v>
      </c>
      <c r="B46" s="52" t="s">
        <v>616</v>
      </c>
      <c r="C46" s="217" t="s">
        <v>631</v>
      </c>
      <c r="D46" s="217" t="s">
        <v>534</v>
      </c>
      <c r="E46" s="217" t="s">
        <v>632</v>
      </c>
      <c r="F46" s="52"/>
      <c r="G46" s="52"/>
      <c r="H46" s="52"/>
      <c r="I46" s="60"/>
    </row>
    <row r="47" spans="1:9" s="48" customFormat="1" ht="38.25">
      <c r="A47" s="61">
        <f ca="1">IF(OFFSET(A47,-1,0) ="",OFFSET(A47,-2,0)+1,OFFSET(A47,-1,0)+1 )</f>
        <v>26</v>
      </c>
      <c r="B47" s="52" t="s">
        <v>503</v>
      </c>
      <c r="C47" s="52" t="s">
        <v>589</v>
      </c>
      <c r="D47" s="258" t="s">
        <v>590</v>
      </c>
      <c r="E47" s="54"/>
      <c r="F47" s="52"/>
      <c r="G47" s="52"/>
      <c r="H47" s="52"/>
      <c r="I47" s="60"/>
    </row>
    <row r="48" spans="1:9" s="174" customFormat="1" ht="14.25">
      <c r="A48" s="171"/>
      <c r="B48" s="248" t="s">
        <v>472</v>
      </c>
      <c r="C48" s="172"/>
      <c r="D48" s="173"/>
      <c r="E48" s="173"/>
      <c r="F48" s="172"/>
      <c r="G48" s="172"/>
      <c r="H48" s="172"/>
      <c r="I48" s="291"/>
    </row>
    <row r="49" spans="1:9" s="330" customFormat="1" ht="38.25">
      <c r="A49" s="336"/>
      <c r="B49" s="332" t="s">
        <v>532</v>
      </c>
      <c r="C49" s="328"/>
      <c r="D49" s="327"/>
      <c r="E49" s="327"/>
      <c r="F49" s="328"/>
      <c r="G49" s="328"/>
      <c r="H49" s="328"/>
      <c r="I49" s="329"/>
    </row>
    <row r="50" spans="1:9" s="48" customFormat="1" ht="38.25">
      <c r="A50" s="61">
        <f ca="1">IF(OFFSET(A50,-2,0) ="",OFFSET(A50,-3,0)+1,OFFSET(A50,-2,0)+1 )</f>
        <v>27</v>
      </c>
      <c r="B50" s="52" t="s">
        <v>516</v>
      </c>
      <c r="C50" s="52" t="s">
        <v>592</v>
      </c>
      <c r="D50" s="54" t="s">
        <v>593</v>
      </c>
      <c r="E50" s="54"/>
      <c r="F50" s="52"/>
      <c r="G50" s="52"/>
      <c r="H50" s="52"/>
      <c r="I50" s="60"/>
    </row>
    <row r="51" spans="1:9" s="48" customFormat="1" ht="25.5">
      <c r="A51" s="61">
        <f t="shared" ca="1" si="0"/>
        <v>28</v>
      </c>
      <c r="B51" s="52" t="s">
        <v>526</v>
      </c>
      <c r="C51" s="52" t="s">
        <v>594</v>
      </c>
      <c r="D51" s="54" t="s">
        <v>593</v>
      </c>
      <c r="E51" s="54" t="s">
        <v>633</v>
      </c>
      <c r="F51" s="52"/>
      <c r="G51" s="52"/>
      <c r="H51" s="52"/>
      <c r="I51" s="60"/>
    </row>
    <row r="52" spans="1:9" s="48" customFormat="1" ht="25.5">
      <c r="A52" s="61">
        <f t="shared" ca="1" si="0"/>
        <v>29</v>
      </c>
      <c r="B52" s="52" t="s">
        <v>527</v>
      </c>
      <c r="C52" s="52" t="s">
        <v>595</v>
      </c>
      <c r="D52" s="54" t="s">
        <v>593</v>
      </c>
      <c r="E52" s="54">
        <v>2018</v>
      </c>
      <c r="F52" s="52"/>
      <c r="G52" s="52"/>
      <c r="H52" s="52"/>
      <c r="I52" s="60"/>
    </row>
    <row r="53" spans="1:9" s="48" customFormat="1" ht="38.25">
      <c r="A53" s="61">
        <f t="shared" ca="1" si="0"/>
        <v>30</v>
      </c>
      <c r="B53" s="52" t="s">
        <v>345</v>
      </c>
      <c r="C53" s="52" t="s">
        <v>596</v>
      </c>
      <c r="D53" s="217" t="s">
        <v>593</v>
      </c>
      <c r="E53" s="54" t="s">
        <v>634</v>
      </c>
      <c r="F53" s="52"/>
      <c r="G53" s="52"/>
      <c r="H53" s="52"/>
      <c r="I53" s="60"/>
    </row>
    <row r="54" spans="1:9" s="48" customFormat="1" ht="51">
      <c r="A54" s="61">
        <f t="shared" ca="1" si="0"/>
        <v>31</v>
      </c>
      <c r="B54" s="52" t="s">
        <v>511</v>
      </c>
      <c r="C54" s="52" t="s">
        <v>598</v>
      </c>
      <c r="D54" s="217" t="s">
        <v>597</v>
      </c>
      <c r="E54" s="54" t="s">
        <v>635</v>
      </c>
      <c r="F54" s="52"/>
      <c r="G54" s="52"/>
      <c r="H54" s="52"/>
      <c r="I54" s="60"/>
    </row>
    <row r="55" spans="1:9" s="48" customFormat="1" ht="38.25">
      <c r="A55" s="61">
        <f t="shared" ca="1" si="0"/>
        <v>32</v>
      </c>
      <c r="B55" s="52" t="s">
        <v>512</v>
      </c>
      <c r="C55" s="52" t="s">
        <v>599</v>
      </c>
      <c r="D55" s="217" t="s">
        <v>593</v>
      </c>
      <c r="E55" s="54" t="s">
        <v>636</v>
      </c>
      <c r="F55" s="52"/>
      <c r="G55" s="52"/>
      <c r="H55" s="52"/>
      <c r="I55" s="60"/>
    </row>
    <row r="56" spans="1:9" s="295" customFormat="1" ht="38.25">
      <c r="A56" s="61">
        <f t="shared" ca="1" si="0"/>
        <v>33</v>
      </c>
      <c r="B56" s="217" t="s">
        <v>546</v>
      </c>
      <c r="C56" s="52" t="s">
        <v>600</v>
      </c>
      <c r="D56" s="217" t="s">
        <v>593</v>
      </c>
      <c r="E56" s="54" t="s">
        <v>629</v>
      </c>
      <c r="F56" s="52"/>
      <c r="G56" s="52"/>
      <c r="H56" s="52"/>
      <c r="I56" s="60"/>
    </row>
    <row r="57" spans="1:9" s="295" customFormat="1" ht="38.25">
      <c r="A57" s="61">
        <f t="shared" ca="1" si="0"/>
        <v>34</v>
      </c>
      <c r="B57" s="217" t="s">
        <v>547</v>
      </c>
      <c r="C57" s="52" t="s">
        <v>601</v>
      </c>
      <c r="D57" s="217" t="s">
        <v>593</v>
      </c>
      <c r="E57" s="54" t="s">
        <v>628</v>
      </c>
      <c r="F57" s="52"/>
      <c r="G57" s="52"/>
      <c r="H57" s="52"/>
      <c r="I57" s="60"/>
    </row>
    <row r="58" spans="1:9" s="295" customFormat="1" ht="38.25">
      <c r="A58" s="61">
        <f t="shared" ca="1" si="0"/>
        <v>35</v>
      </c>
      <c r="B58" s="52" t="s">
        <v>617</v>
      </c>
      <c r="C58" s="52" t="s">
        <v>626</v>
      </c>
      <c r="D58" s="217" t="s">
        <v>593</v>
      </c>
      <c r="E58" s="54" t="s">
        <v>627</v>
      </c>
      <c r="F58" s="52"/>
      <c r="G58" s="52"/>
      <c r="H58" s="52"/>
      <c r="I58" s="60"/>
    </row>
    <row r="59" spans="1:9" s="48" customFormat="1" ht="38.25">
      <c r="A59" s="61">
        <f t="shared" ca="1" si="0"/>
        <v>36</v>
      </c>
      <c r="B59" s="52" t="s">
        <v>517</v>
      </c>
      <c r="C59" s="217" t="s">
        <v>604</v>
      </c>
      <c r="D59" s="217" t="s">
        <v>603</v>
      </c>
      <c r="E59" s="54" t="s">
        <v>637</v>
      </c>
      <c r="F59" s="52"/>
      <c r="G59" s="52"/>
      <c r="H59" s="52"/>
      <c r="I59" s="60"/>
    </row>
    <row r="60" spans="1:9" s="48" customFormat="1" ht="25.5">
      <c r="A60" s="61">
        <f t="shared" ca="1" si="0"/>
        <v>37</v>
      </c>
      <c r="B60" s="52" t="s">
        <v>514</v>
      </c>
      <c r="C60" s="217" t="s">
        <v>605</v>
      </c>
      <c r="D60" s="217" t="s">
        <v>602</v>
      </c>
      <c r="E60" s="54" t="s">
        <v>638</v>
      </c>
      <c r="F60" s="52"/>
      <c r="G60" s="52"/>
      <c r="H60" s="52"/>
      <c r="I60" s="60"/>
    </row>
    <row r="61" spans="1:9" s="48" customFormat="1" ht="38.25">
      <c r="A61" s="61">
        <f t="shared" ca="1" si="0"/>
        <v>38</v>
      </c>
      <c r="B61" s="52" t="s">
        <v>515</v>
      </c>
      <c r="C61" s="217" t="s">
        <v>604</v>
      </c>
      <c r="D61" s="217" t="s">
        <v>606</v>
      </c>
      <c r="E61" s="54" t="s">
        <v>639</v>
      </c>
      <c r="F61" s="52"/>
      <c r="G61" s="52"/>
      <c r="H61" s="52"/>
      <c r="I61" s="60"/>
    </row>
    <row r="62" spans="1:9" s="48" customFormat="1" ht="38.25">
      <c r="A62" s="61">
        <f t="shared" ca="1" si="0"/>
        <v>39</v>
      </c>
      <c r="B62" s="52" t="s">
        <v>500</v>
      </c>
      <c r="C62" s="217" t="s">
        <v>607</v>
      </c>
      <c r="D62" s="217" t="s">
        <v>609</v>
      </c>
      <c r="E62" s="54" t="s">
        <v>550</v>
      </c>
      <c r="F62" s="52"/>
      <c r="G62" s="52"/>
      <c r="H62" s="52"/>
      <c r="I62" s="60"/>
    </row>
    <row r="63" spans="1:9" s="295" customFormat="1" ht="25.5">
      <c r="A63" s="61">
        <f t="shared" ca="1" si="0"/>
        <v>40</v>
      </c>
      <c r="B63" s="52" t="s">
        <v>615</v>
      </c>
      <c r="C63" s="217" t="s">
        <v>630</v>
      </c>
      <c r="D63" s="54" t="s">
        <v>610</v>
      </c>
      <c r="E63" s="54"/>
      <c r="F63" s="52"/>
      <c r="G63" s="52"/>
      <c r="H63" s="52"/>
      <c r="I63" s="60"/>
    </row>
    <row r="64" spans="1:9" s="48" customFormat="1" ht="38.25">
      <c r="A64" s="61">
        <f t="shared" ca="1" si="0"/>
        <v>41</v>
      </c>
      <c r="B64" s="52" t="s">
        <v>502</v>
      </c>
      <c r="C64" s="217" t="s">
        <v>608</v>
      </c>
      <c r="D64" s="217" t="s">
        <v>602</v>
      </c>
      <c r="E64" s="54" t="s">
        <v>552</v>
      </c>
      <c r="F64" s="52"/>
      <c r="G64" s="52"/>
      <c r="H64" s="52"/>
      <c r="I64" s="60"/>
    </row>
    <row r="65" spans="1:9" s="295" customFormat="1" ht="25.5">
      <c r="A65" s="61">
        <f t="shared" ca="1" si="0"/>
        <v>42</v>
      </c>
      <c r="B65" s="52" t="s">
        <v>616</v>
      </c>
      <c r="C65" s="217" t="s">
        <v>631</v>
      </c>
      <c r="D65" s="217" t="s">
        <v>602</v>
      </c>
      <c r="E65" s="54" t="s">
        <v>632</v>
      </c>
      <c r="F65" s="52"/>
      <c r="G65" s="52"/>
      <c r="H65" s="52"/>
      <c r="I65" s="60"/>
    </row>
    <row r="66" spans="1:9" s="295" customFormat="1" ht="38.25">
      <c r="A66" s="61">
        <f t="shared" ca="1" si="0"/>
        <v>43</v>
      </c>
      <c r="B66" s="52" t="s">
        <v>614</v>
      </c>
      <c r="C66" s="52" t="s">
        <v>652</v>
      </c>
      <c r="D66" s="217" t="s">
        <v>602</v>
      </c>
      <c r="E66" s="54" t="s">
        <v>640</v>
      </c>
      <c r="F66" s="52"/>
      <c r="G66" s="52"/>
      <c r="H66" s="52"/>
      <c r="I66" s="60"/>
    </row>
    <row r="67" spans="1:9" s="48" customFormat="1" ht="38.25">
      <c r="A67" s="61">
        <f t="shared" ca="1" si="0"/>
        <v>44</v>
      </c>
      <c r="B67" s="52" t="s">
        <v>528</v>
      </c>
      <c r="C67" s="52" t="s">
        <v>589</v>
      </c>
      <c r="D67" s="54" t="s">
        <v>610</v>
      </c>
      <c r="E67" s="54"/>
      <c r="F67" s="52"/>
      <c r="G67" s="52"/>
      <c r="H67" s="52"/>
      <c r="I67" s="60"/>
    </row>
    <row r="68" spans="1:9" s="48" customFormat="1" ht="63.75">
      <c r="A68" s="61">
        <f t="shared" ca="1" si="0"/>
        <v>45</v>
      </c>
      <c r="B68" s="52" t="s">
        <v>553</v>
      </c>
      <c r="C68" s="52" t="s">
        <v>611</v>
      </c>
      <c r="D68" s="54" t="s">
        <v>612</v>
      </c>
      <c r="E68" s="54"/>
      <c r="F68" s="52"/>
      <c r="G68" s="52"/>
      <c r="H68" s="52"/>
      <c r="I68" s="60"/>
    </row>
    <row r="69" spans="1:9" s="317" customFormat="1" ht="15">
      <c r="A69" s="322"/>
      <c r="B69" s="248" t="s">
        <v>473</v>
      </c>
      <c r="C69" s="248"/>
      <c r="D69" s="315"/>
      <c r="E69" s="315"/>
      <c r="F69" s="248"/>
      <c r="G69" s="248"/>
      <c r="H69" s="248"/>
      <c r="I69" s="316"/>
    </row>
    <row r="70" spans="1:9" s="335" customFormat="1" ht="25.5">
      <c r="A70" s="331"/>
      <c r="B70" s="332" t="s">
        <v>613</v>
      </c>
      <c r="C70" s="332"/>
      <c r="D70" s="333"/>
      <c r="E70" s="333"/>
      <c r="F70" s="332"/>
      <c r="G70" s="332"/>
      <c r="H70" s="332"/>
      <c r="I70" s="334"/>
    </row>
    <row r="71" spans="1:9" s="48" customFormat="1" ht="38.25">
      <c r="A71" s="61">
        <f ca="1">IF(OFFSET(A71,-2,0) ="",OFFSET(A71,-3,0)+1,OFFSET(A71,-2,0)+1 )</f>
        <v>46</v>
      </c>
      <c r="B71" s="52" t="s">
        <v>518</v>
      </c>
      <c r="C71" s="52" t="s">
        <v>621</v>
      </c>
      <c r="D71" s="54" t="s">
        <v>554</v>
      </c>
      <c r="E71" s="54"/>
      <c r="F71" s="52"/>
      <c r="G71" s="52"/>
      <c r="H71" s="52"/>
      <c r="I71" s="60"/>
    </row>
    <row r="72" spans="1:9" s="48" customFormat="1" ht="76.5">
      <c r="A72" s="61">
        <f t="shared" ref="A72" ca="1" si="1">IF(OFFSET(A72,-1,0) ="",OFFSET(A72,-2,0)+1,OFFSET(A72,-1,0)+1 )</f>
        <v>47</v>
      </c>
      <c r="B72" s="52" t="s">
        <v>498</v>
      </c>
      <c r="C72" s="52" t="s">
        <v>662</v>
      </c>
      <c r="D72" s="54" t="s">
        <v>555</v>
      </c>
      <c r="E72" s="54"/>
      <c r="F72" s="52"/>
      <c r="G72" s="52"/>
      <c r="H72" s="52"/>
      <c r="I72" s="60"/>
    </row>
    <row r="73" spans="1:9" s="48" customFormat="1" ht="76.5">
      <c r="A73" s="61">
        <f t="shared" ca="1" si="0"/>
        <v>48</v>
      </c>
      <c r="B73" s="52" t="s">
        <v>494</v>
      </c>
      <c r="C73" s="52" t="s">
        <v>556</v>
      </c>
      <c r="D73" s="54" t="s">
        <v>557</v>
      </c>
      <c r="E73" s="54"/>
      <c r="F73" s="52"/>
      <c r="G73" s="52"/>
      <c r="H73" s="52"/>
      <c r="I73" s="60"/>
    </row>
    <row r="74" spans="1:9" s="48" customFormat="1" ht="38.25">
      <c r="A74" s="61">
        <f t="shared" ca="1" si="0"/>
        <v>49</v>
      </c>
      <c r="B74" s="52" t="s">
        <v>495</v>
      </c>
      <c r="C74" s="52" t="s">
        <v>559</v>
      </c>
      <c r="D74" s="54" t="s">
        <v>558</v>
      </c>
      <c r="E74" s="54"/>
      <c r="F74" s="52"/>
      <c r="G74" s="52"/>
      <c r="H74" s="52"/>
      <c r="I74" s="60"/>
    </row>
    <row r="75" spans="1:9" s="48" customFormat="1" ht="51">
      <c r="A75" s="61">
        <f t="shared" ca="1" si="0"/>
        <v>50</v>
      </c>
      <c r="B75" s="52" t="s">
        <v>496</v>
      </c>
      <c r="C75" s="52" t="s">
        <v>563</v>
      </c>
      <c r="D75" s="54" t="s">
        <v>560</v>
      </c>
      <c r="E75" s="54"/>
      <c r="F75" s="52"/>
      <c r="G75" s="52"/>
      <c r="H75" s="52"/>
      <c r="I75" s="60"/>
    </row>
    <row r="76" spans="1:9" s="48" customFormat="1" ht="51">
      <c r="A76" s="61">
        <f t="shared" ca="1" si="0"/>
        <v>51</v>
      </c>
      <c r="B76" s="52" t="s">
        <v>505</v>
      </c>
      <c r="C76" s="52" t="s">
        <v>564</v>
      </c>
      <c r="D76" s="54" t="s">
        <v>561</v>
      </c>
      <c r="E76" s="54"/>
      <c r="F76" s="52"/>
      <c r="G76" s="52"/>
      <c r="H76" s="52"/>
      <c r="I76" s="60"/>
    </row>
    <row r="77" spans="1:9" s="48" customFormat="1" ht="51">
      <c r="A77" s="61">
        <f t="shared" ca="1" si="0"/>
        <v>52</v>
      </c>
      <c r="B77" s="52" t="s">
        <v>529</v>
      </c>
      <c r="C77" s="52" t="s">
        <v>565</v>
      </c>
      <c r="D77" s="54" t="s">
        <v>562</v>
      </c>
      <c r="E77" s="54"/>
      <c r="F77" s="52"/>
      <c r="G77" s="52"/>
      <c r="H77" s="52"/>
      <c r="I77" s="60"/>
    </row>
    <row r="78" spans="1:9" s="48" customFormat="1" ht="51">
      <c r="A78" s="61">
        <f t="shared" ca="1" si="0"/>
        <v>53</v>
      </c>
      <c r="B78" s="52" t="s">
        <v>497</v>
      </c>
      <c r="C78" s="52" t="s">
        <v>566</v>
      </c>
      <c r="D78" s="54" t="s">
        <v>567</v>
      </c>
      <c r="E78" s="54"/>
      <c r="F78" s="52"/>
      <c r="G78" s="52"/>
      <c r="H78" s="52"/>
      <c r="I78" s="60"/>
    </row>
    <row r="79" spans="1:9" s="174" customFormat="1" ht="14.25">
      <c r="A79" s="171"/>
      <c r="B79" s="294" t="s">
        <v>340</v>
      </c>
      <c r="C79" s="293"/>
      <c r="D79" s="292"/>
      <c r="E79" s="173"/>
      <c r="F79" s="172"/>
      <c r="G79" s="172"/>
      <c r="H79" s="172"/>
      <c r="I79" s="291"/>
    </row>
    <row r="80" spans="1:9" s="330" customFormat="1" ht="38.25">
      <c r="A80" s="323"/>
      <c r="B80" s="324" t="s">
        <v>576</v>
      </c>
      <c r="C80" s="325"/>
      <c r="D80" s="326"/>
      <c r="E80" s="327"/>
      <c r="F80" s="328"/>
      <c r="G80" s="328"/>
      <c r="H80" s="328"/>
      <c r="I80" s="329"/>
    </row>
    <row r="81" spans="1:9" s="48" customFormat="1" ht="51">
      <c r="A81" s="204">
        <f ca="1">IF(OFFSET(A81,-2,0) ="",OFFSET(A81,-3,0)+1,OFFSET(A81,-2,0)+1 )</f>
        <v>54</v>
      </c>
      <c r="B81" s="52" t="s">
        <v>522</v>
      </c>
      <c r="C81" s="253" t="s">
        <v>577</v>
      </c>
      <c r="D81" s="54" t="s">
        <v>579</v>
      </c>
      <c r="E81" s="54"/>
      <c r="F81" s="52"/>
      <c r="G81" s="52"/>
      <c r="H81" s="52"/>
      <c r="I81" s="60"/>
    </row>
    <row r="82" spans="1:9" s="48" customFormat="1" ht="51">
      <c r="A82" s="61">
        <f t="shared" ca="1" si="0"/>
        <v>55</v>
      </c>
      <c r="B82" s="253" t="s">
        <v>523</v>
      </c>
      <c r="C82" s="253" t="s">
        <v>578</v>
      </c>
      <c r="D82" s="54" t="s">
        <v>580</v>
      </c>
      <c r="E82" s="54"/>
      <c r="F82" s="52"/>
      <c r="G82" s="52"/>
      <c r="H82" s="52"/>
      <c r="I82" s="60"/>
    </row>
    <row r="83" spans="1:9" s="48" customFormat="1" ht="38.25">
      <c r="A83" s="61">
        <f t="shared" ca="1" si="0"/>
        <v>56</v>
      </c>
      <c r="B83" s="52" t="s">
        <v>499</v>
      </c>
      <c r="C83" s="253" t="s">
        <v>581</v>
      </c>
      <c r="D83" s="318" t="s">
        <v>582</v>
      </c>
      <c r="E83" s="54"/>
      <c r="F83" s="52"/>
      <c r="G83" s="52"/>
      <c r="H83" s="52"/>
      <c r="I83" s="60"/>
    </row>
    <row r="84" spans="1:9" s="174" customFormat="1" ht="14.25">
      <c r="A84" s="171"/>
      <c r="B84" s="425" t="s">
        <v>474</v>
      </c>
      <c r="C84" s="426"/>
      <c r="D84" s="427"/>
      <c r="E84" s="184"/>
      <c r="F84" s="185"/>
      <c r="G84" s="185"/>
      <c r="H84" s="185"/>
      <c r="I84" s="184"/>
    </row>
    <row r="85" spans="1:9" s="330" customFormat="1" ht="63.75">
      <c r="A85" s="323"/>
      <c r="B85" s="324" t="s">
        <v>591</v>
      </c>
      <c r="C85" s="325"/>
      <c r="D85" s="326"/>
      <c r="E85" s="327"/>
      <c r="F85" s="328"/>
      <c r="G85" s="328"/>
      <c r="H85" s="328"/>
      <c r="I85" s="329"/>
    </row>
    <row r="86" spans="1:9" s="48" customFormat="1" ht="51">
      <c r="A86" s="61">
        <f ca="1">IF(OFFSET(A86,-2,0) ="",OFFSET(A86,-3,0)+1,OFFSET(A86,-2,0)+1 )</f>
        <v>57</v>
      </c>
      <c r="B86" s="52" t="s">
        <v>341</v>
      </c>
      <c r="C86" s="52" t="s">
        <v>570</v>
      </c>
      <c r="D86" s="59" t="s">
        <v>622</v>
      </c>
      <c r="E86" s="54"/>
      <c r="F86" s="52"/>
      <c r="G86" s="52"/>
      <c r="H86" s="52"/>
      <c r="I86" s="61"/>
    </row>
    <row r="87" spans="1:9" s="48" customFormat="1" ht="51">
      <c r="A87" s="61">
        <f t="shared" ca="1" si="0"/>
        <v>58</v>
      </c>
      <c r="B87" s="201" t="s">
        <v>568</v>
      </c>
      <c r="C87" s="52" t="s">
        <v>571</v>
      </c>
      <c r="D87" s="54" t="s">
        <v>623</v>
      </c>
      <c r="E87" s="54"/>
      <c r="F87" s="52"/>
      <c r="G87" s="52"/>
      <c r="H87" s="52"/>
      <c r="I87" s="61"/>
    </row>
    <row r="88" spans="1:9" s="48" customFormat="1" ht="51">
      <c r="A88" s="61">
        <f t="shared" ca="1" si="0"/>
        <v>59</v>
      </c>
      <c r="B88" s="201" t="s">
        <v>569</v>
      </c>
      <c r="C88" s="52" t="s">
        <v>572</v>
      </c>
      <c r="D88" s="54" t="s">
        <v>573</v>
      </c>
      <c r="E88" s="54"/>
      <c r="F88" s="52"/>
      <c r="G88" s="52"/>
      <c r="H88" s="52"/>
      <c r="I88" s="61"/>
    </row>
    <row r="89" spans="1:9" s="48" customFormat="1" ht="51">
      <c r="A89" s="61">
        <f t="shared" ca="1" si="0"/>
        <v>60</v>
      </c>
      <c r="B89" s="52" t="s">
        <v>506</v>
      </c>
      <c r="C89" s="52" t="s">
        <v>574</v>
      </c>
      <c r="D89" s="263" t="s">
        <v>575</v>
      </c>
      <c r="E89" s="54"/>
      <c r="F89" s="52"/>
      <c r="G89" s="52"/>
      <c r="H89" s="52"/>
      <c r="I89" s="61"/>
    </row>
    <row r="90" spans="1:9" s="295" customFormat="1" ht="38.25">
      <c r="A90" s="61">
        <f t="shared" ca="1" si="0"/>
        <v>61</v>
      </c>
      <c r="B90" s="52" t="s">
        <v>618</v>
      </c>
      <c r="C90" s="52" t="s">
        <v>624</v>
      </c>
      <c r="D90" s="263" t="s">
        <v>625</v>
      </c>
      <c r="E90" s="54"/>
      <c r="F90" s="52"/>
      <c r="G90" s="52"/>
      <c r="H90" s="52"/>
      <c r="I90" s="61"/>
    </row>
    <row r="91" spans="1:9" s="295" customFormat="1" ht="63.75">
      <c r="A91" s="61">
        <f t="shared" ca="1" si="0"/>
        <v>62</v>
      </c>
      <c r="B91" s="201" t="s">
        <v>524</v>
      </c>
      <c r="C91" s="52" t="s">
        <v>664</v>
      </c>
      <c r="D91" s="263" t="s">
        <v>665</v>
      </c>
      <c r="E91" s="54"/>
      <c r="F91" s="52"/>
      <c r="G91" s="52"/>
      <c r="H91" s="52"/>
      <c r="I91" s="61"/>
    </row>
    <row r="92" spans="1:9" s="295" customFormat="1" ht="63.75">
      <c r="A92" s="61">
        <f t="shared" ca="1" si="0"/>
        <v>63</v>
      </c>
      <c r="B92" s="201" t="s">
        <v>525</v>
      </c>
      <c r="C92" s="52" t="s">
        <v>663</v>
      </c>
      <c r="D92" s="263" t="s">
        <v>666</v>
      </c>
      <c r="E92" s="54"/>
      <c r="F92" s="52"/>
      <c r="G92" s="52"/>
      <c r="H92" s="52"/>
      <c r="I92" s="61"/>
    </row>
    <row r="93" spans="1:9" s="48" customFormat="1" ht="38.25">
      <c r="A93" s="61">
        <f t="shared" ca="1" si="0"/>
        <v>64</v>
      </c>
      <c r="B93" s="52" t="s">
        <v>519</v>
      </c>
      <c r="C93" s="52" t="s">
        <v>583</v>
      </c>
      <c r="D93" s="54" t="s">
        <v>584</v>
      </c>
      <c r="E93" s="54"/>
      <c r="F93" s="52"/>
      <c r="G93" s="52"/>
      <c r="H93" s="52"/>
      <c r="I93" s="60"/>
    </row>
    <row r="94" spans="1:9" s="48" customFormat="1" ht="38.25">
      <c r="A94" s="61">
        <f ca="1">IF(OFFSET(A94,-1,0) ="",OFFSET(A94,-2,0)+1,OFFSET(A94,-1,0)+1 )</f>
        <v>65</v>
      </c>
      <c r="B94" s="52" t="s">
        <v>520</v>
      </c>
      <c r="C94" s="52" t="s">
        <v>585</v>
      </c>
      <c r="D94" s="54" t="s">
        <v>588</v>
      </c>
      <c r="E94" s="54"/>
      <c r="F94" s="52"/>
      <c r="G94" s="52"/>
      <c r="H94" s="52"/>
      <c r="I94" s="60"/>
    </row>
    <row r="95" spans="1:9" s="48" customFormat="1" ht="38.25">
      <c r="A95" s="61">
        <f ca="1">IF(OFFSET(A95,-1,0) ="",OFFSET(A95,-2,0)+1,OFFSET(A95,-1,0)+1 )</f>
        <v>66</v>
      </c>
      <c r="B95" s="52" t="s">
        <v>521</v>
      </c>
      <c r="C95" s="52" t="s">
        <v>586</v>
      </c>
      <c r="D95" s="54" t="s">
        <v>587</v>
      </c>
      <c r="E95" s="54"/>
      <c r="F95" s="52"/>
      <c r="G95" s="52"/>
      <c r="H95" s="52"/>
      <c r="I95" s="60"/>
    </row>
  </sheetData>
  <mergeCells count="12">
    <mergeCell ref="B84:D84"/>
    <mergeCell ref="A1:D1"/>
    <mergeCell ref="A2:D2"/>
    <mergeCell ref="E2:E3"/>
    <mergeCell ref="C3:D3"/>
    <mergeCell ref="B4:D4"/>
    <mergeCell ref="B5:D5"/>
    <mergeCell ref="B6:D6"/>
    <mergeCell ref="B7:D7"/>
    <mergeCell ref="B8:D8"/>
    <mergeCell ref="F16:H16"/>
    <mergeCell ref="B18:D18"/>
  </mergeCells>
  <dataValidations count="4">
    <dataValidation type="list" allowBlank="1" sqref="F19:H95" xr:uid="{741DEF73-F4F0-4ED4-8CD6-AF3269A4240C}">
      <formula1>$A$11:$A$15</formula1>
    </dataValidation>
    <dataValidation type="list" allowBlank="1" showErrorMessage="1" sqref="F93:H148" xr:uid="{5C17798A-B45A-413D-81B3-535C44839F62}">
      <formula1>#REF!</formula1>
      <formula2>0</formula2>
    </dataValidation>
    <dataValidation allowBlank="1" showInputMessage="1" showErrorMessage="1" sqref="F18:H18" xr:uid="{E1B9B99A-6234-4C19-A738-FE34C859FCE1}"/>
    <dataValidation showDropDown="1" showErrorMessage="1" sqref="F16:H17" xr:uid="{AE6921C8-FC7D-473C-9A61-4179829BDB1D}"/>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7"/>
  <sheetViews>
    <sheetView showGridLines="0" topLeftCell="A15" zoomScaleNormal="100" workbookViewId="0">
      <selection activeCell="A99" sqref="A99:XFD99"/>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17"/>
      <c r="B1" s="417"/>
      <c r="C1" s="417"/>
      <c r="D1" s="417"/>
      <c r="E1" s="34"/>
      <c r="F1" s="34"/>
      <c r="G1" s="34"/>
      <c r="H1" s="34"/>
      <c r="I1" s="34"/>
      <c r="J1" s="34"/>
    </row>
    <row r="2" spans="1:24" s="1" customFormat="1" ht="31.5" customHeight="1">
      <c r="A2" s="418" t="s">
        <v>342</v>
      </c>
      <c r="B2" s="418"/>
      <c r="C2" s="418"/>
      <c r="D2" s="418"/>
      <c r="E2" s="423"/>
      <c r="F2" s="23"/>
      <c r="G2" s="23"/>
      <c r="H2" s="23"/>
      <c r="I2" s="23"/>
      <c r="J2" s="23"/>
    </row>
    <row r="3" spans="1:24" s="1" customFormat="1" ht="31.5" customHeight="1">
      <c r="A3" s="222"/>
      <c r="B3" s="40"/>
      <c r="C3" s="447"/>
      <c r="D3" s="447"/>
      <c r="E3" s="423"/>
      <c r="F3" s="23"/>
      <c r="G3" s="23"/>
      <c r="H3" s="23"/>
      <c r="I3" s="23"/>
      <c r="J3" s="23"/>
    </row>
    <row r="4" spans="1:24" s="38" customFormat="1">
      <c r="A4" s="223" t="s">
        <v>57</v>
      </c>
      <c r="B4" s="420" t="s">
        <v>667</v>
      </c>
      <c r="C4" s="420"/>
      <c r="D4" s="420"/>
      <c r="E4" s="39"/>
      <c r="F4" s="39"/>
      <c r="G4" s="39"/>
      <c r="H4" s="40"/>
      <c r="I4" s="40"/>
      <c r="X4" s="38" t="s">
        <v>83</v>
      </c>
    </row>
    <row r="5" spans="1:24" s="38" customFormat="1" ht="144.75" customHeight="1">
      <c r="A5" s="223" t="s">
        <v>52</v>
      </c>
      <c r="B5" s="419"/>
      <c r="C5" s="420"/>
      <c r="D5" s="420"/>
      <c r="E5" s="39"/>
      <c r="F5" s="39"/>
      <c r="G5" s="39"/>
      <c r="H5" s="40"/>
      <c r="I5" s="40"/>
      <c r="X5" s="38" t="s">
        <v>84</v>
      </c>
    </row>
    <row r="6" spans="1:24" s="38" customFormat="1" ht="25.5">
      <c r="A6" s="223" t="s">
        <v>85</v>
      </c>
      <c r="B6" s="419"/>
      <c r="C6" s="420"/>
      <c r="D6" s="420"/>
      <c r="E6" s="39"/>
      <c r="F6" s="39"/>
      <c r="G6" s="39"/>
      <c r="H6" s="40"/>
      <c r="I6" s="40"/>
    </row>
    <row r="7" spans="1:24" s="38" customFormat="1">
      <c r="A7" s="223" t="s">
        <v>86</v>
      </c>
      <c r="B7" s="420"/>
      <c r="C7" s="420"/>
      <c r="D7" s="420"/>
      <c r="E7" s="39"/>
      <c r="F7" s="39"/>
      <c r="G7" s="39"/>
      <c r="H7" s="41"/>
      <c r="I7" s="40"/>
      <c r="X7" s="42"/>
    </row>
    <row r="8" spans="1:24" s="43" customFormat="1">
      <c r="A8" s="223" t="s">
        <v>87</v>
      </c>
      <c r="B8" s="421"/>
      <c r="C8" s="421"/>
      <c r="D8" s="421"/>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COUNTIF($F$18:$F$49649,"*Passed")</f>
        <v>0</v>
      </c>
      <c r="C11" s="72">
        <f>COUNTIF($G$18:$G$49649,"*Passed")</f>
        <v>0</v>
      </c>
      <c r="D11" s="72">
        <f>COUNTIF($H$18:$H$49649,"*Passed")</f>
        <v>0</v>
      </c>
    </row>
    <row r="12" spans="1:24" s="43" customFormat="1">
      <c r="A12" s="224" t="s">
        <v>33</v>
      </c>
      <c r="B12" s="72">
        <f>COUNTIF($F$18:$F$49369,"*Failed*")</f>
        <v>0</v>
      </c>
      <c r="C12" s="72">
        <f>COUNTIF($G$18:$G$49369,"*Failed*")</f>
        <v>0</v>
      </c>
      <c r="D12" s="72">
        <f>COUNTIF($H$18:$H$49369,"*Failed*")</f>
        <v>0</v>
      </c>
    </row>
    <row r="13" spans="1:24" s="43" customFormat="1">
      <c r="A13" s="224" t="s">
        <v>35</v>
      </c>
      <c r="B13" s="72">
        <f>COUNTIF($F$18:$F$49369,"*Not Run*")</f>
        <v>0</v>
      </c>
      <c r="C13" s="72">
        <f>COUNTIF($G$18:$G$49369,"*Not Run*")</f>
        <v>0</v>
      </c>
      <c r="D13" s="72">
        <f>COUNTIF($H$18:$H$49369,"*Not Run*")</f>
        <v>0</v>
      </c>
      <c r="E13" s="1"/>
      <c r="F13" s="1"/>
      <c r="G13" s="1"/>
      <c r="H13" s="1"/>
      <c r="I13" s="1"/>
    </row>
    <row r="14" spans="1:24" s="43" customFormat="1">
      <c r="A14" s="224" t="s">
        <v>90</v>
      </c>
      <c r="B14" s="72">
        <f>COUNTIF($F$18:$F$49369,"*NA*")</f>
        <v>0</v>
      </c>
      <c r="C14" s="72">
        <f>COUNTIF($G$18:$G$49369,"*NA*")</f>
        <v>0</v>
      </c>
      <c r="D14" s="72">
        <f>COUNTIF($H$18:$H$49369,"*NA*")</f>
        <v>0</v>
      </c>
      <c r="E14" s="63"/>
      <c r="F14" s="1"/>
      <c r="G14" s="1"/>
      <c r="H14" s="1"/>
      <c r="I14" s="1"/>
    </row>
    <row r="15" spans="1:24" s="43" customFormat="1" ht="38.25">
      <c r="A15" s="224" t="s">
        <v>91</v>
      </c>
      <c r="B15" s="72">
        <f>COUNTIF($F$18:$F$49369,"*Passed in previous build*")</f>
        <v>0</v>
      </c>
      <c r="C15" s="72">
        <f>COUNTIF($G$18:$G$49369,"*Passed in previous build*")</f>
        <v>0</v>
      </c>
      <c r="D15" s="72">
        <f>COUNTIF($H$18:$H$49369,"*Passed in previous build*")</f>
        <v>0</v>
      </c>
      <c r="E15" s="1"/>
      <c r="F15" s="1"/>
      <c r="G15" s="1"/>
      <c r="H15" s="1"/>
      <c r="I15" s="1"/>
    </row>
    <row r="16" spans="1:24" s="44" customFormat="1" ht="15" customHeight="1">
      <c r="A16" s="225"/>
      <c r="B16" s="190"/>
      <c r="C16" s="50"/>
      <c r="D16" s="51"/>
      <c r="E16" s="64"/>
      <c r="F16" s="448" t="s">
        <v>88</v>
      </c>
      <c r="G16" s="449"/>
      <c r="H16" s="450"/>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21"/>
      <c r="B18" s="441" t="s">
        <v>310</v>
      </c>
      <c r="C18" s="442"/>
      <c r="D18" s="443"/>
      <c r="E18" s="65"/>
      <c r="F18" s="66"/>
      <c r="G18" s="66"/>
      <c r="H18" s="66"/>
      <c r="I18" s="65"/>
    </row>
    <row r="19" spans="1:9" s="341" customFormat="1" ht="15.75" customHeight="1">
      <c r="A19" s="338"/>
      <c r="B19" s="255" t="s">
        <v>321</v>
      </c>
      <c r="C19" s="319"/>
      <c r="D19" s="320"/>
      <c r="E19" s="339"/>
      <c r="F19" s="340"/>
      <c r="G19" s="340"/>
      <c r="H19" s="340"/>
      <c r="I19" s="339"/>
    </row>
    <row r="20" spans="1:9" s="45" customFormat="1" ht="25.5">
      <c r="A20" s="61">
        <v>1</v>
      </c>
      <c r="B20" s="342" t="s">
        <v>668</v>
      </c>
      <c r="C20" s="52"/>
      <c r="D20" s="58"/>
      <c r="E20" s="54"/>
      <c r="F20" s="52"/>
      <c r="G20" s="52"/>
      <c r="H20" s="52"/>
      <c r="I20" s="55"/>
    </row>
    <row r="21" spans="1:9" s="45" customFormat="1">
      <c r="A21" s="61">
        <v>2</v>
      </c>
      <c r="B21" s="52" t="s">
        <v>669</v>
      </c>
      <c r="C21" s="52"/>
      <c r="D21" s="58"/>
      <c r="E21" s="54"/>
      <c r="F21" s="52"/>
      <c r="G21" s="52"/>
      <c r="H21" s="52"/>
      <c r="I21" s="55"/>
    </row>
    <row r="22" spans="1:9" s="343" customFormat="1" ht="26.25" customHeight="1">
      <c r="A22" s="61">
        <f ca="1">IF(OFFSET(A22,-1,0) ="",OFFSET(A22,-2,0)+1,OFFSET(A22,-1,0)+1 )</f>
        <v>3</v>
      </c>
      <c r="B22" s="220" t="s">
        <v>670</v>
      </c>
      <c r="C22" s="220"/>
      <c r="D22" s="219"/>
      <c r="E22" s="219"/>
      <c r="F22" s="220"/>
      <c r="G22" s="220"/>
      <c r="H22" s="220"/>
      <c r="I22" s="337"/>
    </row>
    <row r="23" spans="1:9" s="48" customFormat="1" ht="25.5">
      <c r="A23" s="61">
        <f ca="1">IF(OFFSET(A23,-1,0) ="",OFFSET(A23,-2,0)+1,OFFSET(A23,-1,0)+1 )</f>
        <v>4</v>
      </c>
      <c r="B23" s="52" t="s">
        <v>671</v>
      </c>
      <c r="C23" s="52"/>
      <c r="D23" s="54"/>
      <c r="E23" s="54"/>
      <c r="F23" s="52"/>
      <c r="G23" s="52"/>
      <c r="H23" s="52"/>
      <c r="I23" s="60"/>
    </row>
    <row r="24" spans="1:9" s="48" customFormat="1" ht="14.25">
      <c r="A24" s="61">
        <f ca="1">IF(OFFSET(A24,-1,0) ="",OFFSET(A24,-2,0)+1,OFFSET(A24,-1,0)+1 )</f>
        <v>5</v>
      </c>
      <c r="B24" s="52" t="s">
        <v>672</v>
      </c>
      <c r="C24" s="52"/>
      <c r="D24" s="54"/>
      <c r="E24" s="54"/>
      <c r="F24" s="52"/>
      <c r="G24" s="52"/>
      <c r="H24" s="52"/>
      <c r="I24" s="60"/>
    </row>
    <row r="25" spans="1:9" s="48" customFormat="1" ht="25.5">
      <c r="A25" s="61">
        <f ca="1">IF(OFFSET(A25,-1,0) ="",OFFSET(A25,-2,0)+1,OFFSET(A25,-1,0)+1 )</f>
        <v>6</v>
      </c>
      <c r="B25" s="52" t="s">
        <v>356</v>
      </c>
      <c r="C25" s="52"/>
      <c r="D25" s="54"/>
      <c r="E25" s="54"/>
      <c r="F25" s="52"/>
      <c r="G25" s="52"/>
      <c r="H25" s="52"/>
      <c r="I25" s="60"/>
    </row>
    <row r="26" spans="1:9" s="48" customFormat="1" ht="14.25">
      <c r="A26" s="61">
        <f t="shared" ref="A26:A91" ca="1" si="0">IF(OFFSET(A26,-1,0) ="",OFFSET(A26,-2,0)+1,OFFSET(A26,-1,0)+1 )</f>
        <v>7</v>
      </c>
      <c r="B26" s="52" t="s">
        <v>673</v>
      </c>
      <c r="C26" s="52"/>
      <c r="D26" s="54"/>
      <c r="E26" s="54"/>
      <c r="F26" s="52"/>
      <c r="G26" s="52"/>
      <c r="H26" s="52"/>
      <c r="I26" s="60"/>
    </row>
    <row r="27" spans="1:9" s="48" customFormat="1" ht="14.25">
      <c r="A27" s="61">
        <f t="shared" ref="A27:A29" ca="1" si="1">IF(OFFSET(A27,-1,0) ="",OFFSET(A27,-2,0)+1,OFFSET(A27,-1,0)+1 )</f>
        <v>8</v>
      </c>
      <c r="B27" s="52" t="s">
        <v>674</v>
      </c>
      <c r="C27" s="52"/>
      <c r="D27" s="54"/>
      <c r="E27" s="54"/>
      <c r="F27" s="52"/>
      <c r="G27" s="52"/>
      <c r="H27" s="52"/>
      <c r="I27" s="60"/>
    </row>
    <row r="28" spans="1:9" s="48" customFormat="1" ht="25.5">
      <c r="A28" s="61">
        <f t="shared" ca="1" si="1"/>
        <v>9</v>
      </c>
      <c r="B28" s="52" t="s">
        <v>675</v>
      </c>
      <c r="C28" s="52"/>
      <c r="D28" s="54"/>
      <c r="E28" s="54"/>
      <c r="F28" s="52"/>
      <c r="G28" s="52"/>
      <c r="H28" s="52"/>
      <c r="I28" s="60"/>
    </row>
    <row r="29" spans="1:9" s="48" customFormat="1" ht="25.5">
      <c r="A29" s="61">
        <f t="shared" ca="1" si="1"/>
        <v>10</v>
      </c>
      <c r="B29" s="52" t="s">
        <v>676</v>
      </c>
      <c r="C29" s="52"/>
      <c r="D29" s="54"/>
      <c r="E29" s="54"/>
      <c r="F29" s="52"/>
      <c r="G29" s="52"/>
      <c r="H29" s="52"/>
      <c r="I29" s="60"/>
    </row>
    <row r="30" spans="1:9" s="48" customFormat="1" ht="25.5">
      <c r="A30" s="61">
        <f t="shared" ref="A30:A42" ca="1" si="2">IF(OFFSET(A30,-1,0) ="",OFFSET(A30,-2,0)+1,OFFSET(A30,-1,0)+1 )</f>
        <v>11</v>
      </c>
      <c r="B30" s="52" t="s">
        <v>677</v>
      </c>
      <c r="C30" s="52"/>
      <c r="D30" s="54"/>
      <c r="E30" s="54"/>
      <c r="F30" s="52"/>
      <c r="G30" s="52"/>
      <c r="H30" s="52"/>
      <c r="I30" s="60"/>
    </row>
    <row r="31" spans="1:9" s="48" customFormat="1" ht="25.5">
      <c r="A31" s="61">
        <f t="shared" ca="1" si="2"/>
        <v>12</v>
      </c>
      <c r="B31" s="52" t="s">
        <v>680</v>
      </c>
      <c r="C31" s="52"/>
      <c r="D31" s="54"/>
      <c r="E31" s="54"/>
      <c r="F31" s="52"/>
      <c r="G31" s="52"/>
      <c r="H31" s="52"/>
      <c r="I31" s="60"/>
    </row>
    <row r="32" spans="1:9" s="48" customFormat="1" ht="25.5">
      <c r="A32" s="61">
        <f t="shared" ca="1" si="2"/>
        <v>13</v>
      </c>
      <c r="B32" s="52" t="s">
        <v>678</v>
      </c>
      <c r="C32" s="52"/>
      <c r="D32" s="54"/>
      <c r="E32" s="54"/>
      <c r="F32" s="52"/>
      <c r="G32" s="52"/>
      <c r="H32" s="52"/>
      <c r="I32" s="60"/>
    </row>
    <row r="33" spans="1:9" s="48" customFormat="1" ht="14.25">
      <c r="A33" s="61">
        <f t="shared" ca="1" si="2"/>
        <v>14</v>
      </c>
      <c r="B33" s="52" t="s">
        <v>344</v>
      </c>
      <c r="C33" s="52"/>
      <c r="D33" s="54"/>
      <c r="E33" s="54"/>
      <c r="F33" s="52"/>
      <c r="G33" s="52"/>
      <c r="H33" s="52"/>
      <c r="I33" s="60"/>
    </row>
    <row r="34" spans="1:9" s="344" customFormat="1" ht="15">
      <c r="A34" s="322"/>
      <c r="B34" s="248" t="s">
        <v>311</v>
      </c>
      <c r="C34" s="248"/>
      <c r="D34" s="315"/>
      <c r="E34" s="315"/>
      <c r="F34" s="248"/>
      <c r="G34" s="248"/>
      <c r="H34" s="248"/>
      <c r="I34" s="316"/>
    </row>
    <row r="35" spans="1:9" s="295" customFormat="1" ht="25.5">
      <c r="A35" s="61">
        <f t="shared" ca="1" si="2"/>
        <v>15</v>
      </c>
      <c r="B35" s="52" t="s">
        <v>679</v>
      </c>
      <c r="C35" s="52"/>
      <c r="D35" s="54"/>
      <c r="E35" s="54"/>
      <c r="F35" s="52"/>
      <c r="G35" s="52"/>
      <c r="H35" s="52"/>
      <c r="I35" s="60"/>
    </row>
    <row r="36" spans="1:9" s="48" customFormat="1" ht="14.25">
      <c r="A36" s="61">
        <f t="shared" ca="1" si="2"/>
        <v>16</v>
      </c>
      <c r="B36" s="52" t="s">
        <v>312</v>
      </c>
      <c r="C36" s="52"/>
      <c r="D36" s="54"/>
      <c r="E36" s="54"/>
      <c r="F36" s="52"/>
      <c r="G36" s="52"/>
      <c r="H36" s="52"/>
      <c r="I36" s="60"/>
    </row>
    <row r="37" spans="1:9" s="48" customFormat="1" ht="25.5">
      <c r="A37" s="61">
        <f t="shared" ca="1" si="2"/>
        <v>17</v>
      </c>
      <c r="B37" s="52" t="s">
        <v>681</v>
      </c>
      <c r="C37" s="52"/>
      <c r="D37" s="217"/>
      <c r="E37" s="54"/>
      <c r="F37" s="52"/>
      <c r="G37" s="52"/>
      <c r="H37" s="52"/>
      <c r="I37" s="60"/>
    </row>
    <row r="38" spans="1:9" s="48" customFormat="1" ht="25.5">
      <c r="A38" s="61">
        <f t="shared" ca="1" si="2"/>
        <v>18</v>
      </c>
      <c r="B38" s="52" t="s">
        <v>690</v>
      </c>
      <c r="C38" s="52"/>
      <c r="D38" s="217"/>
      <c r="E38" s="54"/>
      <c r="F38" s="52"/>
      <c r="G38" s="52"/>
      <c r="H38" s="52"/>
      <c r="I38" s="60"/>
    </row>
    <row r="39" spans="1:9" s="48" customFormat="1" ht="14.25">
      <c r="A39" s="61">
        <f t="shared" ca="1" si="2"/>
        <v>19</v>
      </c>
      <c r="B39" s="52" t="s">
        <v>682</v>
      </c>
      <c r="C39" s="52"/>
      <c r="D39" s="217"/>
      <c r="E39" s="54"/>
      <c r="F39" s="52"/>
      <c r="G39" s="52"/>
      <c r="H39" s="52"/>
      <c r="I39" s="60"/>
    </row>
    <row r="40" spans="1:9" s="48" customFormat="1" ht="14.25">
      <c r="A40" s="61">
        <f t="shared" ca="1" si="2"/>
        <v>20</v>
      </c>
      <c r="B40" s="52" t="s">
        <v>683</v>
      </c>
      <c r="C40" s="52"/>
      <c r="D40" s="54"/>
      <c r="E40" s="54"/>
      <c r="F40" s="52"/>
      <c r="G40" s="52"/>
      <c r="H40" s="52"/>
      <c r="I40" s="60"/>
    </row>
    <row r="41" spans="1:9" s="48" customFormat="1" ht="25.5">
      <c r="A41" s="61">
        <f t="shared" ca="1" si="2"/>
        <v>21</v>
      </c>
      <c r="B41" s="52" t="s">
        <v>684</v>
      </c>
      <c r="C41" s="52"/>
      <c r="D41" s="217"/>
      <c r="E41" s="54"/>
      <c r="F41" s="52"/>
      <c r="G41" s="52"/>
      <c r="H41" s="52"/>
      <c r="I41" s="60"/>
    </row>
    <row r="42" spans="1:9" s="295" customFormat="1" ht="25.5">
      <c r="A42" s="61">
        <f t="shared" ca="1" si="2"/>
        <v>22</v>
      </c>
      <c r="B42" s="52" t="s">
        <v>685</v>
      </c>
      <c r="C42" s="217"/>
      <c r="D42" s="258"/>
      <c r="E42" s="54"/>
      <c r="F42" s="52"/>
      <c r="G42" s="52"/>
      <c r="H42" s="52"/>
      <c r="I42" s="60"/>
    </row>
    <row r="43" spans="1:9" s="48" customFormat="1" ht="14.25">
      <c r="A43" s="61">
        <f t="shared" ref="A43:A48" ca="1" si="3">IF(OFFSET(A43,-1,0) ="",OFFSET(A43,-2,0)+1,OFFSET(A43,-1,0)+1 )</f>
        <v>23</v>
      </c>
      <c r="B43" s="52" t="s">
        <v>526</v>
      </c>
      <c r="C43" s="52"/>
      <c r="D43" s="54"/>
      <c r="E43" s="54"/>
      <c r="F43" s="52"/>
      <c r="G43" s="52"/>
      <c r="H43" s="52"/>
      <c r="I43" s="60"/>
    </row>
    <row r="44" spans="1:9" s="48" customFormat="1" ht="25.5">
      <c r="A44" s="61">
        <f t="shared" ca="1" si="3"/>
        <v>24</v>
      </c>
      <c r="B44" s="52" t="s">
        <v>345</v>
      </c>
      <c r="C44" s="52"/>
      <c r="D44" s="217"/>
      <c r="E44" s="54"/>
      <c r="F44" s="52"/>
      <c r="G44" s="52"/>
      <c r="H44" s="52"/>
      <c r="I44" s="60"/>
    </row>
    <row r="45" spans="1:9" s="295" customFormat="1" ht="25.5">
      <c r="A45" s="61">
        <f t="shared" ca="1" si="3"/>
        <v>25</v>
      </c>
      <c r="B45" s="52" t="s">
        <v>686</v>
      </c>
      <c r="C45" s="52"/>
      <c r="D45" s="217"/>
      <c r="E45" s="54"/>
      <c r="F45" s="52"/>
      <c r="G45" s="52"/>
      <c r="H45" s="52"/>
      <c r="I45" s="60"/>
    </row>
    <row r="46" spans="1:9" s="295" customFormat="1" ht="25.5">
      <c r="A46" s="61">
        <f t="shared" ca="1" si="3"/>
        <v>26</v>
      </c>
      <c r="B46" s="52" t="s">
        <v>687</v>
      </c>
      <c r="C46" s="217"/>
      <c r="D46" s="217"/>
      <c r="E46" s="217"/>
      <c r="F46" s="52"/>
      <c r="G46" s="52"/>
      <c r="H46" s="52"/>
      <c r="I46" s="60"/>
    </row>
    <row r="47" spans="1:9" s="295" customFormat="1" ht="25.5">
      <c r="A47" s="61">
        <f t="shared" ca="1" si="3"/>
        <v>27</v>
      </c>
      <c r="B47" s="52" t="s">
        <v>688</v>
      </c>
      <c r="C47" s="217"/>
      <c r="D47" s="345"/>
      <c r="E47" s="217"/>
      <c r="F47" s="52"/>
      <c r="G47" s="52"/>
      <c r="H47" s="52"/>
      <c r="I47" s="60"/>
    </row>
    <row r="48" spans="1:9" s="295" customFormat="1" ht="25.5">
      <c r="A48" s="61">
        <f t="shared" ca="1" si="3"/>
        <v>28</v>
      </c>
      <c r="B48" s="52" t="s">
        <v>689</v>
      </c>
      <c r="C48" s="217"/>
      <c r="D48" s="345"/>
      <c r="E48" s="217"/>
      <c r="F48" s="52"/>
      <c r="G48" s="52"/>
      <c r="H48" s="52"/>
      <c r="I48" s="60"/>
    </row>
    <row r="49" spans="1:9" s="174" customFormat="1" ht="14.25">
      <c r="A49" s="171"/>
      <c r="B49" s="248" t="s">
        <v>691</v>
      </c>
      <c r="C49" s="172"/>
      <c r="D49" s="173"/>
      <c r="E49" s="173"/>
      <c r="F49" s="172"/>
      <c r="G49" s="172"/>
      <c r="H49" s="172"/>
      <c r="I49" s="291"/>
    </row>
    <row r="50" spans="1:9" s="48" customFormat="1" ht="25.5">
      <c r="A50" s="61">
        <f ca="1">IF(OFFSET(A50,-2,0) ="",OFFSET(A50,-3,0)+1,OFFSET(A50,-2,0)+1 )</f>
        <v>29</v>
      </c>
      <c r="B50" s="52" t="s">
        <v>692</v>
      </c>
      <c r="C50" s="52"/>
      <c r="D50" s="54"/>
      <c r="E50" s="54"/>
      <c r="F50" s="52"/>
      <c r="G50" s="52"/>
      <c r="H50" s="52"/>
      <c r="I50" s="60"/>
    </row>
    <row r="51" spans="1:9" s="48" customFormat="1" ht="14.25">
      <c r="A51" s="61">
        <f t="shared" ca="1" si="0"/>
        <v>30</v>
      </c>
      <c r="B51" s="52" t="s">
        <v>312</v>
      </c>
      <c r="C51" s="52"/>
      <c r="D51" s="54"/>
      <c r="E51" s="54"/>
      <c r="F51" s="52"/>
      <c r="G51" s="52"/>
      <c r="H51" s="52"/>
      <c r="I51" s="60"/>
    </row>
    <row r="52" spans="1:9" s="48" customFormat="1" ht="14.25">
      <c r="A52" s="61">
        <f t="shared" ca="1" si="0"/>
        <v>31</v>
      </c>
      <c r="B52" s="52" t="s">
        <v>693</v>
      </c>
      <c r="C52" s="52"/>
      <c r="D52" s="54"/>
      <c r="E52" s="54"/>
      <c r="F52" s="52"/>
      <c r="G52" s="52"/>
      <c r="H52" s="52"/>
      <c r="I52" s="60"/>
    </row>
    <row r="53" spans="1:9" s="48" customFormat="1" ht="38.25">
      <c r="A53" s="61">
        <f t="shared" ca="1" si="0"/>
        <v>32</v>
      </c>
      <c r="B53" s="52" t="s">
        <v>694</v>
      </c>
      <c r="C53" s="52"/>
      <c r="D53" s="217"/>
      <c r="E53" s="54"/>
      <c r="F53" s="52"/>
      <c r="G53" s="52"/>
      <c r="H53" s="52"/>
      <c r="I53" s="60"/>
    </row>
    <row r="54" spans="1:9" s="48" customFormat="1" ht="14.25">
      <c r="A54" s="61">
        <f t="shared" ref="A54:A63" ca="1" si="4">IF(OFFSET(A54,-1,0) ="",OFFSET(A54,-2,0)+1,OFFSET(A54,-1,0)+1 )</f>
        <v>33</v>
      </c>
      <c r="B54" s="52" t="s">
        <v>695</v>
      </c>
      <c r="C54" s="52"/>
      <c r="D54" s="217"/>
      <c r="E54" s="54"/>
      <c r="F54" s="52"/>
      <c r="G54" s="52"/>
      <c r="H54" s="52"/>
      <c r="I54" s="60"/>
    </row>
    <row r="55" spans="1:9" s="48" customFormat="1" ht="14.25">
      <c r="A55" s="61">
        <f t="shared" ca="1" si="4"/>
        <v>34</v>
      </c>
      <c r="B55" s="52" t="s">
        <v>696</v>
      </c>
      <c r="C55" s="52"/>
      <c r="D55" s="217"/>
      <c r="E55" s="54"/>
      <c r="F55" s="52"/>
      <c r="G55" s="52"/>
      <c r="H55" s="52"/>
      <c r="I55" s="60"/>
    </row>
    <row r="56" spans="1:9" s="295" customFormat="1" ht="25.5">
      <c r="A56" s="61">
        <f t="shared" ca="1" si="4"/>
        <v>35</v>
      </c>
      <c r="B56" s="217" t="s">
        <v>697</v>
      </c>
      <c r="C56" s="52"/>
      <c r="D56" s="217"/>
      <c r="E56" s="54"/>
      <c r="F56" s="52"/>
      <c r="G56" s="52"/>
      <c r="H56" s="52"/>
      <c r="I56" s="60"/>
    </row>
    <row r="57" spans="1:9" s="295" customFormat="1" ht="25.5">
      <c r="A57" s="61">
        <f t="shared" ca="1" si="4"/>
        <v>36</v>
      </c>
      <c r="B57" s="217" t="s">
        <v>698</v>
      </c>
      <c r="C57" s="52"/>
      <c r="D57" s="217"/>
      <c r="E57" s="54"/>
      <c r="F57" s="52"/>
      <c r="G57" s="52"/>
      <c r="H57" s="52"/>
      <c r="I57" s="60"/>
    </row>
    <row r="58" spans="1:9" s="295" customFormat="1" ht="14.25">
      <c r="A58" s="61">
        <f t="shared" ca="1" si="4"/>
        <v>37</v>
      </c>
      <c r="B58" s="52" t="s">
        <v>526</v>
      </c>
      <c r="C58" s="52"/>
      <c r="D58" s="217"/>
      <c r="E58" s="54"/>
      <c r="F58" s="52"/>
      <c r="G58" s="52"/>
      <c r="H58" s="52"/>
      <c r="I58" s="60"/>
    </row>
    <row r="59" spans="1:9" s="48" customFormat="1" ht="14.25">
      <c r="A59" s="61">
        <f t="shared" ca="1" si="4"/>
        <v>38</v>
      </c>
      <c r="B59" s="52" t="s">
        <v>527</v>
      </c>
      <c r="C59" s="217"/>
      <c r="D59" s="217"/>
      <c r="E59" s="54"/>
      <c r="F59" s="52"/>
      <c r="G59" s="52"/>
      <c r="H59" s="52"/>
      <c r="I59" s="60"/>
    </row>
    <row r="60" spans="1:9" s="48" customFormat="1" ht="25.5">
      <c r="A60" s="61">
        <f t="shared" ca="1" si="4"/>
        <v>39</v>
      </c>
      <c r="B60" s="52" t="s">
        <v>699</v>
      </c>
      <c r="C60" s="217"/>
      <c r="D60" s="217"/>
      <c r="E60" s="54"/>
      <c r="F60" s="52"/>
      <c r="G60" s="52"/>
      <c r="H60" s="52"/>
      <c r="I60" s="60"/>
    </row>
    <row r="61" spans="1:9" s="48" customFormat="1" ht="25.5">
      <c r="A61" s="61">
        <f t="shared" ca="1" si="4"/>
        <v>40</v>
      </c>
      <c r="B61" s="52" t="s">
        <v>700</v>
      </c>
      <c r="C61" s="217"/>
      <c r="D61" s="217"/>
      <c r="E61" s="54"/>
      <c r="F61" s="52"/>
      <c r="G61" s="52"/>
      <c r="H61" s="52"/>
      <c r="I61" s="60"/>
    </row>
    <row r="62" spans="1:9" s="48" customFormat="1" ht="14.25">
      <c r="A62" s="61">
        <f t="shared" ca="1" si="4"/>
        <v>41</v>
      </c>
      <c r="B62" s="52" t="s">
        <v>352</v>
      </c>
      <c r="C62" s="217"/>
      <c r="D62" s="217"/>
      <c r="E62" s="54"/>
      <c r="F62" s="52"/>
      <c r="G62" s="52"/>
      <c r="H62" s="52"/>
      <c r="I62" s="60"/>
    </row>
    <row r="63" spans="1:9" s="295" customFormat="1" ht="14.25">
      <c r="A63" s="61">
        <f t="shared" ca="1" si="4"/>
        <v>42</v>
      </c>
      <c r="B63" s="52" t="s">
        <v>701</v>
      </c>
      <c r="C63" s="217"/>
      <c r="D63" s="54"/>
      <c r="E63" s="54"/>
      <c r="F63" s="52"/>
      <c r="G63" s="52"/>
      <c r="H63" s="52"/>
      <c r="I63" s="60"/>
    </row>
    <row r="64" spans="1:9" s="48" customFormat="1" ht="25.5">
      <c r="A64" s="61">
        <f t="shared" ref="A64:A65" ca="1" si="5">IF(OFFSET(A64,-1,0) ="",OFFSET(A64,-2,0)+1,OFFSET(A64,-1,0)+1 )</f>
        <v>43</v>
      </c>
      <c r="B64" s="52" t="s">
        <v>702</v>
      </c>
      <c r="C64" s="217"/>
      <c r="D64" s="217"/>
      <c r="E64" s="54"/>
      <c r="F64" s="52"/>
      <c r="G64" s="52"/>
      <c r="H64" s="52"/>
      <c r="I64" s="60"/>
    </row>
    <row r="65" spans="1:9" s="295" customFormat="1" ht="14.25">
      <c r="A65" s="61">
        <f t="shared" ca="1" si="5"/>
        <v>44</v>
      </c>
      <c r="B65" s="52" t="s">
        <v>703</v>
      </c>
      <c r="C65" s="217"/>
      <c r="D65" s="217"/>
      <c r="E65" s="54"/>
      <c r="F65" s="52"/>
      <c r="G65" s="52"/>
      <c r="H65" s="52"/>
      <c r="I65" s="60"/>
    </row>
    <row r="66" spans="1:9" s="317" customFormat="1" ht="15">
      <c r="A66" s="322"/>
      <c r="B66" s="248" t="s">
        <v>704</v>
      </c>
      <c r="C66" s="248"/>
      <c r="D66" s="315"/>
      <c r="E66" s="315"/>
      <c r="F66" s="248"/>
      <c r="G66" s="248"/>
      <c r="H66" s="248"/>
      <c r="I66" s="316"/>
    </row>
    <row r="67" spans="1:9" s="48" customFormat="1" ht="14.25">
      <c r="A67" s="61">
        <f ca="1">IF(OFFSET(A67,-2,0) ="",OFFSET(A67,-3,0)+1,OFFSET(A67,-2,0)+1 )</f>
        <v>45</v>
      </c>
      <c r="B67" s="52" t="s">
        <v>705</v>
      </c>
      <c r="C67" s="52"/>
      <c r="D67" s="54"/>
      <c r="E67" s="54"/>
      <c r="F67" s="52"/>
      <c r="G67" s="52"/>
      <c r="H67" s="52"/>
      <c r="I67" s="60"/>
    </row>
    <row r="68" spans="1:9" s="48" customFormat="1" ht="14.25">
      <c r="A68" s="61">
        <f t="shared" ref="A68" ca="1" si="6">IF(OFFSET(A68,-1,0) ="",OFFSET(A68,-2,0)+1,OFFSET(A68,-1,0)+1 )</f>
        <v>46</v>
      </c>
      <c r="B68" s="52" t="s">
        <v>312</v>
      </c>
      <c r="C68" s="52"/>
      <c r="D68" s="54"/>
      <c r="E68" s="54"/>
      <c r="F68" s="52"/>
      <c r="G68" s="52"/>
      <c r="H68" s="52"/>
      <c r="I68" s="60"/>
    </row>
    <row r="69" spans="1:9" s="48" customFormat="1" ht="25.5">
      <c r="A69" s="61">
        <f t="shared" ca="1" si="0"/>
        <v>47</v>
      </c>
      <c r="B69" s="52" t="s">
        <v>706</v>
      </c>
      <c r="C69" s="52"/>
      <c r="D69" s="54"/>
      <c r="E69" s="54"/>
      <c r="F69" s="52"/>
      <c r="G69" s="52"/>
      <c r="H69" s="52"/>
      <c r="I69" s="60"/>
    </row>
    <row r="70" spans="1:9" s="48" customFormat="1" ht="25.5">
      <c r="A70" s="61">
        <f t="shared" ca="1" si="0"/>
        <v>48</v>
      </c>
      <c r="B70" s="52" t="s">
        <v>720</v>
      </c>
      <c r="C70" s="52"/>
      <c r="D70" s="54"/>
      <c r="E70" s="54"/>
      <c r="F70" s="52"/>
      <c r="G70" s="52"/>
      <c r="H70" s="52"/>
      <c r="I70" s="60"/>
    </row>
    <row r="71" spans="1:9" s="48" customFormat="1" ht="25.5">
      <c r="A71" s="61">
        <f t="shared" ca="1" si="0"/>
        <v>49</v>
      </c>
      <c r="B71" s="202" t="s">
        <v>707</v>
      </c>
      <c r="C71" s="52"/>
      <c r="D71" s="54"/>
      <c r="E71" s="54"/>
      <c r="F71" s="52"/>
      <c r="G71" s="52"/>
      <c r="H71" s="52"/>
      <c r="I71" s="60"/>
    </row>
    <row r="72" spans="1:9" s="48" customFormat="1" ht="25.5">
      <c r="A72" s="61">
        <f t="shared" ca="1" si="0"/>
        <v>50</v>
      </c>
      <c r="B72" s="346" t="s">
        <v>710</v>
      </c>
      <c r="C72" s="253"/>
      <c r="D72" s="54"/>
      <c r="E72" s="54"/>
      <c r="F72" s="52"/>
      <c r="G72" s="52"/>
      <c r="H72" s="52"/>
      <c r="I72" s="60"/>
    </row>
    <row r="73" spans="1:9" s="48" customFormat="1" ht="25.5">
      <c r="A73" s="61">
        <f t="shared" ca="1" si="0"/>
        <v>51</v>
      </c>
      <c r="B73" s="346" t="s">
        <v>724</v>
      </c>
      <c r="C73" s="253"/>
      <c r="D73" s="54"/>
      <c r="E73" s="54"/>
      <c r="F73" s="52"/>
      <c r="G73" s="52"/>
      <c r="H73" s="52"/>
      <c r="I73" s="60"/>
    </row>
    <row r="74" spans="1:9" s="174" customFormat="1" ht="14.25">
      <c r="A74" s="171"/>
      <c r="B74" s="294" t="s">
        <v>708</v>
      </c>
      <c r="C74" s="293"/>
      <c r="D74" s="292"/>
      <c r="E74" s="173"/>
      <c r="F74" s="172"/>
      <c r="G74" s="172"/>
      <c r="H74" s="172"/>
      <c r="I74" s="291"/>
    </row>
    <row r="75" spans="1:9" s="48" customFormat="1" ht="14.25">
      <c r="A75" s="204">
        <f ca="1">IF(OFFSET(A75,-2,0) ="",OFFSET(A75,-3,0)+1,OFFSET(A75,-2,0)+1 )</f>
        <v>52</v>
      </c>
      <c r="B75" s="52" t="s">
        <v>705</v>
      </c>
      <c r="C75" s="253"/>
      <c r="D75" s="54"/>
      <c r="E75" s="54"/>
      <c r="F75" s="52"/>
      <c r="G75" s="52"/>
      <c r="H75" s="52"/>
      <c r="I75" s="60"/>
    </row>
    <row r="76" spans="1:9" s="48" customFormat="1" ht="14.25">
      <c r="A76" s="61">
        <f t="shared" ca="1" si="0"/>
        <v>53</v>
      </c>
      <c r="B76" s="52" t="s">
        <v>312</v>
      </c>
      <c r="C76" s="347"/>
      <c r="D76" s="54"/>
      <c r="E76" s="54"/>
      <c r="F76" s="52"/>
      <c r="G76" s="52"/>
      <c r="H76" s="52"/>
      <c r="I76" s="60"/>
    </row>
    <row r="77" spans="1:9" s="48" customFormat="1" ht="25.5">
      <c r="A77" s="61">
        <f t="shared" ca="1" si="0"/>
        <v>54</v>
      </c>
      <c r="B77" s="253" t="s">
        <v>711</v>
      </c>
      <c r="C77" s="52"/>
      <c r="D77" s="318"/>
      <c r="E77" s="54"/>
      <c r="F77" s="52"/>
      <c r="G77" s="52"/>
      <c r="H77" s="52"/>
      <c r="I77" s="60"/>
    </row>
    <row r="78" spans="1:9" s="48" customFormat="1" ht="38.25">
      <c r="A78" s="61">
        <f t="shared" ca="1" si="0"/>
        <v>55</v>
      </c>
      <c r="B78" s="253" t="s">
        <v>712</v>
      </c>
      <c r="C78" s="351"/>
      <c r="D78" s="263"/>
      <c r="E78" s="54"/>
      <c r="F78" s="52"/>
      <c r="G78" s="52"/>
      <c r="H78" s="52"/>
      <c r="I78" s="60"/>
    </row>
    <row r="79" spans="1:9" s="48" customFormat="1" ht="25.5">
      <c r="A79" s="61">
        <f t="shared" ca="1" si="0"/>
        <v>56</v>
      </c>
      <c r="B79" s="52" t="s">
        <v>719</v>
      </c>
      <c r="C79" s="349"/>
      <c r="D79" s="54"/>
      <c r="E79" s="54"/>
      <c r="F79" s="52"/>
      <c r="G79" s="52"/>
      <c r="H79" s="52"/>
      <c r="I79" s="60"/>
    </row>
    <row r="80" spans="1:9" s="48" customFormat="1" ht="25.5">
      <c r="A80" s="61">
        <f t="shared" ca="1" si="0"/>
        <v>57</v>
      </c>
      <c r="B80" s="270" t="s">
        <v>709</v>
      </c>
      <c r="C80" s="350"/>
      <c r="D80" s="54"/>
      <c r="E80" s="54"/>
      <c r="F80" s="52"/>
      <c r="G80" s="52"/>
      <c r="H80" s="52"/>
      <c r="I80" s="60"/>
    </row>
    <row r="81" spans="1:9" s="48" customFormat="1" ht="25.5">
      <c r="A81" s="61">
        <f t="shared" ca="1" si="0"/>
        <v>58</v>
      </c>
      <c r="B81" s="202" t="s">
        <v>710</v>
      </c>
      <c r="C81" s="348"/>
      <c r="D81" s="263"/>
      <c r="E81" s="54"/>
      <c r="F81" s="52"/>
      <c r="G81" s="52"/>
      <c r="H81" s="52"/>
      <c r="I81" s="60"/>
    </row>
    <row r="82" spans="1:9" s="48" customFormat="1" ht="25.5">
      <c r="A82" s="61">
        <f t="shared" ca="1" si="0"/>
        <v>59</v>
      </c>
      <c r="B82" s="202" t="s">
        <v>725</v>
      </c>
      <c r="C82" s="349"/>
      <c r="D82" s="318"/>
      <c r="E82" s="54"/>
      <c r="F82" s="52"/>
      <c r="G82" s="52"/>
      <c r="H82" s="52"/>
      <c r="I82" s="60"/>
    </row>
    <row r="83" spans="1:9" s="174" customFormat="1" ht="14.25">
      <c r="A83" s="171"/>
      <c r="B83" s="425" t="s">
        <v>713</v>
      </c>
      <c r="C83" s="426"/>
      <c r="D83" s="427"/>
      <c r="E83" s="184"/>
      <c r="F83" s="185"/>
      <c r="G83" s="185"/>
      <c r="H83" s="185"/>
      <c r="I83" s="184"/>
    </row>
    <row r="84" spans="1:9" s="48" customFormat="1" ht="14.25">
      <c r="A84" s="61">
        <f ca="1">IF(OFFSET(A84,-2,0) ="",OFFSET(A84,-3,0)+1,OFFSET(A84,-2,0)+1 )</f>
        <v>60</v>
      </c>
      <c r="B84" s="52" t="s">
        <v>705</v>
      </c>
      <c r="C84" s="52"/>
      <c r="D84" s="59"/>
      <c r="E84" s="54"/>
      <c r="F84" s="52"/>
      <c r="G84" s="52"/>
      <c r="H84" s="52"/>
      <c r="I84" s="61"/>
    </row>
    <row r="85" spans="1:9" s="48" customFormat="1" ht="14.25">
      <c r="A85" s="61">
        <f t="shared" ca="1" si="0"/>
        <v>61</v>
      </c>
      <c r="B85" s="52" t="s">
        <v>312</v>
      </c>
      <c r="C85" s="52"/>
      <c r="D85" s="54"/>
      <c r="E85" s="54"/>
      <c r="F85" s="52"/>
      <c r="G85" s="52"/>
      <c r="H85" s="52"/>
      <c r="I85" s="61"/>
    </row>
    <row r="86" spans="1:9" s="48" customFormat="1" ht="25.5">
      <c r="A86" s="61">
        <f t="shared" ca="1" si="0"/>
        <v>62</v>
      </c>
      <c r="B86" s="253" t="s">
        <v>716</v>
      </c>
      <c r="C86" s="52"/>
      <c r="D86" s="54"/>
      <c r="E86" s="54"/>
      <c r="F86" s="52"/>
      <c r="G86" s="52"/>
      <c r="H86" s="52"/>
      <c r="I86" s="61"/>
    </row>
    <row r="87" spans="1:9" s="48" customFormat="1" ht="25.5">
      <c r="A87" s="61">
        <f t="shared" ca="1" si="0"/>
        <v>63</v>
      </c>
      <c r="B87" s="253" t="s">
        <v>717</v>
      </c>
      <c r="C87" s="52"/>
      <c r="D87" s="263"/>
      <c r="E87" s="54"/>
      <c r="F87" s="52"/>
      <c r="G87" s="52"/>
      <c r="H87" s="52"/>
      <c r="I87" s="61"/>
    </row>
    <row r="88" spans="1:9" s="295" customFormat="1" ht="25.5">
      <c r="A88" s="61">
        <f t="shared" ca="1" si="0"/>
        <v>64</v>
      </c>
      <c r="B88" s="52" t="s">
        <v>718</v>
      </c>
      <c r="C88" s="52"/>
      <c r="D88" s="263"/>
      <c r="E88" s="54"/>
      <c r="F88" s="52"/>
      <c r="G88" s="52"/>
      <c r="H88" s="52"/>
      <c r="I88" s="61"/>
    </row>
    <row r="89" spans="1:9" s="295" customFormat="1" ht="25.5">
      <c r="A89" s="61">
        <f t="shared" ca="1" si="0"/>
        <v>65</v>
      </c>
      <c r="B89" s="270" t="s">
        <v>715</v>
      </c>
      <c r="C89" s="52"/>
      <c r="D89" s="263"/>
      <c r="E89" s="54"/>
      <c r="F89" s="52"/>
      <c r="G89" s="52"/>
      <c r="H89" s="52"/>
      <c r="I89" s="61"/>
    </row>
    <row r="90" spans="1:9" s="295" customFormat="1" ht="25.5">
      <c r="A90" s="61">
        <f t="shared" ca="1" si="0"/>
        <v>66</v>
      </c>
      <c r="B90" s="202" t="s">
        <v>714</v>
      </c>
      <c r="C90" s="52"/>
      <c r="D90" s="263"/>
      <c r="E90" s="54"/>
      <c r="F90" s="52"/>
      <c r="G90" s="52"/>
      <c r="H90" s="52"/>
      <c r="I90" s="61"/>
    </row>
    <row r="91" spans="1:9" s="48" customFormat="1" ht="25.5">
      <c r="A91" s="61">
        <f t="shared" ca="1" si="0"/>
        <v>67</v>
      </c>
      <c r="B91" s="202" t="s">
        <v>726</v>
      </c>
      <c r="C91" s="52"/>
      <c r="D91" s="54"/>
      <c r="E91" s="54"/>
      <c r="F91" s="52"/>
      <c r="G91" s="52"/>
      <c r="H91" s="52"/>
      <c r="I91" s="60"/>
    </row>
    <row r="92" spans="1:9" s="355" customFormat="1" ht="15.75" customHeight="1">
      <c r="A92" s="352"/>
      <c r="B92" s="451" t="s">
        <v>339</v>
      </c>
      <c r="C92" s="452"/>
      <c r="D92" s="453"/>
      <c r="E92" s="353"/>
      <c r="F92" s="354"/>
      <c r="G92" s="354"/>
      <c r="H92" s="354"/>
      <c r="I92" s="353"/>
    </row>
    <row r="93" spans="1:9" s="344" customFormat="1" ht="15">
      <c r="A93" s="322"/>
      <c r="B93" s="248" t="s">
        <v>721</v>
      </c>
      <c r="C93" s="248"/>
      <c r="D93" s="315"/>
      <c r="E93" s="315"/>
      <c r="F93" s="248"/>
      <c r="G93" s="248"/>
      <c r="H93" s="248"/>
      <c r="I93" s="316"/>
    </row>
    <row r="94" spans="1:9" s="358" customFormat="1" ht="38.25">
      <c r="A94" s="62">
        <f ca="1">IF(OFFSET(A94,-2,0) ="",OFFSET(A94,-3,0)+1,OFFSET(A94,-2,0)+1 )</f>
        <v>68</v>
      </c>
      <c r="B94" s="356" t="s">
        <v>730</v>
      </c>
      <c r="C94" s="356"/>
      <c r="D94" s="53"/>
      <c r="E94" s="53"/>
      <c r="F94" s="356"/>
      <c r="G94" s="356"/>
      <c r="H94" s="356"/>
      <c r="I94" s="357"/>
    </row>
    <row r="95" spans="1:9" s="48" customFormat="1" ht="25.5">
      <c r="A95" s="61">
        <f ca="1">IF(OFFSET(A95,-1,0) ="",OFFSET(A95,-2,0)+1,OFFSET(A95,-1,0)+1 )</f>
        <v>69</v>
      </c>
      <c r="B95" s="52" t="s">
        <v>723</v>
      </c>
      <c r="C95" s="52"/>
      <c r="D95" s="54"/>
      <c r="E95" s="54"/>
      <c r="F95" s="52"/>
      <c r="G95" s="52"/>
      <c r="H95" s="52"/>
      <c r="I95" s="60"/>
    </row>
    <row r="96" spans="1:9" s="48" customFormat="1" ht="38.25">
      <c r="A96" s="61">
        <f t="shared" ref="A96:A102" ca="1" si="7">IF(OFFSET(A96,-1,0) ="",OFFSET(A96,-2,0)+1,OFFSET(A96,-1,0)+1 )</f>
        <v>70</v>
      </c>
      <c r="B96" s="52" t="s">
        <v>727</v>
      </c>
      <c r="C96" s="52"/>
      <c r="D96" s="54"/>
      <c r="E96" s="54"/>
      <c r="F96" s="52"/>
      <c r="G96" s="52"/>
      <c r="H96" s="52"/>
      <c r="I96" s="60"/>
    </row>
    <row r="97" spans="1:9" s="48" customFormat="1" ht="38.25">
      <c r="A97" s="61">
        <f t="shared" ca="1" si="7"/>
        <v>71</v>
      </c>
      <c r="B97" s="52" t="s">
        <v>728</v>
      </c>
      <c r="C97" s="52"/>
      <c r="D97" s="54"/>
      <c r="E97" s="54"/>
      <c r="F97" s="52"/>
      <c r="G97" s="52"/>
      <c r="H97" s="52"/>
      <c r="I97" s="60"/>
    </row>
    <row r="98" spans="1:9" s="48" customFormat="1" ht="13.5" customHeight="1">
      <c r="A98" s="61">
        <f t="shared" ca="1" si="7"/>
        <v>72</v>
      </c>
      <c r="B98" s="52" t="s">
        <v>729</v>
      </c>
      <c r="C98" s="52"/>
      <c r="D98" s="54"/>
      <c r="E98" s="54"/>
      <c r="F98" s="52"/>
      <c r="G98" s="52"/>
      <c r="H98" s="52"/>
      <c r="I98" s="60"/>
    </row>
    <row r="99" spans="1:9" s="344" customFormat="1" ht="13.5" customHeight="1">
      <c r="A99" s="322"/>
      <c r="B99" s="248" t="s">
        <v>722</v>
      </c>
      <c r="C99" s="248"/>
      <c r="D99" s="315"/>
      <c r="E99" s="315"/>
      <c r="F99" s="248"/>
      <c r="G99" s="248"/>
      <c r="H99" s="248"/>
      <c r="I99" s="316"/>
    </row>
    <row r="100" spans="1:9" s="48" customFormat="1" ht="27" customHeight="1">
      <c r="A100" s="61">
        <f t="shared" ca="1" si="7"/>
        <v>73</v>
      </c>
      <c r="B100" s="52" t="s">
        <v>731</v>
      </c>
      <c r="C100" s="52"/>
      <c r="D100" s="54"/>
      <c r="E100" s="54"/>
      <c r="F100" s="52"/>
      <c r="G100" s="52"/>
      <c r="H100" s="52"/>
      <c r="I100" s="60"/>
    </row>
    <row r="101" spans="1:9" s="48" customFormat="1" ht="28.5" customHeight="1">
      <c r="A101" s="61">
        <f t="shared" ca="1" si="7"/>
        <v>74</v>
      </c>
      <c r="B101" s="52" t="s">
        <v>732</v>
      </c>
      <c r="C101" s="52"/>
      <c r="D101" s="54"/>
      <c r="E101" s="54"/>
      <c r="F101" s="52"/>
      <c r="G101" s="52"/>
      <c r="H101" s="52"/>
      <c r="I101" s="60"/>
    </row>
    <row r="102" spans="1:9" s="48" customFormat="1" ht="32.25" customHeight="1">
      <c r="A102" s="61">
        <f t="shared" ca="1" si="7"/>
        <v>75</v>
      </c>
      <c r="B102" s="52" t="s">
        <v>733</v>
      </c>
      <c r="C102" s="52"/>
      <c r="D102" s="54"/>
      <c r="E102" s="54"/>
      <c r="F102" s="52"/>
      <c r="G102" s="52"/>
      <c r="H102" s="52"/>
      <c r="I102" s="60"/>
    </row>
    <row r="103" spans="1:9" s="48" customFormat="1" ht="32.25" customHeight="1">
      <c r="A103" s="61">
        <f ca="1">IF(OFFSET(A103,-1,0) ="",OFFSET(A103,-2,0)+1,OFFSET(A103,-1,0)+1 )</f>
        <v>76</v>
      </c>
      <c r="B103" s="217" t="s">
        <v>734</v>
      </c>
      <c r="C103" s="52"/>
      <c r="D103" s="54"/>
      <c r="E103" s="54"/>
      <c r="F103" s="52"/>
      <c r="G103" s="52"/>
      <c r="H103" s="52"/>
      <c r="I103" s="60"/>
    </row>
    <row r="104" spans="1:9" s="48" customFormat="1" ht="15.75" customHeight="1">
      <c r="A104" s="61">
        <f t="shared" ref="A104:A127" ca="1" si="8">IF(OFFSET(A104,-1,0) ="",OFFSET(A104,-2,0)+1,OFFSET(A104,-1,0)+1 )</f>
        <v>77</v>
      </c>
      <c r="B104" s="52" t="s">
        <v>735</v>
      </c>
      <c r="C104" s="52"/>
      <c r="D104" s="54"/>
      <c r="E104" s="54"/>
      <c r="F104" s="52"/>
      <c r="G104" s="52"/>
      <c r="H104" s="52"/>
      <c r="I104" s="60"/>
    </row>
    <row r="105" spans="1:9" s="48" customFormat="1" ht="32.25" customHeight="1">
      <c r="A105" s="61">
        <f t="shared" ca="1" si="8"/>
        <v>78</v>
      </c>
      <c r="B105" s="52" t="s">
        <v>736</v>
      </c>
      <c r="C105" s="52"/>
      <c r="D105" s="54"/>
      <c r="E105" s="54"/>
      <c r="F105" s="52"/>
      <c r="G105" s="52"/>
      <c r="H105" s="52"/>
      <c r="I105" s="60"/>
    </row>
    <row r="106" spans="1:9" s="48" customFormat="1" ht="32.25" customHeight="1">
      <c r="A106" s="61">
        <f t="shared" ca="1" si="8"/>
        <v>79</v>
      </c>
      <c r="B106" s="52" t="s">
        <v>737</v>
      </c>
      <c r="C106" s="52"/>
      <c r="D106" s="54"/>
      <c r="E106" s="54"/>
      <c r="F106" s="52"/>
      <c r="G106" s="52"/>
      <c r="H106" s="52"/>
      <c r="I106" s="60"/>
    </row>
    <row r="107" spans="1:9" s="48" customFormat="1" ht="32.25" customHeight="1">
      <c r="A107" s="61">
        <f ca="1">IF(OFFSET(A107,-1,0) ="",OFFSET(A107,-2,0)+1,OFFSET(A107,-1,0)+1 )</f>
        <v>80</v>
      </c>
      <c r="B107" s="52" t="s">
        <v>738</v>
      </c>
      <c r="C107" s="52"/>
      <c r="D107" s="54"/>
      <c r="E107" s="54"/>
      <c r="F107" s="52"/>
      <c r="G107" s="52"/>
      <c r="H107" s="52"/>
      <c r="I107" s="60"/>
    </row>
    <row r="108" spans="1:9" s="363" customFormat="1" ht="17.25" customHeight="1">
      <c r="A108" s="359"/>
      <c r="B108" s="364" t="s">
        <v>326</v>
      </c>
      <c r="C108" s="360"/>
      <c r="D108" s="361"/>
      <c r="E108" s="361"/>
      <c r="F108" s="360"/>
      <c r="G108" s="360"/>
      <c r="H108" s="360"/>
      <c r="I108" s="362"/>
    </row>
    <row r="109" spans="1:9" s="369" customFormat="1" ht="17.25" customHeight="1">
      <c r="A109" s="365"/>
      <c r="B109" s="248" t="s">
        <v>721</v>
      </c>
      <c r="C109" s="366"/>
      <c r="D109" s="367"/>
      <c r="E109" s="367"/>
      <c r="F109" s="366"/>
      <c r="G109" s="366"/>
      <c r="H109" s="366"/>
      <c r="I109" s="368"/>
    </row>
    <row r="110" spans="1:9" s="389" customFormat="1" ht="17.25" customHeight="1">
      <c r="A110" s="62">
        <f ca="1">IF(OFFSET(A110,-2,0) ="",OFFSET(A110,-3,0)+1,OFFSET(A110,-2,0)+1 )</f>
        <v>81</v>
      </c>
      <c r="B110" s="356" t="s">
        <v>752</v>
      </c>
      <c r="C110" s="386"/>
      <c r="D110" s="387"/>
      <c r="E110" s="387"/>
      <c r="F110" s="386"/>
      <c r="G110" s="386"/>
      <c r="H110" s="386"/>
      <c r="I110" s="388"/>
    </row>
    <row r="111" spans="1:9" s="389" customFormat="1" ht="17.25" customHeight="1">
      <c r="A111" s="62">
        <f ca="1">IF(OFFSET(A111,-1,0) ="",OFFSET(A111,-2,0)+1,OFFSET(A111,-1,0)+1 )</f>
        <v>82</v>
      </c>
      <c r="B111" s="356" t="s">
        <v>751</v>
      </c>
      <c r="C111" s="386"/>
      <c r="D111" s="387"/>
      <c r="E111" s="387"/>
      <c r="F111" s="386"/>
      <c r="G111" s="386"/>
      <c r="H111" s="386"/>
      <c r="I111" s="388"/>
    </row>
    <row r="112" spans="1:9" s="389" customFormat="1" ht="17.25" customHeight="1">
      <c r="A112" s="62">
        <f t="shared" ref="A112" ca="1" si="9">IF(OFFSET(A112,-1,0) ="",OFFSET(A112,-2,0)+1,OFFSET(A112,-1,0)+1 )</f>
        <v>83</v>
      </c>
      <c r="B112" s="356" t="s">
        <v>753</v>
      </c>
      <c r="C112" s="386"/>
      <c r="D112" s="387"/>
      <c r="E112" s="387"/>
      <c r="F112" s="386"/>
      <c r="G112" s="386"/>
      <c r="H112" s="386"/>
      <c r="I112" s="388"/>
    </row>
    <row r="113" spans="1:9" s="375" customFormat="1" ht="17.25" customHeight="1">
      <c r="A113" s="370"/>
      <c r="B113" s="371" t="s">
        <v>704</v>
      </c>
      <c r="C113" s="372"/>
      <c r="D113" s="373"/>
      <c r="E113" s="373"/>
      <c r="F113" s="372"/>
      <c r="G113" s="372"/>
      <c r="H113" s="372"/>
      <c r="I113" s="374"/>
    </row>
    <row r="114" spans="1:9" s="48" customFormat="1" ht="18" customHeight="1">
      <c r="A114" s="61">
        <f ca="1">IF(OFFSET(A114,-3,0) ="",OFFSET(A114,-4,0)+1,OFFSET(A114,-3,0)+1 )</f>
        <v>83</v>
      </c>
      <c r="B114" s="220" t="s">
        <v>739</v>
      </c>
      <c r="C114" s="52"/>
      <c r="D114" s="54"/>
      <c r="E114" s="54"/>
      <c r="F114" s="52"/>
      <c r="G114" s="52"/>
      <c r="H114" s="52"/>
      <c r="I114" s="60"/>
    </row>
    <row r="115" spans="1:9" s="48" customFormat="1" ht="15" customHeight="1">
      <c r="A115" s="61">
        <f t="shared" ca="1" si="8"/>
        <v>84</v>
      </c>
      <c r="B115" s="202" t="s">
        <v>740</v>
      </c>
      <c r="C115" s="52"/>
      <c r="D115" s="54"/>
      <c r="E115" s="54"/>
      <c r="F115" s="52"/>
      <c r="G115" s="52"/>
      <c r="H115" s="52"/>
      <c r="I115" s="60"/>
    </row>
    <row r="116" spans="1:9" s="48" customFormat="1" ht="30.75" customHeight="1">
      <c r="A116" s="61">
        <f t="shared" ca="1" si="8"/>
        <v>85</v>
      </c>
      <c r="B116" s="202" t="s">
        <v>741</v>
      </c>
      <c r="C116" s="52"/>
      <c r="D116" s="54"/>
      <c r="E116" s="54"/>
      <c r="F116" s="52"/>
      <c r="G116" s="52"/>
      <c r="H116" s="52"/>
      <c r="I116" s="60"/>
    </row>
    <row r="117" spans="1:9" s="48" customFormat="1" ht="29.25" customHeight="1">
      <c r="A117" s="61">
        <f t="shared" ca="1" si="8"/>
        <v>86</v>
      </c>
      <c r="B117" s="202" t="s">
        <v>742</v>
      </c>
      <c r="C117" s="52"/>
      <c r="D117" s="54"/>
      <c r="E117" s="54"/>
      <c r="F117" s="52"/>
      <c r="G117" s="52"/>
      <c r="H117" s="52"/>
      <c r="I117" s="60"/>
    </row>
    <row r="118" spans="1:9" s="380" customFormat="1" ht="17.25" customHeight="1">
      <c r="A118" s="376"/>
      <c r="B118" s="381" t="s">
        <v>708</v>
      </c>
      <c r="C118" s="377"/>
      <c r="D118" s="378"/>
      <c r="E118" s="378"/>
      <c r="F118" s="377"/>
      <c r="G118" s="377"/>
      <c r="H118" s="377"/>
      <c r="I118" s="379"/>
    </row>
    <row r="119" spans="1:9" s="48" customFormat="1" ht="18" customHeight="1">
      <c r="A119" s="61">
        <f t="shared" ca="1" si="8"/>
        <v>87</v>
      </c>
      <c r="B119" s="220" t="s">
        <v>743</v>
      </c>
      <c r="C119" s="52"/>
      <c r="D119" s="54"/>
      <c r="E119" s="54"/>
      <c r="F119" s="52"/>
      <c r="G119" s="52"/>
      <c r="H119" s="52"/>
      <c r="I119" s="60"/>
    </row>
    <row r="120" spans="1:9" s="48" customFormat="1" ht="26.25" customHeight="1">
      <c r="A120" s="61">
        <f t="shared" ca="1" si="8"/>
        <v>88</v>
      </c>
      <c r="B120" s="202" t="s">
        <v>744</v>
      </c>
      <c r="C120" s="52"/>
      <c r="D120" s="54"/>
      <c r="E120" s="54"/>
      <c r="F120" s="52"/>
      <c r="G120" s="52"/>
      <c r="H120" s="52"/>
      <c r="I120" s="60"/>
    </row>
    <row r="121" spans="1:9" s="48" customFormat="1" ht="30.75" customHeight="1">
      <c r="A121" s="61">
        <f t="shared" ca="1" si="8"/>
        <v>89</v>
      </c>
      <c r="B121" s="202" t="s">
        <v>745</v>
      </c>
      <c r="C121" s="52"/>
      <c r="D121" s="54"/>
      <c r="E121" s="54"/>
      <c r="F121" s="52"/>
      <c r="G121" s="52"/>
      <c r="H121" s="52"/>
      <c r="I121" s="60"/>
    </row>
    <row r="122" spans="1:9" s="48" customFormat="1" ht="29.25" customHeight="1">
      <c r="A122" s="61">
        <f t="shared" ca="1" si="8"/>
        <v>90</v>
      </c>
      <c r="B122" s="202" t="s">
        <v>746</v>
      </c>
      <c r="C122" s="52"/>
      <c r="D122" s="54"/>
      <c r="E122" s="54"/>
      <c r="F122" s="52"/>
      <c r="G122" s="52"/>
      <c r="H122" s="52"/>
      <c r="I122" s="60"/>
    </row>
    <row r="123" spans="1:9" s="385" customFormat="1" ht="17.25" customHeight="1">
      <c r="A123" s="382"/>
      <c r="B123" s="381" t="s">
        <v>713</v>
      </c>
      <c r="C123" s="371"/>
      <c r="D123" s="383"/>
      <c r="E123" s="383"/>
      <c r="F123" s="371"/>
      <c r="G123" s="371"/>
      <c r="H123" s="371"/>
      <c r="I123" s="384"/>
    </row>
    <row r="124" spans="1:9" s="48" customFormat="1" ht="18" customHeight="1">
      <c r="A124" s="61">
        <f t="shared" ca="1" si="8"/>
        <v>91</v>
      </c>
      <c r="B124" s="220" t="s">
        <v>747</v>
      </c>
      <c r="C124" s="52"/>
      <c r="D124" s="54"/>
      <c r="E124" s="54"/>
      <c r="F124" s="52"/>
      <c r="G124" s="52"/>
      <c r="H124" s="52"/>
      <c r="I124" s="60"/>
    </row>
    <row r="125" spans="1:9" s="48" customFormat="1" ht="26.25" customHeight="1">
      <c r="A125" s="61">
        <f t="shared" ca="1" si="8"/>
        <v>92</v>
      </c>
      <c r="B125" s="202" t="s">
        <v>748</v>
      </c>
      <c r="C125" s="52"/>
      <c r="D125" s="54"/>
      <c r="E125" s="54"/>
      <c r="F125" s="52"/>
      <c r="G125" s="52"/>
      <c r="H125" s="52"/>
      <c r="I125" s="60"/>
    </row>
    <row r="126" spans="1:9" s="48" customFormat="1" ht="30.75" customHeight="1">
      <c r="A126" s="61">
        <f t="shared" ca="1" si="8"/>
        <v>93</v>
      </c>
      <c r="B126" s="202" t="s">
        <v>750</v>
      </c>
      <c r="C126" s="52"/>
      <c r="D126" s="54"/>
      <c r="E126" s="54"/>
      <c r="F126" s="52"/>
      <c r="G126" s="52"/>
      <c r="H126" s="52"/>
      <c r="I126" s="60"/>
    </row>
    <row r="127" spans="1:9" s="48" customFormat="1" ht="29.25" customHeight="1">
      <c r="A127" s="61">
        <f t="shared" ca="1" si="8"/>
        <v>94</v>
      </c>
      <c r="B127" s="202" t="s">
        <v>749</v>
      </c>
      <c r="C127" s="52"/>
      <c r="D127" s="54"/>
      <c r="E127" s="54"/>
      <c r="F127" s="52"/>
      <c r="G127" s="52"/>
      <c r="H127" s="52"/>
      <c r="I127" s="60"/>
    </row>
  </sheetData>
  <mergeCells count="13">
    <mergeCell ref="F16:H16"/>
    <mergeCell ref="B18:D18"/>
    <mergeCell ref="B5:D5"/>
    <mergeCell ref="B6:D6"/>
    <mergeCell ref="B7:D7"/>
    <mergeCell ref="B8:D8"/>
    <mergeCell ref="B92:D92"/>
    <mergeCell ref="A1:D1"/>
    <mergeCell ref="A2:D2"/>
    <mergeCell ref="E2:E3"/>
    <mergeCell ref="C3:D3"/>
    <mergeCell ref="B4:D4"/>
    <mergeCell ref="B83:D83"/>
  </mergeCells>
  <dataValidations count="4">
    <dataValidation showDropDown="1" showErrorMessage="1" sqref="F16:H17" xr:uid="{00000000-0002-0000-0600-000001000000}"/>
    <dataValidation allowBlank="1" showInputMessage="1" showErrorMessage="1" sqref="F18:H19 F92:H92" xr:uid="{00000000-0002-0000-0600-000002000000}"/>
    <dataValidation type="list" allowBlank="1" showErrorMessage="1" sqref="F91:H91 F93:H155" xr:uid="{00000000-0002-0000-0600-000003000000}">
      <formula1>#REF!</formula1>
      <formula2>0</formula2>
    </dataValidation>
    <dataValidation type="list" allowBlank="1" sqref="F20:H91 F93:H127" xr:uid="{00000000-0002-0000-0600-000000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103</v>
      </c>
    </row>
    <row r="2" spans="1:12" s="80" customFormat="1" ht="26.25">
      <c r="A2" s="79"/>
      <c r="C2" s="456" t="s">
        <v>104</v>
      </c>
      <c r="D2" s="456"/>
      <c r="E2" s="456"/>
      <c r="F2" s="456"/>
      <c r="G2" s="456"/>
      <c r="H2" s="81" t="s">
        <v>105</v>
      </c>
      <c r="I2" s="82"/>
      <c r="J2" s="82"/>
      <c r="K2" s="82"/>
      <c r="L2" s="82"/>
    </row>
    <row r="3" spans="1:12" s="80" customFormat="1" ht="23.25">
      <c r="A3" s="79"/>
      <c r="C3" s="457" t="s">
        <v>106</v>
      </c>
      <c r="D3" s="457"/>
      <c r="E3" s="152"/>
      <c r="F3" s="458" t="s">
        <v>107</v>
      </c>
      <c r="G3" s="458"/>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459" t="s">
        <v>108</v>
      </c>
      <c r="C6" s="459"/>
      <c r="D6" s="90"/>
      <c r="E6" s="90"/>
      <c r="F6" s="90"/>
      <c r="G6" s="91"/>
      <c r="H6" s="91"/>
    </row>
    <row r="7" spans="1:12">
      <c r="B7" s="92" t="s">
        <v>109</v>
      </c>
      <c r="C7" s="93"/>
      <c r="D7" s="93"/>
      <c r="E7" s="93"/>
      <c r="F7" s="93"/>
      <c r="G7" s="94"/>
    </row>
    <row r="8" spans="1:12">
      <c r="A8" s="95" t="s">
        <v>48</v>
      </c>
      <c r="B8" s="155" t="s">
        <v>110</v>
      </c>
      <c r="C8" s="155" t="s">
        <v>111</v>
      </c>
      <c r="D8" s="155" t="s">
        <v>112</v>
      </c>
      <c r="E8" s="155" t="s">
        <v>113</v>
      </c>
      <c r="F8" s="155" t="s">
        <v>114</v>
      </c>
      <c r="G8" s="155" t="s">
        <v>115</v>
      </c>
      <c r="H8" s="155" t="s">
        <v>116</v>
      </c>
      <c r="I8" s="154" t="s">
        <v>117</v>
      </c>
      <c r="L8" s="76"/>
    </row>
    <row r="9" spans="1:12" s="121" customFormat="1">
      <c r="A9" s="117"/>
      <c r="B9" s="118" t="s">
        <v>118</v>
      </c>
      <c r="C9" s="118" t="s">
        <v>119</v>
      </c>
      <c r="D9" s="118" t="s">
        <v>120</v>
      </c>
      <c r="E9" s="118" t="s">
        <v>121</v>
      </c>
      <c r="F9" s="118" t="s">
        <v>122</v>
      </c>
      <c r="G9" s="118" t="s">
        <v>123</v>
      </c>
      <c r="H9" s="118" t="s">
        <v>124</v>
      </c>
      <c r="I9" s="119"/>
      <c r="J9" s="120"/>
      <c r="K9" s="120"/>
    </row>
    <row r="10" spans="1:12">
      <c r="A10" s="96">
        <v>1</v>
      </c>
      <c r="B10" s="97" t="s">
        <v>56</v>
      </c>
      <c r="C10" s="97" t="s">
        <v>125</v>
      </c>
      <c r="D10" s="97" t="s">
        <v>126</v>
      </c>
      <c r="E10" s="97" t="s">
        <v>127</v>
      </c>
      <c r="F10" s="97" t="s">
        <v>128</v>
      </c>
      <c r="G10" s="97" t="s">
        <v>129</v>
      </c>
      <c r="H10" s="97" t="s">
        <v>129</v>
      </c>
      <c r="I10" s="98"/>
      <c r="L10" s="76"/>
    </row>
    <row r="11" spans="1:12" ht="20.25" customHeight="1">
      <c r="A11" s="96">
        <v>2</v>
      </c>
      <c r="B11" s="97" t="s">
        <v>57</v>
      </c>
      <c r="C11" s="97" t="s">
        <v>130</v>
      </c>
      <c r="D11" s="97" t="s">
        <v>131</v>
      </c>
      <c r="E11" s="97" t="s">
        <v>132</v>
      </c>
      <c r="F11" s="97" t="s">
        <v>128</v>
      </c>
      <c r="G11" s="97" t="s">
        <v>129</v>
      </c>
      <c r="H11" s="97" t="s">
        <v>133</v>
      </c>
      <c r="I11" s="98" t="s">
        <v>134</v>
      </c>
      <c r="L11" s="76"/>
    </row>
    <row r="12" spans="1:12" ht="20.25" customHeight="1">
      <c r="A12" s="96">
        <v>3</v>
      </c>
      <c r="B12" s="97" t="s">
        <v>135</v>
      </c>
      <c r="C12" s="97" t="s">
        <v>136</v>
      </c>
      <c r="D12" s="97" t="s">
        <v>131</v>
      </c>
      <c r="E12" s="97" t="s">
        <v>127</v>
      </c>
      <c r="F12" s="97" t="s">
        <v>137</v>
      </c>
      <c r="G12" s="97" t="s">
        <v>129</v>
      </c>
      <c r="H12" s="97" t="s">
        <v>129</v>
      </c>
      <c r="I12" s="98"/>
      <c r="L12" s="76"/>
    </row>
    <row r="13" spans="1:12" ht="15" customHeight="1">
      <c r="B13" s="99"/>
      <c r="C13" s="93"/>
      <c r="D13" s="93"/>
      <c r="E13" s="93"/>
      <c r="F13" s="93"/>
      <c r="G13" s="94"/>
    </row>
    <row r="14" spans="1:12" ht="21.75" customHeight="1">
      <c r="B14" s="459" t="s">
        <v>138</v>
      </c>
      <c r="C14" s="459"/>
      <c r="D14" s="459"/>
      <c r="E14" s="90"/>
      <c r="F14" s="90"/>
      <c r="G14" s="91"/>
      <c r="H14" s="91"/>
    </row>
    <row r="15" spans="1:12">
      <c r="B15" s="92" t="s">
        <v>139</v>
      </c>
      <c r="C15" s="93"/>
      <c r="D15" s="93"/>
      <c r="E15" s="93"/>
      <c r="F15" s="93"/>
      <c r="G15" s="94"/>
    </row>
    <row r="16" spans="1:12" ht="31.5" customHeight="1">
      <c r="A16" s="95" t="s">
        <v>48</v>
      </c>
      <c r="B16" s="155" t="s">
        <v>140</v>
      </c>
      <c r="C16" s="155" t="s">
        <v>31</v>
      </c>
      <c r="D16" s="155" t="s">
        <v>33</v>
      </c>
      <c r="E16" s="155" t="s">
        <v>133</v>
      </c>
      <c r="F16" s="155" t="s">
        <v>35</v>
      </c>
      <c r="G16" s="155" t="s">
        <v>141</v>
      </c>
      <c r="L16" s="76"/>
    </row>
    <row r="17" spans="1:12" s="121" customFormat="1" ht="51">
      <c r="A17" s="117"/>
      <c r="B17" s="118" t="s">
        <v>118</v>
      </c>
      <c r="C17" s="122" t="s">
        <v>142</v>
      </c>
      <c r="D17" s="122" t="s">
        <v>143</v>
      </c>
      <c r="E17" s="122" t="s">
        <v>144</v>
      </c>
      <c r="F17" s="122" t="s">
        <v>145</v>
      </c>
      <c r="G17" s="122" t="s">
        <v>146</v>
      </c>
      <c r="H17" s="120"/>
      <c r="I17" s="120"/>
      <c r="J17" s="120"/>
      <c r="K17" s="120"/>
    </row>
    <row r="18" spans="1:12">
      <c r="A18" s="96">
        <v>1</v>
      </c>
      <c r="B18" s="97" t="s">
        <v>56</v>
      </c>
      <c r="C18" s="100">
        <f>'Assignment 1'!D11</f>
        <v>0</v>
      </c>
      <c r="D18" s="100">
        <f>'Assignment 1'!D12</f>
        <v>0</v>
      </c>
      <c r="E18" s="100">
        <f>'Assignment 1'!D14</f>
        <v>0</v>
      </c>
      <c r="F18" s="100">
        <f>'Assignment 1'!D13</f>
        <v>0</v>
      </c>
      <c r="G18" s="100">
        <f>'Assignment 1'!D15</f>
        <v>0</v>
      </c>
      <c r="L18" s="76"/>
    </row>
    <row r="19" spans="1:12" ht="20.25" customHeight="1">
      <c r="A19" s="96">
        <v>2</v>
      </c>
      <c r="B19" s="97" t="s">
        <v>135</v>
      </c>
      <c r="C19" s="100">
        <f>'Assignment 4'!D11</f>
        <v>0</v>
      </c>
      <c r="D19" s="100">
        <f>'Assignment 4'!D12</f>
        <v>0</v>
      </c>
      <c r="E19" s="100">
        <f>'Assignment 4'!D14</f>
        <v>0</v>
      </c>
      <c r="F19" s="100">
        <f>'Assignment 4'!D13</f>
        <v>0</v>
      </c>
      <c r="G19" s="100">
        <f>'Assignment 4'!D15</f>
        <v>0</v>
      </c>
      <c r="L19" s="76"/>
    </row>
    <row r="20" spans="1:12" ht="20.25" customHeight="1">
      <c r="A20" s="96">
        <v>3</v>
      </c>
      <c r="B20" s="97" t="s">
        <v>89</v>
      </c>
      <c r="C20" s="100">
        <f>SUM(C18:C19)</f>
        <v>0</v>
      </c>
      <c r="D20" s="100">
        <f t="shared" ref="D20:G20" si="0">SUM(D18:D19)</f>
        <v>0</v>
      </c>
      <c r="E20" s="100">
        <f t="shared" si="0"/>
        <v>0</v>
      </c>
      <c r="F20" s="100">
        <f t="shared" si="0"/>
        <v>0</v>
      </c>
      <c r="G20" s="100">
        <f t="shared" si="0"/>
        <v>0</v>
      </c>
      <c r="L20" s="76"/>
    </row>
    <row r="21" spans="1:12" ht="20.25" customHeight="1">
      <c r="A21" s="102"/>
      <c r="B21" s="103"/>
      <c r="C21" s="116" t="s">
        <v>147</v>
      </c>
      <c r="D21" s="115" t="e">
        <f>SUM(C20,D20,G20)/SUM(C20:G20)</f>
        <v>#DIV/0!</v>
      </c>
      <c r="E21" s="104"/>
      <c r="F21" s="104"/>
      <c r="G21" s="104"/>
      <c r="L21" s="76"/>
    </row>
    <row r="22" spans="1:12">
      <c r="B22" s="99"/>
      <c r="C22" s="93"/>
      <c r="D22" s="93"/>
      <c r="E22" s="93"/>
      <c r="F22" s="93"/>
      <c r="G22" s="94"/>
    </row>
    <row r="23" spans="1:12" ht="21.75" customHeight="1">
      <c r="B23" s="459" t="s">
        <v>148</v>
      </c>
      <c r="C23" s="459"/>
      <c r="D23" s="459"/>
      <c r="E23" s="90"/>
      <c r="F23" s="90"/>
      <c r="G23" s="91"/>
      <c r="H23" s="91"/>
    </row>
    <row r="24" spans="1:12" ht="21.75" customHeight="1">
      <c r="B24" s="92" t="s">
        <v>149</v>
      </c>
      <c r="C24" s="153"/>
      <c r="D24" s="153"/>
      <c r="E24" s="90"/>
      <c r="F24" s="90"/>
      <c r="G24" s="91"/>
      <c r="H24" s="91"/>
    </row>
    <row r="25" spans="1:12" ht="15">
      <c r="B25" s="101" t="s">
        <v>150</v>
      </c>
      <c r="C25" s="93"/>
      <c r="D25" s="93"/>
      <c r="E25" s="93"/>
      <c r="F25" s="93"/>
      <c r="G25" s="94"/>
    </row>
    <row r="26" spans="1:12" ht="18.75" customHeight="1">
      <c r="A26" s="95" t="s">
        <v>48</v>
      </c>
      <c r="B26" s="155" t="s">
        <v>151</v>
      </c>
      <c r="C26" s="155" t="s">
        <v>152</v>
      </c>
      <c r="D26" s="155" t="s">
        <v>153</v>
      </c>
      <c r="E26" s="155" t="s">
        <v>154</v>
      </c>
      <c r="F26" s="155" t="s">
        <v>155</v>
      </c>
      <c r="G26" s="460" t="s">
        <v>100</v>
      </c>
      <c r="H26" s="461"/>
    </row>
    <row r="27" spans="1:12">
      <c r="A27" s="96">
        <v>1</v>
      </c>
      <c r="B27" s="97" t="s">
        <v>156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454"/>
      <c r="H27" s="455"/>
    </row>
    <row r="28" spans="1:12" ht="20.25" customHeight="1">
      <c r="A28" s="96">
        <v>2</v>
      </c>
      <c r="B28" s="97" t="s">
        <v>157</v>
      </c>
      <c r="C28" s="100" t="e">
        <f>COUNTIFS(#REF!, "*Major*",#REF!,"*Open*")</f>
        <v>#REF!</v>
      </c>
      <c r="D28" s="100" t="e">
        <f>COUNTIFS(#REF!, "*Major*",#REF!,"*Resolved*")</f>
        <v>#REF!</v>
      </c>
      <c r="E28" s="100" t="e">
        <f>COUNTIFS(#REF!, "*Major*",#REF!,"*Reopened*")</f>
        <v>#REF!</v>
      </c>
      <c r="F28" s="100" t="e">
        <f>COUNTIFS(#REF!, "*Major*",#REF!,"*Closed*") + COUNTIFS(#REF!, "*Major*",#REF!,"*Ready for client test*")</f>
        <v>#REF!</v>
      </c>
      <c r="G28" s="454"/>
      <c r="H28" s="455"/>
    </row>
    <row r="29" spans="1:12" ht="20.25" customHeight="1">
      <c r="A29" s="96">
        <v>3</v>
      </c>
      <c r="B29" s="97" t="s">
        <v>158</v>
      </c>
      <c r="C29" s="100" t="e">
        <f>COUNTIFS(#REF!, "*Normal*",#REF!,"*Open*")</f>
        <v>#REF!</v>
      </c>
      <c r="D29" s="100" t="e">
        <f>COUNTIFS(#REF!, "*Normal*",#REF!,"*Resolved*")</f>
        <v>#REF!</v>
      </c>
      <c r="E29" s="100" t="e">
        <f>COUNTIFS(#REF!, "*Normal*",#REF!,"*Reopened*")</f>
        <v>#REF!</v>
      </c>
      <c r="F29" s="100" t="e">
        <f>COUNTIFS(#REF!, "*Normal*",#REF!,"*Closed*") + COUNTIFS(#REF!, "*Normal*",#REF!,"*Ready for client test*")</f>
        <v>#REF!</v>
      </c>
      <c r="G29" s="454"/>
      <c r="H29" s="455"/>
    </row>
    <row r="30" spans="1:12" ht="20.25" customHeight="1">
      <c r="A30" s="96">
        <v>4</v>
      </c>
      <c r="B30" s="97" t="s">
        <v>159</v>
      </c>
      <c r="C30" s="100" t="e">
        <f>COUNTIFS(#REF!, "*Minor*",#REF!,"*Open*")</f>
        <v>#REF!</v>
      </c>
      <c r="D30" s="100" t="e">
        <f>COUNTIFS(#REF!, "*Minor*",#REF!,"*Resolved*")</f>
        <v>#REF!</v>
      </c>
      <c r="E30" s="100" t="e">
        <f>COUNTIFS(#REF!, "*Minor*",#REF!,"*Reopened*")</f>
        <v>#REF!</v>
      </c>
      <c r="F30" s="100" t="e">
        <f>COUNTIFS(#REF!, "*Minor*",#REF!,"*Closed*") + COUNTIFS(#REF!, "*Minor*",#REF!,"*Ready for client test*")</f>
        <v>#REF!</v>
      </c>
      <c r="G30" s="454"/>
      <c r="H30" s="455"/>
    </row>
    <row r="31" spans="1:12" ht="20.25" customHeight="1">
      <c r="A31" s="96"/>
      <c r="B31" s="95" t="s">
        <v>89</v>
      </c>
      <c r="C31" s="95" t="e">
        <f>SUM(C27:C30)</f>
        <v>#REF!</v>
      </c>
      <c r="D31" s="95">
        <v>0</v>
      </c>
      <c r="E31" s="95">
        <v>0</v>
      </c>
      <c r="F31" s="95" t="e">
        <f>SUM(F27:F30)</f>
        <v>#REF!</v>
      </c>
      <c r="G31" s="454"/>
      <c r="H31" s="455"/>
    </row>
    <row r="32" spans="1:12" ht="20.25" customHeight="1">
      <c r="A32" s="102"/>
      <c r="B32" s="103"/>
      <c r="C32" s="104"/>
      <c r="D32" s="104"/>
      <c r="E32" s="104"/>
      <c r="F32" s="104"/>
      <c r="G32" s="104"/>
      <c r="H32" s="104"/>
    </row>
    <row r="33" spans="1:12" ht="15">
      <c r="B33" s="101" t="s">
        <v>160</v>
      </c>
      <c r="C33" s="93"/>
      <c r="D33" s="93"/>
      <c r="E33" s="93"/>
      <c r="F33" s="93"/>
      <c r="G33" s="94"/>
    </row>
    <row r="34" spans="1:12" ht="18.75" customHeight="1">
      <c r="A34" s="95" t="s">
        <v>48</v>
      </c>
      <c r="B34" s="155" t="s">
        <v>161</v>
      </c>
      <c r="C34" s="155" t="s">
        <v>162</v>
      </c>
      <c r="D34" s="155" t="s">
        <v>163</v>
      </c>
      <c r="E34" s="155" t="s">
        <v>114</v>
      </c>
      <c r="F34" s="462" t="s">
        <v>117</v>
      </c>
      <c r="G34" s="463"/>
    </row>
    <row r="35" spans="1:12" s="121" customFormat="1">
      <c r="A35" s="117"/>
      <c r="B35" s="118" t="s">
        <v>164</v>
      </c>
      <c r="C35" s="122" t="s">
        <v>165</v>
      </c>
      <c r="D35" s="122" t="s">
        <v>166</v>
      </c>
      <c r="E35" s="122" t="s">
        <v>122</v>
      </c>
      <c r="F35" s="465"/>
      <c r="G35" s="466"/>
      <c r="H35" s="120"/>
      <c r="I35" s="120"/>
      <c r="J35" s="120"/>
      <c r="K35" s="120"/>
      <c r="L35" s="120"/>
    </row>
    <row r="36" spans="1:12">
      <c r="A36" s="96">
        <v>1</v>
      </c>
      <c r="B36" s="97" t="s">
        <v>102</v>
      </c>
      <c r="C36" s="100" t="s">
        <v>167</v>
      </c>
      <c r="D36" s="100" t="s">
        <v>159</v>
      </c>
      <c r="E36" s="100" t="s">
        <v>128</v>
      </c>
      <c r="F36" s="454"/>
      <c r="G36" s="455"/>
    </row>
    <row r="37" spans="1:12" ht="20.25" customHeight="1">
      <c r="A37" s="96">
        <v>2</v>
      </c>
      <c r="B37" s="97" t="s">
        <v>101</v>
      </c>
      <c r="C37" s="100" t="s">
        <v>168</v>
      </c>
      <c r="D37" s="100" t="s">
        <v>159</v>
      </c>
      <c r="E37" s="100" t="s">
        <v>128</v>
      </c>
      <c r="F37" s="454"/>
      <c r="G37" s="455"/>
    </row>
    <row r="38" spans="1:12" ht="20.25" customHeight="1">
      <c r="A38" s="102"/>
      <c r="B38" s="103"/>
      <c r="C38" s="104"/>
      <c r="D38" s="104"/>
      <c r="E38" s="104"/>
      <c r="F38" s="104"/>
      <c r="G38" s="104"/>
      <c r="H38" s="104"/>
    </row>
    <row r="39" spans="1:12" ht="21.75" customHeight="1">
      <c r="B39" s="459" t="s">
        <v>169</v>
      </c>
      <c r="C39" s="459"/>
      <c r="D39" s="90"/>
      <c r="E39" s="90"/>
      <c r="F39" s="90"/>
      <c r="G39" s="91"/>
      <c r="H39" s="91"/>
    </row>
    <row r="40" spans="1:12">
      <c r="B40" s="92" t="s">
        <v>170</v>
      </c>
      <c r="C40" s="93"/>
      <c r="D40" s="93"/>
      <c r="E40" s="93"/>
      <c r="F40" s="93"/>
      <c r="G40" s="94"/>
    </row>
    <row r="41" spans="1:12" ht="18.75" customHeight="1">
      <c r="A41" s="95" t="s">
        <v>48</v>
      </c>
      <c r="B41" s="155" t="s">
        <v>52</v>
      </c>
      <c r="C41" s="464" t="s">
        <v>171</v>
      </c>
      <c r="D41" s="464"/>
      <c r="E41" s="464" t="s">
        <v>172</v>
      </c>
      <c r="F41" s="464"/>
      <c r="G41" s="464"/>
      <c r="H41" s="95" t="s">
        <v>173</v>
      </c>
    </row>
    <row r="42" spans="1:12" ht="34.5" customHeight="1">
      <c r="A42" s="96">
        <v>1</v>
      </c>
      <c r="B42" s="156" t="s">
        <v>174</v>
      </c>
      <c r="C42" s="467" t="s">
        <v>175</v>
      </c>
      <c r="D42" s="467"/>
      <c r="E42" s="467" t="s">
        <v>176</v>
      </c>
      <c r="F42" s="467"/>
      <c r="G42" s="467"/>
      <c r="H42" s="105"/>
    </row>
    <row r="43" spans="1:12" ht="34.5" customHeight="1">
      <c r="A43" s="96">
        <v>2</v>
      </c>
      <c r="B43" s="156" t="s">
        <v>174</v>
      </c>
      <c r="C43" s="467" t="s">
        <v>175</v>
      </c>
      <c r="D43" s="467"/>
      <c r="E43" s="467" t="s">
        <v>176</v>
      </c>
      <c r="F43" s="467"/>
      <c r="G43" s="467"/>
      <c r="H43" s="105"/>
    </row>
    <row r="44" spans="1:12" ht="34.5" customHeight="1">
      <c r="A44" s="96">
        <v>3</v>
      </c>
      <c r="B44" s="156" t="s">
        <v>174</v>
      </c>
      <c r="C44" s="467" t="s">
        <v>175</v>
      </c>
      <c r="D44" s="467"/>
      <c r="E44" s="467" t="s">
        <v>176</v>
      </c>
      <c r="F44" s="467"/>
      <c r="G44" s="467"/>
      <c r="H44" s="105"/>
    </row>
    <row r="45" spans="1:12">
      <c r="B45" s="106"/>
      <c r="C45" s="106"/>
      <c r="D45" s="106"/>
      <c r="E45" s="107"/>
      <c r="F45" s="93"/>
      <c r="G45" s="94"/>
    </row>
    <row r="46" spans="1:12" ht="21.75" customHeight="1">
      <c r="B46" s="459" t="s">
        <v>177</v>
      </c>
      <c r="C46" s="459"/>
      <c r="D46" s="90"/>
      <c r="E46" s="90"/>
      <c r="F46" s="90"/>
      <c r="G46" s="91"/>
      <c r="H46" s="91"/>
    </row>
    <row r="47" spans="1:12">
      <c r="B47" s="92" t="s">
        <v>178</v>
      </c>
      <c r="C47" s="106"/>
      <c r="D47" s="106"/>
      <c r="E47" s="107"/>
      <c r="F47" s="93"/>
      <c r="G47" s="94"/>
    </row>
    <row r="48" spans="1:12" s="109" customFormat="1" ht="21" customHeight="1">
      <c r="A48" s="470" t="s">
        <v>48</v>
      </c>
      <c r="B48" s="472" t="s">
        <v>179</v>
      </c>
      <c r="C48" s="462" t="s">
        <v>180</v>
      </c>
      <c r="D48" s="474"/>
      <c r="E48" s="474"/>
      <c r="F48" s="463"/>
      <c r="G48" s="475" t="s">
        <v>147</v>
      </c>
      <c r="H48" s="475" t="s">
        <v>179</v>
      </c>
      <c r="I48" s="468" t="s">
        <v>181</v>
      </c>
      <c r="J48" s="108"/>
      <c r="K48" s="108"/>
      <c r="L48" s="108"/>
    </row>
    <row r="49" spans="1:9">
      <c r="A49" s="471"/>
      <c r="B49" s="473"/>
      <c r="C49" s="110" t="s">
        <v>156</v>
      </c>
      <c r="D49" s="110" t="s">
        <v>157</v>
      </c>
      <c r="E49" s="111" t="s">
        <v>158</v>
      </c>
      <c r="F49" s="111" t="s">
        <v>159</v>
      </c>
      <c r="G49" s="476"/>
      <c r="H49" s="476"/>
      <c r="I49" s="469"/>
    </row>
    <row r="50" spans="1:9" ht="38.25">
      <c r="A50" s="471"/>
      <c r="B50" s="473"/>
      <c r="C50" s="124" t="s">
        <v>182</v>
      </c>
      <c r="D50" s="124" t="s">
        <v>183</v>
      </c>
      <c r="E50" s="124" t="s">
        <v>184</v>
      </c>
      <c r="F50" s="124" t="s">
        <v>185</v>
      </c>
      <c r="G50" s="123" t="s">
        <v>186</v>
      </c>
      <c r="H50" s="123" t="s">
        <v>187</v>
      </c>
      <c r="I50" s="123" t="s">
        <v>187</v>
      </c>
    </row>
    <row r="51" spans="1:9" ht="38.25">
      <c r="A51" s="96">
        <v>1</v>
      </c>
      <c r="B51" s="117" t="s">
        <v>188</v>
      </c>
      <c r="C51" s="124" t="s">
        <v>182</v>
      </c>
      <c r="D51" s="124" t="s">
        <v>183</v>
      </c>
      <c r="E51" s="124" t="s">
        <v>184</v>
      </c>
      <c r="F51" s="124" t="s">
        <v>185</v>
      </c>
      <c r="G51" s="112" t="s">
        <v>186</v>
      </c>
      <c r="H51" s="112" t="s">
        <v>187</v>
      </c>
      <c r="I51" s="112" t="s">
        <v>187</v>
      </c>
    </row>
    <row r="52" spans="1:9">
      <c r="A52" s="96">
        <v>2</v>
      </c>
      <c r="B52" s="96" t="s">
        <v>55</v>
      </c>
      <c r="C52" s="112">
        <v>0</v>
      </c>
      <c r="D52" s="112">
        <v>0</v>
      </c>
      <c r="E52" s="112">
        <v>0</v>
      </c>
      <c r="F52" s="112" t="e">
        <f>SUM(C31:E31)</f>
        <v>#REF!</v>
      </c>
      <c r="G52" s="125" t="e">
        <f>D21</f>
        <v>#DIV/0!</v>
      </c>
      <c r="H52" s="112" t="s">
        <v>187</v>
      </c>
      <c r="I52" s="112" t="s">
        <v>187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2</vt:lpstr>
      <vt:lpstr>Assignment 3 </vt:lpstr>
      <vt:lpstr>Assignment 4</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2022-10-27T16:56:47Z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