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A666A47B-F811-4666-81E2-D7D9F7D2579B}" xr6:coauthVersionLast="47" xr6:coauthVersionMax="47" xr10:uidLastSave="{00000000-0000-0000-0000-000000000000}"/>
  <bookViews>
    <workbookView xWindow="-120" yWindow="-120" windowWidth="20730" windowHeight="11040" tabRatio="840" firstSheet="5" activeTab="5"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0" i="15" l="1"/>
  <c r="A21" i="15" s="1"/>
  <c r="A22" i="15" s="1"/>
  <c r="A23" i="15" s="1"/>
  <c r="A24" i="15" s="1"/>
  <c r="A25" i="15" s="1"/>
  <c r="A26" i="15" s="1"/>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D15" i="15"/>
  <c r="G19" i="10" s="1"/>
  <c r="C15" i="15"/>
  <c r="B15" i="15"/>
  <c r="D14" i="15"/>
  <c r="E19" i="10" s="1"/>
  <c r="C14" i="15"/>
  <c r="B14" i="15"/>
  <c r="D13" i="15"/>
  <c r="F19" i="10" s="1"/>
  <c r="C13" i="15"/>
  <c r="B13" i="15"/>
  <c r="D12" i="15"/>
  <c r="D19" i="10" s="1"/>
  <c r="C12" i="15"/>
  <c r="B12" i="15"/>
  <c r="D9" i="15"/>
  <c r="C9" i="15"/>
  <c r="B9" i="15"/>
  <c r="F31" i="10"/>
  <c r="D15" i="8"/>
  <c r="G18" i="10" s="1"/>
  <c r="C15" i="8"/>
  <c r="B15" i="8"/>
  <c r="A31" i="15" l="1"/>
  <c r="A32" i="15" s="1"/>
  <c r="G20" i="10"/>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33" i="15" l="1"/>
  <c r="A34" i="15" s="1"/>
  <c r="A36" i="15" s="1"/>
  <c r="A41" i="15" s="1"/>
  <c r="A43" i="15" s="1"/>
  <c r="A44" i="15" s="1"/>
  <c r="A45" i="15" s="1"/>
  <c r="A46" i="15" s="1"/>
  <c r="A47" i="15" s="1"/>
  <c r="A48" i="15" s="1"/>
  <c r="A49" i="15" s="1"/>
  <c r="A51" i="15" s="1"/>
  <c r="A52" i="15" s="1"/>
  <c r="A53" i="15" s="1"/>
  <c r="A54" i="15" s="1"/>
  <c r="A56" i="15" s="1"/>
  <c r="A57" i="15" s="1"/>
  <c r="A58" i="15" s="1"/>
  <c r="A60" i="15" s="1"/>
  <c r="A61" i="15" s="1"/>
  <c r="A62" i="15" s="1"/>
  <c r="A21" i="9"/>
  <c r="A22" i="9" s="1"/>
  <c r="A28" i="8"/>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63" i="15" l="1"/>
  <c r="A64" i="15" s="1"/>
  <c r="A65" i="15" s="1"/>
  <c r="A66" i="15" s="1"/>
  <c r="A67" i="15" s="1"/>
  <c r="A68" i="15" s="1"/>
  <c r="A69" i="15" s="1"/>
  <c r="A70" i="15" s="1"/>
  <c r="A72" i="15" s="1"/>
  <c r="A73" i="15" s="1"/>
  <c r="A74" i="15" s="1"/>
  <c r="A76" i="15" s="1"/>
  <c r="A77" i="15" s="1"/>
  <c r="A78" i="15" s="1"/>
  <c r="A80" i="15" s="1"/>
  <c r="A81" i="15" s="1"/>
  <c r="A83" i="15" s="1"/>
  <c r="A84" i="15" s="1"/>
  <c r="A85" i="15" s="1"/>
  <c r="A86" i="15" s="1"/>
  <c r="A87" i="15" s="1"/>
  <c r="A88" i="15" s="1"/>
  <c r="A89" i="15" s="1"/>
  <c r="A23" i="9"/>
  <c r="A44" i="8"/>
  <c r="A24" i="9" l="1"/>
  <c r="A25" i="9" s="1"/>
  <c r="A27" i="9" s="1"/>
  <c r="A28" i="9" s="1"/>
  <c r="A46" i="8"/>
  <c r="A29" i="9" l="1"/>
  <c r="A30" i="9" s="1"/>
  <c r="A31" i="9" s="1"/>
  <c r="A32" i="9" s="1"/>
  <c r="A33" i="9" s="1"/>
  <c r="A34" i="9" s="1"/>
  <c r="A35" i="9" s="1"/>
  <c r="A36" i="9" s="1"/>
  <c r="A37" i="9" s="1"/>
  <c r="A38" i="9" s="1"/>
  <c r="A40" i="9" s="1"/>
  <c r="A41" i="9" s="1"/>
  <c r="A42" i="9" s="1"/>
  <c r="A44" i="9" s="1"/>
  <c r="A45" i="9" s="1"/>
  <c r="A47" i="9" s="1"/>
  <c r="A47" i="8"/>
  <c r="A48" i="8" s="1"/>
  <c r="A50" i="8" s="1"/>
  <c r="A51" i="8" s="1"/>
  <c r="A52" i="8" s="1"/>
  <c r="A53" i="8" s="1"/>
  <c r="A54" i="8" s="1"/>
  <c r="A56" i="8" s="1"/>
  <c r="A57" i="8" s="1"/>
  <c r="A58" i="8" s="1"/>
  <c r="A59" i="8" s="1"/>
  <c r="A60" i="8" s="1"/>
  <c r="A48" i="9" l="1"/>
  <c r="A49" i="9" s="1"/>
  <c r="A50" i="9" s="1"/>
  <c r="A51" i="9" s="1"/>
  <c r="A52" i="9" s="1"/>
  <c r="A53" i="9" s="1"/>
  <c r="A55" i="9" s="1"/>
  <c r="A58" i="9" s="1"/>
  <c r="A59" i="9" s="1"/>
  <c r="A60" i="9" s="1"/>
  <c r="A61" i="9" s="1"/>
  <c r="A62" i="9" s="1"/>
  <c r="A63" i="9" s="1"/>
  <c r="A64" i="9" s="1"/>
  <c r="A67" i="9" s="1"/>
  <c r="A68" i="9" s="1"/>
  <c r="A70" i="9" l="1"/>
  <c r="A71" i="9" s="1"/>
  <c r="A72" i="9" s="1"/>
  <c r="A69" i="9"/>
  <c r="A73" i="9" l="1"/>
  <c r="A74" i="9" l="1"/>
  <c r="A75" i="9" s="1"/>
  <c r="A76" i="9" s="1"/>
  <c r="A77" i="9" s="1"/>
  <c r="A78" i="9" s="1"/>
  <c r="A79" i="9" l="1"/>
  <c r="A80" i="9" s="1"/>
  <c r="A83" i="9" s="1"/>
  <c r="A84" i="9" s="1"/>
  <c r="A85" i="9" s="1"/>
  <c r="A86" i="9" s="1"/>
  <c r="A87" i="9" s="1"/>
  <c r="A88" i="9" s="1"/>
  <c r="A89" i="9" s="1"/>
  <c r="A90" i="9" s="1"/>
  <c r="A91" i="9" s="1"/>
  <c r="A93" i="9" s="1"/>
  <c r="A94" i="9" s="1"/>
  <c r="A95" i="9" s="1"/>
  <c r="A96" i="9" s="1"/>
  <c r="A97" i="9" s="1"/>
  <c r="A98" i="9" s="1"/>
  <c r="A99" i="9" s="1"/>
  <c r="A100" i="9" s="1"/>
  <c r="A101" i="9" s="1"/>
  <c r="A103" i="9" s="1"/>
  <c r="A104" i="9" s="1"/>
  <c r="A105" i="9" s="1"/>
  <c r="A106" i="9" s="1"/>
  <c r="A108" i="9" s="1"/>
  <c r="A109" i="9" s="1"/>
  <c r="A110" i="9" s="1"/>
  <c r="A111" i="9" s="1"/>
  <c r="A112" i="9" l="1"/>
  <c r="A116" i="9" s="1"/>
  <c r="A118" i="9" s="1"/>
  <c r="A119" i="9" s="1"/>
  <c r="A121" i="9" s="1"/>
  <c r="A122" i="9" s="1"/>
  <c r="A123" i="9" s="1"/>
  <c r="A124" i="9" s="1"/>
  <c r="A125" i="9" s="1"/>
  <c r="A126" i="9" s="1"/>
  <c r="A127" i="9" s="1"/>
  <c r="A128" i="9" s="1"/>
  <c r="A129" i="9" l="1"/>
  <c r="A130" i="9" s="1"/>
  <c r="A132" i="9" s="1"/>
  <c r="A133" i="9" s="1"/>
  <c r="A134" i="9" s="1"/>
  <c r="A136" i="9" s="1"/>
  <c r="A137" i="9" s="1"/>
  <c r="A139" i="9" s="1"/>
  <c r="A140" i="9" s="1"/>
  <c r="A142" i="9" s="1"/>
  <c r="A143" i="9" s="1"/>
  <c r="A145" i="9" l="1"/>
  <c r="A146" i="9" s="1"/>
  <c r="A147" i="9" s="1"/>
  <c r="A149" i="9" s="1"/>
  <c r="A150" i="9" s="1"/>
  <c r="A152" i="9" s="1"/>
  <c r="A153" i="9" s="1"/>
  <c r="A155" i="9" s="1"/>
  <c r="A156" i="9" s="1"/>
  <c r="D149" i="9"/>
  <c r="D149" i="9" a="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2" authorId="1" shapeId="0" xr:uid="{00000000-0006-0000-0500-000004000000}">
      <text>
        <r>
          <rPr>
            <b/>
            <sz val="9"/>
            <color indexed="81"/>
            <rFont val="Tahoma"/>
            <family val="2"/>
          </rPr>
          <t>Nguyen Dao Thi Binh:</t>
        </r>
        <r>
          <rPr>
            <sz val="9"/>
            <color indexed="81"/>
            <rFont val="Tahoma"/>
            <family val="2"/>
          </rPr>
          <t xml:space="preserve">
Bug ID: 13050</t>
        </r>
      </text>
    </comment>
    <comment ref="F44" authorId="1" shapeId="0" xr:uid="{00000000-0006-0000-0500-000005000000}">
      <text>
        <r>
          <rPr>
            <b/>
            <sz val="9"/>
            <color indexed="81"/>
            <rFont val="Tahoma"/>
            <family val="2"/>
          </rPr>
          <t>Nguyen Dao Thi Binh:</t>
        </r>
        <r>
          <rPr>
            <sz val="9"/>
            <color indexed="81"/>
            <rFont val="Tahoma"/>
            <family val="2"/>
          </rPr>
          <t xml:space="preserve">
Bug ID: 13057</t>
        </r>
      </text>
    </comment>
    <comment ref="F45" authorId="1" shapeId="0" xr:uid="{00000000-0006-0000-0500-000006000000}">
      <text>
        <r>
          <rPr>
            <b/>
            <sz val="9"/>
            <color indexed="81"/>
            <rFont val="Tahoma"/>
            <family val="2"/>
          </rPr>
          <t>Nguyen Dao Thi Binh:</t>
        </r>
        <r>
          <rPr>
            <sz val="9"/>
            <color indexed="81"/>
            <rFont val="Tahoma"/>
            <family val="2"/>
          </rPr>
          <t xml:space="preserve">
Bug ID: 13057</t>
        </r>
      </text>
    </comment>
    <comment ref="F47" authorId="1" shapeId="0" xr:uid="{00000000-0006-0000-0500-000007000000}">
      <text>
        <r>
          <rPr>
            <b/>
            <sz val="9"/>
            <color indexed="81"/>
            <rFont val="Tahoma"/>
            <family val="2"/>
          </rPr>
          <t>Nguyen Dao Thi Binh:</t>
        </r>
        <r>
          <rPr>
            <sz val="9"/>
            <color indexed="81"/>
            <rFont val="Tahoma"/>
            <family val="2"/>
          </rPr>
          <t xml:space="preserve">
Bug ID: 13057</t>
        </r>
      </text>
    </comment>
    <comment ref="F94" authorId="1" shapeId="0" xr:uid="{00000000-0006-0000-0500-000008000000}">
      <text>
        <r>
          <rPr>
            <b/>
            <sz val="9"/>
            <color indexed="81"/>
            <rFont val="Tahoma"/>
            <family val="2"/>
          </rPr>
          <t>Nguyen Dao Thi Binh:</t>
        </r>
        <r>
          <rPr>
            <sz val="9"/>
            <color indexed="81"/>
            <rFont val="Tahoma"/>
            <family val="2"/>
          </rPr>
          <t xml:space="preserve">
Bug ID: 13051</t>
        </r>
      </text>
    </comment>
    <comment ref="G94" authorId="1" shapeId="0" xr:uid="{00000000-0006-0000-0500-000009000000}">
      <text>
        <r>
          <rPr>
            <b/>
            <sz val="9"/>
            <color indexed="81"/>
            <rFont val="Tahoma"/>
            <family val="2"/>
          </rPr>
          <t>Nguyen Dao Thi Binh:</t>
        </r>
        <r>
          <rPr>
            <sz val="9"/>
            <color indexed="81"/>
            <rFont val="Tahoma"/>
            <family val="2"/>
          </rPr>
          <t xml:space="preserve">
Bug ID: 13051</t>
        </r>
      </text>
    </comment>
    <comment ref="F95" authorId="1" shapeId="0" xr:uid="{00000000-0006-0000-0500-00000A000000}">
      <text>
        <r>
          <rPr>
            <b/>
            <sz val="9"/>
            <color indexed="81"/>
            <rFont val="Tahoma"/>
            <family val="2"/>
          </rPr>
          <t>Nguyen Dao Thi Binh:</t>
        </r>
        <r>
          <rPr>
            <sz val="9"/>
            <color indexed="81"/>
            <rFont val="Tahoma"/>
            <family val="2"/>
          </rPr>
          <t xml:space="preserve">
Bug ID: 13059</t>
        </r>
      </text>
    </comment>
    <comment ref="G95" authorId="1" shapeId="0" xr:uid="{00000000-0006-0000-0500-00000B000000}">
      <text>
        <r>
          <rPr>
            <b/>
            <sz val="9"/>
            <color indexed="81"/>
            <rFont val="Tahoma"/>
            <family val="2"/>
          </rPr>
          <t>Nguyen Dao Thi Binh:</t>
        </r>
        <r>
          <rPr>
            <sz val="9"/>
            <color indexed="81"/>
            <rFont val="Tahoma"/>
            <family val="2"/>
          </rPr>
          <t xml:space="preserve">
Bug ID: 13059</t>
        </r>
      </text>
    </comment>
    <comment ref="F153" authorId="1" shapeId="0" xr:uid="{00000000-0006-0000-0500-000010000000}">
      <text>
        <r>
          <rPr>
            <b/>
            <sz val="9"/>
            <color indexed="81"/>
            <rFont val="Tahoma"/>
            <family val="2"/>
          </rPr>
          <t>Nguyen Dao Thi Binh:</t>
        </r>
        <r>
          <rPr>
            <sz val="9"/>
            <color indexed="81"/>
            <rFont val="Tahoma"/>
            <family val="2"/>
          </rPr>
          <t xml:space="preserve">
Bug ID: 13159</t>
        </r>
      </text>
    </comment>
    <comment ref="F156" authorId="1" shapeId="0" xr:uid="{99612F33-FEFB-4736-86C7-647259A57AE4}">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5" authorId="1" shapeId="0" xr:uid="{00000000-0006-0000-0600-000005000000}">
      <text>
        <r>
          <rPr>
            <b/>
            <sz val="9"/>
            <color indexed="81"/>
            <rFont val="Tahoma"/>
            <family val="2"/>
          </rPr>
          <t>Nguyen Dao Thi Binh:</t>
        </r>
        <r>
          <rPr>
            <sz val="9"/>
            <color indexed="81"/>
            <rFont val="Tahoma"/>
            <family val="2"/>
          </rPr>
          <t xml:space="preserve">
Bug ID: 13057</t>
        </r>
      </text>
    </comment>
    <comment ref="F46" authorId="1" shapeId="0" xr:uid="{00000000-0006-0000-0600-000006000000}">
      <text>
        <r>
          <rPr>
            <b/>
            <sz val="9"/>
            <color indexed="81"/>
            <rFont val="Tahoma"/>
            <family val="2"/>
          </rPr>
          <t>Nguyen Dao Thi Binh:</t>
        </r>
        <r>
          <rPr>
            <sz val="9"/>
            <color indexed="81"/>
            <rFont val="Tahoma"/>
            <family val="2"/>
          </rPr>
          <t xml:space="preserve">
Bug ID: 13057</t>
        </r>
      </text>
    </comment>
    <comment ref="F48" authorId="1" shapeId="0" xr:uid="{00000000-0006-0000-0600-000007000000}">
      <text>
        <r>
          <rPr>
            <b/>
            <sz val="9"/>
            <color indexed="81"/>
            <rFont val="Tahoma"/>
            <family val="2"/>
          </rPr>
          <t>Nguyen Dao Thi Binh:</t>
        </r>
        <r>
          <rPr>
            <sz val="9"/>
            <color indexed="81"/>
            <rFont val="Tahoma"/>
            <family val="2"/>
          </rPr>
          <t xml:space="preserve">
Bug ID: 13057</t>
        </r>
      </text>
    </comment>
    <comment ref="F61" authorId="1" shapeId="0" xr:uid="{00000000-0006-0000-0600-000008000000}">
      <text>
        <r>
          <rPr>
            <b/>
            <sz val="9"/>
            <color indexed="81"/>
            <rFont val="Tahoma"/>
            <family val="2"/>
          </rPr>
          <t>Nguyen Dao Thi Binh:</t>
        </r>
        <r>
          <rPr>
            <sz val="9"/>
            <color indexed="81"/>
            <rFont val="Tahoma"/>
            <family val="2"/>
          </rPr>
          <t xml:space="preserve">
Bug ID: 13051</t>
        </r>
      </text>
    </comment>
    <comment ref="G61" authorId="1" shapeId="0" xr:uid="{00000000-0006-0000-0600-000009000000}">
      <text>
        <r>
          <rPr>
            <b/>
            <sz val="9"/>
            <color indexed="81"/>
            <rFont val="Tahoma"/>
            <family val="2"/>
          </rPr>
          <t>Nguyen Dao Thi Binh:</t>
        </r>
        <r>
          <rPr>
            <sz val="9"/>
            <color indexed="81"/>
            <rFont val="Tahoma"/>
            <family val="2"/>
          </rPr>
          <t xml:space="preserve">
Bug ID: 13051</t>
        </r>
      </text>
    </comment>
    <comment ref="F62" authorId="1" shapeId="0" xr:uid="{00000000-0006-0000-0600-00000A000000}">
      <text>
        <r>
          <rPr>
            <b/>
            <sz val="9"/>
            <color indexed="81"/>
            <rFont val="Tahoma"/>
            <family val="2"/>
          </rPr>
          <t>Nguyen Dao Thi Binh:</t>
        </r>
        <r>
          <rPr>
            <sz val="9"/>
            <color indexed="81"/>
            <rFont val="Tahoma"/>
            <family val="2"/>
          </rPr>
          <t xml:space="preserve">
Bug ID: 13059</t>
        </r>
      </text>
    </comment>
    <comment ref="G62" authorId="1" shapeId="0" xr:uid="{00000000-0006-0000-0600-00000B000000}">
      <text>
        <r>
          <rPr>
            <b/>
            <sz val="9"/>
            <color indexed="81"/>
            <rFont val="Tahoma"/>
            <family val="2"/>
          </rPr>
          <t>Nguyen Dao Thi Binh:</t>
        </r>
        <r>
          <rPr>
            <sz val="9"/>
            <color indexed="81"/>
            <rFont val="Tahoma"/>
            <family val="2"/>
          </rPr>
          <t xml:space="preserve">
Bug ID: 13059</t>
        </r>
      </text>
    </comment>
    <comment ref="F67" authorId="1" shapeId="0" xr:uid="{00000000-0006-0000-0600-00000C000000}">
      <text>
        <r>
          <rPr>
            <b/>
            <sz val="9"/>
            <color indexed="81"/>
            <rFont val="Tahoma"/>
            <family val="2"/>
          </rPr>
          <t>Nguyen Dao Thi Binh:</t>
        </r>
        <r>
          <rPr>
            <sz val="9"/>
            <color indexed="81"/>
            <rFont val="Tahoma"/>
            <family val="2"/>
          </rPr>
          <t xml:space="preserve">
Bug ID: 13059</t>
        </r>
      </text>
    </comment>
    <comment ref="G67" authorId="1" shapeId="0" xr:uid="{00000000-0006-0000-0600-00000D000000}">
      <text>
        <r>
          <rPr>
            <b/>
            <sz val="9"/>
            <color indexed="81"/>
            <rFont val="Tahoma"/>
            <family val="2"/>
          </rPr>
          <t>Nguyen Dao Thi Binh:</t>
        </r>
        <r>
          <rPr>
            <sz val="9"/>
            <color indexed="81"/>
            <rFont val="Tahoma"/>
            <family val="2"/>
          </rPr>
          <t xml:space="preserve">
Bug ID: 13059</t>
        </r>
      </text>
    </comment>
    <comment ref="F70" authorId="1" shapeId="0" xr:uid="{00000000-0006-0000-0600-00000E000000}">
      <text>
        <r>
          <rPr>
            <b/>
            <sz val="9"/>
            <color indexed="81"/>
            <rFont val="Tahoma"/>
            <family val="2"/>
          </rPr>
          <t>Nguyen Dao Thi Binh:</t>
        </r>
        <r>
          <rPr>
            <sz val="9"/>
            <color indexed="81"/>
            <rFont val="Tahoma"/>
            <family val="2"/>
          </rPr>
          <t xml:space="preserve">
Bug ID: 13051</t>
        </r>
      </text>
    </comment>
    <comment ref="F85" authorId="1" shapeId="0" xr:uid="{00000000-0006-0000-0600-00000F000000}">
      <text>
        <r>
          <rPr>
            <b/>
            <sz val="9"/>
            <color indexed="81"/>
            <rFont val="Tahoma"/>
            <family val="2"/>
          </rPr>
          <t>Nguyen Dao Thi Binh:</t>
        </r>
        <r>
          <rPr>
            <sz val="9"/>
            <color indexed="81"/>
            <rFont val="Tahoma"/>
            <family val="2"/>
          </rPr>
          <t xml:space="preserve">
Bug ID: 13159</t>
        </r>
      </text>
    </comment>
    <comment ref="F87"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<sst xmlns="http://schemas.openxmlformats.org/spreadsheetml/2006/main" count="586" uniqueCount="428">
  <si>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</si>
  <si>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</si>
  <si>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</si>
  <si>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</si>
  <si>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</si>
  <si>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</si>
  <si>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</si>
  <si>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</si>
  <si>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</si>
  <si>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</si>
  <si>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</si>
  <si>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</si>
  <si>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</si>
  <si>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</si>
  <si>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</si>
  <si>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</si>
  <si>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</si>
  <si>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</si>
  <si>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</si>
  <si>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</si>
  <si>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</si>
  <si>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</si>
  <si>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</si>
  <si>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</si>
  <si>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</si>
  <si>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</si>
  <si>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</si>
  <si>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</si>
  <si>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</si>
  <si>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</si>
  <si>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</si>
  <si>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</si>
  <si>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</si>
  <si>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</si>
  <si>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</si>
  <si>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</si>
  <si>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</si>
  <si>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</si>
  <si>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</si>
  <si>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</si>
  <si>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</si>
  <si>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</si>
  <si>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</si>
  <si>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</si>
  <si>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</si>
  <si>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</si>
  <si>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</si>
  <si>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</si>
  <si>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</si>
  <si>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</si>
  <si>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</si>
  <si>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</si>
  <si>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</si>
  <si>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</si>
  <si>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</si>
  <si>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</si>
  <si>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</si>
  <si>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</si>
  <si>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</si>
  <si>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</si>
  <si>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</si>
  <si>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</si>
  <si>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</si>
  <si>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</si>
  <si>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</si>
  <si>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</si>
  <si>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</si>
  <si>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</si>
  <si>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</si>
  <si>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</si>
  <si>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</si>
  <si>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</si>
  <si>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</si>
  <si>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</si>
  <si>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</si>
  <si>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</si>
  <si>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</si>
  <si>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</si>
  <si>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</si>
  <si>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</si>
  <si>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</si>
  <si>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</si>
  <si>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</si>
  <si>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</si>
  <si>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</si>
  <si>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</si>
  <si>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</si>
  <si>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</si>
  <si>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</si>
  <si>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</si>
  <si>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</si>
  <si>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</si>
  <si>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</si>
  <si>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</si>
  <si>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</si>
  <si>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</si>
  <si>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</si>
  <si>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</si>
  <si>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</si>
  <si>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</si>
  <si>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</si>
  <si>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</si>
  <si>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</si>
  <si>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</si>
  <si>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</si>
  <si>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</si>
  <si>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</si>
  <si>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</si>
  <si>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</si>
  <si>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</si>
  <si>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</si>
  <si>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</si>
  <si>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</si>
  <si>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</si>
  <si>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</si>
  <si>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</si>
  <si>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</si>
  <si>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</si>
  <si>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</si>
  <si>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</si>
  <si>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</si>
  <si>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</si>
  <si>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</si>
  <si>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</si>
  <si>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</si>
  <si>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</si>
  <si>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</si>
  <si>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</si>
  <si>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</si>
  <si>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</si>
  <si>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</si>
  <si>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</si>
  <si>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</si>
  <si>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</si>
  <si>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</si>
  <si>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</si>
  <si>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</si>
  <si>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</si>
  <si>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</si>
  <si>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</si>
  <si>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</si>
  <si>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</si>
  <si>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</si>
  <si>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</si>
  <si>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</si>
  <si>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</si>
  <si>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</si>
  <si>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</si>
  <si>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</si>
  <si>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</si>
  <si>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</si>
  <si>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</si>
  <si>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</si>
  <si>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</si>
  <si>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</si>
  <si>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</si>
  <si>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</si>
  <si>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</si>
  <si>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</si>
  <si>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</si>
  <si>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</si>
  <si>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</si>
  <si>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</si>
  <si>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</si>
  <si>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</si>
  <si>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</si>
  <si>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</si>
  <si>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</si>
  <si>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</si>
  <si>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</si>
  <si>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</si>
  <si>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</si>
  <si>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</si>
  <si>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</si>
  <si>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</si>
  <si>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</si>
  <si>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</si>
  <si>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</si>
  <si>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</si>
  <si>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</si>
  <si>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</si>
  <si>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</si>
  <si>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</si>
  <si>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</si>
  <si>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</si>
  <si>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</si>
  <si>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</si>
  <si>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</si>
  <si>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</si>
  <si>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</si>
  <si>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</si>
  <si>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</si>
  <si>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</si>
  <si>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</si>
  <si>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</si>
  <si>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</si>
  <si>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</si>
  <si>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</si>
  <si>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</si>
  <si>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</si>
  <si>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</si>
  <si>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</si>
  <si>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</si>
  <si>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</si>
  <si>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</si>
  <si>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</si>
  <si>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</si>
  <si>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</si>
  <si>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</si>
  <si>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</si>
  <si>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</si>
  <si>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</si>
  <si>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</si>
  <si>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</si>
  <si>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</si>
  <si>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</si>
  <si>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</si>
  <si>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</si>
  <si>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</si>
  <si>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</si>
  <si>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</si>
  <si>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</si>
  <si>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</si>
  <si>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</si>
  <si>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</si>
  <si>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</si>
  <si>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</si>
  <si>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</si>
  <si>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</si>
  <si>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</si>
  <si>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</si>
  <si>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</si>
  <si>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</si>
  <si>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</si>
  <si>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</si>
  <si>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</si>
  <si>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</si>
  <si>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</si>
  <si>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</si>
  <si>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</si>
  <si>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</si>
  <si>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</si>
  <si>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</si>
  <si>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</si>
  <si>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</si>
  <si>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</si>
  <si>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</si>
  <si>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</si>
  <si>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</si>
  <si>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</si>
  <si>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</si>
  <si>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</si>
  <si>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</si>
  <si>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</si>
  <si>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</si>
  <si>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</si>
  <si>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</si>
  <si>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</si>
  <si>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</si>
  <si>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</si>
  <si>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</si>
  <si>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</si>
  <si>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</si>
  <si>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</si>
  <si>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</si>
  <si>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</si>
  <si>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</si>
  <si>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</si>
  <si>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</si>
  <si>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</si>
  <si>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</si>
  <si>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</si>
  <si>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</si>
  <si>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</si>
  <si>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</si>
  <si>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</si>
  <si>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</si>
  <si>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</si>
  <si>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</si>
  <si>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</si>
  <si>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</si>
  <si>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</si>
  <si>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</si>
  <si>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</si>
  <si>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</si>
  <si>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</si>
  <si>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</si>
  <si>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</si>
  <si>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</si>
  <si>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</si>
  <si>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</si>
  <si>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</si>
  <si>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</si>
  <si>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</si>
  <si>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</si>
  <si>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</si>
  <si>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</si>
  <si>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</si>
  <si>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</si>
  <si>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</si>
  <si>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</si>
  <si>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</si>
  <si>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</si>
  <si>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</si>
  <si>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</si>
  <si>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</si>
  <si>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</si>
  <si>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</si>
  <si>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</si>
  <si>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</si>
  <si>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</si>
  <si>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</si>
  <si>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</si>
  <si>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</si>
  <si>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</si>
  <si>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</si>
  <si>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</si>
  <si>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</si>
  <si>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</si>
  <si>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Verify when users input more than 6 characters into 'SMS verification code' field, an error message is displayed.</t>
  </si>
  <si>
    <t>Birthday</t>
  </si>
  <si>
    <t>Verify when users input incorrect data format, an error message is displayed</t>
  </si>
  <si>
    <t>Gender</t>
  </si>
  <si>
    <t>Verify when users leaves the 'Full Name' field blank, an error message is displayed.</t>
  </si>
  <si>
    <t>Verify when users leaves the 'Password' field blank, an error message is displayed.</t>
  </si>
  <si>
    <t>Verify when users input space into 'SMS verification code'  field, an error message is displayed.</t>
  </si>
  <si>
    <t>Verify when users leaves the 'SMS verification code' field blank, an error message is displayed.</t>
  </si>
  <si>
    <t>Check box</t>
  </si>
  <si>
    <t>Fuction Sign up</t>
  </si>
  <si>
    <t>Sign up with email</t>
  </si>
  <si>
    <t>Email</t>
  </si>
  <si>
    <t>Verify when users input space into 'Email' field, an error message is displayed.</t>
  </si>
  <si>
    <t>Verify when users leaves the 'Email' field blank, an error message is displayed.</t>
  </si>
  <si>
    <t>Sign up with phone number</t>
  </si>
  <si>
    <t>Verify when users input max length in all fields, users can sign in to the system</t>
  </si>
  <si>
    <t>Verify that users is not required to input 'Birthday' field.</t>
  </si>
  <si>
    <t>Verify that the user is not required to input 'Gender' field.</t>
  </si>
  <si>
    <t>Verify if the phone number exists in the database, the system will notify the user to re-input it.</t>
  </si>
  <si>
    <t>Verify when the user inputs the wrong code, the system will notify the user to re-input it.</t>
  </si>
  <si>
    <t>Full Name</t>
  </si>
  <si>
    <t>Verify if the user enters the email address in cases: without @, without(.), without the domain, without alphabets before @, an error message is displayed.</t>
  </si>
  <si>
    <t>Verify that users can input any number.</t>
  </si>
  <si>
    <t>Verify when users just input only numberic into 'Password' field, an error message is displayed.</t>
  </si>
  <si>
    <t>Verify when users just input only alphabetic into 'Password' field, an error message is displayed.</t>
  </si>
  <si>
    <t>Verify if the email exists in the database, the system will notify the user to re-input it.</t>
  </si>
  <si>
    <t>Verify if the email does not exist, the system will notify the user to re-input it.</t>
  </si>
  <si>
    <t>Verify when the phone number does not exist, the system will notify the user to re-input it.</t>
  </si>
  <si>
    <t>Check for input starting from + followed by the dialing code.</t>
  </si>
  <si>
    <t>The following test cases are used to test in all 4 sign up ways.</t>
  </si>
  <si>
    <t>Verify when users input all required fields and leave all not required fields, users should be registered successfully.</t>
  </si>
  <si>
    <t>Verify when users input all required and not required fields, users should be registered successfully.</t>
  </si>
  <si>
    <t>Verify when users input max length in all fields, users should be registered successfully.</t>
  </si>
  <si>
    <t>Verify when users input the correct phone number, the SMS Verification Code is sent to the phone number input by the user.</t>
  </si>
  <si>
    <t>Verify when users input the correct email, the SMS Verification Code is sent to the email input by the user.</t>
  </si>
  <si>
    <t>Validation for sign up with Phone Number</t>
  </si>
  <si>
    <t>Validation in case sign up with email</t>
  </si>
  <si>
    <t>Verify the field 'SMS Verification Code' is displayed when users enter the correct phone number and click on the button.</t>
  </si>
  <si>
    <t>Verify the field 'SMS Verification Code' is displayed when users enter the incorrect phone number and click on the button.</t>
  </si>
  <si>
    <t>Verify the field 'Email Verification Code' is displayed when users enter the correct phone number and click on the button.</t>
  </si>
  <si>
    <t>Sign up with Facebook</t>
  </si>
  <si>
    <t>Sign up with Google</t>
  </si>
  <si>
    <t>Verify user can register successfully by enters valid credentials.</t>
  </si>
  <si>
    <t>Verify that a new pop-up is displayed when users click on the button.</t>
  </si>
  <si>
    <t>Verify when the Facebook account is blocked, the system will display an error.</t>
  </si>
  <si>
    <t>Verify if users don't confirm the account, the process of signing up can't continue.</t>
  </si>
  <si>
    <t>Verify all google accounts are displayed.</t>
  </si>
  <si>
    <t>Verify that users can only select one account.</t>
  </si>
  <si>
    <t>Verify when users select an account that existed in the database, an error message is displayed.</t>
  </si>
  <si>
    <t>Navigation</t>
  </si>
  <si>
    <t>Verify that users can click on button 'Slide to get SMS code'</t>
  </si>
  <si>
    <t>Verify that the navigation button working properly.</t>
  </si>
  <si>
    <t>Phone Number field</t>
  </si>
  <si>
    <t>SMS Verification Code</t>
  </si>
  <si>
    <t>Verify that users can click on 'Resend'</t>
  </si>
  <si>
    <t>Verify by clicking on the eye icon password should be shown password.</t>
  </si>
  <si>
    <t>Verify by clicking on the eye icon password should be hidden password.</t>
  </si>
  <si>
    <t>Sign up</t>
  </si>
  <si>
    <t>Verify users can click on checkbox.</t>
  </si>
  <si>
    <t>Verify when users don't click on checkbox, the system will display an error notify.</t>
  </si>
  <si>
    <t>Verify when users click on button 'Sign up' if successful the system will navigate to login page.</t>
  </si>
  <si>
    <t>Check when users click on 'Term of use'</t>
  </si>
  <si>
    <t>Check when users click on 'Privicy Policy'.</t>
  </si>
  <si>
    <t>Verify that users can click on button 'Slide to get Email code'</t>
  </si>
  <si>
    <t>Verify that users can click on button 'Facebook'.</t>
  </si>
  <si>
    <t>Verify that users can click to confirm the Facebook account.</t>
  </si>
  <si>
    <t>Verify that users can click on button 'Google'.</t>
  </si>
  <si>
    <t>Verify that users can click one of the Google account.</t>
  </si>
  <si>
    <t xml:space="preserve"> Verify password added by the user should be protected, encrypted and shown in asterisk(***).</t>
  </si>
  <si>
    <t>Update test case with the name: "Assignment 1_Bùi Thị Hòa_ Test case_v3"</t>
  </si>
  <si>
    <t>Verify that users can select a date, month, or year.</t>
  </si>
  <si>
    <t>Verify the date field shows 1- 31 with months having 31 days.</t>
  </si>
  <si>
    <t>Verify the date field shows 1-30 with months having 30 days.</t>
  </si>
  <si>
    <t>Verify that February shows 1-28 if the selected year is a Leap-year.</t>
  </si>
  <si>
    <t>Verify that February shows 1-29 if the selected year isn't a Leap-year.</t>
  </si>
  <si>
    <t>Verify that the month shows 1-12.</t>
  </si>
  <si>
    <t>Check when users input the future date.</t>
  </si>
  <si>
    <t>Verify when users click on button 'x' in the 'Phone Number' field, the data input is cleared.</t>
  </si>
  <si>
    <t>Verify that users can select the gender.</t>
  </si>
  <si>
    <t>Verify users can click on the button 'Sign up.</t>
  </si>
  <si>
    <t>Hyperlink</t>
  </si>
  <si>
    <t xml:space="preserve">Verify that users can drop-down to select the next date, month, or year.   </t>
  </si>
  <si>
    <t>Verify that users can drop-up to select the previous date, month, or year.</t>
  </si>
  <si>
    <t>Verify that users can drop-down.</t>
  </si>
  <si>
    <t>Verify that users can drop-up.</t>
  </si>
  <si>
    <t>Email field</t>
  </si>
  <si>
    <t>Sign up with Phone Number, Email</t>
  </si>
  <si>
    <t>Verify when users select a valid account, users should be registered successfully.</t>
  </si>
  <si>
    <t>Check when uses input data =10 characters.</t>
  </si>
  <si>
    <t>Check if the system trims the input text automatelly</t>
  </si>
  <si>
    <t>Check when users input more than 10 characters into the 'Phone number' field.</t>
  </si>
  <si>
    <t>Verify when users input less than 10 characters into 'Phone number' field.</t>
  </si>
  <si>
    <t>Verify when users input space into the 'Phone number' field.</t>
  </si>
  <si>
    <t>Verify when users leave the phone number field blank.</t>
  </si>
  <si>
    <t>Verify that users can't enter alphabet.</t>
  </si>
  <si>
    <t>Verify that users can't enter the special characters.</t>
  </si>
  <si>
    <t>Verify that users can enter/copy or enter/paste.</t>
  </si>
  <si>
    <t>Verify when users input space into 'SMS verification code'  field.</t>
  </si>
  <si>
    <t>Verify when users input more than 50 characters.</t>
  </si>
  <si>
    <t>Verify when users input less than 6 characters.</t>
  </si>
  <si>
    <t>Check when users input more than 6 and less than 50 characters.</t>
  </si>
  <si>
    <t>Verify when users enter data having special characters.</t>
  </si>
  <si>
    <t xml:space="preserve">Verify when users enter data without special characters.  </t>
  </si>
  <si>
    <t>Verify when users input data less than 6 characters into the 'Full Name' field.</t>
  </si>
  <si>
    <t>Verify when users input data more than 50 characters.</t>
  </si>
  <si>
    <t>Verify when users input data more than 6 characters and less than 50 characters.</t>
  </si>
  <si>
    <t>Verify when users input space into Full Name'  field.</t>
  </si>
  <si>
    <t>Verify after the user clicks on the checkbox, the status default will show checked.</t>
  </si>
  <si>
    <t>Specifies the day, month, year sorted in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</si>
</sst>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s>
  <fills count="3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0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 fillId="28" borderId="11" xfId="5" applyFont="1" applyFill="1" applyBorder="1" applyAlignment="1">
      <alignment horizontal="left" vertical="top"/>
    </xf>
    <xf numFmtId="0" fontId="52" fillId="28" borderId="15"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52" fillId="0" borderId="16" xfId="5"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52" fillId="0" borderId="6" xfId="5" applyFont="1" applyFill="1" applyBorder="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52" fillId="34" borderId="11" xfId="5" applyFont="1" applyFill="1" applyBorder="1" applyAlignment="1">
      <alignment horizontal="left" vertical="top"/>
    </xf>
    <xf numFmtId="0" fontId="1" fillId="34" borderId="6" xfId="5" applyFont="1" applyFill="1" applyBorder="1" applyAlignment="1">
      <alignment horizontal="left" vertical="center"/>
    </xf>
    <xf numFmtId="0" fontId="1" fillId="9" borderId="0" xfId="0" applyFont="1" applyFill="1"/>
    <xf numFmtId="0" fontId="52" fillId="34" borderId="6" xfId="5" applyFont="1" applyFill="1" applyBorder="1" applyAlignment="1">
      <alignment horizontal="left" vertical="top"/>
    </xf>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1" fillId="6" borderId="11" xfId="0"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9" borderId="11" xfId="0" quotePrefix="1" applyFont="1" applyFill="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1" fillId="25" borderId="16" xfId="0" applyFont="1" applyFill="1" applyBorder="1" applyAlignment="1">
      <alignment vertical="top" wrapText="1"/>
    </xf>
    <xf numFmtId="0" fontId="1" fillId="24" borderId="11" xfId="0" quotePrefix="1" applyFont="1" applyFill="1" applyBorder="1" applyAlignment="1">
      <alignment horizontal="lef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52" fillId="36" borderId="6" xfId="5" applyFont="1" applyFill="1" applyBorder="1" applyAlignment="1">
      <alignment horizontal="left" vertical="top" wrapText="1"/>
    </xf>
    <xf numFmtId="0" fontId="1" fillId="36" borderId="6" xfId="5" applyFont="1" applyFill="1" applyBorder="1" applyAlignment="1">
      <alignment horizontal="left" vertical="top" wrapText="1"/>
    </xf>
    <xf numFmtId="0" fontId="1" fillId="36" borderId="6" xfId="0" applyFont="1" applyFill="1" applyBorder="1" applyAlignment="1">
      <alignment horizontal="left" vertical="top" wrapText="1"/>
    </xf>
    <xf numFmtId="0" fontId="1" fillId="36" borderId="6" xfId="0" quotePrefix="1" applyFont="1" applyFill="1" applyBorder="1" applyAlignment="1">
      <alignment horizontal="left" vertical="top" wrapText="1"/>
    </xf>
    <xf numFmtId="0" fontId="36" fillId="36" borderId="0" xfId="0" applyFont="1" applyFill="1"/>
    <xf numFmtId="0" fontId="1" fillId="38" borderId="6" xfId="5" applyFont="1" applyFill="1" applyBorder="1" applyAlignment="1">
      <alignment horizontal="left" vertical="top" wrapText="1"/>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11"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1" fillId="38" borderId="11" xfId="0" quotePrefix="1"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6" borderId="15" xfId="0" applyFont="1" applyFill="1" applyBorder="1" applyAlignment="1">
      <alignment vertical="top" wrapText="1"/>
    </xf>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0" borderId="16" xfId="0" applyFont="1" applyFill="1" applyBorder="1" applyAlignment="1">
      <alignment vertical="top" wrapText="1"/>
    </xf>
    <xf numFmtId="0" fontId="1" fillId="0" borderId="11"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6"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32" borderId="15" xfId="5" applyFont="1" applyFill="1" applyBorder="1" applyAlignment="1">
      <alignment horizontal="center" vertical="center"/>
    </xf>
    <xf numFmtId="0" fontId="3" fillId="32" borderId="16" xfId="5" applyFont="1" applyFill="1" applyBorder="1" applyAlignment="1">
      <alignment horizontal="center" vertical="center"/>
    </xf>
    <xf numFmtId="0" fontId="3" fillId="32" borderId="11" xfId="5" applyFont="1" applyFill="1" applyBorder="1" applyAlignment="1">
      <alignment horizontal="center"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7ABC32"/>
      <color rgb="FFBFBFBF"/>
      <color rgb="FF6BA42C"/>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321" t="s">
        <v>2</v>
      </c>
      <c r="B4" s="322"/>
      <c r="C4" s="322"/>
      <c r="D4" s="322"/>
      <c r="E4" s="323"/>
      <c r="F4" s="18"/>
    </row>
    <row r="5" spans="1:6">
      <c r="A5" s="324" t="s">
        <v>3</v>
      </c>
      <c r="B5" s="324"/>
      <c r="C5" s="325" t="s">
        <v>4</v>
      </c>
      <c r="D5" s="325"/>
      <c r="E5" s="325"/>
      <c r="F5" s="18"/>
    </row>
    <row r="6" spans="1:6" ht="29.25" customHeight="1">
      <c r="A6" s="326" t="s">
        <v>238</v>
      </c>
      <c r="B6" s="327"/>
      <c r="C6" s="320" t="s">
        <v>5</v>
      </c>
      <c r="D6" s="320"/>
      <c r="E6" s="320"/>
      <c r="F6" s="18"/>
    </row>
    <row r="7" spans="1:6" ht="29.25" customHeight="1">
      <c r="A7" s="145"/>
      <c r="B7" s="145"/>
      <c r="C7" s="146"/>
      <c r="D7" s="146"/>
      <c r="E7" s="146"/>
      <c r="F7" s="18"/>
    </row>
    <row r="8" spans="1:6" s="147" customFormat="1" ht="29.25" customHeight="1">
      <c r="A8" s="318" t="s">
        <v>6</v>
      </c>
      <c r="B8" s="319"/>
      <c r="C8" s="319"/>
      <c r="D8" s="319"/>
      <c r="E8" s="319"/>
      <c r="F8" s="319"/>
    </row>
    <row r="9" spans="1:6" s="147" customFormat="1" ht="15" customHeight="1">
      <c r="A9" s="148" t="s">
        <v>7</v>
      </c>
      <c r="B9" s="148" t="s">
        <v>8</v>
      </c>
      <c r="C9" s="148" t="s">
        <v>9</v>
      </c>
      <c r="D9" s="148" t="s">
        <v>10</v>
      </c>
      <c r="E9" s="148" t="s">
        <v>11</v>
      </c>
      <c r="F9" s="148" t="s">
        <v>12</v>
      </c>
    </row>
    <row r="10" spans="1:6" s="147" customFormat="1" ht="12.75">
      <c r="A10" s="130">
        <v>1</v>
      </c>
      <c r="B10" s="131">
        <v>44847</v>
      </c>
      <c r="C10" s="132" t="s">
        <v>237</v>
      </c>
      <c r="D10" s="150" t="s">
        <v>242</v>
      </c>
      <c r="E10" s="133" t="s">
        <v>239</v>
      </c>
      <c r="F10" s="149"/>
    </row>
    <row r="11" spans="1:6" s="147" customFormat="1" ht="12.75">
      <c r="A11" s="130">
        <v>2</v>
      </c>
      <c r="B11" s="131">
        <v>44848</v>
      </c>
      <c r="C11" s="132" t="s">
        <v>237</v>
      </c>
      <c r="D11" s="150" t="s">
        <v>240</v>
      </c>
      <c r="E11" s="133" t="s">
        <v>239</v>
      </c>
      <c r="F11" s="149"/>
    </row>
    <row r="12" spans="1:6" s="147" customFormat="1" ht="38.25">
      <c r="A12" s="162">
        <v>3</v>
      </c>
      <c r="B12" s="163">
        <v>44849</v>
      </c>
      <c r="C12" s="164" t="s">
        <v>237</v>
      </c>
      <c r="D12" s="165" t="s">
        <v>388</v>
      </c>
      <c r="E12" s="166" t="s">
        <v>239</v>
      </c>
      <c r="F12" s="149"/>
    </row>
    <row r="13" spans="1:6" s="147" customFormat="1" ht="30" customHeight="1">
      <c r="A13" s="320" t="s">
        <v>13</v>
      </c>
      <c r="B13" s="320"/>
      <c r="C13" s="320"/>
      <c r="D13" s="320"/>
      <c r="E13" s="320"/>
      <c r="F13" s="32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14</v>
      </c>
      <c r="J1" s="34"/>
      <c r="K1" s="34"/>
    </row>
    <row r="2" spans="1:11" ht="25.5" customHeight="1">
      <c r="B2" s="333" t="s">
        <v>15</v>
      </c>
      <c r="C2" s="333"/>
      <c r="D2" s="333"/>
      <c r="E2" s="333"/>
      <c r="F2" s="333"/>
      <c r="G2" s="333"/>
      <c r="H2" s="333"/>
      <c r="I2" s="333"/>
      <c r="J2" s="331" t="s">
        <v>16</v>
      </c>
      <c r="K2" s="331"/>
    </row>
    <row r="3" spans="1:11" ht="28.5" customHeight="1">
      <c r="B3" s="334" t="s">
        <v>17</v>
      </c>
      <c r="C3" s="334"/>
      <c r="D3" s="334"/>
      <c r="E3" s="334"/>
      <c r="F3" s="332" t="s">
        <v>18</v>
      </c>
      <c r="G3" s="332"/>
      <c r="H3" s="332"/>
      <c r="I3" s="332"/>
      <c r="J3" s="331"/>
      <c r="K3" s="331"/>
    </row>
    <row r="4" spans="1:11" ht="18" customHeight="1">
      <c r="B4" s="153"/>
      <c r="C4" s="153"/>
      <c r="D4" s="153"/>
      <c r="E4" s="153"/>
      <c r="F4" s="152"/>
      <c r="G4" s="152"/>
      <c r="H4" s="152"/>
      <c r="I4" s="152"/>
      <c r="J4" s="151"/>
      <c r="K4" s="151"/>
    </row>
    <row r="6" spans="1:11" ht="23.25">
      <c r="A6" s="4" t="s">
        <v>19</v>
      </c>
    </row>
    <row r="7" spans="1:11">
      <c r="A7" s="338" t="s">
        <v>20</v>
      </c>
      <c r="B7" s="338"/>
      <c r="C7" s="338"/>
      <c r="D7" s="338"/>
      <c r="E7" s="338"/>
      <c r="F7" s="338"/>
      <c r="G7" s="338"/>
      <c r="H7" s="338"/>
      <c r="I7" s="338"/>
    </row>
    <row r="8" spans="1:11" ht="20.25" customHeight="1">
      <c r="A8" s="338"/>
      <c r="B8" s="338"/>
      <c r="C8" s="338"/>
      <c r="D8" s="338"/>
      <c r="E8" s="338"/>
      <c r="F8" s="338"/>
      <c r="G8" s="338"/>
      <c r="H8" s="338"/>
      <c r="I8" s="338"/>
    </row>
    <row r="9" spans="1:11">
      <c r="A9" s="338" t="s">
        <v>21</v>
      </c>
      <c r="B9" s="338"/>
      <c r="C9" s="338"/>
      <c r="D9" s="338"/>
      <c r="E9" s="338"/>
      <c r="F9" s="338"/>
      <c r="G9" s="338"/>
      <c r="H9" s="338"/>
      <c r="I9" s="338"/>
    </row>
    <row r="10" spans="1:11" ht="21" customHeight="1">
      <c r="A10" s="338"/>
      <c r="B10" s="338"/>
      <c r="C10" s="338"/>
      <c r="D10" s="338"/>
      <c r="E10" s="338"/>
      <c r="F10" s="338"/>
      <c r="G10" s="338"/>
      <c r="H10" s="338"/>
      <c r="I10" s="338"/>
    </row>
    <row r="11" spans="1:11" ht="14.25">
      <c r="A11" s="339" t="s">
        <v>22</v>
      </c>
      <c r="B11" s="339"/>
      <c r="C11" s="339"/>
      <c r="D11" s="339"/>
      <c r="E11" s="339"/>
      <c r="F11" s="339"/>
      <c r="G11" s="339"/>
      <c r="H11" s="339"/>
      <c r="I11" s="339"/>
    </row>
    <row r="12" spans="1:11">
      <c r="A12" s="3"/>
      <c r="B12" s="3"/>
      <c r="C12" s="3"/>
      <c r="D12" s="3"/>
      <c r="E12" s="3"/>
      <c r="F12" s="3"/>
      <c r="G12" s="3"/>
      <c r="H12" s="3"/>
      <c r="I12" s="3"/>
    </row>
    <row r="13" spans="1:11" ht="23.25">
      <c r="A13" s="4" t="s">
        <v>23</v>
      </c>
    </row>
    <row r="14" spans="1:11">
      <c r="A14" s="134" t="s">
        <v>24</v>
      </c>
      <c r="B14" s="335" t="s">
        <v>25</v>
      </c>
      <c r="C14" s="336"/>
      <c r="D14" s="336"/>
      <c r="E14" s="336"/>
      <c r="F14" s="336"/>
      <c r="G14" s="336"/>
      <c r="H14" s="336"/>
      <c r="I14" s="336"/>
      <c r="J14" s="336"/>
      <c r="K14" s="337"/>
    </row>
    <row r="15" spans="1:11" ht="14.25" customHeight="1">
      <c r="A15" s="134" t="s">
        <v>26</v>
      </c>
      <c r="B15" s="335" t="s">
        <v>27</v>
      </c>
      <c r="C15" s="336"/>
      <c r="D15" s="336"/>
      <c r="E15" s="336"/>
      <c r="F15" s="336"/>
      <c r="G15" s="336"/>
      <c r="H15" s="336"/>
      <c r="I15" s="336"/>
      <c r="J15" s="336"/>
      <c r="K15" s="337"/>
    </row>
    <row r="16" spans="1:11" ht="14.25" customHeight="1">
      <c r="A16" s="134"/>
      <c r="B16" s="335" t="s">
        <v>28</v>
      </c>
      <c r="C16" s="336"/>
      <c r="D16" s="336"/>
      <c r="E16" s="336"/>
      <c r="F16" s="336"/>
      <c r="G16" s="336"/>
      <c r="H16" s="336"/>
      <c r="I16" s="336"/>
      <c r="J16" s="336"/>
      <c r="K16" s="337"/>
    </row>
    <row r="17" spans="1:14" ht="14.25" customHeight="1">
      <c r="A17" s="134"/>
      <c r="B17" s="335" t="s">
        <v>29</v>
      </c>
      <c r="C17" s="336"/>
      <c r="D17" s="336"/>
      <c r="E17" s="336"/>
      <c r="F17" s="336"/>
      <c r="G17" s="336"/>
      <c r="H17" s="336"/>
      <c r="I17" s="336"/>
      <c r="J17" s="336"/>
      <c r="K17" s="337"/>
    </row>
    <row r="19" spans="1:14" ht="23.25">
      <c r="A19" s="4" t="s">
        <v>30</v>
      </c>
    </row>
    <row r="20" spans="1:14">
      <c r="A20" s="134" t="s">
        <v>31</v>
      </c>
      <c r="B20" s="335" t="s">
        <v>32</v>
      </c>
      <c r="C20" s="336"/>
      <c r="D20" s="336"/>
      <c r="E20" s="336"/>
      <c r="F20" s="336"/>
      <c r="G20" s="337"/>
    </row>
    <row r="21" spans="1:14" ht="12.75" customHeight="1">
      <c r="A21" s="134" t="s">
        <v>33</v>
      </c>
      <c r="B21" s="335" t="s">
        <v>34</v>
      </c>
      <c r="C21" s="336"/>
      <c r="D21" s="336"/>
      <c r="E21" s="336"/>
      <c r="F21" s="336"/>
      <c r="G21" s="337"/>
    </row>
    <row r="22" spans="1:14" ht="12.75" customHeight="1">
      <c r="A22" s="134" t="s">
        <v>35</v>
      </c>
      <c r="B22" s="335" t="s">
        <v>36</v>
      </c>
      <c r="C22" s="336"/>
      <c r="D22" s="336"/>
      <c r="E22" s="336"/>
      <c r="F22" s="336"/>
      <c r="G22" s="337"/>
    </row>
    <row r="24" spans="1:14" ht="23.25">
      <c r="A24" s="4" t="s">
        <v>37</v>
      </c>
    </row>
    <row r="25" spans="1:14" ht="14.25">
      <c r="A25" s="154" t="s">
        <v>38</v>
      </c>
      <c r="C25" s="154"/>
      <c r="D25" s="154"/>
      <c r="E25" s="154"/>
      <c r="F25" s="154"/>
      <c r="G25" s="154"/>
      <c r="H25" s="154"/>
      <c r="I25" s="154"/>
      <c r="J25" s="154"/>
      <c r="K25" s="154"/>
      <c r="L25" s="154"/>
      <c r="M25" s="154"/>
      <c r="N25" s="70"/>
    </row>
    <row r="26" spans="1:14" ht="14.25">
      <c r="A26" s="154" t="s">
        <v>39</v>
      </c>
      <c r="C26" s="154"/>
      <c r="D26" s="154"/>
      <c r="E26" s="154"/>
      <c r="F26" s="154"/>
      <c r="G26" s="154"/>
      <c r="H26" s="154"/>
      <c r="I26" s="154"/>
      <c r="J26" s="154"/>
      <c r="K26" s="154"/>
      <c r="L26" s="154"/>
      <c r="M26" s="154"/>
      <c r="N26" s="70"/>
    </row>
    <row r="27" spans="1:14" ht="14.25">
      <c r="A27" s="154" t="s">
        <v>40</v>
      </c>
      <c r="C27" s="154"/>
      <c r="D27" s="154"/>
      <c r="E27" s="154"/>
      <c r="F27" s="154"/>
      <c r="G27" s="154"/>
      <c r="H27" s="154"/>
      <c r="I27" s="154"/>
      <c r="J27" s="154"/>
      <c r="K27" s="154"/>
      <c r="L27" s="154"/>
      <c r="M27" s="154"/>
      <c r="N27" s="70"/>
    </row>
    <row r="29" spans="1:14" ht="21.75" customHeight="1">
      <c r="B29" s="328" t="s">
        <v>41</v>
      </c>
      <c r="C29" s="329"/>
      <c r="D29" s="330"/>
    </row>
    <row r="30" spans="1:14" ht="90" customHeight="1">
      <c r="B30" s="5"/>
      <c r="C30" s="6" t="s">
        <v>42</v>
      </c>
      <c r="D30" s="6" t="s">
        <v>43</v>
      </c>
    </row>
    <row r="32" spans="1:14" ht="23.25">
      <c r="A32" s="4" t="s">
        <v>44</v>
      </c>
    </row>
    <row r="33" spans="1:1" ht="14.25">
      <c r="A33" s="154"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340" t="s">
        <v>46</v>
      </c>
      <c r="B2" s="340"/>
      <c r="C2" s="340"/>
      <c r="D2" s="340"/>
      <c r="E2" s="340"/>
      <c r="F2" s="340"/>
    </row>
    <row r="3" spans="1:10">
      <c r="A3" s="10"/>
      <c r="B3" s="11"/>
      <c r="E3" s="12"/>
    </row>
    <row r="5" spans="1:10" ht="25.5">
      <c r="A5" s="8"/>
      <c r="D5" s="135" t="s">
        <v>47</v>
      </c>
      <c r="E5" s="14"/>
    </row>
    <row r="6" spans="1:10">
      <c r="A6" s="8"/>
    </row>
    <row r="7" spans="1:10" ht="20.25" customHeight="1">
      <c r="A7" s="136" t="s">
        <v>48</v>
      </c>
      <c r="B7" s="136" t="s">
        <v>49</v>
      </c>
      <c r="C7" s="137" t="s">
        <v>50</v>
      </c>
      <c r="D7" s="137" t="s">
        <v>51</v>
      </c>
      <c r="E7" s="137" t="s">
        <v>52</v>
      </c>
      <c r="F7" s="137" t="s">
        <v>53</v>
      </c>
    </row>
    <row r="8" spans="1:10" ht="15">
      <c r="A8" s="19">
        <v>1</v>
      </c>
      <c r="B8" s="19"/>
      <c r="C8" s="20" t="s">
        <v>54</v>
      </c>
      <c r="D8" t="s">
        <v>54</v>
      </c>
      <c r="E8" s="21"/>
      <c r="F8" s="22"/>
    </row>
    <row r="9" spans="1:10" ht="15">
      <c r="A9" s="19">
        <v>2</v>
      </c>
      <c r="B9" s="19" t="s">
        <v>55</v>
      </c>
      <c r="C9" s="20" t="s">
        <v>56</v>
      </c>
      <c r="D9" t="s">
        <v>56</v>
      </c>
      <c r="E9" s="21" t="s">
        <v>241</v>
      </c>
      <c r="F9" s="22"/>
    </row>
    <row r="10" spans="1:10" ht="15">
      <c r="A10" s="19">
        <v>3</v>
      </c>
      <c r="B10" s="19" t="s">
        <v>55</v>
      </c>
      <c r="C10" s="20" t="s">
        <v>57</v>
      </c>
      <c r="D10" t="s">
        <v>57</v>
      </c>
      <c r="E10" s="341" t="s">
        <v>313</v>
      </c>
      <c r="F10" s="341"/>
      <c r="G10" s="341"/>
    </row>
    <row r="11" spans="1:10">
      <c r="A11" s="19">
        <v>4</v>
      </c>
      <c r="B11" s="19" t="s">
        <v>58</v>
      </c>
      <c r="C11" s="20"/>
      <c r="D11" s="72"/>
      <c r="E11" s="22"/>
      <c r="F11" s="22"/>
    </row>
    <row r="12" spans="1:10">
      <c r="A12" s="19">
        <v>5</v>
      </c>
      <c r="B12" s="19" t="s">
        <v>58</v>
      </c>
      <c r="C12" s="20"/>
      <c r="D12" s="72"/>
      <c r="E12" s="22"/>
      <c r="F12" s="22"/>
    </row>
    <row r="13" spans="1:10">
      <c r="A13" s="19">
        <v>6</v>
      </c>
      <c r="B13" s="19" t="s">
        <v>59</v>
      </c>
      <c r="C13" s="20"/>
      <c r="D13" s="72"/>
      <c r="E13" s="22"/>
      <c r="F13" s="22"/>
    </row>
    <row r="14" spans="1:10">
      <c r="A14" s="19">
        <v>7</v>
      </c>
      <c r="B14" s="19" t="s">
        <v>59</v>
      </c>
      <c r="C14" s="20"/>
      <c r="D14" s="72"/>
      <c r="E14" s="22"/>
      <c r="F14" s="22"/>
    </row>
    <row r="15" spans="1:10">
      <c r="A15" s="19"/>
      <c r="B15" s="19"/>
      <c r="C15" s="20"/>
      <c r="D15" s="72"/>
      <c r="E15" s="22"/>
      <c r="F15" s="22"/>
    </row>
    <row r="16" spans="1:10">
      <c r="A16" s="19"/>
      <c r="B16" s="19"/>
      <c r="C16" s="20"/>
      <c r="D16" s="72"/>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344" t="s">
        <v>60</v>
      </c>
      <c r="B2" s="344"/>
      <c r="C2" s="344"/>
      <c r="D2" s="344"/>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48</v>
      </c>
      <c r="B5" s="138" t="s">
        <v>61</v>
      </c>
      <c r="C5" s="138" t="s">
        <v>62</v>
      </c>
      <c r="D5" s="138"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342" t="s">
        <v>81</v>
      </c>
      <c r="B16" s="342"/>
      <c r="C16" s="30"/>
      <c r="D16" s="31"/>
    </row>
    <row r="17" spans="1:4" ht="14.25">
      <c r="A17" s="343" t="s">
        <v>82</v>
      </c>
      <c r="B17" s="34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58" zoomScale="96" zoomScaleNormal="96" workbookViewId="0">
      <selection activeCell="B56" sqref="B56"/>
    </sheetView>
  </sheetViews>
  <sheetFormatPr defaultColWidth="9.140625" defaultRowHeight="12.75"/>
  <cols>
    <col min="1" max="1" width="14.28515625" style="235" customWidth="1"/>
    <col min="2" max="2" width="35.140625" style="199" customWidth="1"/>
    <col min="3" max="3" width="35.140625" style="221" customWidth="1"/>
    <col min="4" max="4" width="35.140625" style="243" customWidth="1"/>
    <col min="5" max="5" width="32.140625" style="46" customWidth="1"/>
    <col min="6" max="8" width="9.7109375" style="46" customWidth="1"/>
    <col min="9" max="9" width="17.7109375" style="46" customWidth="1"/>
    <col min="10" max="16384" width="9.140625" style="46"/>
  </cols>
  <sheetData>
    <row r="1" spans="1:24" s="1" customFormat="1" ht="14.25">
      <c r="A1" s="345"/>
      <c r="B1" s="345"/>
      <c r="C1" s="345"/>
      <c r="D1" s="345"/>
      <c r="E1" s="34"/>
      <c r="F1" s="34"/>
      <c r="G1" s="34"/>
      <c r="H1" s="34"/>
      <c r="I1" s="34"/>
      <c r="J1" s="34"/>
    </row>
    <row r="2" spans="1:24" s="1" customFormat="1" ht="31.5" customHeight="1">
      <c r="A2" s="346" t="s">
        <v>60</v>
      </c>
      <c r="B2" s="346"/>
      <c r="C2" s="346"/>
      <c r="D2" s="346"/>
      <c r="E2" s="351"/>
      <c r="F2" s="23"/>
      <c r="G2" s="23"/>
      <c r="H2" s="23"/>
      <c r="I2" s="23"/>
      <c r="J2" s="23"/>
    </row>
    <row r="3" spans="1:24" s="1" customFormat="1" ht="31.5" customHeight="1">
      <c r="A3" s="227"/>
      <c r="B3" s="40"/>
      <c r="C3" s="352"/>
      <c r="D3" s="352"/>
      <c r="E3" s="351"/>
      <c r="F3" s="23"/>
      <c r="G3" s="23"/>
      <c r="H3" s="23"/>
      <c r="I3" s="23"/>
      <c r="J3" s="23"/>
    </row>
    <row r="4" spans="1:24" s="38" customFormat="1" ht="16.5" customHeight="1">
      <c r="A4" s="228" t="s">
        <v>56</v>
      </c>
      <c r="B4" s="348" t="s">
        <v>193</v>
      </c>
      <c r="C4" s="348"/>
      <c r="D4" s="348"/>
      <c r="E4" s="39"/>
      <c r="F4" s="39"/>
      <c r="G4" s="39"/>
      <c r="H4" s="40"/>
      <c r="I4" s="40"/>
      <c r="X4" s="38" t="s">
        <v>83</v>
      </c>
    </row>
    <row r="5" spans="1:24" s="38" customFormat="1" ht="144.75" customHeight="1">
      <c r="A5" s="228" t="s">
        <v>52</v>
      </c>
      <c r="B5" s="347"/>
      <c r="C5" s="348"/>
      <c r="D5" s="348"/>
      <c r="E5" s="39"/>
      <c r="F5" s="39"/>
      <c r="G5" s="39"/>
      <c r="H5" s="40"/>
      <c r="I5" s="40"/>
      <c r="X5" s="38" t="s">
        <v>85</v>
      </c>
    </row>
    <row r="6" spans="1:24" s="38" customFormat="1">
      <c r="A6" s="228" t="s">
        <v>86</v>
      </c>
      <c r="B6" s="347"/>
      <c r="C6" s="348"/>
      <c r="D6" s="348"/>
      <c r="E6" s="39"/>
      <c r="F6" s="39"/>
      <c r="G6" s="39"/>
      <c r="H6" s="40"/>
      <c r="I6" s="40"/>
    </row>
    <row r="7" spans="1:24" s="38" customFormat="1">
      <c r="A7" s="228" t="s">
        <v>88</v>
      </c>
      <c r="B7" s="348" t="s">
        <v>194</v>
      </c>
      <c r="C7" s="348"/>
      <c r="D7" s="348"/>
      <c r="E7" s="39"/>
      <c r="F7" s="39"/>
      <c r="G7" s="39"/>
      <c r="H7" s="41"/>
      <c r="I7" s="40"/>
      <c r="X7" s="42"/>
    </row>
    <row r="8" spans="1:24" s="43" customFormat="1">
      <c r="A8" s="228" t="s">
        <v>90</v>
      </c>
      <c r="B8" s="349"/>
      <c r="C8" s="349"/>
      <c r="D8" s="349"/>
      <c r="E8" s="39"/>
    </row>
    <row r="9" spans="1:24" s="43" customFormat="1">
      <c r="A9" s="140" t="s">
        <v>91</v>
      </c>
      <c r="B9" s="73" t="str">
        <f>F17</f>
        <v>Internal Build 03112011</v>
      </c>
      <c r="C9" s="213" t="str">
        <f>G17</f>
        <v>Internal build 14112011</v>
      </c>
      <c r="D9" s="236" t="str">
        <f>H17</f>
        <v>External build 16112011</v>
      </c>
    </row>
    <row r="10" spans="1:24" s="43" customFormat="1">
      <c r="A10" s="229" t="s">
        <v>92</v>
      </c>
      <c r="B10" s="74">
        <f>SUM(B11:B14)</f>
        <v>0</v>
      </c>
      <c r="C10" s="214">
        <f>SUM(C11:C14)</f>
        <v>0</v>
      </c>
      <c r="D10" s="74">
        <f>SUM(D11:D14)</f>
        <v>0</v>
      </c>
    </row>
    <row r="11" spans="1:24" s="43" customFormat="1">
      <c r="A11" s="229" t="s">
        <v>31</v>
      </c>
      <c r="B11" s="75">
        <f>COUNTIF($F$18:$F$49393,"*Passed")</f>
        <v>0</v>
      </c>
      <c r="C11" s="215">
        <f>COUNTIF($G$18:$G$49393,"*Passed")</f>
        <v>0</v>
      </c>
      <c r="D11" s="75">
        <f>COUNTIF($H$18:$H$49393,"*Passed")</f>
        <v>0</v>
      </c>
    </row>
    <row r="12" spans="1:24" s="43" customFormat="1">
      <c r="A12" s="229" t="s">
        <v>33</v>
      </c>
      <c r="B12" s="75">
        <f>COUNTIF($F$18:$F$49113,"*Failed*")</f>
        <v>0</v>
      </c>
      <c r="C12" s="215">
        <f>COUNTIF($G$18:$G$49113,"*Failed*")</f>
        <v>0</v>
      </c>
      <c r="D12" s="75">
        <f>COUNTIF($H$18:$H$49113,"*Failed*")</f>
        <v>0</v>
      </c>
    </row>
    <row r="13" spans="1:24" s="43" customFormat="1">
      <c r="A13" s="229" t="s">
        <v>35</v>
      </c>
      <c r="B13" s="75">
        <f>COUNTIF($F$18:$F$49113,"*Not Run*")</f>
        <v>0</v>
      </c>
      <c r="C13" s="215">
        <f>COUNTIF($G$18:$G$49113,"*Not Run*")</f>
        <v>0</v>
      </c>
      <c r="D13" s="75">
        <f>COUNTIF($H$18:$H$49113,"*Not Run*")</f>
        <v>0</v>
      </c>
      <c r="E13" s="1"/>
      <c r="F13" s="1"/>
      <c r="G13" s="1"/>
      <c r="H13" s="1"/>
      <c r="I13" s="1"/>
    </row>
    <row r="14" spans="1:24" s="43" customFormat="1">
      <c r="A14" s="229" t="s">
        <v>93</v>
      </c>
      <c r="B14" s="75">
        <f>COUNTIF($F$18:$F$49113,"*NA*")</f>
        <v>0</v>
      </c>
      <c r="C14" s="215">
        <f>COUNTIF($G$18:$G$49113,"*NA*")</f>
        <v>0</v>
      </c>
      <c r="D14" s="75">
        <f>COUNTIF($H$18:$H$49113,"*NA*")</f>
        <v>0</v>
      </c>
      <c r="E14" s="1"/>
      <c r="F14" s="1"/>
      <c r="G14" s="1"/>
      <c r="H14" s="1"/>
      <c r="I14" s="1"/>
    </row>
    <row r="15" spans="1:24" s="43" customFormat="1" ht="25.5">
      <c r="A15" s="229" t="s">
        <v>94</v>
      </c>
      <c r="B15" s="75">
        <f>COUNTIF($F$18:$F$49113,"*Passed in previous build*")</f>
        <v>0</v>
      </c>
      <c r="C15" s="215">
        <f>COUNTIF($G$18:$G$49113,"*Passed in previous build*")</f>
        <v>0</v>
      </c>
      <c r="D15" s="75">
        <f>COUNTIF($H$18:$H$49113,"*Passed in previous build*")</f>
        <v>0</v>
      </c>
      <c r="E15" s="1"/>
      <c r="F15" s="1"/>
      <c r="G15" s="1"/>
      <c r="H15" s="1"/>
      <c r="I15" s="1"/>
    </row>
    <row r="16" spans="1:24" s="44" customFormat="1" ht="15" customHeight="1">
      <c r="A16" s="230"/>
      <c r="B16" s="195"/>
      <c r="C16" s="216"/>
      <c r="D16" s="237"/>
      <c r="E16" s="56"/>
      <c r="F16" s="350" t="s">
        <v>91</v>
      </c>
      <c r="G16" s="350"/>
      <c r="H16" s="350"/>
      <c r="I16" s="57"/>
    </row>
    <row r="17" spans="1:9" s="44" customFormat="1" ht="38.25">
      <c r="A17" s="231" t="s">
        <v>95</v>
      </c>
      <c r="B17" s="143" t="s">
        <v>96</v>
      </c>
      <c r="C17" s="217" t="s">
        <v>97</v>
      </c>
      <c r="D17" s="238" t="s">
        <v>98</v>
      </c>
      <c r="E17" s="143" t="s">
        <v>99</v>
      </c>
      <c r="F17" s="143" t="s">
        <v>100</v>
      </c>
      <c r="G17" s="143" t="s">
        <v>101</v>
      </c>
      <c r="H17" s="143" t="s">
        <v>102</v>
      </c>
      <c r="I17" s="143" t="s">
        <v>103</v>
      </c>
    </row>
    <row r="18" spans="1:9" s="180" customFormat="1" ht="15.75" customHeight="1">
      <c r="A18" s="232" t="s">
        <v>207</v>
      </c>
      <c r="B18" s="196"/>
      <c r="C18" s="181"/>
      <c r="D18" s="239"/>
      <c r="E18" s="182"/>
      <c r="F18" s="183"/>
      <c r="G18" s="183"/>
      <c r="H18" s="183"/>
      <c r="I18" s="182"/>
    </row>
    <row r="19" spans="1:9" s="185" customFormat="1" ht="15.75" customHeight="1">
      <c r="A19" s="233" t="s">
        <v>195</v>
      </c>
      <c r="B19" s="197"/>
      <c r="C19" s="184"/>
      <c r="D19" s="240"/>
      <c r="E19" s="186"/>
      <c r="F19" s="187"/>
      <c r="G19" s="187"/>
      <c r="H19" s="187"/>
      <c r="I19" s="186"/>
    </row>
    <row r="20" spans="1:9" s="45" customFormat="1" ht="38.25">
      <c r="A20" s="52">
        <v>1</v>
      </c>
      <c r="B20" s="203" t="s">
        <v>212</v>
      </c>
      <c r="C20" s="52" t="s">
        <v>220</v>
      </c>
      <c r="D20" s="53" t="s">
        <v>294</v>
      </c>
      <c r="E20" s="54"/>
      <c r="F20" s="52"/>
      <c r="G20" s="52"/>
      <c r="H20" s="52"/>
      <c r="I20" s="55"/>
    </row>
    <row r="21" spans="1:9" s="45" customFormat="1" ht="30">
      <c r="A21" s="62">
        <f t="shared" ref="A21:A26" ca="1" si="0">IF(OFFSET(A21,-1,0) ="",OFFSET(A21,-2,0)+1,OFFSET(A21,-1,0)+1 )</f>
        <v>2</v>
      </c>
      <c r="B21" s="203" t="s">
        <v>211</v>
      </c>
      <c r="C21" s="52" t="s">
        <v>221</v>
      </c>
      <c r="D21" s="53" t="s">
        <v>293</v>
      </c>
      <c r="E21" s="54"/>
      <c r="F21" s="52"/>
      <c r="G21" s="52"/>
      <c r="H21" s="52"/>
      <c r="I21" s="55"/>
    </row>
    <row r="22" spans="1:9" s="45" customFormat="1" ht="51">
      <c r="A22" s="62">
        <f t="shared" ca="1" si="0"/>
        <v>3</v>
      </c>
      <c r="B22" s="203" t="s">
        <v>197</v>
      </c>
      <c r="C22" s="52" t="s">
        <v>250</v>
      </c>
      <c r="D22" s="59" t="s">
        <v>292</v>
      </c>
      <c r="E22" s="54"/>
      <c r="F22" s="52"/>
      <c r="G22" s="52"/>
      <c r="H22" s="52"/>
      <c r="I22" s="55"/>
    </row>
    <row r="23" spans="1:9" s="45" customFormat="1" ht="51">
      <c r="A23" s="62">
        <f t="shared" ca="1" si="0"/>
        <v>4</v>
      </c>
      <c r="B23" s="204" t="s">
        <v>262</v>
      </c>
      <c r="C23" s="52" t="s">
        <v>264</v>
      </c>
      <c r="D23" s="59" t="s">
        <v>291</v>
      </c>
      <c r="E23" s="54"/>
      <c r="F23" s="52"/>
      <c r="G23" s="52"/>
      <c r="H23" s="52"/>
      <c r="I23" s="55"/>
    </row>
    <row r="24" spans="1:9" s="48" customFormat="1" ht="63.75">
      <c r="A24" s="62">
        <f t="shared" ca="1" si="0"/>
        <v>5</v>
      </c>
      <c r="B24" s="205" t="s">
        <v>265</v>
      </c>
      <c r="C24" s="52" t="s">
        <v>266</v>
      </c>
      <c r="D24" s="59" t="s">
        <v>290</v>
      </c>
      <c r="E24" s="54"/>
      <c r="F24" s="52"/>
      <c r="G24" s="52"/>
      <c r="H24" s="52"/>
      <c r="I24" s="61"/>
    </row>
    <row r="25" spans="1:9" s="48" customFormat="1" ht="51">
      <c r="A25" s="62">
        <f t="shared" ca="1" si="0"/>
        <v>6</v>
      </c>
      <c r="B25" s="203" t="s">
        <v>254</v>
      </c>
      <c r="C25" s="52" t="s">
        <v>255</v>
      </c>
      <c r="D25" s="59" t="s">
        <v>289</v>
      </c>
      <c r="E25" s="54"/>
      <c r="F25" s="52"/>
      <c r="G25" s="52"/>
      <c r="H25" s="52"/>
      <c r="I25" s="61"/>
    </row>
    <row r="26" spans="1:9" s="48" customFormat="1" ht="51">
      <c r="A26" s="62">
        <f t="shared" ca="1" si="0"/>
        <v>7</v>
      </c>
      <c r="B26" s="203" t="s">
        <v>268</v>
      </c>
      <c r="C26" s="222" t="s">
        <v>269</v>
      </c>
      <c r="D26" s="59" t="s">
        <v>286</v>
      </c>
      <c r="E26" s="54"/>
      <c r="F26" s="52"/>
      <c r="G26" s="52"/>
      <c r="H26" s="52"/>
      <c r="I26" s="61"/>
    </row>
    <row r="27" spans="1:9" s="48" customFormat="1" ht="76.5">
      <c r="A27" s="62">
        <f t="shared" ref="A27:A60" ca="1" si="1">IF(OFFSET(A27,-1,0) ="",OFFSET(A27,-2,0)+1,OFFSET(A27,-1,0)+1 )</f>
        <v>8</v>
      </c>
      <c r="B27" s="212" t="s">
        <v>270</v>
      </c>
      <c r="C27" s="52" t="s">
        <v>271</v>
      </c>
      <c r="D27" s="59" t="s">
        <v>288</v>
      </c>
      <c r="E27" s="54"/>
      <c r="F27" s="52"/>
      <c r="G27" s="52"/>
      <c r="H27" s="52"/>
      <c r="I27" s="61"/>
    </row>
    <row r="28" spans="1:9" s="48" customFormat="1" ht="51">
      <c r="A28" s="62">
        <f t="shared" ca="1" si="1"/>
        <v>9</v>
      </c>
      <c r="B28" s="203" t="s">
        <v>256</v>
      </c>
      <c r="C28" s="222" t="s">
        <v>257</v>
      </c>
      <c r="D28" s="222" t="s">
        <v>287</v>
      </c>
      <c r="E28" s="54"/>
      <c r="F28" s="52"/>
      <c r="G28" s="52"/>
      <c r="H28" s="52"/>
      <c r="I28" s="61"/>
    </row>
    <row r="29" spans="1:9" s="48" customFormat="1" ht="51">
      <c r="A29" s="62">
        <f t="shared" ca="1" si="1"/>
        <v>10</v>
      </c>
      <c r="B29" s="203" t="s">
        <v>253</v>
      </c>
      <c r="C29" s="222" t="s">
        <v>276</v>
      </c>
      <c r="D29" s="59" t="s">
        <v>286</v>
      </c>
      <c r="E29" s="54"/>
      <c r="F29" s="52"/>
      <c r="G29" s="52"/>
      <c r="H29" s="52"/>
      <c r="I29" s="61"/>
    </row>
    <row r="30" spans="1:9" s="179" customFormat="1" ht="15" customHeight="1">
      <c r="A30" s="176"/>
      <c r="B30" s="201" t="s">
        <v>196</v>
      </c>
      <c r="C30" s="188"/>
      <c r="D30" s="241"/>
      <c r="E30" s="189"/>
      <c r="F30" s="190"/>
      <c r="G30" s="190"/>
      <c r="H30" s="190"/>
      <c r="I30" s="189"/>
    </row>
    <row r="31" spans="1:9" s="193" customFormat="1" ht="38.25">
      <c r="A31" s="62">
        <f t="shared" ca="1" si="1"/>
        <v>11</v>
      </c>
      <c r="B31" s="203" t="s">
        <v>212</v>
      </c>
      <c r="C31" s="52" t="s">
        <v>249</v>
      </c>
      <c r="D31" s="53" t="s">
        <v>285</v>
      </c>
      <c r="E31" s="191"/>
      <c r="F31" s="192"/>
      <c r="G31" s="192"/>
      <c r="H31" s="192"/>
      <c r="I31" s="191"/>
    </row>
    <row r="32" spans="1:9" s="48" customFormat="1" ht="63.75">
      <c r="A32" s="62">
        <f t="shared" ca="1" si="1"/>
        <v>12</v>
      </c>
      <c r="B32" s="203" t="s">
        <v>198</v>
      </c>
      <c r="C32" s="52" t="s">
        <v>248</v>
      </c>
      <c r="D32" s="222" t="s">
        <v>283</v>
      </c>
      <c r="E32" s="54"/>
      <c r="F32" s="52"/>
      <c r="G32" s="52"/>
      <c r="H32" s="52"/>
      <c r="I32" s="62"/>
    </row>
    <row r="33" spans="1:9" s="48" customFormat="1" ht="66" customHeight="1">
      <c r="A33" s="62">
        <f t="shared" ca="1" si="1"/>
        <v>13</v>
      </c>
      <c r="B33" s="204" t="s">
        <v>252</v>
      </c>
      <c r="C33" s="52" t="s">
        <v>267</v>
      </c>
      <c r="D33" s="222" t="s">
        <v>284</v>
      </c>
      <c r="E33" s="54"/>
      <c r="F33" s="52"/>
      <c r="G33" s="52"/>
      <c r="H33" s="52"/>
      <c r="I33" s="62"/>
    </row>
    <row r="34" spans="1:9" s="48" customFormat="1" ht="89.25">
      <c r="A34" s="62">
        <f t="shared" ca="1" si="1"/>
        <v>14</v>
      </c>
      <c r="B34" s="205" t="s">
        <v>251</v>
      </c>
      <c r="C34" s="52" t="s">
        <v>263</v>
      </c>
      <c r="D34" s="222" t="s">
        <v>282</v>
      </c>
      <c r="E34" s="54"/>
      <c r="F34" s="52"/>
      <c r="G34" s="52"/>
      <c r="H34" s="52"/>
      <c r="I34" s="62"/>
    </row>
    <row r="35" spans="1:9" s="48" customFormat="1" ht="63.75">
      <c r="A35" s="62">
        <f t="shared" ca="1" si="1"/>
        <v>15</v>
      </c>
      <c r="B35" s="203" t="s">
        <v>258</v>
      </c>
      <c r="C35" s="52" t="s">
        <v>259</v>
      </c>
      <c r="D35" s="222" t="s">
        <v>295</v>
      </c>
      <c r="E35" s="54"/>
      <c r="F35" s="52"/>
      <c r="G35" s="52"/>
      <c r="H35" s="52"/>
      <c r="I35" s="62"/>
    </row>
    <row r="36" spans="1:9" s="48" customFormat="1" ht="63.75">
      <c r="A36" s="62">
        <f t="shared" ca="1" si="1"/>
        <v>16</v>
      </c>
      <c r="B36" s="205" t="s">
        <v>272</v>
      </c>
      <c r="C36" s="222" t="s">
        <v>273</v>
      </c>
      <c r="D36" s="222" t="s">
        <v>296</v>
      </c>
      <c r="E36" s="54"/>
      <c r="F36" s="52"/>
      <c r="G36" s="52"/>
      <c r="H36" s="52"/>
      <c r="I36" s="62"/>
    </row>
    <row r="37" spans="1:9" s="169" customFormat="1" ht="89.25">
      <c r="A37" s="209">
        <f t="shared" ca="1" si="1"/>
        <v>17</v>
      </c>
      <c r="B37" s="211" t="s">
        <v>274</v>
      </c>
      <c r="C37" s="222" t="s">
        <v>275</v>
      </c>
      <c r="D37" s="222" t="s">
        <v>297</v>
      </c>
      <c r="E37" s="167"/>
      <c r="F37" s="168"/>
      <c r="G37" s="168"/>
      <c r="H37" s="168"/>
      <c r="I37" s="167"/>
    </row>
    <row r="38" spans="1:9" s="169" customFormat="1" ht="63.75">
      <c r="A38" s="209">
        <f t="shared" ca="1" si="1"/>
        <v>18</v>
      </c>
      <c r="B38" s="211" t="s">
        <v>260</v>
      </c>
      <c r="C38" s="222" t="s">
        <v>261</v>
      </c>
      <c r="D38" s="222" t="s">
        <v>298</v>
      </c>
      <c r="E38" s="167"/>
      <c r="F38" s="168"/>
      <c r="G38" s="168"/>
      <c r="H38" s="168"/>
      <c r="I38" s="167"/>
    </row>
    <row r="39" spans="1:9" s="48" customFormat="1" ht="63.75">
      <c r="A39" s="62">
        <f t="shared" ca="1" si="1"/>
        <v>19</v>
      </c>
      <c r="B39" s="210" t="s">
        <v>277</v>
      </c>
      <c r="C39" s="222" t="s">
        <v>278</v>
      </c>
      <c r="D39" s="222" t="s">
        <v>296</v>
      </c>
      <c r="E39" s="54"/>
      <c r="F39" s="52"/>
      <c r="G39" s="52"/>
      <c r="H39" s="52"/>
      <c r="I39" s="62"/>
    </row>
    <row r="40" spans="1:9" s="179" customFormat="1" ht="15">
      <c r="A40" s="176"/>
      <c r="B40" s="202" t="s">
        <v>199</v>
      </c>
      <c r="C40" s="218"/>
      <c r="D40" s="178"/>
      <c r="E40" s="178"/>
      <c r="F40" s="177"/>
      <c r="G40" s="177"/>
      <c r="H40" s="177"/>
      <c r="I40" s="176"/>
    </row>
    <row r="41" spans="1:9" s="48" customFormat="1" ht="51">
      <c r="A41" s="62">
        <f t="shared" ca="1" si="1"/>
        <v>20</v>
      </c>
      <c r="B41" s="170" t="s">
        <v>200</v>
      </c>
      <c r="C41" s="52" t="s">
        <v>247</v>
      </c>
      <c r="D41" s="54" t="s">
        <v>223</v>
      </c>
      <c r="E41" s="54"/>
      <c r="F41" s="52"/>
      <c r="G41" s="52"/>
      <c r="H41" s="52"/>
      <c r="I41" s="62"/>
    </row>
    <row r="42" spans="1:9" s="193" customFormat="1" ht="51">
      <c r="A42" s="62">
        <f t="shared" ca="1" si="1"/>
        <v>21</v>
      </c>
      <c r="B42" s="170" t="s">
        <v>201</v>
      </c>
      <c r="C42" s="52" t="s">
        <v>246</v>
      </c>
      <c r="D42" s="224" t="s">
        <v>222</v>
      </c>
      <c r="E42" s="224"/>
      <c r="F42" s="225"/>
      <c r="G42" s="225"/>
      <c r="H42" s="225"/>
      <c r="I42" s="226"/>
    </row>
    <row r="43" spans="1:9" s="48" customFormat="1" ht="51">
      <c r="A43" s="62">
        <f t="shared" ca="1" si="1"/>
        <v>22</v>
      </c>
      <c r="B43" s="194" t="s">
        <v>202</v>
      </c>
      <c r="C43" s="222" t="s">
        <v>245</v>
      </c>
      <c r="D43" s="173" t="s">
        <v>299</v>
      </c>
      <c r="E43" s="174"/>
      <c r="F43" s="172"/>
      <c r="G43" s="172"/>
      <c r="H43" s="172"/>
      <c r="I43" s="171"/>
    </row>
    <row r="44" spans="1:9" s="175" customFormat="1" ht="51">
      <c r="A44" s="62">
        <f t="shared" ca="1" si="1"/>
        <v>23</v>
      </c>
      <c r="B44" s="206" t="s">
        <v>203</v>
      </c>
      <c r="C44" s="222" t="s">
        <v>244</v>
      </c>
      <c r="D44" s="206" t="s">
        <v>300</v>
      </c>
    </row>
    <row r="45" spans="1:9" s="200" customFormat="1" ht="15" customHeight="1">
      <c r="A45" s="176"/>
      <c r="B45" s="208" t="s">
        <v>204</v>
      </c>
      <c r="C45" s="220"/>
      <c r="D45" s="242"/>
    </row>
    <row r="46" spans="1:9" s="175" customFormat="1" ht="63.75">
      <c r="A46" s="62">
        <f t="shared" ca="1" si="1"/>
        <v>24</v>
      </c>
      <c r="B46" s="206" t="s">
        <v>210</v>
      </c>
      <c r="C46" s="222" t="s">
        <v>280</v>
      </c>
      <c r="D46" s="206" t="s">
        <v>301</v>
      </c>
    </row>
    <row r="47" spans="1:9" s="175" customFormat="1" ht="89.25">
      <c r="A47" s="62">
        <f t="shared" ca="1" si="1"/>
        <v>25</v>
      </c>
      <c r="B47" s="206" t="s">
        <v>224</v>
      </c>
      <c r="C47" s="222" t="s">
        <v>281</v>
      </c>
      <c r="D47" s="206" t="s">
        <v>302</v>
      </c>
    </row>
    <row r="48" spans="1:9" s="175" customFormat="1" ht="51">
      <c r="A48" s="62">
        <f t="shared" ca="1" si="1"/>
        <v>26</v>
      </c>
      <c r="B48" s="206" t="s">
        <v>208</v>
      </c>
      <c r="C48" s="206" t="s">
        <v>243</v>
      </c>
      <c r="D48" s="206" t="s">
        <v>303</v>
      </c>
    </row>
    <row r="49" spans="1:5" s="200" customFormat="1">
      <c r="A49" s="176"/>
      <c r="B49" s="208" t="s">
        <v>206</v>
      </c>
      <c r="C49" s="220"/>
      <c r="D49" s="242"/>
    </row>
    <row r="50" spans="1:5" s="175" customFormat="1" ht="63.75">
      <c r="A50" s="62">
        <f t="shared" ca="1" si="1"/>
        <v>27</v>
      </c>
      <c r="B50" s="206" t="s">
        <v>225</v>
      </c>
      <c r="C50" s="206" t="s">
        <v>231</v>
      </c>
      <c r="D50" s="223" t="s">
        <v>304</v>
      </c>
    </row>
    <row r="51" spans="1:5" s="175" customFormat="1" ht="51">
      <c r="A51" s="62">
        <f t="shared" ca="1" si="1"/>
        <v>28</v>
      </c>
      <c r="B51" s="206" t="s">
        <v>227</v>
      </c>
      <c r="C51" s="206" t="s">
        <v>279</v>
      </c>
      <c r="D51" s="206" t="s">
        <v>305</v>
      </c>
    </row>
    <row r="52" spans="1:5" s="175" customFormat="1" ht="63.75">
      <c r="A52" s="62">
        <f t="shared" ca="1" si="1"/>
        <v>29</v>
      </c>
      <c r="B52" s="222" t="s">
        <v>226</v>
      </c>
      <c r="C52" s="60" t="s">
        <v>232</v>
      </c>
      <c r="D52" s="60" t="s">
        <v>306</v>
      </c>
      <c r="E52" s="244"/>
    </row>
    <row r="53" spans="1:5" s="175" customFormat="1" ht="51">
      <c r="A53" s="62">
        <f t="shared" ca="1" si="1"/>
        <v>30</v>
      </c>
      <c r="B53" s="222" t="s">
        <v>228</v>
      </c>
      <c r="C53" s="60" t="s">
        <v>230</v>
      </c>
      <c r="D53" s="60" t="s">
        <v>307</v>
      </c>
      <c r="E53" s="244"/>
    </row>
    <row r="54" spans="1:5" s="175" customFormat="1" ht="63.75">
      <c r="A54" s="62">
        <f t="shared" ca="1" si="1"/>
        <v>31</v>
      </c>
      <c r="B54" s="206" t="s">
        <v>229</v>
      </c>
      <c r="C54" s="206" t="s">
        <v>219</v>
      </c>
      <c r="D54" s="206" t="s">
        <v>307</v>
      </c>
    </row>
    <row r="55" spans="1:5" s="200" customFormat="1">
      <c r="A55" s="176"/>
      <c r="B55" s="208" t="s">
        <v>205</v>
      </c>
      <c r="C55" s="220"/>
      <c r="D55" s="242"/>
    </row>
    <row r="56" spans="1:5" s="175" customFormat="1" ht="93.75" customHeight="1">
      <c r="A56" s="62">
        <f t="shared" ca="1" si="1"/>
        <v>32</v>
      </c>
      <c r="B56" s="206" t="s">
        <v>214</v>
      </c>
      <c r="C56" s="206" t="s">
        <v>213</v>
      </c>
      <c r="D56" s="206" t="s">
        <v>308</v>
      </c>
    </row>
    <row r="57" spans="1:5" s="175" customFormat="1" ht="89.25" customHeight="1">
      <c r="A57" s="62">
        <f t="shared" ca="1" si="1"/>
        <v>33</v>
      </c>
      <c r="B57" s="206" t="s">
        <v>215</v>
      </c>
      <c r="C57" s="206" t="s">
        <v>213</v>
      </c>
      <c r="D57" s="206" t="s">
        <v>309</v>
      </c>
    </row>
    <row r="58" spans="1:5" s="175" customFormat="1" ht="89.25">
      <c r="A58" s="62">
        <f t="shared" ca="1" si="1"/>
        <v>34</v>
      </c>
      <c r="B58" s="206" t="s">
        <v>216</v>
      </c>
      <c r="C58" s="206" t="s">
        <v>233</v>
      </c>
      <c r="D58" s="206" t="s">
        <v>310</v>
      </c>
    </row>
    <row r="59" spans="1:5" s="175" customFormat="1" ht="89.25">
      <c r="A59" s="62">
        <f t="shared" ca="1" si="1"/>
        <v>35</v>
      </c>
      <c r="B59" s="206" t="s">
        <v>217</v>
      </c>
      <c r="C59" s="206" t="s">
        <v>234</v>
      </c>
      <c r="D59" s="206" t="s">
        <v>310</v>
      </c>
    </row>
    <row r="60" spans="1:5" s="175" customFormat="1" ht="63.75">
      <c r="A60" s="62">
        <f t="shared" ca="1" si="1"/>
        <v>36</v>
      </c>
      <c r="B60" s="206" t="s">
        <v>209</v>
      </c>
      <c r="C60" s="207" t="s">
        <v>235</v>
      </c>
      <c r="D60" s="206" t="s">
        <v>311</v>
      </c>
    </row>
    <row r="61" spans="1:5" s="175" customFormat="1" ht="76.5">
      <c r="A61" s="62">
        <v>35</v>
      </c>
      <c r="B61" s="206" t="s">
        <v>218</v>
      </c>
      <c r="C61" s="207" t="s">
        <v>236</v>
      </c>
      <c r="D61" s="223" t="s">
        <v>312</v>
      </c>
    </row>
    <row r="62" spans="1:5" s="175" customFormat="1">
      <c r="A62" s="62"/>
      <c r="B62" s="198"/>
      <c r="C62" s="219"/>
      <c r="D62" s="223"/>
    </row>
    <row r="63" spans="1:5" s="175" customFormat="1">
      <c r="A63" s="62"/>
      <c r="B63" s="198"/>
      <c r="C63" s="219"/>
      <c r="D63" s="223"/>
    </row>
    <row r="64" spans="1:5" s="175" customFormat="1">
      <c r="A64" s="62"/>
      <c r="B64" s="198"/>
      <c r="C64" s="219"/>
      <c r="D64" s="223"/>
    </row>
    <row r="65" spans="1:4" s="175" customFormat="1">
      <c r="A65" s="62"/>
      <c r="B65" s="198"/>
      <c r="C65" s="219"/>
      <c r="D65" s="223"/>
    </row>
    <row r="66" spans="1:4" s="175" customFormat="1">
      <c r="A66" s="62"/>
      <c r="B66" s="198"/>
      <c r="C66" s="219"/>
      <c r="D66" s="223"/>
    </row>
    <row r="67" spans="1:4" s="175" customFormat="1">
      <c r="A67" s="62"/>
      <c r="B67" s="198"/>
      <c r="C67" s="219"/>
      <c r="D67" s="223"/>
    </row>
    <row r="68" spans="1:4" s="175" customFormat="1">
      <c r="A68" s="62"/>
      <c r="B68" s="198"/>
      <c r="C68" s="219"/>
      <c r="D68" s="223"/>
    </row>
    <row r="69" spans="1:4" s="175" customFormat="1">
      <c r="A69" s="62"/>
      <c r="B69" s="198"/>
      <c r="C69" s="219"/>
      <c r="D69" s="223"/>
    </row>
    <row r="70" spans="1:4" s="175" customFormat="1">
      <c r="A70" s="62"/>
      <c r="B70" s="198"/>
      <c r="C70" s="219"/>
      <c r="D70" s="223"/>
    </row>
    <row r="71" spans="1:4" s="175" customFormat="1">
      <c r="A71" s="62"/>
      <c r="B71" s="198"/>
      <c r="C71" s="219"/>
      <c r="D71" s="223"/>
    </row>
    <row r="72" spans="1:4" s="175" customFormat="1">
      <c r="A72" s="62"/>
      <c r="B72" s="198"/>
      <c r="C72" s="219"/>
      <c r="D72" s="223"/>
    </row>
    <row r="73" spans="1:4" s="175" customFormat="1">
      <c r="A73" s="62"/>
      <c r="B73" s="198"/>
      <c r="C73" s="219"/>
      <c r="D73" s="223"/>
    </row>
    <row r="74" spans="1:4" s="175" customFormat="1">
      <c r="A74" s="62"/>
      <c r="B74" s="198"/>
      <c r="C74" s="219"/>
      <c r="D74" s="223"/>
    </row>
    <row r="75" spans="1:4" s="175" customFormat="1">
      <c r="A75" s="62"/>
      <c r="B75" s="198"/>
      <c r="C75" s="219"/>
      <c r="D75" s="223"/>
    </row>
    <row r="76" spans="1:4" s="175" customFormat="1">
      <c r="A76" s="62"/>
      <c r="B76" s="198"/>
      <c r="C76" s="219"/>
      <c r="D76" s="223"/>
    </row>
    <row r="77" spans="1:4" s="175" customFormat="1">
      <c r="A77" s="62"/>
      <c r="B77" s="198"/>
      <c r="C77" s="219"/>
      <c r="D77" s="223"/>
    </row>
    <row r="78" spans="1:4" s="175" customFormat="1">
      <c r="A78" s="62"/>
      <c r="B78" s="198"/>
      <c r="C78" s="219"/>
      <c r="D78" s="223"/>
    </row>
    <row r="79" spans="1:4" s="175" customFormat="1">
      <c r="A79" s="62"/>
      <c r="B79" s="198"/>
      <c r="C79" s="219"/>
      <c r="D79" s="223"/>
    </row>
    <row r="80" spans="1:4" s="175" customFormat="1">
      <c r="A80" s="234"/>
      <c r="B80" s="198"/>
      <c r="C80" s="219"/>
      <c r="D80" s="223"/>
    </row>
    <row r="81" spans="1:4" s="175" customFormat="1">
      <c r="A81" s="234"/>
      <c r="B81" s="198"/>
      <c r="C81" s="219"/>
      <c r="D81" s="223"/>
    </row>
    <row r="82" spans="1:4" s="175" customFormat="1">
      <c r="A82" s="234"/>
      <c r="B82" s="198"/>
      <c r="C82" s="219"/>
      <c r="D82" s="223"/>
    </row>
    <row r="83" spans="1:4" s="175" customFormat="1">
      <c r="A83" s="234"/>
      <c r="B83" s="198"/>
      <c r="C83" s="219"/>
      <c r="D83" s="223"/>
    </row>
    <row r="84" spans="1:4" s="175" customFormat="1">
      <c r="A84" s="234"/>
      <c r="B84" s="198"/>
      <c r="C84" s="219"/>
      <c r="D84" s="223"/>
    </row>
    <row r="85" spans="1:4" s="175" customFormat="1">
      <c r="A85" s="234"/>
      <c r="B85" s="198"/>
      <c r="C85" s="219"/>
      <c r="D85" s="223"/>
    </row>
    <row r="86" spans="1:4" s="175" customFormat="1">
      <c r="A86" s="234"/>
      <c r="B86" s="198"/>
      <c r="C86" s="219"/>
      <c r="D86" s="223"/>
    </row>
    <row r="87" spans="1:4" s="175" customFormat="1">
      <c r="A87" s="234"/>
      <c r="B87" s="198"/>
      <c r="C87" s="219"/>
      <c r="D87" s="223"/>
    </row>
    <row r="88" spans="1:4" s="175" customFormat="1">
      <c r="A88" s="234"/>
      <c r="B88" s="198"/>
      <c r="C88" s="219"/>
      <c r="D88" s="223"/>
    </row>
    <row r="89" spans="1:4" s="175" customFormat="1">
      <c r="A89" s="234"/>
      <c r="B89" s="198"/>
      <c r="C89" s="219"/>
      <c r="D89" s="223"/>
    </row>
    <row r="90" spans="1:4" s="175" customFormat="1">
      <c r="A90" s="234"/>
      <c r="B90" s="198"/>
      <c r="C90" s="219"/>
      <c r="D90" s="223"/>
    </row>
    <row r="91" spans="1:4" s="175" customFormat="1">
      <c r="A91" s="234"/>
      <c r="B91" s="198"/>
      <c r="C91" s="219"/>
      <c r="D91" s="223"/>
    </row>
    <row r="92" spans="1:4" s="175" customFormat="1">
      <c r="A92" s="234"/>
      <c r="B92" s="198"/>
      <c r="C92" s="219"/>
      <c r="D92" s="223"/>
    </row>
    <row r="93" spans="1:4" s="175" customFormat="1">
      <c r="A93" s="234"/>
      <c r="B93" s="198"/>
      <c r="C93" s="219"/>
      <c r="D93" s="223"/>
    </row>
    <row r="94" spans="1:4" s="175" customFormat="1">
      <c r="A94" s="234"/>
      <c r="B94" s="198"/>
      <c r="C94" s="219"/>
      <c r="D94" s="223"/>
    </row>
    <row r="95" spans="1:4" s="175" customFormat="1">
      <c r="A95" s="234"/>
      <c r="B95" s="198"/>
      <c r="C95" s="219"/>
      <c r="D95" s="223"/>
    </row>
    <row r="96" spans="1:4" s="175" customFormat="1">
      <c r="A96" s="234"/>
      <c r="B96" s="198"/>
      <c r="C96" s="219"/>
      <c r="D96" s="223"/>
    </row>
    <row r="97" spans="1:4" s="175" customFormat="1">
      <c r="A97" s="234"/>
      <c r="B97" s="198"/>
      <c r="C97" s="219"/>
      <c r="D97" s="223"/>
    </row>
    <row r="98" spans="1:4" s="175" customFormat="1">
      <c r="A98" s="234"/>
      <c r="B98" s="198"/>
      <c r="C98" s="219"/>
      <c r="D98" s="223"/>
    </row>
    <row r="99" spans="1:4" s="175" customFormat="1">
      <c r="A99" s="234"/>
      <c r="B99" s="198"/>
      <c r="C99" s="219"/>
      <c r="D99" s="223"/>
    </row>
    <row r="100" spans="1:4" s="175" customFormat="1">
      <c r="A100" s="234"/>
      <c r="B100" s="198"/>
      <c r="C100" s="219"/>
      <c r="D100" s="223"/>
    </row>
    <row r="101" spans="1:4" s="175" customFormat="1">
      <c r="A101" s="234"/>
      <c r="B101" s="198"/>
      <c r="C101" s="219"/>
      <c r="D101" s="223"/>
    </row>
    <row r="102" spans="1:4" s="175" customFormat="1">
      <c r="A102" s="234"/>
      <c r="B102" s="198"/>
      <c r="C102" s="219"/>
      <c r="D102" s="223"/>
    </row>
    <row r="103" spans="1:4" s="175" customFormat="1">
      <c r="A103" s="234"/>
      <c r="B103" s="198"/>
      <c r="C103" s="219"/>
      <c r="D103" s="223"/>
    </row>
    <row r="104" spans="1:4" s="175" customFormat="1">
      <c r="A104" s="234"/>
      <c r="B104" s="198"/>
      <c r="C104" s="219"/>
      <c r="D104" s="223"/>
    </row>
    <row r="105" spans="1:4" s="175" customFormat="1">
      <c r="A105" s="234"/>
      <c r="B105" s="198"/>
      <c r="C105" s="219"/>
      <c r="D105" s="223"/>
    </row>
    <row r="106" spans="1:4" s="175" customFormat="1">
      <c r="A106" s="234"/>
      <c r="B106" s="198"/>
      <c r="C106" s="219"/>
      <c r="D106" s="223"/>
    </row>
    <row r="107" spans="1:4" s="175" customFormat="1">
      <c r="A107" s="234"/>
      <c r="B107" s="198"/>
      <c r="C107" s="219"/>
      <c r="D107" s="223"/>
    </row>
    <row r="108" spans="1:4" s="175" customFormat="1">
      <c r="A108" s="234"/>
      <c r="B108" s="198"/>
      <c r="C108" s="219"/>
      <c r="D108" s="223"/>
    </row>
    <row r="109" spans="1:4" s="175" customFormat="1">
      <c r="A109" s="234"/>
      <c r="B109" s="198"/>
      <c r="C109" s="219"/>
      <c r="D109" s="223"/>
    </row>
    <row r="110" spans="1:4" s="175" customFormat="1">
      <c r="A110" s="234"/>
      <c r="B110" s="198"/>
      <c r="C110" s="219"/>
      <c r="D110" s="223"/>
    </row>
    <row r="111" spans="1:4" s="175" customFormat="1">
      <c r="A111" s="234"/>
      <c r="B111" s="198"/>
      <c r="C111" s="219"/>
      <c r="D111" s="223"/>
    </row>
    <row r="112" spans="1:4" s="175" customFormat="1">
      <c r="A112" s="234"/>
      <c r="B112" s="198"/>
      <c r="C112" s="219"/>
      <c r="D112" s="223"/>
    </row>
    <row r="113" spans="1:4" s="175" customFormat="1">
      <c r="A113" s="234"/>
      <c r="B113" s="198"/>
      <c r="C113" s="219"/>
      <c r="D113" s="223"/>
    </row>
    <row r="114" spans="1:4" s="175" customFormat="1">
      <c r="A114" s="234"/>
      <c r="B114" s="198"/>
      <c r="C114" s="219"/>
      <c r="D114" s="223"/>
    </row>
    <row r="115" spans="1:4" s="175" customFormat="1">
      <c r="A115" s="234"/>
      <c r="B115" s="198"/>
      <c r="C115" s="219"/>
      <c r="D115" s="223"/>
    </row>
    <row r="116" spans="1:4" s="175" customFormat="1">
      <c r="A116" s="234"/>
      <c r="B116" s="198"/>
      <c r="C116" s="219"/>
      <c r="D116" s="223"/>
    </row>
    <row r="117" spans="1:4" s="175" customFormat="1">
      <c r="A117" s="234"/>
      <c r="B117" s="198"/>
      <c r="C117" s="219"/>
      <c r="D117" s="223"/>
    </row>
    <row r="118" spans="1:4" s="175" customFormat="1">
      <c r="A118" s="234"/>
      <c r="B118" s="198"/>
      <c r="C118" s="219"/>
      <c r="D118" s="223"/>
    </row>
    <row r="119" spans="1:4" s="175" customFormat="1">
      <c r="A119" s="234"/>
      <c r="B119" s="198"/>
      <c r="C119" s="219"/>
      <c r="D119" s="223"/>
    </row>
    <row r="120" spans="1:4" s="175" customFormat="1">
      <c r="A120" s="234"/>
      <c r="B120" s="198"/>
      <c r="C120" s="219"/>
      <c r="D120" s="223"/>
    </row>
    <row r="121" spans="1:4" s="175" customFormat="1">
      <c r="A121" s="234"/>
      <c r="B121" s="198"/>
      <c r="C121" s="219"/>
      <c r="D121" s="223"/>
    </row>
    <row r="122" spans="1:4" s="175" customFormat="1">
      <c r="A122" s="234"/>
      <c r="B122" s="198"/>
      <c r="C122" s="219"/>
      <c r="D122" s="223"/>
    </row>
    <row r="123" spans="1:4" s="175" customFormat="1">
      <c r="A123" s="234"/>
      <c r="B123" s="198"/>
      <c r="C123" s="219"/>
      <c r="D123" s="223"/>
    </row>
    <row r="124" spans="1:4" s="175" customFormat="1">
      <c r="A124" s="234"/>
      <c r="B124" s="198"/>
      <c r="C124" s="219"/>
      <c r="D124" s="223"/>
    </row>
    <row r="125" spans="1:4" s="175" customFormat="1">
      <c r="A125" s="234"/>
      <c r="B125" s="198"/>
      <c r="C125" s="219"/>
      <c r="D125" s="223"/>
    </row>
    <row r="126" spans="1:4" s="175" customFormat="1">
      <c r="A126" s="234"/>
      <c r="B126" s="198"/>
      <c r="C126" s="219"/>
      <c r="D126" s="223"/>
    </row>
    <row r="127" spans="1:4" s="175" customFormat="1">
      <c r="A127" s="234"/>
      <c r="B127" s="198"/>
      <c r="C127" s="219"/>
      <c r="D127" s="223"/>
    </row>
    <row r="128" spans="1:4" s="175" customFormat="1">
      <c r="A128" s="234"/>
      <c r="B128" s="198"/>
      <c r="C128" s="219"/>
      <c r="D128" s="223"/>
    </row>
    <row r="129" spans="1:4" s="175" customFormat="1">
      <c r="A129" s="234"/>
      <c r="B129" s="198"/>
      <c r="C129" s="219"/>
      <c r="D129" s="223"/>
    </row>
    <row r="130" spans="1:4" s="175" customFormat="1">
      <c r="A130" s="234"/>
      <c r="B130" s="198"/>
      <c r="C130" s="219"/>
      <c r="D130" s="223"/>
    </row>
    <row r="131" spans="1:4" s="175" customFormat="1">
      <c r="A131" s="234"/>
      <c r="B131" s="198"/>
      <c r="C131" s="219"/>
      <c r="D131" s="223"/>
    </row>
    <row r="132" spans="1:4" s="175" customFormat="1">
      <c r="A132" s="234"/>
      <c r="B132" s="198"/>
      <c r="C132" s="219"/>
      <c r="D132" s="223"/>
    </row>
    <row r="133" spans="1:4" s="175" customFormat="1">
      <c r="A133" s="234"/>
      <c r="B133" s="198"/>
      <c r="C133" s="219"/>
      <c r="D133" s="223"/>
    </row>
    <row r="134" spans="1:4" s="175" customFormat="1">
      <c r="A134" s="234"/>
      <c r="B134" s="198"/>
      <c r="C134" s="219"/>
      <c r="D134" s="223"/>
    </row>
    <row r="135" spans="1:4" s="175" customFormat="1">
      <c r="A135" s="234"/>
      <c r="B135" s="198"/>
      <c r="C135" s="219"/>
      <c r="D135" s="223"/>
    </row>
    <row r="136" spans="1:4" s="175" customFormat="1">
      <c r="A136" s="234"/>
      <c r="B136" s="198"/>
      <c r="C136" s="219"/>
      <c r="D136" s="223"/>
    </row>
    <row r="137" spans="1:4" s="175" customFormat="1">
      <c r="A137" s="234"/>
      <c r="B137" s="198"/>
      <c r="C137" s="219"/>
      <c r="D137" s="223"/>
    </row>
    <row r="138" spans="1:4" s="175" customFormat="1">
      <c r="A138" s="234"/>
      <c r="B138" s="198"/>
      <c r="C138" s="219"/>
      <c r="D138" s="223"/>
    </row>
    <row r="139" spans="1:4" s="175" customFormat="1">
      <c r="A139" s="234"/>
      <c r="B139" s="198"/>
      <c r="C139" s="219"/>
      <c r="D139" s="223"/>
    </row>
    <row r="140" spans="1:4" s="175" customFormat="1">
      <c r="A140" s="234"/>
      <c r="B140" s="198"/>
      <c r="C140" s="219"/>
      <c r="D140" s="223"/>
    </row>
    <row r="141" spans="1:4" s="175" customFormat="1">
      <c r="A141" s="234"/>
      <c r="B141" s="198"/>
      <c r="C141" s="219"/>
      <c r="D141" s="223"/>
    </row>
    <row r="142" spans="1:4" s="175" customFormat="1">
      <c r="A142" s="234"/>
      <c r="B142" s="198"/>
      <c r="C142" s="219"/>
      <c r="D142" s="223"/>
    </row>
    <row r="143" spans="1:4" s="175" customFormat="1">
      <c r="A143" s="234"/>
      <c r="B143" s="198"/>
      <c r="C143" s="219"/>
      <c r="D143" s="223"/>
    </row>
    <row r="144" spans="1:4" s="175" customFormat="1">
      <c r="A144" s="234"/>
      <c r="B144" s="198"/>
      <c r="C144" s="219"/>
      <c r="D144" s="223"/>
    </row>
    <row r="145" spans="1:4" s="175" customFormat="1">
      <c r="A145" s="234"/>
      <c r="B145" s="198"/>
      <c r="C145" s="219"/>
      <c r="D145" s="223"/>
    </row>
    <row r="146" spans="1:4" s="175" customFormat="1">
      <c r="A146" s="234"/>
      <c r="B146" s="198"/>
      <c r="C146" s="219"/>
      <c r="D146" s="223"/>
    </row>
    <row r="147" spans="1:4" s="175" customFormat="1">
      <c r="A147" s="234"/>
      <c r="B147" s="198"/>
      <c r="C147" s="219"/>
      <c r="D147" s="223"/>
    </row>
    <row r="148" spans="1:4" s="175" customFormat="1">
      <c r="A148" s="234"/>
      <c r="B148" s="198"/>
      <c r="C148" s="219"/>
      <c r="D148" s="223"/>
    </row>
    <row r="149" spans="1:4" s="175" customFormat="1">
      <c r="A149" s="234"/>
      <c r="B149" s="198"/>
      <c r="C149" s="219"/>
      <c r="D149" s="223"/>
    </row>
    <row r="150" spans="1:4" s="175" customFormat="1">
      <c r="A150" s="234"/>
      <c r="B150" s="198"/>
      <c r="C150" s="219"/>
      <c r="D150" s="223"/>
    </row>
    <row r="151" spans="1:4" s="175" customFormat="1">
      <c r="A151" s="234"/>
      <c r="B151" s="198"/>
      <c r="C151" s="219"/>
      <c r="D151" s="223"/>
    </row>
    <row r="152" spans="1:4" s="175" customFormat="1">
      <c r="A152" s="234"/>
      <c r="B152" s="198"/>
      <c r="C152" s="219"/>
      <c r="D152" s="223"/>
    </row>
    <row r="153" spans="1:4" s="175" customFormat="1">
      <c r="A153" s="234"/>
      <c r="B153" s="198"/>
      <c r="C153" s="219"/>
      <c r="D153" s="223"/>
    </row>
    <row r="154" spans="1:4" s="175" customFormat="1">
      <c r="A154" s="234"/>
      <c r="B154" s="198"/>
      <c r="C154" s="219"/>
      <c r="D154" s="223"/>
    </row>
    <row r="155" spans="1:4" s="175" customFormat="1">
      <c r="A155" s="234"/>
      <c r="B155" s="198"/>
      <c r="C155" s="219"/>
      <c r="D155" s="223"/>
    </row>
    <row r="156" spans="1:4" s="175" customFormat="1">
      <c r="A156" s="234"/>
      <c r="B156" s="198"/>
      <c r="C156" s="219"/>
      <c r="D156" s="223"/>
    </row>
    <row r="157" spans="1:4" s="175" customFormat="1">
      <c r="A157" s="234"/>
      <c r="B157" s="198"/>
      <c r="C157" s="219"/>
      <c r="D157" s="223"/>
    </row>
    <row r="158" spans="1:4" s="175" customFormat="1">
      <c r="A158" s="234"/>
      <c r="B158" s="198"/>
      <c r="C158" s="219"/>
      <c r="D158" s="223"/>
    </row>
    <row r="159" spans="1:4" s="175" customFormat="1">
      <c r="A159" s="234"/>
      <c r="B159" s="198"/>
      <c r="C159" s="219"/>
      <c r="D159" s="223"/>
    </row>
    <row r="160" spans="1:4" s="175" customFormat="1">
      <c r="A160" s="234"/>
      <c r="B160" s="198"/>
      <c r="C160" s="219"/>
      <c r="D160" s="223"/>
    </row>
    <row r="161" spans="1:4" s="175" customFormat="1">
      <c r="A161" s="234"/>
      <c r="B161" s="198"/>
      <c r="C161" s="219"/>
      <c r="D161" s="223"/>
    </row>
    <row r="162" spans="1:4" s="175" customFormat="1">
      <c r="A162" s="234"/>
      <c r="B162" s="198"/>
      <c r="C162" s="219"/>
      <c r="D162" s="223"/>
    </row>
    <row r="163" spans="1:4" s="175" customFormat="1">
      <c r="A163" s="234"/>
      <c r="B163" s="198"/>
      <c r="C163" s="219"/>
      <c r="D163" s="223"/>
    </row>
    <row r="164" spans="1:4" s="175" customFormat="1">
      <c r="A164" s="234"/>
      <c r="B164" s="198"/>
      <c r="C164" s="219"/>
      <c r="D164" s="223"/>
    </row>
    <row r="165" spans="1:4" s="175" customFormat="1">
      <c r="A165" s="234"/>
      <c r="B165" s="198"/>
      <c r="C165" s="219"/>
      <c r="D165" s="223"/>
    </row>
    <row r="166" spans="1:4" s="175" customFormat="1">
      <c r="A166" s="234"/>
      <c r="B166" s="198"/>
      <c r="C166" s="219"/>
      <c r="D166" s="223"/>
    </row>
    <row r="167" spans="1:4" s="175" customFormat="1">
      <c r="A167" s="234"/>
      <c r="B167" s="198"/>
      <c r="C167" s="219"/>
      <c r="D167" s="223"/>
    </row>
    <row r="168" spans="1:4" s="175" customFormat="1">
      <c r="A168" s="234"/>
      <c r="B168" s="198"/>
      <c r="C168" s="219"/>
      <c r="D168" s="223"/>
    </row>
    <row r="169" spans="1:4" s="175" customFormat="1">
      <c r="A169" s="234"/>
      <c r="B169" s="198"/>
      <c r="C169" s="219"/>
      <c r="D169" s="223"/>
    </row>
    <row r="170" spans="1:4" s="175" customFormat="1">
      <c r="A170" s="234"/>
      <c r="B170" s="198"/>
      <c r="C170" s="219"/>
      <c r="D170" s="223"/>
    </row>
    <row r="171" spans="1:4" s="175" customFormat="1">
      <c r="A171" s="234"/>
      <c r="B171" s="198"/>
      <c r="C171" s="219"/>
      <c r="D171" s="223"/>
    </row>
    <row r="172" spans="1:4" s="175" customFormat="1">
      <c r="A172" s="234"/>
      <c r="B172" s="198"/>
      <c r="C172" s="219"/>
      <c r="D172" s="223"/>
    </row>
    <row r="173" spans="1:4" s="175" customFormat="1">
      <c r="A173" s="234"/>
      <c r="B173" s="198"/>
      <c r="C173" s="219"/>
      <c r="D173" s="223"/>
    </row>
    <row r="174" spans="1:4" s="175" customFormat="1">
      <c r="A174" s="234"/>
      <c r="B174" s="198"/>
      <c r="C174" s="219"/>
      <c r="D174" s="223"/>
    </row>
    <row r="175" spans="1:4" s="175" customFormat="1">
      <c r="A175" s="234"/>
      <c r="B175" s="198"/>
      <c r="C175" s="219"/>
      <c r="D175" s="223"/>
    </row>
    <row r="176" spans="1:4" s="175" customFormat="1">
      <c r="A176" s="234"/>
      <c r="B176" s="198"/>
      <c r="C176" s="219"/>
      <c r="D176" s="223"/>
    </row>
    <row r="177" spans="1:4" s="175" customFormat="1">
      <c r="A177" s="234"/>
      <c r="B177" s="198"/>
      <c r="C177" s="219"/>
      <c r="D177" s="223"/>
    </row>
    <row r="178" spans="1:4" s="175" customFormat="1">
      <c r="A178" s="234"/>
      <c r="B178" s="198"/>
      <c r="C178" s="219"/>
      <c r="D178" s="223"/>
    </row>
    <row r="179" spans="1:4" s="175" customFormat="1">
      <c r="A179" s="234"/>
      <c r="B179" s="198"/>
      <c r="C179" s="219"/>
      <c r="D179" s="223"/>
    </row>
    <row r="180" spans="1:4" s="175" customFormat="1">
      <c r="A180" s="234"/>
      <c r="B180" s="198"/>
      <c r="C180" s="219"/>
      <c r="D180" s="223"/>
    </row>
    <row r="181" spans="1:4" s="175" customFormat="1">
      <c r="A181" s="234"/>
      <c r="B181" s="198"/>
      <c r="C181" s="219"/>
      <c r="D181" s="223"/>
    </row>
    <row r="182" spans="1:4" s="175" customFormat="1">
      <c r="A182" s="234"/>
      <c r="B182" s="198"/>
      <c r="C182" s="219"/>
      <c r="D182" s="223"/>
    </row>
    <row r="183" spans="1:4" s="175" customFormat="1">
      <c r="A183" s="234"/>
      <c r="B183" s="198"/>
      <c r="C183" s="219"/>
      <c r="D183" s="223"/>
    </row>
    <row r="184" spans="1:4" s="175" customFormat="1">
      <c r="A184" s="234"/>
      <c r="B184" s="198"/>
      <c r="C184" s="219"/>
      <c r="D184" s="223"/>
    </row>
    <row r="185" spans="1:4" s="175" customFormat="1">
      <c r="A185" s="234"/>
      <c r="B185" s="198"/>
      <c r="C185" s="219"/>
      <c r="D185" s="223"/>
    </row>
    <row r="186" spans="1:4" s="175" customFormat="1">
      <c r="A186" s="234"/>
      <c r="B186" s="198"/>
      <c r="C186" s="219"/>
      <c r="D186" s="223"/>
    </row>
    <row r="187" spans="1:4" s="175" customFormat="1">
      <c r="A187" s="234"/>
      <c r="B187" s="198"/>
      <c r="C187" s="219"/>
      <c r="D187" s="223"/>
    </row>
    <row r="188" spans="1:4" s="175" customFormat="1">
      <c r="A188" s="234"/>
      <c r="B188" s="198"/>
      <c r="C188" s="219"/>
      <c r="D188" s="223"/>
    </row>
    <row r="189" spans="1:4" s="175" customFormat="1">
      <c r="A189" s="234"/>
      <c r="B189" s="198"/>
      <c r="C189" s="219"/>
      <c r="D189" s="223"/>
    </row>
    <row r="190" spans="1:4" s="175" customFormat="1">
      <c r="A190" s="234"/>
      <c r="B190" s="198"/>
      <c r="C190" s="219"/>
      <c r="D190" s="223"/>
    </row>
    <row r="191" spans="1:4" s="175" customFormat="1">
      <c r="A191" s="234"/>
      <c r="B191" s="198"/>
      <c r="C191" s="219"/>
      <c r="D191" s="223"/>
    </row>
    <row r="192" spans="1:4" s="175" customFormat="1">
      <c r="A192" s="234"/>
      <c r="B192" s="198"/>
      <c r="C192" s="219"/>
      <c r="D192" s="223"/>
    </row>
    <row r="193" spans="1:4" s="175" customFormat="1">
      <c r="A193" s="234"/>
      <c r="B193" s="198"/>
      <c r="C193" s="219"/>
      <c r="D193" s="223"/>
    </row>
    <row r="194" spans="1:4" s="175" customFormat="1">
      <c r="A194" s="234"/>
      <c r="B194" s="198"/>
      <c r="C194" s="219"/>
      <c r="D194" s="223"/>
    </row>
    <row r="195" spans="1:4" s="175" customFormat="1">
      <c r="A195" s="234"/>
      <c r="B195" s="198"/>
      <c r="C195" s="219"/>
      <c r="D195" s="223"/>
    </row>
    <row r="196" spans="1:4" s="175" customFormat="1">
      <c r="A196" s="234"/>
      <c r="B196" s="198"/>
      <c r="C196" s="219"/>
      <c r="D196" s="223"/>
    </row>
    <row r="197" spans="1:4" s="175" customFormat="1">
      <c r="A197" s="234"/>
      <c r="B197" s="198"/>
      <c r="C197" s="219"/>
      <c r="D197" s="223"/>
    </row>
    <row r="198" spans="1:4" s="175" customFormat="1">
      <c r="A198" s="234"/>
      <c r="B198" s="198"/>
      <c r="C198" s="219"/>
      <c r="D198" s="223"/>
    </row>
    <row r="199" spans="1:4" s="175" customFormat="1">
      <c r="A199" s="234"/>
      <c r="B199" s="198"/>
      <c r="C199" s="219"/>
      <c r="D199" s="223"/>
    </row>
    <row r="200" spans="1:4" s="175" customFormat="1">
      <c r="A200" s="234"/>
      <c r="B200" s="198"/>
      <c r="C200" s="219"/>
      <c r="D200" s="223"/>
    </row>
    <row r="201" spans="1:4" s="175" customFormat="1">
      <c r="A201" s="234"/>
      <c r="B201" s="198"/>
      <c r="C201" s="219"/>
      <c r="D201" s="223"/>
    </row>
    <row r="202" spans="1:4" s="175" customFormat="1">
      <c r="A202" s="234"/>
      <c r="B202" s="198"/>
      <c r="C202" s="219"/>
      <c r="D202" s="223"/>
    </row>
    <row r="203" spans="1:4" s="175" customFormat="1">
      <c r="A203" s="234"/>
      <c r="B203" s="198"/>
      <c r="C203" s="219"/>
      <c r="D203" s="223"/>
    </row>
    <row r="204" spans="1:4" s="175" customFormat="1">
      <c r="A204" s="234"/>
      <c r="B204" s="198"/>
      <c r="C204" s="219"/>
      <c r="D204" s="223"/>
    </row>
    <row r="205" spans="1:4" s="175" customFormat="1">
      <c r="A205" s="234"/>
      <c r="B205" s="198"/>
      <c r="C205" s="219"/>
      <c r="D205" s="223"/>
    </row>
    <row r="206" spans="1:4" s="175" customFormat="1">
      <c r="A206" s="234"/>
      <c r="B206" s="198"/>
      <c r="C206" s="219"/>
      <c r="D206" s="223"/>
    </row>
    <row r="207" spans="1:4" s="175" customFormat="1">
      <c r="A207" s="234"/>
      <c r="B207" s="198"/>
      <c r="C207" s="219"/>
      <c r="D207" s="223"/>
    </row>
    <row r="208" spans="1:4" s="175" customFormat="1">
      <c r="A208" s="234"/>
      <c r="B208" s="198"/>
      <c r="C208" s="219"/>
      <c r="D208" s="223"/>
    </row>
    <row r="209" spans="1:4" s="175" customFormat="1">
      <c r="A209" s="234"/>
      <c r="B209" s="198"/>
      <c r="C209" s="219"/>
      <c r="D209" s="223"/>
    </row>
    <row r="210" spans="1:4" s="175" customFormat="1">
      <c r="A210" s="234"/>
      <c r="B210" s="198"/>
      <c r="C210" s="219"/>
      <c r="D210" s="223"/>
    </row>
    <row r="211" spans="1:4" s="175" customFormat="1">
      <c r="A211" s="234"/>
      <c r="B211" s="198"/>
      <c r="C211" s="219"/>
      <c r="D211" s="223"/>
    </row>
    <row r="212" spans="1:4" s="175" customFormat="1">
      <c r="A212" s="234"/>
      <c r="B212" s="198"/>
      <c r="C212" s="219"/>
      <c r="D212" s="223"/>
    </row>
    <row r="213" spans="1:4" s="175" customFormat="1">
      <c r="A213" s="234"/>
      <c r="B213" s="198"/>
      <c r="C213" s="219"/>
      <c r="D213" s="223"/>
    </row>
    <row r="214" spans="1:4" s="175" customFormat="1">
      <c r="A214" s="234"/>
      <c r="B214" s="198"/>
      <c r="C214" s="219"/>
      <c r="D214" s="223"/>
    </row>
    <row r="215" spans="1:4" s="175" customFormat="1">
      <c r="A215" s="234"/>
      <c r="B215" s="198"/>
      <c r="C215" s="219"/>
      <c r="D215" s="223"/>
    </row>
    <row r="216" spans="1:4" s="175" customFormat="1">
      <c r="A216" s="234"/>
      <c r="B216" s="198"/>
      <c r="C216" s="219"/>
      <c r="D216" s="223"/>
    </row>
    <row r="217" spans="1:4" s="175" customFormat="1">
      <c r="A217" s="234"/>
      <c r="B217" s="198"/>
      <c r="C217" s="219"/>
      <c r="D217" s="223"/>
    </row>
    <row r="218" spans="1:4" s="175" customFormat="1">
      <c r="A218" s="234"/>
      <c r="B218" s="198"/>
      <c r="C218" s="219"/>
      <c r="D218" s="223"/>
    </row>
    <row r="219" spans="1:4" s="175" customFormat="1">
      <c r="A219" s="234"/>
      <c r="B219" s="198"/>
      <c r="C219" s="219"/>
      <c r="D219" s="223"/>
    </row>
    <row r="220" spans="1:4" s="175" customFormat="1">
      <c r="A220" s="234"/>
      <c r="B220" s="198"/>
      <c r="C220" s="219"/>
      <c r="D220" s="223"/>
    </row>
    <row r="221" spans="1:4" s="175" customFormat="1">
      <c r="A221" s="234"/>
      <c r="B221" s="198"/>
      <c r="C221" s="219"/>
      <c r="D221" s="223"/>
    </row>
    <row r="222" spans="1:4" s="175" customFormat="1">
      <c r="A222" s="234"/>
      <c r="B222" s="198"/>
      <c r="C222" s="219"/>
      <c r="D222" s="223"/>
    </row>
    <row r="223" spans="1:4" s="175" customFormat="1">
      <c r="A223" s="234"/>
      <c r="B223" s="198"/>
      <c r="C223" s="219"/>
      <c r="D223" s="223"/>
    </row>
    <row r="224" spans="1:4" s="175" customFormat="1">
      <c r="A224" s="234"/>
      <c r="B224" s="198"/>
      <c r="C224" s="219"/>
      <c r="D224" s="223"/>
    </row>
    <row r="225" spans="1:4" s="175" customFormat="1">
      <c r="A225" s="234"/>
      <c r="B225" s="198"/>
      <c r="C225" s="219"/>
      <c r="D225" s="223"/>
    </row>
    <row r="226" spans="1:4" s="175" customFormat="1">
      <c r="A226" s="234"/>
      <c r="B226" s="198"/>
      <c r="C226" s="219"/>
      <c r="D226" s="223"/>
    </row>
    <row r="227" spans="1:4" s="175" customFormat="1">
      <c r="A227" s="234"/>
      <c r="B227" s="198"/>
      <c r="C227" s="219"/>
      <c r="D227" s="223"/>
    </row>
    <row r="228" spans="1:4" s="175" customFormat="1">
      <c r="A228" s="234"/>
      <c r="B228" s="198"/>
      <c r="C228" s="219"/>
      <c r="D228" s="223"/>
    </row>
    <row r="229" spans="1:4" s="175" customFormat="1">
      <c r="A229" s="234"/>
      <c r="B229" s="198"/>
      <c r="C229" s="219"/>
      <c r="D229" s="223"/>
    </row>
    <row r="230" spans="1:4" s="175" customFormat="1">
      <c r="A230" s="234"/>
      <c r="B230" s="198"/>
      <c r="C230" s="219"/>
      <c r="D230" s="223"/>
    </row>
    <row r="231" spans="1:4" s="175" customFormat="1">
      <c r="A231" s="234"/>
      <c r="B231" s="198"/>
      <c r="C231" s="219"/>
      <c r="D231" s="223"/>
    </row>
    <row r="232" spans="1:4" s="175" customFormat="1">
      <c r="A232" s="234"/>
      <c r="B232" s="198"/>
      <c r="C232" s="219"/>
      <c r="D232" s="223"/>
    </row>
    <row r="233" spans="1:4" s="175" customFormat="1">
      <c r="A233" s="234"/>
      <c r="B233" s="198"/>
      <c r="C233" s="219"/>
      <c r="D233" s="223"/>
    </row>
    <row r="234" spans="1:4" s="175" customFormat="1">
      <c r="A234" s="234"/>
      <c r="B234" s="198"/>
      <c r="C234" s="219"/>
      <c r="D234" s="223"/>
    </row>
    <row r="235" spans="1:4" s="175" customFormat="1">
      <c r="A235" s="234"/>
      <c r="B235" s="198"/>
      <c r="C235" s="219"/>
      <c r="D235" s="223"/>
    </row>
    <row r="236" spans="1:4" s="175" customFormat="1">
      <c r="A236" s="234"/>
      <c r="B236" s="198"/>
      <c r="C236" s="219"/>
      <c r="D236" s="223"/>
    </row>
    <row r="237" spans="1:4" s="175" customFormat="1">
      <c r="A237" s="234"/>
      <c r="B237" s="198"/>
      <c r="C237" s="219"/>
      <c r="D237" s="223"/>
    </row>
    <row r="238" spans="1:4" s="175" customFormat="1">
      <c r="A238" s="234"/>
      <c r="B238" s="198"/>
      <c r="C238" s="219"/>
      <c r="D238" s="223"/>
    </row>
    <row r="239" spans="1:4" s="175" customFormat="1">
      <c r="A239" s="234"/>
      <c r="B239" s="198"/>
      <c r="C239" s="219"/>
      <c r="D239" s="223"/>
    </row>
    <row r="240" spans="1:4" s="175" customFormat="1">
      <c r="A240" s="234"/>
      <c r="B240" s="198"/>
      <c r="C240" s="219"/>
      <c r="D240" s="223"/>
    </row>
    <row r="241" spans="1:4" s="175" customFormat="1">
      <c r="A241" s="234"/>
      <c r="B241" s="198"/>
      <c r="C241" s="219"/>
      <c r="D241" s="223"/>
    </row>
    <row r="242" spans="1:4" s="175" customFormat="1">
      <c r="A242" s="234"/>
      <c r="B242" s="198"/>
      <c r="C242" s="219"/>
      <c r="D242" s="223"/>
    </row>
    <row r="243" spans="1:4" s="175" customFormat="1">
      <c r="A243" s="234"/>
      <c r="B243" s="198"/>
      <c r="C243" s="219"/>
      <c r="D243" s="223"/>
    </row>
    <row r="244" spans="1:4" s="175" customFormat="1">
      <c r="A244" s="234"/>
      <c r="B244" s="198"/>
      <c r="C244" s="219"/>
      <c r="D244" s="223"/>
    </row>
    <row r="245" spans="1:4" s="175" customFormat="1">
      <c r="A245" s="234"/>
      <c r="B245" s="198"/>
      <c r="C245" s="219"/>
      <c r="D245" s="223"/>
    </row>
    <row r="246" spans="1:4" s="175" customFormat="1">
      <c r="A246" s="234"/>
      <c r="B246" s="198"/>
      <c r="C246" s="219"/>
      <c r="D246" s="223"/>
    </row>
    <row r="247" spans="1:4" s="175" customFormat="1">
      <c r="A247" s="234"/>
      <c r="B247" s="198"/>
      <c r="C247" s="219"/>
      <c r="D247" s="223"/>
    </row>
    <row r="248" spans="1:4" s="175" customFormat="1">
      <c r="A248" s="234"/>
      <c r="B248" s="198"/>
      <c r="C248" s="219"/>
      <c r="D248" s="223"/>
    </row>
    <row r="249" spans="1:4" s="175" customFormat="1">
      <c r="A249" s="234"/>
      <c r="B249" s="198"/>
      <c r="C249" s="219"/>
      <c r="D249" s="223"/>
    </row>
    <row r="250" spans="1:4" s="175" customFormat="1">
      <c r="A250" s="234"/>
      <c r="B250" s="198"/>
      <c r="C250" s="219"/>
      <c r="D250" s="223"/>
    </row>
    <row r="251" spans="1:4" s="175" customFormat="1">
      <c r="A251" s="234"/>
      <c r="B251" s="198"/>
      <c r="C251" s="219"/>
      <c r="D251" s="223"/>
    </row>
    <row r="252" spans="1:4" s="175" customFormat="1">
      <c r="A252" s="234"/>
      <c r="B252" s="198"/>
      <c r="C252" s="219"/>
      <c r="D252" s="223"/>
    </row>
    <row r="253" spans="1:4" s="175" customFormat="1">
      <c r="A253" s="234"/>
      <c r="B253" s="198"/>
      <c r="C253" s="219"/>
      <c r="D253" s="223"/>
    </row>
    <row r="254" spans="1:4" s="175" customFormat="1">
      <c r="A254" s="234"/>
      <c r="B254" s="198"/>
      <c r="C254" s="219"/>
      <c r="D254" s="223"/>
    </row>
    <row r="255" spans="1:4" s="175" customFormat="1">
      <c r="A255" s="234"/>
      <c r="B255" s="198"/>
      <c r="C255" s="219"/>
      <c r="D255" s="223"/>
    </row>
    <row r="256" spans="1:4" s="175" customFormat="1">
      <c r="A256" s="234"/>
      <c r="B256" s="198"/>
      <c r="C256" s="219"/>
      <c r="D256" s="223"/>
    </row>
    <row r="257" spans="1:4" s="175" customFormat="1">
      <c r="A257" s="234"/>
      <c r="B257" s="198"/>
      <c r="C257" s="219"/>
      <c r="D257" s="223"/>
    </row>
    <row r="258" spans="1:4" s="175" customFormat="1">
      <c r="A258" s="234"/>
      <c r="B258" s="198"/>
      <c r="C258" s="219"/>
      <c r="D258" s="223"/>
    </row>
    <row r="259" spans="1:4" s="175" customFormat="1">
      <c r="A259" s="234"/>
      <c r="B259" s="198"/>
      <c r="C259" s="219"/>
      <c r="D259" s="223"/>
    </row>
    <row r="260" spans="1:4" s="175" customFormat="1">
      <c r="A260" s="234"/>
      <c r="B260" s="198"/>
      <c r="C260" s="219"/>
      <c r="D260" s="223"/>
    </row>
    <row r="261" spans="1:4" s="175" customFormat="1">
      <c r="A261" s="234"/>
      <c r="B261" s="198"/>
      <c r="C261" s="219"/>
      <c r="D261" s="223"/>
    </row>
    <row r="262" spans="1:4" s="175" customFormat="1">
      <c r="A262" s="234"/>
      <c r="B262" s="198"/>
      <c r="C262" s="219"/>
      <c r="D262" s="223"/>
    </row>
    <row r="263" spans="1:4" s="175" customFormat="1">
      <c r="A263" s="234"/>
      <c r="B263" s="198"/>
      <c r="C263" s="219"/>
      <c r="D263" s="223"/>
    </row>
    <row r="264" spans="1:4" s="175" customFormat="1">
      <c r="A264" s="234"/>
      <c r="B264" s="198"/>
      <c r="C264" s="219"/>
      <c r="D264" s="223"/>
    </row>
    <row r="265" spans="1:4" s="175" customFormat="1">
      <c r="A265" s="234"/>
      <c r="B265" s="198"/>
      <c r="C265" s="219"/>
      <c r="D265" s="223"/>
    </row>
    <row r="266" spans="1:4" s="175" customFormat="1">
      <c r="A266" s="234"/>
      <c r="B266" s="198"/>
      <c r="C266" s="219"/>
      <c r="D266" s="223"/>
    </row>
    <row r="267" spans="1:4" s="175" customFormat="1">
      <c r="A267" s="234"/>
      <c r="B267" s="198"/>
      <c r="C267" s="219"/>
      <c r="D267" s="223"/>
    </row>
    <row r="268" spans="1:4" s="175" customFormat="1">
      <c r="A268" s="234"/>
      <c r="B268" s="198"/>
      <c r="C268" s="219"/>
      <c r="D268" s="223"/>
    </row>
    <row r="269" spans="1:4" s="175" customFormat="1">
      <c r="A269" s="234"/>
      <c r="B269" s="198"/>
      <c r="C269" s="219"/>
      <c r="D269" s="223"/>
    </row>
    <row r="270" spans="1:4" s="175" customFormat="1">
      <c r="A270" s="234"/>
      <c r="B270" s="198"/>
      <c r="C270" s="219"/>
      <c r="D270" s="223"/>
    </row>
    <row r="271" spans="1:4" s="175" customFormat="1">
      <c r="A271" s="234"/>
      <c r="B271" s="198"/>
      <c r="C271" s="219"/>
      <c r="D271" s="223"/>
    </row>
    <row r="272" spans="1:4" s="175" customFormat="1">
      <c r="A272" s="234"/>
      <c r="B272" s="198"/>
      <c r="C272" s="219"/>
      <c r="D272" s="223"/>
    </row>
    <row r="273" spans="1:4" s="175" customFormat="1">
      <c r="A273" s="234"/>
      <c r="B273" s="198"/>
      <c r="C273" s="219"/>
      <c r="D273" s="223"/>
    </row>
    <row r="274" spans="1:4" s="175" customFormat="1">
      <c r="A274" s="234"/>
      <c r="B274" s="198"/>
      <c r="C274" s="219"/>
      <c r="D274" s="223"/>
    </row>
    <row r="275" spans="1:4" s="175" customFormat="1">
      <c r="A275" s="234"/>
      <c r="B275" s="198"/>
      <c r="C275" s="219"/>
      <c r="D275" s="223"/>
    </row>
    <row r="276" spans="1:4" s="175" customFormat="1">
      <c r="A276" s="234"/>
      <c r="B276" s="198"/>
      <c r="C276" s="219"/>
      <c r="D276" s="223"/>
    </row>
    <row r="277" spans="1:4" s="175" customFormat="1">
      <c r="A277" s="234"/>
      <c r="B277" s="198"/>
      <c r="C277" s="219"/>
      <c r="D277" s="223"/>
    </row>
    <row r="278" spans="1:4" s="175" customFormat="1">
      <c r="A278" s="234"/>
      <c r="B278" s="198"/>
      <c r="C278" s="219"/>
      <c r="D278" s="223"/>
    </row>
    <row r="279" spans="1:4" s="175" customFormat="1">
      <c r="A279" s="234"/>
      <c r="B279" s="198"/>
      <c r="C279" s="219"/>
      <c r="D279" s="223"/>
    </row>
    <row r="280" spans="1:4" s="175" customFormat="1">
      <c r="A280" s="234"/>
      <c r="B280" s="198"/>
      <c r="C280" s="219"/>
      <c r="D280" s="223"/>
    </row>
    <row r="281" spans="1:4" s="175" customFormat="1">
      <c r="A281" s="234"/>
      <c r="B281" s="198"/>
      <c r="C281" s="219"/>
      <c r="D281" s="223"/>
    </row>
    <row r="282" spans="1:4" s="175" customFormat="1">
      <c r="A282" s="234"/>
      <c r="B282" s="198"/>
      <c r="C282" s="219"/>
      <c r="D282" s="223"/>
    </row>
    <row r="283" spans="1:4" s="175" customFormat="1">
      <c r="A283" s="234"/>
      <c r="B283" s="198"/>
      <c r="C283" s="219"/>
      <c r="D283" s="223"/>
    </row>
    <row r="284" spans="1:4" s="175" customFormat="1">
      <c r="A284" s="234"/>
      <c r="B284" s="198"/>
      <c r="C284" s="219"/>
      <c r="D284" s="223"/>
    </row>
    <row r="285" spans="1:4" s="175" customFormat="1">
      <c r="A285" s="234"/>
      <c r="B285" s="198"/>
      <c r="C285" s="219"/>
      <c r="D285" s="223"/>
    </row>
    <row r="286" spans="1:4" s="175" customFormat="1">
      <c r="A286" s="234"/>
      <c r="B286" s="198"/>
      <c r="C286" s="219"/>
      <c r="D286" s="223"/>
    </row>
    <row r="287" spans="1:4" s="175" customFormat="1">
      <c r="A287" s="234"/>
      <c r="B287" s="198"/>
      <c r="C287" s="219"/>
      <c r="D287" s="223"/>
    </row>
    <row r="288" spans="1:4" s="175" customFormat="1">
      <c r="A288" s="234"/>
      <c r="B288" s="198"/>
      <c r="C288" s="219"/>
      <c r="D288" s="223"/>
    </row>
    <row r="289" spans="1:4" s="175" customFormat="1">
      <c r="A289" s="234"/>
      <c r="B289" s="198"/>
      <c r="C289" s="219"/>
      <c r="D289" s="223"/>
    </row>
    <row r="290" spans="1:4" s="175" customFormat="1">
      <c r="A290" s="234"/>
      <c r="B290" s="198"/>
      <c r="C290" s="219"/>
      <c r="D290" s="223"/>
    </row>
    <row r="291" spans="1:4" s="175" customFormat="1">
      <c r="A291" s="234"/>
      <c r="B291" s="198"/>
      <c r="C291" s="219"/>
      <c r="D291" s="223"/>
    </row>
    <row r="292" spans="1:4" s="175" customFormat="1">
      <c r="A292" s="234"/>
      <c r="B292" s="198"/>
      <c r="C292" s="219"/>
      <c r="D292" s="223"/>
    </row>
    <row r="293" spans="1:4" s="175" customFormat="1">
      <c r="A293" s="234"/>
      <c r="B293" s="198"/>
      <c r="C293" s="219"/>
      <c r="D293" s="223"/>
    </row>
    <row r="294" spans="1:4" s="175" customFormat="1">
      <c r="A294" s="234"/>
      <c r="B294" s="198"/>
      <c r="C294" s="219"/>
      <c r="D294" s="223"/>
    </row>
    <row r="295" spans="1:4" s="175" customFormat="1">
      <c r="A295" s="234"/>
      <c r="B295" s="198"/>
      <c r="C295" s="219"/>
      <c r="D295" s="223"/>
    </row>
    <row r="296" spans="1:4" s="175" customFormat="1">
      <c r="A296" s="234"/>
      <c r="B296" s="198"/>
      <c r="C296" s="219"/>
      <c r="D296" s="223"/>
    </row>
    <row r="297" spans="1:4" s="175" customFormat="1">
      <c r="A297" s="234"/>
      <c r="B297" s="198"/>
      <c r="C297" s="219"/>
      <c r="D297" s="223"/>
    </row>
    <row r="298" spans="1:4" s="175" customFormat="1">
      <c r="A298" s="234"/>
      <c r="B298" s="198"/>
      <c r="C298" s="219"/>
      <c r="D298" s="223"/>
    </row>
    <row r="299" spans="1:4" s="175" customFormat="1">
      <c r="A299" s="234"/>
      <c r="B299" s="198"/>
      <c r="C299" s="219"/>
      <c r="D299" s="223"/>
    </row>
    <row r="300" spans="1:4" s="175" customFormat="1">
      <c r="A300" s="234"/>
      <c r="B300" s="198"/>
      <c r="C300" s="219"/>
      <c r="D300" s="223"/>
    </row>
    <row r="301" spans="1:4" s="175" customFormat="1">
      <c r="A301" s="234"/>
      <c r="B301" s="198"/>
      <c r="C301" s="219"/>
      <c r="D301" s="223"/>
    </row>
    <row r="302" spans="1:4" s="175" customFormat="1">
      <c r="A302" s="234"/>
      <c r="B302" s="198"/>
      <c r="C302" s="219"/>
      <c r="D302" s="223"/>
    </row>
    <row r="303" spans="1:4" s="175" customFormat="1">
      <c r="A303" s="234"/>
      <c r="B303" s="198"/>
      <c r="C303" s="219"/>
      <c r="D303" s="223"/>
    </row>
    <row r="304" spans="1:4" s="175" customFormat="1">
      <c r="A304" s="234"/>
      <c r="B304" s="198"/>
      <c r="C304" s="219"/>
      <c r="D304" s="223"/>
    </row>
    <row r="305" spans="1:4" s="175" customFormat="1">
      <c r="A305" s="234"/>
      <c r="B305" s="198"/>
      <c r="C305" s="219"/>
      <c r="D305" s="223"/>
    </row>
    <row r="306" spans="1:4" s="175" customFormat="1">
      <c r="A306" s="234"/>
      <c r="B306" s="198"/>
      <c r="C306" s="219"/>
      <c r="D306" s="223"/>
    </row>
    <row r="307" spans="1:4" s="175" customFormat="1">
      <c r="A307" s="234"/>
      <c r="B307" s="198"/>
      <c r="C307" s="219"/>
      <c r="D307" s="223"/>
    </row>
    <row r="308" spans="1:4" s="175" customFormat="1">
      <c r="A308" s="234"/>
      <c r="B308" s="198"/>
      <c r="C308" s="219"/>
      <c r="D308" s="223"/>
    </row>
    <row r="309" spans="1:4" s="175" customFormat="1">
      <c r="A309" s="234"/>
      <c r="B309" s="198"/>
      <c r="C309" s="219"/>
      <c r="D309" s="223"/>
    </row>
    <row r="310" spans="1:4" s="175" customFormat="1">
      <c r="A310" s="234"/>
      <c r="B310" s="198"/>
      <c r="C310" s="219"/>
      <c r="D310" s="223"/>
    </row>
    <row r="311" spans="1:4" s="175" customFormat="1">
      <c r="A311" s="234"/>
      <c r="B311" s="198"/>
      <c r="C311" s="219"/>
      <c r="D311" s="223"/>
    </row>
    <row r="312" spans="1:4" s="175" customFormat="1">
      <c r="A312" s="234"/>
      <c r="B312" s="198"/>
      <c r="C312" s="219"/>
      <c r="D312" s="223"/>
    </row>
    <row r="313" spans="1:4" s="175" customFormat="1">
      <c r="A313" s="234"/>
      <c r="B313" s="198"/>
      <c r="C313" s="219"/>
      <c r="D313" s="223"/>
    </row>
    <row r="314" spans="1:4" s="175" customFormat="1">
      <c r="A314" s="234"/>
      <c r="B314" s="198"/>
      <c r="C314" s="219"/>
      <c r="D314" s="223"/>
    </row>
    <row r="315" spans="1:4" s="175" customFormat="1">
      <c r="A315" s="234"/>
      <c r="B315" s="198"/>
      <c r="C315" s="219"/>
      <c r="D315" s="223"/>
    </row>
    <row r="316" spans="1:4" s="175" customFormat="1">
      <c r="A316" s="234"/>
      <c r="B316" s="198"/>
      <c r="C316" s="219"/>
      <c r="D316" s="223"/>
    </row>
    <row r="317" spans="1:4" s="175" customFormat="1">
      <c r="A317" s="234"/>
      <c r="B317" s="198"/>
      <c r="C317" s="219"/>
      <c r="D317" s="223"/>
    </row>
    <row r="318" spans="1:4" s="175" customFormat="1">
      <c r="A318" s="234"/>
      <c r="B318" s="198"/>
      <c r="C318" s="219"/>
      <c r="D318" s="223"/>
    </row>
    <row r="319" spans="1:4" s="175" customFormat="1">
      <c r="A319" s="234"/>
      <c r="B319" s="198"/>
      <c r="C319" s="219"/>
      <c r="D319" s="223"/>
    </row>
    <row r="320" spans="1:4" s="175" customFormat="1">
      <c r="A320" s="234"/>
      <c r="B320" s="198"/>
      <c r="C320" s="219"/>
      <c r="D320" s="223"/>
    </row>
    <row r="321" spans="1:4" s="175" customFormat="1">
      <c r="A321" s="234"/>
      <c r="B321" s="198"/>
      <c r="C321" s="219"/>
      <c r="D321" s="223"/>
    </row>
    <row r="322" spans="1:4" s="175" customFormat="1">
      <c r="A322" s="234"/>
      <c r="B322" s="198"/>
      <c r="C322" s="219"/>
      <c r="D322" s="223"/>
    </row>
    <row r="323" spans="1:4" s="175" customFormat="1">
      <c r="A323" s="234"/>
      <c r="B323" s="198"/>
      <c r="C323" s="219"/>
      <c r="D323" s="223"/>
    </row>
    <row r="324" spans="1:4" s="175" customFormat="1">
      <c r="A324" s="234"/>
      <c r="B324" s="198"/>
      <c r="C324" s="219"/>
      <c r="D324" s="223"/>
    </row>
    <row r="325" spans="1:4" s="175" customFormat="1">
      <c r="A325" s="234"/>
      <c r="B325" s="198"/>
      <c r="C325" s="219"/>
      <c r="D325" s="223"/>
    </row>
    <row r="326" spans="1:4" s="175" customFormat="1">
      <c r="A326" s="234"/>
      <c r="B326" s="198"/>
      <c r="C326" s="219"/>
      <c r="D326" s="223"/>
    </row>
    <row r="327" spans="1:4" s="175" customFormat="1">
      <c r="A327" s="234"/>
      <c r="B327" s="198"/>
      <c r="C327" s="219"/>
      <c r="D327" s="223"/>
    </row>
    <row r="328" spans="1:4" s="175" customFormat="1">
      <c r="A328" s="234"/>
      <c r="B328" s="198"/>
      <c r="C328" s="219"/>
      <c r="D328" s="223"/>
    </row>
    <row r="329" spans="1:4" s="175" customFormat="1">
      <c r="A329" s="234"/>
      <c r="B329" s="198"/>
      <c r="C329" s="219"/>
      <c r="D329" s="223"/>
    </row>
    <row r="330" spans="1:4" s="175" customFormat="1">
      <c r="A330" s="234"/>
      <c r="B330" s="198"/>
      <c r="C330" s="219"/>
      <c r="D330" s="223"/>
    </row>
    <row r="331" spans="1:4" s="175" customFormat="1">
      <c r="A331" s="234"/>
      <c r="B331" s="198"/>
      <c r="C331" s="219"/>
      <c r="D331" s="223"/>
    </row>
    <row r="332" spans="1:4" s="175" customFormat="1">
      <c r="A332" s="234"/>
      <c r="B332" s="198"/>
      <c r="C332" s="219"/>
      <c r="D332" s="223"/>
    </row>
    <row r="333" spans="1:4" s="175" customFormat="1">
      <c r="A333" s="234"/>
      <c r="B333" s="198"/>
      <c r="C333" s="219"/>
      <c r="D333" s="223"/>
    </row>
    <row r="334" spans="1:4" s="175" customFormat="1">
      <c r="A334" s="234"/>
      <c r="B334" s="198"/>
      <c r="C334" s="219"/>
      <c r="D334" s="223"/>
    </row>
    <row r="335" spans="1:4" s="175" customFormat="1">
      <c r="A335" s="234"/>
      <c r="B335" s="198"/>
      <c r="C335" s="219"/>
      <c r="D335" s="223"/>
    </row>
    <row r="336" spans="1:4" s="175" customFormat="1">
      <c r="A336" s="234"/>
      <c r="B336" s="198"/>
      <c r="C336" s="219"/>
      <c r="D336" s="223"/>
    </row>
    <row r="337" spans="1:4" s="175" customFormat="1">
      <c r="A337" s="234"/>
      <c r="B337" s="198"/>
      <c r="C337" s="219"/>
      <c r="D337" s="223"/>
    </row>
    <row r="338" spans="1:4" s="175" customFormat="1">
      <c r="A338" s="234"/>
      <c r="B338" s="198"/>
      <c r="C338" s="219"/>
      <c r="D338" s="223"/>
    </row>
    <row r="339" spans="1:4" s="175" customFormat="1">
      <c r="A339" s="234"/>
      <c r="B339" s="198"/>
      <c r="C339" s="219"/>
      <c r="D339" s="223"/>
    </row>
    <row r="340" spans="1:4" s="175" customFormat="1">
      <c r="A340" s="234"/>
      <c r="B340" s="198"/>
      <c r="C340" s="219"/>
      <c r="D340" s="223"/>
    </row>
    <row r="341" spans="1:4" s="175" customFormat="1">
      <c r="A341" s="234"/>
      <c r="B341" s="198"/>
      <c r="C341" s="219"/>
      <c r="D341" s="223"/>
    </row>
    <row r="342" spans="1:4" s="175" customFormat="1">
      <c r="A342" s="234"/>
      <c r="B342" s="198"/>
      <c r="C342" s="219"/>
      <c r="D342" s="223"/>
    </row>
    <row r="343" spans="1:4" s="175" customFormat="1">
      <c r="A343" s="234"/>
      <c r="B343" s="198"/>
      <c r="C343" s="219"/>
      <c r="D343" s="223"/>
    </row>
    <row r="344" spans="1:4" s="175" customFormat="1">
      <c r="A344" s="234"/>
      <c r="B344" s="198"/>
      <c r="C344" s="219"/>
      <c r="D344" s="223"/>
    </row>
    <row r="345" spans="1:4" s="175" customFormat="1">
      <c r="A345" s="234"/>
      <c r="B345" s="198"/>
      <c r="C345" s="219"/>
      <c r="D345" s="223"/>
    </row>
    <row r="346" spans="1:4" s="175" customFormat="1">
      <c r="A346" s="234"/>
      <c r="B346" s="198"/>
      <c r="C346" s="219"/>
      <c r="D346" s="223"/>
    </row>
    <row r="347" spans="1:4" s="175" customFormat="1">
      <c r="A347" s="234"/>
      <c r="B347" s="198"/>
      <c r="C347" s="219"/>
      <c r="D347" s="223"/>
    </row>
    <row r="348" spans="1:4" s="175" customFormat="1">
      <c r="A348" s="234"/>
      <c r="B348" s="198"/>
      <c r="C348" s="219"/>
      <c r="D348" s="223"/>
    </row>
    <row r="349" spans="1:4" s="175" customFormat="1">
      <c r="A349" s="234"/>
      <c r="B349" s="198"/>
      <c r="C349" s="219"/>
      <c r="D349" s="223"/>
    </row>
    <row r="350" spans="1:4" s="175" customFormat="1">
      <c r="A350" s="234"/>
      <c r="B350" s="198"/>
      <c r="C350" s="219"/>
      <c r="D350" s="223"/>
    </row>
    <row r="351" spans="1:4" s="175" customFormat="1">
      <c r="A351" s="234"/>
      <c r="B351" s="198"/>
      <c r="C351" s="219"/>
      <c r="D351" s="223"/>
    </row>
    <row r="352" spans="1:4" s="175" customFormat="1">
      <c r="A352" s="234"/>
      <c r="B352" s="198"/>
      <c r="C352" s="219"/>
      <c r="D352" s="223"/>
    </row>
    <row r="353" spans="1:4" s="175" customFormat="1">
      <c r="A353" s="234"/>
      <c r="B353" s="198"/>
      <c r="C353" s="219"/>
      <c r="D353" s="223"/>
    </row>
    <row r="354" spans="1:4" s="175" customFormat="1">
      <c r="A354" s="234"/>
      <c r="B354" s="198"/>
      <c r="C354" s="219"/>
      <c r="D354" s="223"/>
    </row>
    <row r="355" spans="1:4" s="175" customFormat="1">
      <c r="A355" s="234"/>
      <c r="B355" s="198"/>
      <c r="C355" s="219"/>
      <c r="D355" s="223"/>
    </row>
    <row r="356" spans="1:4" s="175" customFormat="1">
      <c r="A356" s="234"/>
      <c r="B356" s="198"/>
      <c r="C356" s="219"/>
      <c r="D356" s="223"/>
    </row>
    <row r="357" spans="1:4" s="175" customFormat="1">
      <c r="A357" s="234"/>
      <c r="B357" s="198"/>
      <c r="C357" s="219"/>
      <c r="D357" s="223"/>
    </row>
    <row r="358" spans="1:4" s="175" customFormat="1">
      <c r="A358" s="234"/>
      <c r="B358" s="198"/>
      <c r="C358" s="219"/>
      <c r="D358" s="223"/>
    </row>
    <row r="359" spans="1:4" s="175" customFormat="1">
      <c r="A359" s="234"/>
      <c r="B359" s="198"/>
      <c r="C359" s="219"/>
      <c r="D359" s="223"/>
    </row>
    <row r="360" spans="1:4" s="175" customFormat="1">
      <c r="A360" s="234"/>
      <c r="B360" s="198"/>
      <c r="C360" s="219"/>
      <c r="D360" s="223"/>
    </row>
    <row r="361" spans="1:4" s="175" customFormat="1">
      <c r="A361" s="234"/>
      <c r="B361" s="198"/>
      <c r="C361" s="219"/>
      <c r="D361" s="223"/>
    </row>
    <row r="362" spans="1:4" s="175" customFormat="1">
      <c r="A362" s="234"/>
      <c r="B362" s="198"/>
      <c r="C362" s="219"/>
      <c r="D362" s="223"/>
    </row>
    <row r="363" spans="1:4" s="175" customFormat="1">
      <c r="A363" s="234"/>
      <c r="B363" s="198"/>
      <c r="C363" s="219"/>
      <c r="D363" s="223"/>
    </row>
    <row r="364" spans="1:4" s="175" customFormat="1">
      <c r="A364" s="234"/>
      <c r="B364" s="198"/>
      <c r="C364" s="219"/>
      <c r="D364" s="223"/>
    </row>
    <row r="365" spans="1:4" s="175" customFormat="1">
      <c r="A365" s="234"/>
      <c r="B365" s="198"/>
      <c r="C365" s="219"/>
      <c r="D365" s="223"/>
    </row>
    <row r="366" spans="1:4" s="175" customFormat="1">
      <c r="A366" s="234"/>
      <c r="B366" s="198"/>
      <c r="C366" s="219"/>
      <c r="D366" s="223"/>
    </row>
    <row r="367" spans="1:4" s="175" customFormat="1">
      <c r="A367" s="234"/>
      <c r="B367" s="198"/>
      <c r="C367" s="219"/>
      <c r="D367" s="223"/>
    </row>
    <row r="368" spans="1:4" s="175" customFormat="1">
      <c r="A368" s="234"/>
      <c r="B368" s="198"/>
      <c r="C368" s="219"/>
      <c r="D368" s="223"/>
    </row>
    <row r="369" spans="1:4" s="175" customFormat="1">
      <c r="A369" s="234"/>
      <c r="B369" s="198"/>
      <c r="C369" s="219"/>
      <c r="D369" s="223"/>
    </row>
    <row r="370" spans="1:4" s="175" customFormat="1">
      <c r="A370" s="234"/>
      <c r="B370" s="198"/>
      <c r="C370" s="219"/>
      <c r="D370" s="223"/>
    </row>
    <row r="371" spans="1:4" s="175" customFormat="1">
      <c r="A371" s="234"/>
      <c r="B371" s="198"/>
      <c r="C371" s="219"/>
      <c r="D371" s="223"/>
    </row>
    <row r="372" spans="1:4" s="175" customFormat="1">
      <c r="A372" s="234"/>
      <c r="B372" s="198"/>
      <c r="C372" s="219"/>
      <c r="D372" s="223"/>
    </row>
    <row r="373" spans="1:4" s="175" customFormat="1">
      <c r="A373" s="234"/>
      <c r="B373" s="198"/>
      <c r="C373" s="219"/>
      <c r="D373" s="223"/>
    </row>
    <row r="374" spans="1:4" s="175" customFormat="1">
      <c r="A374" s="234"/>
      <c r="B374" s="198"/>
      <c r="C374" s="219"/>
      <c r="D374" s="223"/>
    </row>
    <row r="375" spans="1:4" s="175" customFormat="1">
      <c r="A375" s="234"/>
      <c r="B375" s="198"/>
      <c r="C375" s="219"/>
      <c r="D375" s="223"/>
    </row>
    <row r="376" spans="1:4" s="175" customFormat="1">
      <c r="A376" s="234"/>
      <c r="B376" s="198"/>
      <c r="C376" s="219"/>
      <c r="D376" s="223"/>
    </row>
    <row r="377" spans="1:4" s="175" customFormat="1">
      <c r="A377" s="234"/>
      <c r="B377" s="198"/>
      <c r="C377" s="219"/>
      <c r="D377" s="223"/>
    </row>
    <row r="378" spans="1:4" s="175" customFormat="1">
      <c r="A378" s="234"/>
      <c r="B378" s="198"/>
      <c r="C378" s="219"/>
      <c r="D378" s="223"/>
    </row>
    <row r="379" spans="1:4" s="175" customFormat="1">
      <c r="A379" s="234"/>
      <c r="B379" s="198"/>
      <c r="C379" s="219"/>
      <c r="D379" s="223"/>
    </row>
    <row r="380" spans="1:4" s="175" customFormat="1">
      <c r="A380" s="234"/>
      <c r="B380" s="198"/>
      <c r="C380" s="219"/>
      <c r="D380" s="223"/>
    </row>
    <row r="381" spans="1:4" s="175" customFormat="1">
      <c r="A381" s="234"/>
      <c r="B381" s="198"/>
      <c r="C381" s="219"/>
      <c r="D381" s="223"/>
    </row>
    <row r="382" spans="1:4" s="175" customFormat="1">
      <c r="A382" s="234"/>
      <c r="B382" s="198"/>
      <c r="C382" s="219"/>
      <c r="D382" s="223"/>
    </row>
    <row r="383" spans="1:4" s="175" customFormat="1">
      <c r="A383" s="234"/>
      <c r="B383" s="198"/>
      <c r="C383" s="219"/>
      <c r="D383" s="223"/>
    </row>
    <row r="384" spans="1:4" s="175" customFormat="1">
      <c r="A384" s="234"/>
      <c r="B384" s="198"/>
      <c r="C384" s="219"/>
      <c r="D384" s="223"/>
    </row>
    <row r="385" spans="1:4" s="175" customFormat="1">
      <c r="A385" s="234"/>
      <c r="B385" s="198"/>
      <c r="C385" s="219"/>
      <c r="D385" s="223"/>
    </row>
    <row r="386" spans="1:4" s="175" customFormat="1">
      <c r="A386" s="234"/>
      <c r="B386" s="198"/>
      <c r="C386" s="219"/>
      <c r="D386" s="223"/>
    </row>
    <row r="387" spans="1:4" s="175" customFormat="1">
      <c r="A387" s="234"/>
      <c r="B387" s="198"/>
      <c r="C387" s="219"/>
      <c r="D387" s="223"/>
    </row>
    <row r="388" spans="1:4" s="175" customFormat="1">
      <c r="A388" s="234"/>
      <c r="B388" s="198"/>
      <c r="C388" s="219"/>
      <c r="D388" s="223"/>
    </row>
    <row r="389" spans="1:4" s="175" customFormat="1">
      <c r="A389" s="234"/>
      <c r="B389" s="198"/>
      <c r="C389" s="219"/>
      <c r="D389" s="223"/>
    </row>
    <row r="390" spans="1:4" s="175" customFormat="1">
      <c r="A390" s="234"/>
      <c r="B390" s="198"/>
      <c r="C390" s="219"/>
      <c r="D390" s="223"/>
    </row>
    <row r="391" spans="1:4" s="175" customFormat="1">
      <c r="A391" s="234"/>
      <c r="B391" s="198"/>
      <c r="C391" s="219"/>
      <c r="D391" s="223"/>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56"/>
  <sheetViews>
    <sheetView showGridLines="0" tabSelected="1" topLeftCell="A12" zoomScaleNormal="100" workbookViewId="0">
      <selection activeCell="A79" sqref="A79:XFD79"/>
    </sheetView>
  </sheetViews>
  <sheetFormatPr defaultColWidth="9.140625" defaultRowHeight="12.75"/>
  <cols>
    <col min="1" max="1" width="12.42578125" style="78" customWidth="1"/>
    <col min="2" max="2" width="35.140625" style="199"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345"/>
      <c r="B1" s="345"/>
      <c r="C1" s="345"/>
      <c r="D1" s="345"/>
      <c r="E1" s="34"/>
      <c r="F1" s="34"/>
      <c r="G1" s="34"/>
      <c r="H1" s="34"/>
      <c r="I1" s="34"/>
      <c r="J1" s="34"/>
    </row>
    <row r="2" spans="1:24" s="1" customFormat="1" ht="31.5" customHeight="1">
      <c r="A2" s="346" t="s">
        <v>60</v>
      </c>
      <c r="B2" s="346"/>
      <c r="C2" s="346"/>
      <c r="D2" s="346"/>
      <c r="E2" s="351"/>
      <c r="F2" s="23"/>
      <c r="G2" s="23"/>
      <c r="H2" s="23"/>
      <c r="I2" s="23"/>
      <c r="J2" s="23"/>
    </row>
    <row r="3" spans="1:24" s="1" customFormat="1" ht="31.5" customHeight="1">
      <c r="A3" s="47"/>
      <c r="B3" s="40"/>
      <c r="C3" s="372"/>
      <c r="D3" s="372"/>
      <c r="E3" s="351"/>
      <c r="F3" s="23"/>
      <c r="G3" s="23"/>
      <c r="H3" s="23"/>
      <c r="I3" s="23"/>
      <c r="J3" s="23"/>
    </row>
    <row r="4" spans="1:24" s="38" customFormat="1">
      <c r="A4" s="139" t="s">
        <v>57</v>
      </c>
      <c r="B4" s="348" t="s">
        <v>313</v>
      </c>
      <c r="C4" s="348"/>
      <c r="D4" s="348"/>
      <c r="E4" s="39"/>
      <c r="F4" s="39"/>
      <c r="G4" s="39"/>
      <c r="H4" s="40"/>
      <c r="I4" s="40"/>
      <c r="X4" s="38" t="s">
        <v>83</v>
      </c>
    </row>
    <row r="5" spans="1:24" s="38" customFormat="1" ht="144.75" customHeight="1">
      <c r="A5" s="139" t="s">
        <v>52</v>
      </c>
      <c r="B5" s="347"/>
      <c r="C5" s="348"/>
      <c r="D5" s="348"/>
      <c r="E5" s="39"/>
      <c r="F5" s="39"/>
      <c r="G5" s="39"/>
      <c r="H5" s="40"/>
      <c r="I5" s="40"/>
      <c r="X5" s="38" t="s">
        <v>85</v>
      </c>
    </row>
    <row r="6" spans="1:24" s="38" customFormat="1" ht="25.5">
      <c r="A6" s="139" t="s">
        <v>86</v>
      </c>
      <c r="B6" s="347"/>
      <c r="C6" s="348"/>
      <c r="D6" s="348"/>
      <c r="E6" s="39"/>
      <c r="F6" s="39"/>
      <c r="G6" s="39"/>
      <c r="H6" s="40"/>
      <c r="I6" s="40"/>
    </row>
    <row r="7" spans="1:24" s="38" customFormat="1">
      <c r="A7" s="139" t="s">
        <v>88</v>
      </c>
      <c r="B7" s="348"/>
      <c r="C7" s="348"/>
      <c r="D7" s="348"/>
      <c r="E7" s="39"/>
      <c r="F7" s="39"/>
      <c r="G7" s="39"/>
      <c r="H7" s="41"/>
      <c r="I7" s="40"/>
      <c r="X7" s="42"/>
    </row>
    <row r="8" spans="1:24" s="43" customFormat="1">
      <c r="A8" s="139" t="s">
        <v>90</v>
      </c>
      <c r="B8" s="349"/>
      <c r="C8" s="349"/>
      <c r="D8" s="349"/>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0</v>
      </c>
      <c r="C10" s="74">
        <f>SUM(C11:C14)</f>
        <v>0</v>
      </c>
      <c r="D10" s="74">
        <f>SUM(D11:D14)</f>
        <v>0</v>
      </c>
    </row>
    <row r="11" spans="1:24" s="43" customFormat="1">
      <c r="A11" s="141" t="s">
        <v>31</v>
      </c>
      <c r="B11" s="75">
        <f>COUNTIF($F$18:$F$49705,"*Passed")</f>
        <v>0</v>
      </c>
      <c r="C11" s="75">
        <f>COUNTIF($G$18:$G$49705,"*Passed")</f>
        <v>0</v>
      </c>
      <c r="D11" s="75">
        <f>COUNTIF($H$18:$H$49705,"*Passed")</f>
        <v>0</v>
      </c>
    </row>
    <row r="12" spans="1:24" s="43" customFormat="1">
      <c r="A12" s="141" t="s">
        <v>33</v>
      </c>
      <c r="B12" s="75">
        <f>COUNTIF($F$18:$F$49425,"*Failed*")</f>
        <v>0</v>
      </c>
      <c r="C12" s="75">
        <f>COUNTIF($G$18:$G$49425,"*Failed*")</f>
        <v>0</v>
      </c>
      <c r="D12" s="75">
        <f>COUNTIF($H$18:$H$49425,"*Failed*")</f>
        <v>0</v>
      </c>
    </row>
    <row r="13" spans="1:24" s="43" customFormat="1">
      <c r="A13" s="141" t="s">
        <v>35</v>
      </c>
      <c r="B13" s="75">
        <f>COUNTIF($F$18:$F$49425,"*Not Run*")</f>
        <v>0</v>
      </c>
      <c r="C13" s="75">
        <f>COUNTIF($G$18:$G$49425,"*Not Run*")</f>
        <v>0</v>
      </c>
      <c r="D13" s="75">
        <f>COUNTIF($H$18:$H$49425,"*Not Run*")</f>
        <v>0</v>
      </c>
      <c r="E13" s="1"/>
      <c r="F13" s="1"/>
      <c r="G13" s="1"/>
      <c r="H13" s="1"/>
      <c r="I13" s="1"/>
    </row>
    <row r="14" spans="1:24" s="43" customFormat="1">
      <c r="A14" s="141" t="s">
        <v>93</v>
      </c>
      <c r="B14" s="75">
        <f>COUNTIF($F$18:$F$49425,"*NA*")</f>
        <v>0</v>
      </c>
      <c r="C14" s="75">
        <f>COUNTIF($G$18:$G$49425,"*NA*")</f>
        <v>0</v>
      </c>
      <c r="D14" s="75">
        <f>COUNTIF($H$18:$H$49425,"*NA*")</f>
        <v>0</v>
      </c>
      <c r="E14" s="64"/>
      <c r="F14" s="1"/>
      <c r="G14" s="1"/>
      <c r="H14" s="1"/>
      <c r="I14" s="1"/>
    </row>
    <row r="15" spans="1:24" s="43" customFormat="1" ht="38.25">
      <c r="A15" s="141" t="s">
        <v>94</v>
      </c>
      <c r="B15" s="75">
        <f>COUNTIF($F$18:$F$49425,"*Passed in previous build*")</f>
        <v>0</v>
      </c>
      <c r="C15" s="75">
        <f>COUNTIF($G$18:$G$49425,"*Passed in previous build*")</f>
        <v>0</v>
      </c>
      <c r="D15" s="75">
        <f>COUNTIF($H$18:$H$49425,"*Passed in previous build*")</f>
        <v>0</v>
      </c>
      <c r="E15" s="1"/>
      <c r="F15" s="1"/>
      <c r="G15" s="1"/>
      <c r="H15" s="1"/>
      <c r="I15" s="1"/>
    </row>
    <row r="16" spans="1:24" s="44" customFormat="1" ht="15" customHeight="1">
      <c r="A16" s="76"/>
      <c r="B16" s="195"/>
      <c r="C16" s="50"/>
      <c r="D16" s="51"/>
      <c r="E16" s="65"/>
      <c r="F16" s="373" t="s">
        <v>91</v>
      </c>
      <c r="G16" s="374"/>
      <c r="H16" s="375"/>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369" t="s">
        <v>314</v>
      </c>
      <c r="C18" s="370"/>
      <c r="D18" s="371"/>
      <c r="E18" s="67"/>
      <c r="F18" s="68"/>
      <c r="G18" s="68"/>
      <c r="H18" s="68"/>
      <c r="I18" s="67"/>
    </row>
    <row r="19" spans="1:9" s="312" customFormat="1" ht="15.75" customHeight="1">
      <c r="A19" s="305"/>
      <c r="B19" s="310" t="s">
        <v>348</v>
      </c>
      <c r="C19" s="303"/>
      <c r="D19" s="304"/>
      <c r="E19" s="305"/>
      <c r="F19" s="311"/>
      <c r="G19" s="311"/>
      <c r="H19" s="311"/>
      <c r="I19" s="305"/>
    </row>
    <row r="20" spans="1:9" s="179" customFormat="1" ht="14.25">
      <c r="A20" s="248"/>
      <c r="B20" s="353" t="s">
        <v>317</v>
      </c>
      <c r="C20" s="354"/>
      <c r="D20" s="355"/>
      <c r="E20" s="189"/>
      <c r="F20" s="190"/>
      <c r="G20" s="190"/>
      <c r="H20" s="190"/>
      <c r="I20" s="189"/>
    </row>
    <row r="21" spans="1:9" s="48" customFormat="1" ht="38.25">
      <c r="A21" s="62">
        <f t="shared" ref="A21:A30" ca="1" si="0">IF(OFFSET(A21,-1,0) ="",OFFSET(A21,-2,0)+1,OFFSET(A21,-1,0)+1 )</f>
        <v>1</v>
      </c>
      <c r="B21" s="52" t="s">
        <v>325</v>
      </c>
      <c r="C21" s="52"/>
      <c r="D21" s="53"/>
      <c r="E21" s="54"/>
      <c r="F21" s="52"/>
      <c r="G21" s="52"/>
      <c r="H21" s="52"/>
      <c r="I21" s="62"/>
    </row>
    <row r="22" spans="1:9" s="48" customFormat="1" ht="49.5" customHeight="1">
      <c r="A22" s="62">
        <f t="shared" ca="1" si="0"/>
        <v>2</v>
      </c>
      <c r="B22" s="52" t="s">
        <v>319</v>
      </c>
      <c r="C22" s="52"/>
      <c r="D22" s="59"/>
      <c r="E22" s="54"/>
      <c r="F22" s="52"/>
      <c r="G22" s="52"/>
      <c r="H22" s="52"/>
      <c r="I22" s="62"/>
    </row>
    <row r="23" spans="1:9" s="48" customFormat="1" ht="38.25">
      <c r="A23" s="62">
        <f t="shared" ca="1" si="0"/>
        <v>3</v>
      </c>
      <c r="B23" s="52" t="s">
        <v>326</v>
      </c>
      <c r="C23" s="52"/>
      <c r="D23" s="53"/>
      <c r="E23" s="54"/>
      <c r="F23" s="52"/>
      <c r="G23" s="52"/>
      <c r="H23" s="52"/>
      <c r="I23" s="62"/>
    </row>
    <row r="24" spans="1:9" s="45" customFormat="1" ht="25.5">
      <c r="A24" s="62">
        <f t="shared" ca="1" si="0"/>
        <v>4</v>
      </c>
      <c r="B24" s="52" t="s">
        <v>415</v>
      </c>
      <c r="C24" s="52"/>
      <c r="D24" s="60"/>
      <c r="E24" s="54"/>
      <c r="F24" s="52"/>
      <c r="G24" s="52"/>
      <c r="H24" s="52"/>
      <c r="I24" s="55"/>
    </row>
    <row r="25" spans="1:9" s="48" customFormat="1" ht="14.25">
      <c r="A25" s="62">
        <f t="shared" ca="1" si="0"/>
        <v>5</v>
      </c>
      <c r="B25" s="52" t="s">
        <v>316</v>
      </c>
      <c r="C25" s="52"/>
      <c r="D25" s="60"/>
      <c r="E25" s="54"/>
      <c r="F25" s="52"/>
      <c r="G25" s="52"/>
      <c r="H25" s="52"/>
      <c r="I25" s="62"/>
    </row>
    <row r="26" spans="1:9" s="250" customFormat="1" ht="14.25">
      <c r="A26" s="176"/>
      <c r="B26" s="359" t="s">
        <v>318</v>
      </c>
      <c r="C26" s="360"/>
      <c r="D26" s="361"/>
      <c r="E26" s="242"/>
      <c r="F26" s="249"/>
      <c r="G26" s="249"/>
      <c r="H26" s="249"/>
      <c r="I26" s="242"/>
    </row>
    <row r="27" spans="1:9" s="254" customFormat="1" ht="25.5">
      <c r="A27" s="209">
        <f t="shared" ca="1" si="0"/>
        <v>6</v>
      </c>
      <c r="B27" s="52" t="s">
        <v>416</v>
      </c>
      <c r="C27" s="252"/>
      <c r="D27" s="255"/>
      <c r="E27" s="251"/>
      <c r="F27" s="253"/>
      <c r="G27" s="253"/>
      <c r="H27" s="253"/>
      <c r="I27" s="251"/>
    </row>
    <row r="28" spans="1:9" s="254" customFormat="1" ht="25.5">
      <c r="A28" s="62">
        <f t="shared" ca="1" si="0"/>
        <v>7</v>
      </c>
      <c r="B28" s="52" t="s">
        <v>418</v>
      </c>
      <c r="C28" s="255"/>
      <c r="D28" s="255"/>
      <c r="E28" s="251"/>
      <c r="F28" s="253"/>
      <c r="G28" s="253"/>
      <c r="H28" s="253"/>
      <c r="I28" s="251"/>
    </row>
    <row r="29" spans="1:9" s="254" customFormat="1" ht="25.5">
      <c r="A29" s="62">
        <f t="shared" ca="1" si="0"/>
        <v>8</v>
      </c>
      <c r="B29" s="52" t="s">
        <v>417</v>
      </c>
      <c r="C29" s="255"/>
      <c r="D29" s="255"/>
      <c r="E29" s="251"/>
      <c r="F29" s="253"/>
      <c r="G29" s="253"/>
      <c r="H29" s="253"/>
      <c r="I29" s="251"/>
    </row>
    <row r="30" spans="1:9" s="254" customFormat="1" ht="25.5">
      <c r="A30" s="62">
        <f t="shared" ca="1" si="0"/>
        <v>9</v>
      </c>
      <c r="B30" s="52" t="s">
        <v>419</v>
      </c>
      <c r="C30" s="255"/>
      <c r="D30" s="255"/>
      <c r="E30" s="251"/>
      <c r="F30" s="253"/>
      <c r="G30" s="253"/>
      <c r="H30" s="253"/>
      <c r="I30" s="251"/>
    </row>
    <row r="31" spans="1:9" s="254" customFormat="1" ht="38.25">
      <c r="A31" s="62">
        <f ca="1">IF(OFFSET(A31,-1,0) ="",OFFSET(A31,-2,0)+1,OFFSET(A31,-1,0)+1 )</f>
        <v>10</v>
      </c>
      <c r="B31" s="52" t="s">
        <v>324</v>
      </c>
      <c r="C31" s="255"/>
      <c r="D31" s="255"/>
      <c r="E31" s="251"/>
      <c r="F31" s="253"/>
      <c r="G31" s="253"/>
      <c r="H31" s="253"/>
      <c r="I31" s="251"/>
    </row>
    <row r="32" spans="1:9" s="254" customFormat="1" ht="38.25">
      <c r="A32" s="62">
        <f t="shared" ref="A32:A38" ca="1" si="1">IF(OFFSET(A32,-1,0) ="",OFFSET(A32,-2,0)+1,OFFSET(A32,-1,0)+1 )</f>
        <v>11</v>
      </c>
      <c r="B32" s="52" t="s">
        <v>342</v>
      </c>
      <c r="C32" s="255"/>
      <c r="D32" s="255"/>
      <c r="E32" s="251"/>
      <c r="F32" s="253"/>
      <c r="G32" s="253"/>
      <c r="H32" s="253"/>
      <c r="I32" s="251"/>
    </row>
    <row r="33" spans="1:9" s="254" customFormat="1" ht="38.25">
      <c r="A33" s="62">
        <f t="shared" ca="1" si="1"/>
        <v>12</v>
      </c>
      <c r="B33" s="52" t="s">
        <v>343</v>
      </c>
      <c r="C33" s="255"/>
      <c r="D33" s="255"/>
      <c r="E33" s="251"/>
      <c r="F33" s="253"/>
      <c r="G33" s="253"/>
      <c r="H33" s="253"/>
      <c r="I33" s="251"/>
    </row>
    <row r="34" spans="1:9" s="254" customFormat="1" ht="25.5">
      <c r="A34" s="62">
        <f t="shared" ca="1" si="1"/>
        <v>13</v>
      </c>
      <c r="B34" s="274" t="s">
        <v>421</v>
      </c>
      <c r="C34" s="255"/>
      <c r="D34" s="255"/>
      <c r="E34" s="251"/>
      <c r="F34" s="253"/>
      <c r="G34" s="253"/>
      <c r="H34" s="253"/>
      <c r="I34" s="251"/>
    </row>
    <row r="35" spans="1:9" s="254" customFormat="1" ht="25.5">
      <c r="A35" s="62">
        <f t="shared" ca="1" si="1"/>
        <v>14</v>
      </c>
      <c r="B35" s="273" t="s">
        <v>420</v>
      </c>
      <c r="C35" s="255"/>
      <c r="D35" s="255"/>
      <c r="E35" s="251"/>
      <c r="F35" s="253"/>
      <c r="G35" s="253"/>
      <c r="H35" s="253"/>
      <c r="I35" s="251"/>
    </row>
    <row r="36" spans="1:9" s="45" customFormat="1" ht="25.5">
      <c r="A36" s="62">
        <f t="shared" ca="1" si="1"/>
        <v>15</v>
      </c>
      <c r="B36" s="52" t="s">
        <v>415</v>
      </c>
      <c r="C36" s="52"/>
      <c r="D36" s="60"/>
      <c r="E36" s="54"/>
      <c r="F36" s="52"/>
      <c r="G36" s="52"/>
      <c r="H36" s="52"/>
      <c r="I36" s="55"/>
    </row>
    <row r="37" spans="1:9" s="48" customFormat="1" ht="14.25">
      <c r="A37" s="62">
        <f t="shared" ca="1" si="1"/>
        <v>16</v>
      </c>
      <c r="B37" s="52" t="s">
        <v>316</v>
      </c>
      <c r="C37" s="52"/>
      <c r="D37" s="53"/>
      <c r="E37" s="54"/>
      <c r="F37" s="52"/>
      <c r="G37" s="52"/>
      <c r="H37" s="52"/>
      <c r="I37" s="62"/>
    </row>
    <row r="38" spans="1:9" s="48" customFormat="1" ht="38.25">
      <c r="A38" s="62">
        <f t="shared" ca="1" si="1"/>
        <v>17</v>
      </c>
      <c r="B38" s="271" t="s">
        <v>387</v>
      </c>
      <c r="C38" s="268"/>
      <c r="D38" s="275"/>
      <c r="E38" s="54"/>
      <c r="F38" s="52"/>
      <c r="G38" s="52"/>
      <c r="H38" s="52"/>
      <c r="I38" s="62"/>
    </row>
    <row r="39" spans="1:9" s="179" customFormat="1" ht="14.25">
      <c r="A39" s="248"/>
      <c r="B39" s="362" t="s">
        <v>320</v>
      </c>
      <c r="C39" s="363"/>
      <c r="D39" s="364"/>
      <c r="E39" s="189"/>
      <c r="F39" s="190"/>
      <c r="G39" s="190"/>
      <c r="H39" s="190"/>
      <c r="I39" s="189"/>
    </row>
    <row r="40" spans="1:9" s="49" customFormat="1" ht="25.5">
      <c r="A40" s="63">
        <f t="shared" ref="A40:A112" ca="1" si="2">IF(OFFSET(A40,-1,0) ="",OFFSET(A40,-2,0)+1,OFFSET(A40,-1,0)+1 )</f>
        <v>18</v>
      </c>
      <c r="B40" s="52" t="s">
        <v>335</v>
      </c>
      <c r="C40" s="52"/>
      <c r="D40" s="53"/>
      <c r="E40" s="54"/>
      <c r="F40" s="52"/>
      <c r="G40" s="52"/>
      <c r="H40" s="52"/>
      <c r="I40" s="63"/>
    </row>
    <row r="41" spans="1:9" s="48" customFormat="1" ht="14.25">
      <c r="A41" s="62">
        <f t="shared" ca="1" si="2"/>
        <v>19</v>
      </c>
      <c r="B41" s="52" t="s">
        <v>316</v>
      </c>
      <c r="C41" s="52"/>
      <c r="D41" s="54"/>
      <c r="E41" s="54"/>
      <c r="F41" s="52"/>
      <c r="G41" s="52"/>
      <c r="H41" s="52"/>
      <c r="I41" s="62"/>
    </row>
    <row r="42" spans="1:9" s="48" customFormat="1" ht="25.5">
      <c r="A42" s="62">
        <f t="shared" ca="1" si="2"/>
        <v>20</v>
      </c>
      <c r="B42" s="52" t="s">
        <v>321</v>
      </c>
      <c r="C42" s="52"/>
      <c r="D42" s="54"/>
      <c r="E42" s="54"/>
      <c r="F42" s="52"/>
      <c r="G42" s="52"/>
      <c r="H42" s="52"/>
      <c r="I42" s="62"/>
    </row>
    <row r="43" spans="1:9" s="179" customFormat="1" ht="14.25">
      <c r="A43" s="176"/>
      <c r="B43" s="257" t="s">
        <v>322</v>
      </c>
      <c r="C43" s="177"/>
      <c r="D43" s="178"/>
      <c r="E43" s="256"/>
      <c r="F43" s="177"/>
      <c r="G43" s="177"/>
      <c r="H43" s="177"/>
      <c r="I43" s="176"/>
    </row>
    <row r="44" spans="1:9" s="48" customFormat="1" ht="14.25">
      <c r="A44" s="62">
        <f t="shared" ca="1" si="2"/>
        <v>21</v>
      </c>
      <c r="B44" s="52" t="s">
        <v>316</v>
      </c>
      <c r="C44" s="52"/>
      <c r="D44" s="54"/>
      <c r="E44" s="54"/>
      <c r="F44" s="52"/>
      <c r="G44" s="52"/>
      <c r="H44" s="52"/>
      <c r="I44" s="62"/>
    </row>
    <row r="45" spans="1:9" s="48" customFormat="1" ht="25.5">
      <c r="A45" s="62">
        <f t="shared" ca="1" si="2"/>
        <v>22</v>
      </c>
      <c r="B45" s="52" t="s">
        <v>336</v>
      </c>
      <c r="C45" s="52"/>
      <c r="D45" s="54"/>
      <c r="E45" s="54"/>
      <c r="F45" s="52"/>
      <c r="G45" s="52"/>
      <c r="H45" s="52"/>
      <c r="I45" s="62"/>
    </row>
    <row r="46" spans="1:9" s="179" customFormat="1" ht="14.25">
      <c r="A46" s="176"/>
      <c r="B46" s="257" t="s">
        <v>339</v>
      </c>
      <c r="C46" s="177"/>
      <c r="D46" s="178"/>
      <c r="E46" s="178"/>
      <c r="F46" s="177"/>
      <c r="G46" s="177"/>
      <c r="H46" s="177"/>
      <c r="I46" s="176"/>
    </row>
    <row r="47" spans="1:9" s="48" customFormat="1" ht="25.5">
      <c r="A47" s="62">
        <f ca="1">IF(OFFSET(A47,-1,0) ="",OFFSET(A47,-2,0)+1,OFFSET(A47,-1,0)+1 )</f>
        <v>23</v>
      </c>
      <c r="B47" s="52" t="s">
        <v>422</v>
      </c>
      <c r="C47" s="52"/>
      <c r="D47" s="54"/>
      <c r="E47" s="54"/>
      <c r="F47" s="52"/>
      <c r="G47" s="52"/>
      <c r="H47" s="52"/>
      <c r="I47" s="62"/>
    </row>
    <row r="48" spans="1:9" s="48" customFormat="1" ht="25.5">
      <c r="A48" s="62">
        <f ca="1">IF(OFFSET(A48,-1,0) ="",OFFSET(A48,-2,0)+1,OFFSET(A48,-1,0)+1 )</f>
        <v>24</v>
      </c>
      <c r="B48" s="52" t="s">
        <v>423</v>
      </c>
      <c r="C48" s="52"/>
      <c r="D48" s="54"/>
      <c r="E48" s="54"/>
      <c r="F48" s="52"/>
      <c r="G48" s="52"/>
      <c r="H48" s="52"/>
      <c r="I48" s="62"/>
    </row>
    <row r="49" spans="1:9" s="48" customFormat="1" ht="38.25">
      <c r="A49" s="62">
        <f ca="1">IF(OFFSET(A49,-1,0) ="",OFFSET(A49,-2,0)+1,OFFSET(A49,-1,0)+1 )</f>
        <v>25</v>
      </c>
      <c r="B49" s="52" t="s">
        <v>424</v>
      </c>
      <c r="C49" s="52"/>
      <c r="D49" s="54"/>
      <c r="E49" s="54"/>
      <c r="F49" s="52"/>
      <c r="G49" s="52"/>
      <c r="H49" s="52"/>
      <c r="I49" s="62"/>
    </row>
    <row r="50" spans="1:9" s="48" customFormat="1" ht="38.25">
      <c r="A50" s="62">
        <f t="shared" ref="A50:A53" ca="1" si="3">IF(OFFSET(A50,-1,0) ="",OFFSET(A50,-2,0)+1,OFFSET(A50,-1,0)+1 )</f>
        <v>26</v>
      </c>
      <c r="B50" s="52" t="s">
        <v>323</v>
      </c>
      <c r="C50" s="52"/>
      <c r="D50" s="54"/>
      <c r="E50" s="54"/>
      <c r="F50" s="52"/>
      <c r="G50" s="52"/>
      <c r="H50" s="52"/>
      <c r="I50" s="62"/>
    </row>
    <row r="51" spans="1:9" s="48" customFormat="1" ht="25.5">
      <c r="A51" s="62">
        <f t="shared" ca="1" si="3"/>
        <v>27</v>
      </c>
      <c r="B51" s="222" t="s">
        <v>425</v>
      </c>
      <c r="C51" s="52"/>
      <c r="D51" s="54"/>
      <c r="E51" s="54"/>
      <c r="F51" s="52"/>
      <c r="G51" s="52"/>
      <c r="H51" s="52"/>
      <c r="I51" s="62"/>
    </row>
    <row r="52" spans="1:9" s="45" customFormat="1" ht="25.5">
      <c r="A52" s="62">
        <f t="shared" ca="1" si="3"/>
        <v>28</v>
      </c>
      <c r="B52" s="52" t="s">
        <v>415</v>
      </c>
      <c r="C52" s="52"/>
      <c r="D52" s="60"/>
      <c r="E52" s="54"/>
      <c r="F52" s="52"/>
      <c r="G52" s="52"/>
      <c r="H52" s="52"/>
      <c r="I52" s="55"/>
    </row>
    <row r="53" spans="1:9" s="48" customFormat="1" ht="14.25">
      <c r="A53" s="62">
        <f t="shared" ca="1" si="3"/>
        <v>29</v>
      </c>
      <c r="B53" s="52" t="s">
        <v>316</v>
      </c>
      <c r="C53" s="52"/>
      <c r="D53" s="60"/>
      <c r="E53" s="54"/>
      <c r="F53" s="52"/>
      <c r="G53" s="52"/>
      <c r="H53" s="52"/>
      <c r="I53" s="62"/>
    </row>
    <row r="54" spans="1:9" s="179" customFormat="1" ht="14.25">
      <c r="A54" s="248"/>
      <c r="B54" s="362" t="s">
        <v>327</v>
      </c>
      <c r="C54" s="363"/>
      <c r="D54" s="364"/>
      <c r="E54" s="189"/>
      <c r="F54" s="190"/>
      <c r="G54" s="190"/>
      <c r="H54" s="190"/>
      <c r="I54" s="189"/>
    </row>
    <row r="55" spans="1:9" s="48" customFormat="1" ht="14.25">
      <c r="A55" s="62">
        <f t="shared" ca="1" si="2"/>
        <v>30</v>
      </c>
      <c r="B55" s="52" t="s">
        <v>316</v>
      </c>
      <c r="C55" s="52"/>
      <c r="D55" s="53"/>
      <c r="E55" s="54"/>
      <c r="F55" s="52"/>
      <c r="G55" s="52"/>
      <c r="H55" s="52"/>
      <c r="I55" s="62"/>
    </row>
    <row r="56" spans="1:9" s="296" customFormat="1" ht="15" customHeight="1">
      <c r="A56" s="291"/>
      <c r="B56" s="307" t="s">
        <v>355</v>
      </c>
      <c r="C56" s="308"/>
      <c r="D56" s="309"/>
      <c r="E56" s="299"/>
      <c r="F56" s="297"/>
      <c r="G56" s="297"/>
      <c r="H56" s="297"/>
      <c r="I56" s="291"/>
    </row>
    <row r="57" spans="1:9" s="185" customFormat="1" ht="15.75" customHeight="1">
      <c r="A57" s="186"/>
      <c r="B57" s="247" t="s">
        <v>330</v>
      </c>
      <c r="C57" s="245"/>
      <c r="D57" s="246"/>
      <c r="E57" s="186"/>
      <c r="F57" s="187"/>
      <c r="G57" s="187"/>
      <c r="H57" s="187"/>
      <c r="I57" s="186"/>
    </row>
    <row r="58" spans="1:9" s="265" customFormat="1" ht="51.75" customHeight="1">
      <c r="A58" s="264">
        <f ca="1">IF(OFFSET(A58,-2,0) ="",OFFSET(A58,-3,0)+1,OFFSET(A58,-2,0)+1 )</f>
        <v>31</v>
      </c>
      <c r="B58" s="274" t="s">
        <v>340</v>
      </c>
      <c r="C58" s="266"/>
      <c r="D58" s="263"/>
      <c r="E58" s="262"/>
      <c r="F58" s="264"/>
      <c r="G58" s="264"/>
      <c r="H58" s="264"/>
      <c r="I58" s="262"/>
    </row>
    <row r="59" spans="1:9" s="265" customFormat="1" ht="33.75" customHeight="1">
      <c r="A59" s="62">
        <f ca="1">IF(OFFSET(A59,-1,0) ="",OFFSET(A59,-2,0)+1,OFFSET(A59,-1,0)+1 )</f>
        <v>32</v>
      </c>
      <c r="B59" s="52" t="s">
        <v>331</v>
      </c>
      <c r="D59" s="263"/>
      <c r="E59" s="262"/>
      <c r="F59" s="264"/>
      <c r="G59" s="264"/>
      <c r="H59" s="264"/>
      <c r="I59" s="262"/>
    </row>
    <row r="60" spans="1:9" s="265" customFormat="1" ht="29.25" customHeight="1">
      <c r="A60" s="62">
        <f t="shared" ref="A60:A72" ca="1" si="4">IF(OFFSET(A60,-1,0) ="",OFFSET(A60,-2,0)+1,OFFSET(A60,-1,0)+1 )</f>
        <v>33</v>
      </c>
      <c r="B60" s="52" t="s">
        <v>332</v>
      </c>
      <c r="C60" s="266"/>
      <c r="D60" s="263"/>
      <c r="E60" s="262"/>
      <c r="F60" s="264"/>
      <c r="G60" s="264"/>
      <c r="H60" s="264"/>
      <c r="I60" s="262"/>
    </row>
    <row r="61" spans="1:9" s="265" customFormat="1" ht="29.25" customHeight="1">
      <c r="A61" s="62">
        <f t="shared" ca="1" si="4"/>
        <v>34</v>
      </c>
      <c r="B61" s="52" t="s">
        <v>345</v>
      </c>
      <c r="C61" s="266"/>
      <c r="D61" s="263"/>
      <c r="E61" s="262"/>
      <c r="F61" s="264"/>
      <c r="G61" s="264"/>
      <c r="H61" s="264"/>
      <c r="I61" s="262"/>
    </row>
    <row r="62" spans="1:9" s="265" customFormat="1" ht="29.25" customHeight="1">
      <c r="A62" s="62">
        <f t="shared" ca="1" si="4"/>
        <v>35</v>
      </c>
      <c r="B62" s="52" t="s">
        <v>344</v>
      </c>
      <c r="C62" s="266"/>
      <c r="D62" s="263"/>
      <c r="E62" s="262"/>
      <c r="F62" s="264"/>
      <c r="G62" s="264"/>
      <c r="H62" s="264"/>
      <c r="I62" s="262"/>
    </row>
    <row r="63" spans="1:9" s="45" customFormat="1" ht="25.5">
      <c r="A63" s="62">
        <f t="shared" ref="A63" ca="1" si="5">IF(OFFSET(A63,-1,0) ="",OFFSET(A63,-2,0)+1,OFFSET(A63,-1,0)+1 )</f>
        <v>36</v>
      </c>
      <c r="B63" s="52" t="s">
        <v>415</v>
      </c>
      <c r="C63" s="52"/>
      <c r="D63" s="60"/>
      <c r="E63" s="54"/>
      <c r="F63" s="52"/>
      <c r="G63" s="52"/>
      <c r="H63" s="52"/>
      <c r="I63" s="55"/>
    </row>
    <row r="64" spans="1:9" s="265" customFormat="1" ht="16.5" customHeight="1">
      <c r="A64" s="62">
        <f t="shared" ca="1" si="4"/>
        <v>37</v>
      </c>
      <c r="B64" s="52" t="s">
        <v>316</v>
      </c>
      <c r="C64" s="266"/>
      <c r="D64" s="263"/>
      <c r="E64" s="262"/>
      <c r="F64" s="264"/>
      <c r="G64" s="264"/>
      <c r="H64" s="264"/>
      <c r="I64" s="262"/>
    </row>
    <row r="65" spans="1:9" s="306" customFormat="1" ht="16.5" customHeight="1">
      <c r="A65" s="301"/>
      <c r="B65" s="302" t="s">
        <v>354</v>
      </c>
      <c r="C65" s="303"/>
      <c r="D65" s="304"/>
      <c r="E65" s="305"/>
      <c r="F65" s="305"/>
      <c r="G65" s="305"/>
      <c r="H65" s="305"/>
      <c r="I65" s="305"/>
    </row>
    <row r="66" spans="1:9" s="185" customFormat="1" ht="15.75" customHeight="1">
      <c r="A66" s="176"/>
      <c r="B66" s="270" t="s">
        <v>315</v>
      </c>
      <c r="C66" s="245"/>
      <c r="D66" s="246"/>
      <c r="E66" s="186"/>
      <c r="F66" s="187"/>
      <c r="G66" s="187"/>
      <c r="H66" s="187"/>
      <c r="I66" s="186"/>
    </row>
    <row r="67" spans="1:9" s="45" customFormat="1" ht="25.5">
      <c r="A67" s="62">
        <f ca="1">IF(OFFSET(A67,-2,0) ="",OFFSET(A67,-3,0)+1,OFFSET(A67,-2,0)+1)</f>
        <v>38</v>
      </c>
      <c r="B67" s="52" t="s">
        <v>410</v>
      </c>
      <c r="C67" s="52"/>
      <c r="D67" s="53"/>
      <c r="E67" s="54"/>
      <c r="F67" s="52"/>
      <c r="G67" s="52"/>
      <c r="H67" s="52"/>
      <c r="I67" s="55"/>
    </row>
    <row r="68" spans="1:9" s="45" customFormat="1" ht="25.5">
      <c r="A68" s="62">
        <f ca="1">IF(OFFSET(A68,-1,0) ="",OFFSET(A68,-2,0)+1,OFFSET(A68,-1,0)+1 )</f>
        <v>39</v>
      </c>
      <c r="B68" s="52" t="s">
        <v>409</v>
      </c>
      <c r="C68" s="52"/>
      <c r="D68" s="53"/>
      <c r="E68" s="54"/>
      <c r="F68" s="52"/>
      <c r="G68" s="52"/>
      <c r="H68" s="52"/>
      <c r="I68" s="55"/>
    </row>
    <row r="69" spans="1:9" s="45" customFormat="1" ht="25.5">
      <c r="A69" s="62">
        <f ca="1">IF(OFFSET(A69,-1,0) ="",OFFSET(A69,-2,0)+1,OFFSET(A69,-1,0)+1 )</f>
        <v>40</v>
      </c>
      <c r="B69" s="52" t="s">
        <v>407</v>
      </c>
      <c r="C69" s="52"/>
      <c r="D69" s="53"/>
      <c r="E69" s="54"/>
      <c r="F69" s="52"/>
      <c r="G69" s="52"/>
      <c r="H69" s="52"/>
      <c r="I69" s="55"/>
    </row>
    <row r="70" spans="1:9" s="45" customFormat="1" ht="25.5">
      <c r="A70" s="62">
        <f t="shared" ref="A70" ca="1" si="6">IF(OFFSET(A70,-2,0) ="",OFFSET(A70,-3,0)+1,OFFSET(A70,-2,0)+2 )</f>
        <v>41</v>
      </c>
      <c r="B70" s="52" t="s">
        <v>411</v>
      </c>
      <c r="C70" s="52"/>
      <c r="D70" s="59"/>
      <c r="E70" s="54"/>
      <c r="F70" s="52"/>
      <c r="G70" s="52"/>
      <c r="H70" s="52"/>
      <c r="I70" s="55"/>
    </row>
    <row r="71" spans="1:9" s="45" customFormat="1" ht="25.5">
      <c r="A71" s="62">
        <f t="shared" ca="1" si="4"/>
        <v>42</v>
      </c>
      <c r="B71" s="55" t="s">
        <v>412</v>
      </c>
      <c r="D71" s="59"/>
      <c r="E71" s="54"/>
      <c r="F71" s="52"/>
      <c r="G71" s="52"/>
      <c r="H71" s="52"/>
      <c r="I71" s="55"/>
    </row>
    <row r="72" spans="1:9" s="45" customFormat="1" ht="25.5">
      <c r="A72" s="62">
        <f t="shared" ca="1" si="4"/>
        <v>43</v>
      </c>
      <c r="B72" s="55" t="s">
        <v>414</v>
      </c>
      <c r="D72" s="59"/>
      <c r="E72" s="54"/>
      <c r="F72" s="52"/>
      <c r="G72" s="52"/>
      <c r="H72" s="52"/>
      <c r="I72" s="55"/>
    </row>
    <row r="73" spans="1:9" s="48" customFormat="1" ht="14.25">
      <c r="A73" s="62">
        <f ca="1">IF(OFFSET(A73,-1,0) ="",OFFSET(A73,-2,0)+1,OFFSET(A73,-1,0)+1 )</f>
        <v>44</v>
      </c>
      <c r="B73" s="52" t="s">
        <v>413</v>
      </c>
      <c r="C73" s="52"/>
      <c r="D73" s="54"/>
      <c r="E73" s="60"/>
      <c r="F73" s="52"/>
      <c r="G73" s="52"/>
      <c r="H73" s="52"/>
      <c r="I73" s="62"/>
    </row>
    <row r="74" spans="1:9" s="48" customFormat="1" ht="38.25">
      <c r="A74" s="62">
        <f ca="1">IF(OFFSET(A74,-1,0) ="",OFFSET(A74,-2,0)+1,OFFSET(A74,-1,0)+1 )</f>
        <v>45</v>
      </c>
      <c r="B74" s="52" t="s">
        <v>346</v>
      </c>
      <c r="C74" s="52"/>
      <c r="D74" s="54"/>
      <c r="E74" s="60"/>
      <c r="F74" s="52"/>
      <c r="G74" s="52"/>
      <c r="H74" s="52"/>
      <c r="I74" s="62"/>
    </row>
    <row r="75" spans="1:9" s="48" customFormat="1" ht="38.25">
      <c r="A75" s="62">
        <f ca="1">IF(OFFSET(A75,-1,0) ="",OFFSET(A75,-2,0)+1,OFFSET(A75,-1,0)+1 )</f>
        <v>46</v>
      </c>
      <c r="B75" s="52" t="s">
        <v>337</v>
      </c>
      <c r="C75" s="52"/>
      <c r="D75" s="54"/>
      <c r="E75" s="60"/>
      <c r="F75" s="52"/>
      <c r="G75" s="52"/>
      <c r="H75" s="52"/>
      <c r="I75" s="62"/>
    </row>
    <row r="76" spans="1:9" s="45" customFormat="1">
      <c r="A76" s="62">
        <f t="shared" ref="A76:A80" ca="1" si="7">IF(OFFSET(A76,-1,0) ="",OFFSET(A76,-2,0)+1,OFFSET(A76,-1,0)+1 )</f>
        <v>47</v>
      </c>
      <c r="B76" s="52" t="s">
        <v>341</v>
      </c>
      <c r="C76" s="52"/>
      <c r="D76" s="60"/>
      <c r="E76" s="54"/>
      <c r="F76" s="52"/>
      <c r="G76" s="52"/>
      <c r="H76" s="52"/>
      <c r="I76" s="55"/>
    </row>
    <row r="77" spans="1:9" s="45" customFormat="1" ht="25.5">
      <c r="A77" s="62">
        <f t="shared" ca="1" si="7"/>
        <v>48</v>
      </c>
      <c r="B77" s="52" t="s">
        <v>347</v>
      </c>
      <c r="C77" s="52"/>
      <c r="D77" s="60"/>
      <c r="E77" s="54"/>
      <c r="F77" s="52"/>
      <c r="G77" s="52"/>
      <c r="H77" s="52"/>
      <c r="I77" s="55"/>
    </row>
    <row r="78" spans="1:9" s="45" customFormat="1" ht="25.5">
      <c r="A78" s="62">
        <f t="shared" ca="1" si="7"/>
        <v>49</v>
      </c>
      <c r="B78" s="52" t="s">
        <v>408</v>
      </c>
      <c r="C78" s="52"/>
      <c r="D78" s="60"/>
      <c r="E78" s="54"/>
      <c r="F78" s="52"/>
      <c r="G78" s="52"/>
      <c r="H78" s="52"/>
      <c r="I78" s="55"/>
    </row>
    <row r="79" spans="1:9" s="45" customFormat="1" ht="25.5">
      <c r="A79" s="62">
        <f t="shared" ca="1" si="7"/>
        <v>50</v>
      </c>
      <c r="B79" s="52" t="s">
        <v>415</v>
      </c>
      <c r="C79" s="52"/>
      <c r="D79" s="60"/>
      <c r="E79" s="54"/>
      <c r="F79" s="52"/>
      <c r="G79" s="52"/>
      <c r="H79" s="52"/>
      <c r="I79" s="55"/>
    </row>
    <row r="80" spans="1:9" s="48" customFormat="1" ht="14.25">
      <c r="A80" s="62">
        <f t="shared" ca="1" si="7"/>
        <v>51</v>
      </c>
      <c r="B80" s="52" t="s">
        <v>316</v>
      </c>
      <c r="C80" s="52"/>
      <c r="D80" s="54"/>
      <c r="E80" s="54"/>
      <c r="F80" s="52"/>
      <c r="G80" s="52"/>
      <c r="H80" s="52"/>
      <c r="I80" s="61"/>
    </row>
    <row r="81" spans="1:9" s="261" customFormat="1" ht="14.25">
      <c r="A81" s="258"/>
      <c r="B81" s="365" t="s">
        <v>328</v>
      </c>
      <c r="C81" s="366"/>
      <c r="D81" s="367"/>
      <c r="E81" s="259"/>
      <c r="F81" s="260"/>
      <c r="G81" s="260"/>
      <c r="H81" s="260"/>
      <c r="I81" s="259"/>
    </row>
    <row r="82" spans="1:9" s="179" customFormat="1" ht="14.25">
      <c r="A82" s="176"/>
      <c r="B82" s="257" t="s">
        <v>333</v>
      </c>
      <c r="C82" s="177"/>
      <c r="D82" s="178"/>
      <c r="E82" s="178"/>
      <c r="F82" s="177"/>
      <c r="G82" s="177"/>
      <c r="H82" s="177"/>
      <c r="I82" s="176"/>
    </row>
    <row r="83" spans="1:9" s="48" customFormat="1" ht="38.25">
      <c r="A83" s="62">
        <f ca="1">IF(OFFSET(A83,-2,0) ="",OFFSET(A83,-3,0)+1,OFFSET(A83,-2,0)+1 )</f>
        <v>52</v>
      </c>
      <c r="B83" s="52" t="s">
        <v>349</v>
      </c>
      <c r="C83" s="52"/>
      <c r="D83" s="54"/>
      <c r="E83" s="60"/>
      <c r="F83" s="52"/>
      <c r="G83" s="52"/>
      <c r="H83" s="52"/>
      <c r="I83" s="62"/>
    </row>
    <row r="84" spans="1:9" s="48" customFormat="1" ht="38.25">
      <c r="A84" s="62">
        <f ca="1">IF(OFFSET(A84,-1,0) ="",OFFSET(A84,-2,0)+1,OFFSET(A84,-1,0)+1 )</f>
        <v>53</v>
      </c>
      <c r="B84" s="52" t="s">
        <v>350</v>
      </c>
      <c r="C84" s="52"/>
      <c r="D84" s="54"/>
      <c r="E84" s="60"/>
      <c r="F84" s="52"/>
      <c r="G84" s="52"/>
      <c r="H84" s="52"/>
      <c r="I84" s="62"/>
    </row>
    <row r="85" spans="1:9" s="48" customFormat="1" ht="38.25">
      <c r="A85" s="62">
        <f t="shared" ref="A85:A94" ca="1" si="8">IF(OFFSET(A85,-1,0) ="",OFFSET(A85,-2,0)+1,OFFSET(A85,-1,0)+1 )</f>
        <v>54</v>
      </c>
      <c r="B85" s="52" t="s">
        <v>334</v>
      </c>
      <c r="C85" s="52"/>
      <c r="D85" s="54"/>
      <c r="E85" s="60"/>
      <c r="F85" s="52"/>
      <c r="G85" s="52"/>
      <c r="H85" s="52"/>
      <c r="I85" s="62"/>
    </row>
    <row r="86" spans="1:9" s="48" customFormat="1" ht="51">
      <c r="A86" s="62">
        <f t="shared" ca="1" si="8"/>
        <v>55</v>
      </c>
      <c r="B86" s="272" t="s">
        <v>352</v>
      </c>
      <c r="C86" s="52"/>
      <c r="D86" s="60"/>
      <c r="E86" s="54"/>
      <c r="F86" s="52"/>
      <c r="G86" s="52"/>
      <c r="H86" s="52"/>
      <c r="I86" s="62"/>
    </row>
    <row r="87" spans="1:9" s="48" customFormat="1" ht="38.25">
      <c r="A87" s="62">
        <f t="shared" ca="1" si="8"/>
        <v>56</v>
      </c>
      <c r="B87" s="52" t="s">
        <v>338</v>
      </c>
      <c r="C87" s="52"/>
      <c r="D87" s="269"/>
      <c r="E87" s="54"/>
      <c r="F87" s="52"/>
      <c r="G87" s="52"/>
      <c r="H87" s="52"/>
      <c r="I87" s="62"/>
    </row>
    <row r="88" spans="1:9" s="48" customFormat="1" ht="51">
      <c r="A88" s="62">
        <f t="shared" ca="1" si="8"/>
        <v>57</v>
      </c>
      <c r="B88" s="272" t="s">
        <v>356</v>
      </c>
      <c r="C88" s="52"/>
      <c r="D88" s="269"/>
      <c r="E88" s="54"/>
      <c r="F88" s="52"/>
      <c r="G88" s="52"/>
      <c r="H88" s="52"/>
      <c r="I88" s="62"/>
    </row>
    <row r="89" spans="1:9" s="48" customFormat="1" ht="51">
      <c r="A89" s="62">
        <f t="shared" ca="1" si="8"/>
        <v>58</v>
      </c>
      <c r="B89" s="272" t="s">
        <v>357</v>
      </c>
      <c r="C89" s="52"/>
      <c r="D89" s="269"/>
      <c r="E89" s="54"/>
      <c r="F89" s="52"/>
      <c r="G89" s="52"/>
      <c r="H89" s="52"/>
      <c r="I89" s="62"/>
    </row>
    <row r="90" spans="1:9" s="48" customFormat="1" ht="38.25">
      <c r="A90" s="62">
        <f t="shared" ca="1" si="8"/>
        <v>59</v>
      </c>
      <c r="B90" s="272" t="s">
        <v>378</v>
      </c>
      <c r="C90" s="52"/>
      <c r="D90" s="269"/>
      <c r="E90" s="54"/>
      <c r="F90" s="52"/>
      <c r="G90" s="52"/>
      <c r="H90" s="52"/>
      <c r="I90" s="62"/>
    </row>
    <row r="91" spans="1:9" s="48" customFormat="1" ht="25.5">
      <c r="A91" s="62">
        <f t="shared" ca="1" si="8"/>
        <v>60</v>
      </c>
      <c r="B91" s="274" t="s">
        <v>361</v>
      </c>
      <c r="C91" s="52"/>
      <c r="D91" s="269"/>
      <c r="E91" s="54"/>
      <c r="F91" s="52"/>
      <c r="G91" s="52"/>
      <c r="H91" s="52"/>
      <c r="I91" s="62"/>
    </row>
    <row r="92" spans="1:9" s="250" customFormat="1" ht="15.75" customHeight="1">
      <c r="A92" s="276"/>
      <c r="B92" s="368" t="s">
        <v>329</v>
      </c>
      <c r="C92" s="360"/>
      <c r="D92" s="361"/>
      <c r="E92" s="242"/>
      <c r="F92" s="249"/>
      <c r="G92" s="249"/>
      <c r="H92" s="249"/>
      <c r="I92" s="242"/>
    </row>
    <row r="93" spans="1:9" s="48" customFormat="1" ht="38.25">
      <c r="A93" s="62">
        <f t="shared" ca="1" si="8"/>
        <v>61</v>
      </c>
      <c r="B93" s="52" t="s">
        <v>349</v>
      </c>
      <c r="C93" s="52"/>
      <c r="D93" s="53"/>
      <c r="E93" s="54"/>
      <c r="F93" s="52"/>
      <c r="G93" s="52"/>
      <c r="H93" s="52"/>
      <c r="I93" s="62"/>
    </row>
    <row r="94" spans="1:9" s="48" customFormat="1" ht="38.25">
      <c r="A94" s="62">
        <f t="shared" ca="1" si="8"/>
        <v>62</v>
      </c>
      <c r="B94" s="52" t="s">
        <v>350</v>
      </c>
      <c r="C94" s="52"/>
      <c r="D94" s="54"/>
      <c r="E94" s="60"/>
      <c r="F94" s="52"/>
      <c r="G94" s="52"/>
      <c r="H94" s="52"/>
      <c r="I94" s="62"/>
    </row>
    <row r="95" spans="1:9" s="48" customFormat="1" ht="38.25">
      <c r="A95" s="62">
        <f t="shared" ref="A95:A96" ca="1" si="9">IF(OFFSET(A95,-1,0) ="",OFFSET(A95,-2,0)+1,OFFSET(A95,-1,0)+1 )</f>
        <v>63</v>
      </c>
      <c r="B95" s="52" t="s">
        <v>351</v>
      </c>
      <c r="C95" s="52"/>
      <c r="D95" s="54"/>
      <c r="E95" s="60"/>
      <c r="F95" s="52"/>
      <c r="G95" s="52"/>
      <c r="H95" s="52"/>
      <c r="I95" s="62"/>
    </row>
    <row r="96" spans="1:9" s="48" customFormat="1" ht="38.25">
      <c r="A96" s="62">
        <f t="shared" ca="1" si="9"/>
        <v>64</v>
      </c>
      <c r="B96" s="272" t="s">
        <v>353</v>
      </c>
      <c r="C96" s="52"/>
      <c r="D96" s="54"/>
      <c r="E96" s="60"/>
      <c r="F96" s="52"/>
      <c r="G96" s="52"/>
      <c r="H96" s="52"/>
      <c r="I96" s="62"/>
    </row>
    <row r="97" spans="1:9" s="48" customFormat="1" ht="38.25">
      <c r="A97" s="62">
        <f t="shared" ca="1" si="2"/>
        <v>65</v>
      </c>
      <c r="B97" s="52" t="s">
        <v>338</v>
      </c>
      <c r="C97" s="52"/>
      <c r="D97" s="54"/>
      <c r="E97" s="54"/>
      <c r="F97" s="52"/>
      <c r="G97" s="52"/>
      <c r="H97" s="52"/>
      <c r="I97" s="62"/>
    </row>
    <row r="98" spans="1:9" s="48" customFormat="1" ht="51">
      <c r="A98" s="62">
        <f t="shared" ca="1" si="2"/>
        <v>66</v>
      </c>
      <c r="B98" s="272" t="s">
        <v>358</v>
      </c>
      <c r="C98" s="272"/>
      <c r="D98" s="280"/>
      <c r="E98" s="60"/>
      <c r="F98" s="52"/>
      <c r="G98" s="52"/>
      <c r="H98" s="52"/>
      <c r="I98" s="62"/>
    </row>
    <row r="99" spans="1:9" s="48" customFormat="1" ht="51">
      <c r="A99" s="62">
        <f t="shared" ca="1" si="2"/>
        <v>67</v>
      </c>
      <c r="B99" s="272" t="s">
        <v>358</v>
      </c>
      <c r="C99" s="272"/>
      <c r="D99" s="280"/>
      <c r="E99" s="60"/>
      <c r="F99" s="52"/>
      <c r="G99" s="52"/>
      <c r="H99" s="52"/>
      <c r="I99" s="62"/>
    </row>
    <row r="100" spans="1:9" s="48" customFormat="1" ht="38.25">
      <c r="A100" s="62">
        <f t="shared" ca="1" si="2"/>
        <v>68</v>
      </c>
      <c r="B100" s="272" t="s">
        <v>378</v>
      </c>
      <c r="C100" s="52"/>
      <c r="D100" s="269"/>
      <c r="E100" s="54"/>
      <c r="F100" s="52"/>
      <c r="G100" s="52"/>
      <c r="H100" s="52"/>
      <c r="I100" s="62"/>
    </row>
    <row r="101" spans="1:9" s="48" customFormat="1" ht="25.5">
      <c r="A101" s="62">
        <f t="shared" ca="1" si="2"/>
        <v>69</v>
      </c>
      <c r="B101" s="274" t="s">
        <v>361</v>
      </c>
      <c r="C101" s="52"/>
      <c r="D101" s="269"/>
      <c r="E101" s="54"/>
      <c r="F101" s="52"/>
      <c r="G101" s="52"/>
      <c r="H101" s="52"/>
      <c r="I101" s="62"/>
    </row>
    <row r="102" spans="1:9" s="279" customFormat="1" ht="15">
      <c r="A102" s="277"/>
      <c r="B102" s="368" t="s">
        <v>359</v>
      </c>
      <c r="C102" s="360"/>
      <c r="D102" s="361"/>
      <c r="E102" s="277"/>
      <c r="F102" s="278"/>
      <c r="G102" s="278"/>
      <c r="H102" s="278"/>
      <c r="I102" s="277"/>
    </row>
    <row r="103" spans="1:9" s="48" customFormat="1" ht="25.5">
      <c r="A103" s="62">
        <f t="shared" ca="1" si="2"/>
        <v>70</v>
      </c>
      <c r="B103" s="52" t="s">
        <v>362</v>
      </c>
      <c r="C103" s="52"/>
      <c r="D103" s="53"/>
      <c r="E103" s="54"/>
      <c r="F103" s="52"/>
      <c r="G103" s="52"/>
      <c r="H103" s="52"/>
      <c r="I103" s="62"/>
    </row>
    <row r="104" spans="1:9" s="48" customFormat="1" ht="38.25">
      <c r="A104" s="62">
        <f t="shared" ca="1" si="2"/>
        <v>71</v>
      </c>
      <c r="B104" s="52" t="s">
        <v>363</v>
      </c>
      <c r="C104" s="52"/>
      <c r="D104" s="53"/>
      <c r="E104" s="54"/>
      <c r="F104" s="52"/>
      <c r="G104" s="52"/>
      <c r="H104" s="52"/>
      <c r="I104" s="62"/>
    </row>
    <row r="105" spans="1:9" s="48" customFormat="1" ht="25.5">
      <c r="A105" s="62">
        <f t="shared" ca="1" si="2"/>
        <v>72</v>
      </c>
      <c r="B105" s="52" t="s">
        <v>364</v>
      </c>
      <c r="C105" s="52"/>
      <c r="D105" s="53"/>
      <c r="E105" s="54"/>
      <c r="F105" s="52"/>
      <c r="G105" s="52"/>
      <c r="H105" s="52"/>
      <c r="I105" s="62"/>
    </row>
    <row r="106" spans="1:9" s="48" customFormat="1" ht="38.25">
      <c r="A106" s="62">
        <f t="shared" ca="1" si="2"/>
        <v>73</v>
      </c>
      <c r="B106" s="52" t="s">
        <v>367</v>
      </c>
      <c r="C106" s="52"/>
      <c r="D106" s="275"/>
      <c r="E106" s="54"/>
      <c r="F106" s="52"/>
      <c r="G106" s="52"/>
      <c r="H106" s="52"/>
      <c r="I106" s="62"/>
    </row>
    <row r="107" spans="1:9" s="179" customFormat="1" ht="14.25">
      <c r="A107" s="248"/>
      <c r="B107" s="353" t="s">
        <v>360</v>
      </c>
      <c r="C107" s="354"/>
      <c r="D107" s="355"/>
      <c r="E107" s="189"/>
      <c r="F107" s="190"/>
      <c r="G107" s="190"/>
      <c r="H107" s="190"/>
      <c r="I107" s="189"/>
    </row>
    <row r="108" spans="1:9" s="48" customFormat="1" ht="25.5">
      <c r="A108" s="62">
        <f t="shared" ca="1" si="2"/>
        <v>74</v>
      </c>
      <c r="B108" s="52" t="s">
        <v>362</v>
      </c>
      <c r="C108" s="52"/>
      <c r="D108" s="54"/>
      <c r="E108" s="54"/>
      <c r="F108" s="52"/>
      <c r="G108" s="52"/>
      <c r="H108" s="52"/>
      <c r="I108" s="62"/>
    </row>
    <row r="109" spans="1:9" s="48" customFormat="1" ht="25.5">
      <c r="A109" s="62">
        <f t="shared" ca="1" si="2"/>
        <v>75</v>
      </c>
      <c r="B109" s="52" t="s">
        <v>365</v>
      </c>
      <c r="C109" s="52"/>
      <c r="D109" s="54"/>
      <c r="E109" s="54"/>
      <c r="F109" s="52"/>
      <c r="G109" s="52"/>
      <c r="H109" s="52"/>
      <c r="I109" s="62"/>
    </row>
    <row r="110" spans="1:9" s="48" customFormat="1" ht="25.5">
      <c r="A110" s="62">
        <f t="shared" ca="1" si="2"/>
        <v>76</v>
      </c>
      <c r="B110" s="52" t="s">
        <v>366</v>
      </c>
      <c r="C110" s="52"/>
      <c r="D110" s="54"/>
      <c r="E110" s="54"/>
      <c r="F110" s="52"/>
      <c r="G110" s="52"/>
      <c r="H110" s="52"/>
      <c r="I110" s="62"/>
    </row>
    <row r="111" spans="1:9" s="48" customFormat="1" ht="38.25">
      <c r="A111" s="62">
        <f t="shared" ca="1" si="2"/>
        <v>77</v>
      </c>
      <c r="B111" s="52" t="s">
        <v>367</v>
      </c>
      <c r="C111" s="52"/>
      <c r="D111" s="54"/>
      <c r="E111" s="54"/>
      <c r="F111" s="52"/>
      <c r="G111" s="52"/>
      <c r="H111" s="52"/>
      <c r="I111" s="62"/>
    </row>
    <row r="112" spans="1:9" s="48" customFormat="1" ht="38.25">
      <c r="A112" s="62">
        <f t="shared" ca="1" si="2"/>
        <v>78</v>
      </c>
      <c r="B112" s="267" t="s">
        <v>406</v>
      </c>
      <c r="C112" s="52"/>
      <c r="D112" s="280"/>
      <c r="E112" s="54"/>
      <c r="F112" s="52"/>
      <c r="G112" s="52"/>
      <c r="H112" s="52"/>
      <c r="I112" s="62"/>
    </row>
    <row r="113" spans="1:9" s="261" customFormat="1" ht="13.5" customHeight="1">
      <c r="A113" s="281"/>
      <c r="B113" s="356" t="s">
        <v>368</v>
      </c>
      <c r="C113" s="357"/>
      <c r="D113" s="358"/>
      <c r="E113" s="259"/>
      <c r="F113" s="260"/>
      <c r="G113" s="260"/>
      <c r="H113" s="260"/>
      <c r="I113" s="259"/>
    </row>
    <row r="114" spans="1:9" s="296" customFormat="1" ht="14.25">
      <c r="A114" s="291"/>
      <c r="B114" s="298" t="s">
        <v>405</v>
      </c>
      <c r="C114" s="297"/>
      <c r="D114" s="299"/>
      <c r="E114" s="300"/>
      <c r="F114" s="297"/>
      <c r="G114" s="297"/>
      <c r="H114" s="297"/>
      <c r="I114" s="291"/>
    </row>
    <row r="115" spans="1:9" s="179" customFormat="1" ht="14.25">
      <c r="A115" s="176"/>
      <c r="B115" s="257" t="s">
        <v>372</v>
      </c>
      <c r="C115" s="177"/>
      <c r="D115" s="178"/>
      <c r="E115" s="256"/>
      <c r="F115" s="177"/>
      <c r="G115" s="177"/>
      <c r="H115" s="177"/>
      <c r="I115" s="176"/>
    </row>
    <row r="116" spans="1:9" s="48" customFormat="1" ht="14.25">
      <c r="A116" s="62">
        <f ca="1">IF(OFFSET(A116,-3,0) ="",OFFSET(A116,-4,0)+1,OFFSET(A116,-3,0)+1 )</f>
        <v>79</v>
      </c>
      <c r="B116" s="52" t="s">
        <v>373</v>
      </c>
      <c r="C116" s="52"/>
      <c r="D116" s="54"/>
      <c r="E116" s="60"/>
      <c r="F116" s="52"/>
      <c r="G116" s="52"/>
      <c r="H116" s="52"/>
      <c r="I116" s="62"/>
    </row>
    <row r="117" spans="1:9" s="179" customFormat="1" ht="14.25">
      <c r="A117" s="176"/>
      <c r="B117" s="257" t="s">
        <v>318</v>
      </c>
      <c r="C117" s="177"/>
      <c r="D117" s="178"/>
      <c r="E117" s="256"/>
      <c r="F117" s="177"/>
      <c r="G117" s="177"/>
      <c r="H117" s="177"/>
      <c r="I117" s="176"/>
    </row>
    <row r="118" spans="1:9" s="169" customFormat="1" ht="25.5">
      <c r="A118" s="62">
        <f t="shared" ref="A118:A156" ca="1" si="10">IF(OFFSET(A118,-1,0) ="",OFFSET(A118,-2,0)+1,OFFSET(A118,-1,0)+1 )</f>
        <v>80</v>
      </c>
      <c r="B118" s="272" t="s">
        <v>374</v>
      </c>
      <c r="C118" s="225"/>
      <c r="D118" s="224"/>
      <c r="E118" s="282"/>
      <c r="F118" s="225"/>
      <c r="G118" s="225"/>
      <c r="H118" s="225"/>
      <c r="I118" s="226"/>
    </row>
    <row r="119" spans="1:9" s="169" customFormat="1" ht="25.5">
      <c r="A119" s="62">
        <f t="shared" ca="1" si="10"/>
        <v>81</v>
      </c>
      <c r="B119" s="271" t="s">
        <v>375</v>
      </c>
      <c r="C119" s="225"/>
      <c r="D119" s="224"/>
      <c r="E119" s="282"/>
      <c r="F119" s="225"/>
      <c r="G119" s="225"/>
      <c r="H119" s="225"/>
      <c r="I119" s="226"/>
    </row>
    <row r="120" spans="1:9" s="179" customFormat="1" ht="14.25">
      <c r="A120" s="176"/>
      <c r="B120" s="283" t="s">
        <v>320</v>
      </c>
      <c r="C120" s="284"/>
      <c r="D120" s="286"/>
      <c r="E120" s="285"/>
      <c r="F120" s="284"/>
      <c r="G120" s="284"/>
      <c r="H120" s="284"/>
      <c r="I120" s="176"/>
    </row>
    <row r="121" spans="1:9" s="169" customFormat="1" ht="25.5">
      <c r="A121" s="62">
        <f t="shared" ca="1" si="10"/>
        <v>82</v>
      </c>
      <c r="B121" s="225" t="s">
        <v>389</v>
      </c>
      <c r="C121" s="225"/>
      <c r="D121" s="224"/>
      <c r="E121" s="282"/>
      <c r="F121" s="225"/>
      <c r="G121" s="225"/>
      <c r="H121" s="225"/>
      <c r="I121" s="226"/>
    </row>
    <row r="122" spans="1:9" s="169" customFormat="1" ht="25.5">
      <c r="A122" s="62">
        <f t="shared" ca="1" si="10"/>
        <v>83</v>
      </c>
      <c r="B122" s="225" t="s">
        <v>390</v>
      </c>
      <c r="D122" s="224"/>
      <c r="E122" s="282"/>
      <c r="F122" s="225"/>
      <c r="G122" s="225"/>
      <c r="H122" s="225"/>
      <c r="I122" s="226"/>
    </row>
    <row r="123" spans="1:9" s="169" customFormat="1" ht="25.5">
      <c r="A123" s="62">
        <f t="shared" ca="1" si="10"/>
        <v>84</v>
      </c>
      <c r="B123" s="206" t="s">
        <v>391</v>
      </c>
      <c r="C123" s="206"/>
      <c r="D123" s="224"/>
      <c r="E123" s="282"/>
      <c r="F123" s="225"/>
      <c r="G123" s="225"/>
      <c r="H123" s="225"/>
      <c r="I123" s="226"/>
    </row>
    <row r="124" spans="1:9" s="169" customFormat="1" ht="25.5">
      <c r="A124" s="62">
        <f t="shared" ca="1" si="10"/>
        <v>85</v>
      </c>
      <c r="B124" s="207" t="s">
        <v>392</v>
      </c>
      <c r="C124" s="206"/>
      <c r="D124" s="224"/>
      <c r="E124" s="282"/>
      <c r="F124" s="225"/>
      <c r="G124" s="225"/>
      <c r="H124" s="225"/>
      <c r="I124" s="226"/>
    </row>
    <row r="125" spans="1:9" s="169" customFormat="1" ht="25.5">
      <c r="A125" s="62">
        <f t="shared" ca="1" si="10"/>
        <v>86</v>
      </c>
      <c r="B125" s="207" t="s">
        <v>393</v>
      </c>
      <c r="C125" s="206"/>
      <c r="D125" s="224"/>
      <c r="E125" s="282"/>
      <c r="F125" s="225"/>
      <c r="G125" s="225"/>
      <c r="H125" s="225"/>
      <c r="I125" s="226"/>
    </row>
    <row r="126" spans="1:9" s="169" customFormat="1" ht="14.25">
      <c r="A126" s="62">
        <f ca="1">IF(OFFSET(A126,-1,0) ="",OFFSET(A126,-2,0)+1,OFFSET(A126,-1,0)+1 )</f>
        <v>87</v>
      </c>
      <c r="B126" s="207" t="s">
        <v>394</v>
      </c>
      <c r="C126" s="206"/>
      <c r="D126" s="224"/>
      <c r="E126" s="282"/>
      <c r="F126" s="225"/>
      <c r="G126" s="225"/>
      <c r="H126" s="225"/>
      <c r="I126" s="226"/>
    </row>
    <row r="127" spans="1:9" s="169" customFormat="1" ht="14.25">
      <c r="A127" s="62">
        <f ca="1">IF(OFFSET(A127,-1,0) ="",OFFSET(A127,-2,0)+1,OFFSET(A127,-1,0)+1 )</f>
        <v>88</v>
      </c>
      <c r="B127" s="207" t="s">
        <v>395</v>
      </c>
      <c r="C127" s="206"/>
      <c r="D127" s="224"/>
      <c r="E127" s="282"/>
      <c r="F127" s="225"/>
      <c r="G127" s="225"/>
      <c r="H127" s="225"/>
      <c r="I127" s="226"/>
    </row>
    <row r="128" spans="1:9" s="169" customFormat="1" ht="25.5">
      <c r="A128" s="62">
        <f t="shared" ref="A128:A130" ca="1" si="11">IF(OFFSET(A128,-1,0) ="",OFFSET(A128,-2,0)+1,OFFSET(A128,-1,0)+1 )</f>
        <v>89</v>
      </c>
      <c r="B128" s="207" t="s">
        <v>400</v>
      </c>
      <c r="C128" s="206"/>
      <c r="D128" s="224"/>
      <c r="E128" s="282"/>
      <c r="F128" s="225"/>
      <c r="G128" s="225"/>
      <c r="H128" s="225"/>
      <c r="I128" s="226"/>
    </row>
    <row r="129" spans="1:9" s="169" customFormat="1" ht="25.5">
      <c r="A129" s="62">
        <f t="shared" ca="1" si="11"/>
        <v>90</v>
      </c>
      <c r="B129" s="207" t="s">
        <v>427</v>
      </c>
      <c r="C129" s="206"/>
      <c r="D129" s="224"/>
      <c r="E129" s="282"/>
      <c r="F129" s="225"/>
      <c r="G129" s="225"/>
      <c r="H129" s="225"/>
      <c r="I129" s="226"/>
    </row>
    <row r="130" spans="1:9" s="169" customFormat="1" ht="25.5">
      <c r="A130" s="62">
        <f t="shared" ca="1" si="11"/>
        <v>91</v>
      </c>
      <c r="B130" s="207" t="s">
        <v>401</v>
      </c>
      <c r="C130" s="206"/>
      <c r="D130" s="224"/>
      <c r="E130" s="282"/>
      <c r="F130" s="225"/>
      <c r="G130" s="225"/>
      <c r="H130" s="225"/>
      <c r="I130" s="226"/>
    </row>
    <row r="131" spans="1:9" s="179" customFormat="1" ht="14.25">
      <c r="A131" s="176"/>
      <c r="B131" s="283" t="s">
        <v>322</v>
      </c>
      <c r="C131" s="284"/>
      <c r="D131" s="286"/>
      <c r="E131" s="285"/>
      <c r="F131" s="284"/>
      <c r="G131" s="284"/>
      <c r="H131" s="284"/>
      <c r="I131" s="176"/>
    </row>
    <row r="132" spans="1:9" s="169" customFormat="1" ht="14.25">
      <c r="A132" s="62">
        <f t="shared" ca="1" si="10"/>
        <v>92</v>
      </c>
      <c r="B132" s="225" t="s">
        <v>397</v>
      </c>
      <c r="D132" s="224"/>
      <c r="E132" s="282"/>
      <c r="F132" s="225"/>
      <c r="G132" s="225"/>
      <c r="H132" s="225"/>
      <c r="I132" s="226"/>
    </row>
    <row r="133" spans="1:9" s="169" customFormat="1" ht="14.25">
      <c r="A133" s="62">
        <f t="shared" ca="1" si="10"/>
        <v>93</v>
      </c>
      <c r="B133" s="207" t="s">
        <v>402</v>
      </c>
      <c r="C133" s="316"/>
      <c r="D133" s="317"/>
      <c r="E133" s="282"/>
      <c r="F133" s="225"/>
      <c r="G133" s="225"/>
      <c r="H133" s="225"/>
      <c r="I133" s="226"/>
    </row>
    <row r="134" spans="1:9" s="169" customFormat="1" ht="14.25">
      <c r="A134" s="62">
        <f t="shared" ca="1" si="10"/>
        <v>94</v>
      </c>
      <c r="B134" s="315" t="s">
        <v>403</v>
      </c>
      <c r="C134" s="316"/>
      <c r="D134" s="317"/>
      <c r="E134" s="282"/>
      <c r="F134" s="225"/>
      <c r="G134" s="225"/>
      <c r="H134" s="225"/>
      <c r="I134" s="226"/>
    </row>
    <row r="135" spans="1:9" s="179" customFormat="1" ht="14.25">
      <c r="A135" s="176"/>
      <c r="B135" s="290" t="s">
        <v>376</v>
      </c>
      <c r="C135" s="288"/>
      <c r="D135" s="289"/>
      <c r="E135" s="285"/>
      <c r="F135" s="284"/>
      <c r="G135" s="284"/>
      <c r="H135" s="284"/>
      <c r="I135" s="176"/>
    </row>
    <row r="136" spans="1:9" s="169" customFormat="1" ht="25.5">
      <c r="A136" s="62">
        <f t="shared" ca="1" si="10"/>
        <v>95</v>
      </c>
      <c r="B136" s="287" t="s">
        <v>398</v>
      </c>
      <c r="C136" s="206"/>
      <c r="D136" s="224"/>
      <c r="E136" s="282"/>
      <c r="F136" s="225"/>
      <c r="G136" s="225"/>
      <c r="H136" s="225"/>
      <c r="I136" s="226"/>
    </row>
    <row r="137" spans="1:9" s="169" customFormat="1" ht="38.25">
      <c r="A137" s="62">
        <f t="shared" ca="1" si="10"/>
        <v>96</v>
      </c>
      <c r="B137" s="287" t="s">
        <v>379</v>
      </c>
      <c r="C137" s="313"/>
      <c r="D137" s="224"/>
      <c r="E137" s="282"/>
      <c r="F137" s="225"/>
      <c r="G137" s="225"/>
      <c r="H137" s="225"/>
      <c r="I137" s="226"/>
    </row>
    <row r="138" spans="1:9" s="179" customFormat="1" ht="14.25">
      <c r="A138" s="176"/>
      <c r="B138" s="290" t="s">
        <v>327</v>
      </c>
      <c r="C138" s="314"/>
      <c r="D138" s="286"/>
      <c r="E138" s="285"/>
      <c r="F138" s="284"/>
      <c r="G138" s="284"/>
      <c r="H138" s="284"/>
      <c r="I138" s="176"/>
    </row>
    <row r="139" spans="1:9" s="169" customFormat="1" ht="14.25">
      <c r="A139" s="62">
        <f ca="1">IF(OFFSET(A139,-1,0) ="",OFFSET(A139,-2,0)+1,OFFSET(A139,-1,0)+1 )</f>
        <v>97</v>
      </c>
      <c r="B139" s="287" t="s">
        <v>377</v>
      </c>
      <c r="C139" s="313"/>
      <c r="D139" s="224"/>
      <c r="E139" s="282"/>
      <c r="F139" s="225"/>
      <c r="G139" s="225"/>
      <c r="H139" s="225"/>
      <c r="I139" s="226"/>
    </row>
    <row r="140" spans="1:9" s="169" customFormat="1" ht="38.25">
      <c r="A140" s="62">
        <f t="shared" ref="A140" ca="1" si="12">IF(OFFSET(A140,-1,0) ="",OFFSET(A140,-2,0)+1,OFFSET(A140,-1,0)+1 )</f>
        <v>98</v>
      </c>
      <c r="B140" s="287" t="s">
        <v>426</v>
      </c>
      <c r="C140" s="313"/>
      <c r="D140" s="224"/>
      <c r="E140" s="282"/>
      <c r="F140" s="225"/>
      <c r="G140" s="225"/>
      <c r="H140" s="225"/>
      <c r="I140" s="226"/>
    </row>
    <row r="141" spans="1:9" s="179" customFormat="1" ht="14.25">
      <c r="A141" s="176"/>
      <c r="B141" s="290" t="s">
        <v>399</v>
      </c>
      <c r="C141" s="314"/>
      <c r="D141" s="286"/>
      <c r="E141" s="285"/>
      <c r="F141" s="284"/>
      <c r="G141" s="284"/>
      <c r="H141" s="284"/>
      <c r="I141" s="176"/>
    </row>
    <row r="142" spans="1:9" s="169" customFormat="1" ht="14.25">
      <c r="A142" s="62">
        <f t="shared" ca="1" si="10"/>
        <v>99</v>
      </c>
      <c r="B142" s="287" t="s">
        <v>380</v>
      </c>
      <c r="C142" s="313"/>
      <c r="D142" s="224"/>
      <c r="E142" s="282"/>
      <c r="F142" s="225"/>
      <c r="G142" s="225"/>
      <c r="H142" s="225"/>
      <c r="I142" s="226"/>
    </row>
    <row r="143" spans="1:9" s="169" customFormat="1" ht="25.5">
      <c r="A143" s="62">
        <f t="shared" ca="1" si="10"/>
        <v>100</v>
      </c>
      <c r="B143" s="287" t="s">
        <v>381</v>
      </c>
      <c r="C143" s="313"/>
      <c r="D143" s="224"/>
      <c r="E143" s="282"/>
      <c r="F143" s="225"/>
      <c r="G143" s="225"/>
      <c r="H143" s="225"/>
      <c r="I143" s="226"/>
    </row>
    <row r="144" spans="1:9" s="179" customFormat="1" ht="14.25">
      <c r="A144" s="176"/>
      <c r="B144" s="257" t="s">
        <v>371</v>
      </c>
      <c r="C144" s="177"/>
      <c r="D144" s="178"/>
      <c r="E144" s="256"/>
      <c r="F144" s="177"/>
      <c r="G144" s="177"/>
      <c r="H144" s="177"/>
      <c r="I144" s="176"/>
    </row>
    <row r="145" spans="1:9" s="48" customFormat="1" ht="25.5">
      <c r="A145" s="62">
        <f ca="1">IF(OFFSET(A145,-3,0) ="",OFFSET(A145,-4,0)+1,OFFSET(A145,-3,0)+1 )</f>
        <v>100</v>
      </c>
      <c r="B145" s="52" t="s">
        <v>369</v>
      </c>
      <c r="C145" s="52"/>
      <c r="D145" s="54"/>
      <c r="E145" s="60"/>
      <c r="F145" s="52"/>
      <c r="G145" s="52"/>
      <c r="H145" s="52"/>
      <c r="I145" s="62"/>
    </row>
    <row r="146" spans="1:9" s="48" customFormat="1" ht="38.25">
      <c r="A146" s="62">
        <f ca="1">IF(OFFSET(A146,-1,0) ="",OFFSET(A146,-2,0)+1,OFFSET(A146,-1,0)+1 )</f>
        <v>101</v>
      </c>
      <c r="B146" s="52" t="s">
        <v>396</v>
      </c>
      <c r="C146" s="52"/>
      <c r="D146" s="54"/>
      <c r="E146" s="60"/>
      <c r="F146" s="52"/>
      <c r="G146" s="52"/>
      <c r="H146" s="52"/>
      <c r="I146" s="62"/>
    </row>
    <row r="147" spans="1:9" s="48" customFormat="1" ht="25.5">
      <c r="A147" s="62">
        <f ca="1">IF(OFFSET(A147,-1,0) ="",OFFSET(A147,-2,0)+1,OFFSET(A147,-1,0)+1 )</f>
        <v>102</v>
      </c>
      <c r="B147" s="52" t="s">
        <v>370</v>
      </c>
      <c r="C147" s="52"/>
      <c r="D147" s="54"/>
      <c r="E147" s="60"/>
      <c r="F147" s="52"/>
      <c r="G147" s="52"/>
      <c r="H147" s="52"/>
      <c r="I147" s="62"/>
    </row>
    <row r="148" spans="1:9" s="179" customFormat="1" ht="14.25">
      <c r="A148" s="176"/>
      <c r="B148" s="257" t="s">
        <v>404</v>
      </c>
      <c r="C148" s="177"/>
      <c r="D148" s="178"/>
      <c r="E148" s="256"/>
      <c r="F148" s="177"/>
      <c r="G148" s="177"/>
      <c r="H148" s="177"/>
      <c r="I148" s="176"/>
    </row>
    <row r="149" spans="1:9" s="48" customFormat="1" ht="25.5">
      <c r="A149" s="62">
        <f ca="1">IF(OFFSET(A149,-2,0) ="",OFFSET(A149,-3,0)+1,OFFSET(A149,-2,0)+1 )</f>
        <v>103</v>
      </c>
      <c r="B149" s="52" t="s">
        <v>382</v>
      </c>
      <c r="C149" s="52"/>
      <c r="D149" s="54" cm="1">
        <f t="array" aca="1" ref="D149" ca="1">B106:D149</f>
        <v>0</v>
      </c>
      <c r="E149" s="60"/>
      <c r="F149" s="52"/>
      <c r="G149" s="52"/>
      <c r="H149" s="52"/>
      <c r="I149" s="62"/>
    </row>
    <row r="150" spans="1:9" s="48" customFormat="1" ht="25.5">
      <c r="A150" s="62">
        <f t="shared" ca="1" si="10"/>
        <v>104</v>
      </c>
      <c r="B150" s="52" t="s">
        <v>370</v>
      </c>
      <c r="C150" s="52"/>
      <c r="D150" s="54"/>
      <c r="E150" s="60"/>
      <c r="F150" s="52"/>
      <c r="G150" s="52"/>
      <c r="H150" s="52"/>
      <c r="I150" s="62"/>
    </row>
    <row r="151" spans="1:9" s="296" customFormat="1" ht="14.25">
      <c r="A151" s="291"/>
      <c r="B151" s="292" t="s">
        <v>359</v>
      </c>
      <c r="C151" s="293"/>
      <c r="D151" s="294"/>
      <c r="E151" s="295"/>
      <c r="F151" s="293"/>
      <c r="G151" s="293"/>
      <c r="H151" s="293"/>
      <c r="I151" s="291"/>
    </row>
    <row r="152" spans="1:9" s="169" customFormat="1" ht="25.5">
      <c r="A152" s="62">
        <f t="shared" ca="1" si="10"/>
        <v>105</v>
      </c>
      <c r="B152" s="225" t="s">
        <v>383</v>
      </c>
      <c r="C152" s="225"/>
      <c r="D152" s="282"/>
      <c r="E152" s="224"/>
      <c r="F152" s="225"/>
      <c r="G152" s="225"/>
      <c r="H152" s="225"/>
      <c r="I152" s="226"/>
    </row>
    <row r="153" spans="1:9" s="48" customFormat="1" ht="25.5">
      <c r="A153" s="62">
        <f t="shared" ca="1" si="10"/>
        <v>106</v>
      </c>
      <c r="B153" s="52" t="s">
        <v>384</v>
      </c>
      <c r="C153" s="52"/>
      <c r="D153" s="60"/>
      <c r="E153" s="54"/>
      <c r="F153" s="52"/>
      <c r="G153" s="52"/>
      <c r="H153" s="52"/>
      <c r="I153" s="62"/>
    </row>
    <row r="154" spans="1:9" s="296" customFormat="1" ht="14.25">
      <c r="A154" s="291"/>
      <c r="B154" s="292" t="s">
        <v>360</v>
      </c>
      <c r="C154" s="293"/>
      <c r="D154" s="294"/>
      <c r="E154" s="295"/>
      <c r="F154" s="293"/>
      <c r="G154" s="293"/>
      <c r="H154" s="293"/>
      <c r="I154" s="291"/>
    </row>
    <row r="155" spans="1:9" s="169" customFormat="1" ht="25.5">
      <c r="A155" s="62">
        <f t="shared" ca="1" si="10"/>
        <v>107</v>
      </c>
      <c r="B155" s="225" t="s">
        <v>385</v>
      </c>
      <c r="C155" s="225"/>
      <c r="D155" s="282"/>
      <c r="E155" s="224"/>
      <c r="F155" s="225"/>
      <c r="G155" s="225"/>
      <c r="H155" s="225"/>
      <c r="I155" s="226"/>
    </row>
    <row r="156" spans="1:9" s="48" customFormat="1" ht="25.5">
      <c r="A156" s="62">
        <f t="shared" ca="1" si="10"/>
        <v>108</v>
      </c>
      <c r="B156" s="52" t="s">
        <v>386</v>
      </c>
      <c r="C156" s="52"/>
      <c r="D156" s="60"/>
      <c r="E156" s="54"/>
      <c r="F156" s="52"/>
      <c r="G156" s="52"/>
      <c r="H156" s="52"/>
      <c r="I156" s="62"/>
    </row>
  </sheetData>
  <mergeCells count="20">
    <mergeCell ref="A1:D1"/>
    <mergeCell ref="A2:D2"/>
    <mergeCell ref="C3:D3"/>
    <mergeCell ref="B4:D4"/>
    <mergeCell ref="F16:H16"/>
    <mergeCell ref="E2:E3"/>
    <mergeCell ref="B18:D18"/>
    <mergeCell ref="B5:D5"/>
    <mergeCell ref="B6:D6"/>
    <mergeCell ref="B7:D7"/>
    <mergeCell ref="B8:D8"/>
    <mergeCell ref="B20:D20"/>
    <mergeCell ref="B107:D107"/>
    <mergeCell ref="B113:D113"/>
    <mergeCell ref="B26:D26"/>
    <mergeCell ref="B39:D39"/>
    <mergeCell ref="B54:D54"/>
    <mergeCell ref="B81:D81"/>
    <mergeCell ref="B92:D92"/>
    <mergeCell ref="B102:D102"/>
  </mergeCells>
  <dataValidations count="4">
    <dataValidation type="list" allowBlank="1" showErrorMessage="1" sqref="F157:H211" xr:uid="{00000000-0002-0000-0500-000000000000}">
      <formula1>#REF!</formula1>
      <formula2>0</formula2>
    </dataValidation>
    <dataValidation showDropDown="1" showErrorMessage="1" sqref="F16:H17" xr:uid="{00000000-0002-0000-0500-000002000000}"/>
    <dataValidation allowBlank="1" showInputMessage="1" showErrorMessage="1" sqref="F18:H19 F57:H62 F64:H66" xr:uid="{00000000-0002-0000-0500-000001000000}"/>
    <dataValidation type="list" allowBlank="1" sqref="F63:H63 F20:H56 F67:H156"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9"/>
  <sheetViews>
    <sheetView showGridLines="0" topLeftCell="A31" zoomScaleNormal="100" workbookViewId="0">
      <selection activeCell="B18" sqref="B18:D18"/>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345"/>
      <c r="B1" s="345"/>
      <c r="C1" s="345"/>
      <c r="D1" s="345"/>
      <c r="E1" s="34"/>
      <c r="F1" s="34"/>
      <c r="G1" s="34"/>
      <c r="H1" s="34"/>
      <c r="I1" s="34"/>
      <c r="J1" s="34"/>
    </row>
    <row r="2" spans="1:24" s="1" customFormat="1" ht="31.5" customHeight="1">
      <c r="A2" s="346" t="s">
        <v>60</v>
      </c>
      <c r="B2" s="346"/>
      <c r="C2" s="346"/>
      <c r="D2" s="346"/>
      <c r="E2" s="351"/>
      <c r="F2" s="23"/>
      <c r="G2" s="23"/>
      <c r="H2" s="23"/>
      <c r="I2" s="23"/>
      <c r="J2" s="23"/>
    </row>
    <row r="3" spans="1:24" s="1" customFormat="1" ht="31.5" customHeight="1">
      <c r="A3" s="47"/>
      <c r="C3" s="372"/>
      <c r="D3" s="372"/>
      <c r="E3" s="351"/>
      <c r="F3" s="23"/>
      <c r="G3" s="23"/>
      <c r="H3" s="23"/>
      <c r="I3" s="23"/>
      <c r="J3" s="23"/>
    </row>
    <row r="4" spans="1:24" s="38" customFormat="1">
      <c r="A4" s="139" t="s">
        <v>57</v>
      </c>
      <c r="B4" s="348" t="s">
        <v>105</v>
      </c>
      <c r="C4" s="348"/>
      <c r="D4" s="348"/>
      <c r="E4" s="39"/>
      <c r="F4" s="39"/>
      <c r="G4" s="39"/>
      <c r="H4" s="40"/>
      <c r="I4" s="40"/>
      <c r="X4" s="38" t="s">
        <v>83</v>
      </c>
    </row>
    <row r="5" spans="1:24" s="38" customFormat="1" ht="144.75" customHeight="1">
      <c r="A5" s="139" t="s">
        <v>52</v>
      </c>
      <c r="B5" s="347" t="s">
        <v>84</v>
      </c>
      <c r="C5" s="348"/>
      <c r="D5" s="348"/>
      <c r="E5" s="39"/>
      <c r="F5" s="39"/>
      <c r="G5" s="39"/>
      <c r="H5" s="40"/>
      <c r="I5" s="40"/>
      <c r="X5" s="38" t="s">
        <v>85</v>
      </c>
    </row>
    <row r="6" spans="1:24" s="38" customFormat="1" ht="25.5">
      <c r="A6" s="139" t="s">
        <v>86</v>
      </c>
      <c r="B6" s="347" t="s">
        <v>87</v>
      </c>
      <c r="C6" s="348"/>
      <c r="D6" s="348"/>
      <c r="E6" s="39"/>
      <c r="F6" s="39"/>
      <c r="G6" s="39"/>
      <c r="H6" s="40"/>
      <c r="I6" s="40"/>
    </row>
    <row r="7" spans="1:24" s="38" customFormat="1">
      <c r="A7" s="139" t="s">
        <v>88</v>
      </c>
      <c r="B7" s="348" t="s">
        <v>89</v>
      </c>
      <c r="C7" s="348"/>
      <c r="D7" s="348"/>
      <c r="E7" s="39"/>
      <c r="F7" s="39"/>
      <c r="G7" s="39"/>
      <c r="H7" s="41"/>
      <c r="I7" s="40"/>
      <c r="X7" s="42"/>
    </row>
    <row r="8" spans="1:24" s="43" customFormat="1">
      <c r="A8" s="139" t="s">
        <v>90</v>
      </c>
      <c r="B8" s="349">
        <v>40850</v>
      </c>
      <c r="C8" s="349"/>
      <c r="D8" s="349"/>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0</v>
      </c>
      <c r="C10" s="74">
        <f>SUM(C11:C14)</f>
        <v>0</v>
      </c>
      <c r="D10" s="74">
        <f>SUM(D11:D14)</f>
        <v>0</v>
      </c>
    </row>
    <row r="11" spans="1:24" s="43" customFormat="1">
      <c r="A11" s="141" t="s">
        <v>31</v>
      </c>
      <c r="B11" s="75">
        <f>COUNTIF($F$18:$F$49639,"*Passed")</f>
        <v>0</v>
      </c>
      <c r="C11" s="75">
        <f>COUNTIF($G$18:$G$49639,"*Passed")</f>
        <v>0</v>
      </c>
      <c r="D11" s="75">
        <f>COUNTIF($H$18:$H$49639,"*Passed")</f>
        <v>0</v>
      </c>
    </row>
    <row r="12" spans="1:24" s="43" customFormat="1">
      <c r="A12" s="141" t="s">
        <v>33</v>
      </c>
      <c r="B12" s="75">
        <f>COUNTIF($F$18:$F$49359,"*Failed*")</f>
        <v>0</v>
      </c>
      <c r="C12" s="75">
        <f>COUNTIF($G$18:$G$49359,"*Failed*")</f>
        <v>0</v>
      </c>
      <c r="D12" s="75">
        <f>COUNTIF($H$18:$H$49359,"*Failed*")</f>
        <v>0</v>
      </c>
    </row>
    <row r="13" spans="1:24" s="43" customFormat="1">
      <c r="A13" s="141" t="s">
        <v>35</v>
      </c>
      <c r="B13" s="75">
        <f>COUNTIF($F$18:$F$49359,"*Not Run*")</f>
        <v>0</v>
      </c>
      <c r="C13" s="75">
        <f>COUNTIF($G$18:$G$49359,"*Not Run*")</f>
        <v>0</v>
      </c>
      <c r="D13" s="75">
        <f>COUNTIF($H$18:$H$49359,"*Not Run*")</f>
        <v>0</v>
      </c>
      <c r="E13" s="1"/>
      <c r="F13" s="1"/>
      <c r="G13" s="1"/>
      <c r="H13" s="1"/>
      <c r="I13" s="1"/>
    </row>
    <row r="14" spans="1:24" s="43" customFormat="1">
      <c r="A14" s="141" t="s">
        <v>93</v>
      </c>
      <c r="B14" s="75">
        <f>COUNTIF($F$18:$F$49359,"*NA*")</f>
        <v>0</v>
      </c>
      <c r="C14" s="75">
        <f>COUNTIF($G$18:$G$49359,"*NA*")</f>
        <v>0</v>
      </c>
      <c r="D14" s="75">
        <f>COUNTIF($H$18:$H$49359,"*NA*")</f>
        <v>0</v>
      </c>
      <c r="E14" s="64"/>
      <c r="F14" s="1"/>
      <c r="G14" s="1"/>
      <c r="H14" s="1"/>
      <c r="I14" s="1"/>
    </row>
    <row r="15" spans="1:24" s="43" customFormat="1" ht="38.25">
      <c r="A15" s="141" t="s">
        <v>94</v>
      </c>
      <c r="B15" s="75">
        <f>COUNTIF($F$18:$F$49359,"*Passed in previous build*")</f>
        <v>0</v>
      </c>
      <c r="C15" s="75">
        <f>COUNTIF($G$18:$G$49359,"*Passed in previous build*")</f>
        <v>0</v>
      </c>
      <c r="D15" s="75">
        <f>COUNTIF($H$18:$H$49359,"*Passed in previous build*")</f>
        <v>0</v>
      </c>
      <c r="E15" s="1"/>
      <c r="F15" s="1"/>
      <c r="G15" s="1"/>
      <c r="H15" s="1"/>
      <c r="I15" s="1"/>
    </row>
    <row r="16" spans="1:24" s="44" customFormat="1" ht="15" customHeight="1">
      <c r="A16" s="76"/>
      <c r="B16" s="50"/>
      <c r="C16" s="50"/>
      <c r="D16" s="51"/>
      <c r="E16" s="65"/>
      <c r="F16" s="373" t="s">
        <v>91</v>
      </c>
      <c r="G16" s="374"/>
      <c r="H16" s="375"/>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376"/>
      <c r="C18" s="377"/>
      <c r="D18" s="378"/>
      <c r="E18" s="67"/>
      <c r="F18" s="68"/>
      <c r="G18" s="68"/>
      <c r="H18" s="68"/>
      <c r="I18" s="67"/>
    </row>
    <row r="19" spans="1:9" s="45" customFormat="1">
      <c r="A19" s="52">
        <v>1</v>
      </c>
      <c r="B19" s="52"/>
      <c r="C19" s="52"/>
      <c r="D19" s="53"/>
      <c r="E19" s="54"/>
      <c r="F19" s="52"/>
      <c r="G19" s="52"/>
      <c r="H19" s="52"/>
      <c r="I19" s="55"/>
    </row>
    <row r="20" spans="1:9" s="45" customFormat="1">
      <c r="A20" s="58">
        <f ca="1">IF(OFFSET(A20,-1,0) ="",OFFSET(A20,-2,0)+1,OFFSET(A20,-1,0)+1 )</f>
        <v>2</v>
      </c>
      <c r="B20" s="52"/>
      <c r="C20" s="52"/>
      <c r="D20" s="59"/>
      <c r="E20" s="54"/>
      <c r="F20" s="52"/>
      <c r="G20" s="52"/>
      <c r="H20" s="52"/>
      <c r="I20" s="55"/>
    </row>
    <row r="21" spans="1:9" s="45" customFormat="1">
      <c r="A21" s="58">
        <f t="shared" ref="A21:A26" ca="1" si="0">IF(OFFSET(A21,-1,0) ="",OFFSET(A21,-2,0)+1,OFFSET(A21,-1,0)+1 )</f>
        <v>3</v>
      </c>
      <c r="B21" s="52"/>
      <c r="C21" s="52"/>
      <c r="D21" s="60"/>
      <c r="E21" s="54"/>
      <c r="F21" s="52"/>
      <c r="G21" s="52"/>
      <c r="H21" s="52"/>
      <c r="I21" s="55"/>
    </row>
    <row r="22" spans="1:9" s="48" customFormat="1" ht="14.25">
      <c r="A22" s="58">
        <f t="shared" ca="1" si="0"/>
        <v>4</v>
      </c>
      <c r="B22" s="52"/>
      <c r="C22" s="52"/>
      <c r="D22" s="54"/>
      <c r="E22" s="54"/>
      <c r="F22" s="52"/>
      <c r="G22" s="52"/>
      <c r="H22" s="52"/>
      <c r="I22" s="61"/>
    </row>
    <row r="23" spans="1:9" s="48" customFormat="1" ht="14.25">
      <c r="A23" s="58">
        <f t="shared" ca="1" si="0"/>
        <v>5</v>
      </c>
      <c r="B23" s="52"/>
      <c r="C23" s="52"/>
      <c r="D23" s="54"/>
      <c r="E23" s="54"/>
      <c r="F23" s="52"/>
      <c r="G23" s="52"/>
      <c r="H23" s="52"/>
      <c r="I23" s="61"/>
    </row>
    <row r="24" spans="1:9" s="48" customFormat="1" ht="14.25">
      <c r="A24" s="58">
        <f t="shared" ca="1" si="0"/>
        <v>6</v>
      </c>
      <c r="B24" s="52"/>
      <c r="C24" s="52"/>
      <c r="D24" s="60"/>
      <c r="E24" s="54"/>
      <c r="F24" s="52"/>
      <c r="G24" s="52"/>
      <c r="H24" s="52"/>
      <c r="I24" s="61"/>
    </row>
    <row r="25" spans="1:9" s="48" customFormat="1" ht="14.25">
      <c r="A25" s="58">
        <f t="shared" ca="1" si="0"/>
        <v>7</v>
      </c>
      <c r="B25" s="52"/>
      <c r="C25" s="52"/>
      <c r="D25" s="54"/>
      <c r="E25" s="54"/>
      <c r="F25" s="52"/>
      <c r="G25" s="52"/>
      <c r="H25" s="52"/>
      <c r="I25" s="61"/>
    </row>
    <row r="26" spans="1:9" s="48" customFormat="1" ht="14.25">
      <c r="A26" s="58">
        <f t="shared" ca="1" si="0"/>
        <v>8</v>
      </c>
      <c r="B26" s="52"/>
      <c r="C26" s="52"/>
      <c r="D26" s="54"/>
      <c r="E26" s="54"/>
      <c r="F26" s="52"/>
      <c r="G26" s="52"/>
      <c r="H26" s="52"/>
      <c r="I26" s="61"/>
    </row>
    <row r="27" spans="1:9" s="48" customFormat="1" ht="14.25">
      <c r="A27" s="58">
        <v>9</v>
      </c>
      <c r="B27" s="52"/>
      <c r="C27" s="52"/>
      <c r="D27" s="54"/>
      <c r="E27" s="54"/>
      <c r="F27" s="52"/>
      <c r="G27" s="52"/>
      <c r="H27" s="52"/>
      <c r="I27" s="61"/>
    </row>
    <row r="28" spans="1:9" s="48" customFormat="1" ht="14.25">
      <c r="A28" s="58">
        <v>10</v>
      </c>
      <c r="B28" s="52"/>
      <c r="C28" s="52"/>
      <c r="D28" s="54"/>
      <c r="E28" s="54"/>
      <c r="F28" s="52"/>
      <c r="G28" s="52"/>
      <c r="H28" s="52"/>
      <c r="I28" s="61"/>
    </row>
    <row r="29" spans="1:9" s="48" customFormat="1" ht="14.25">
      <c r="A29" s="77"/>
      <c r="B29" s="376"/>
      <c r="C29" s="377"/>
      <c r="D29" s="378"/>
      <c r="E29" s="69"/>
      <c r="F29" s="66"/>
      <c r="G29" s="66"/>
      <c r="H29" s="66"/>
      <c r="I29" s="69"/>
    </row>
    <row r="30" spans="1:9" s="48" customFormat="1" ht="14.25">
      <c r="A30" s="62">
        <f t="shared" ref="A30:A34" ca="1" si="1">IF(OFFSET(A30,-1,0) ="",OFFSET(A30,-2,0)+1,OFFSET(A30,-1,0)+1 )</f>
        <v>11</v>
      </c>
      <c r="B30" s="52"/>
      <c r="C30" s="52"/>
      <c r="D30" s="53"/>
      <c r="E30" s="54"/>
      <c r="F30" s="52"/>
      <c r="G30" s="52"/>
      <c r="H30" s="52"/>
      <c r="I30" s="62"/>
    </row>
    <row r="31" spans="1:9" s="48" customFormat="1" ht="19.5" customHeight="1">
      <c r="A31" s="62">
        <f ca="1">IF(OFFSET(A31,-1,0) ="",OFFSET(A31,-2,0)+1,OFFSET(A31,-1,0)+1 )</f>
        <v>12</v>
      </c>
      <c r="B31" s="52"/>
      <c r="C31" s="52"/>
      <c r="D31" s="59"/>
      <c r="E31" s="54"/>
      <c r="F31" s="52"/>
      <c r="G31" s="52"/>
      <c r="H31" s="52"/>
      <c r="I31" s="62"/>
    </row>
    <row r="32" spans="1:9" s="48" customFormat="1" ht="14.25">
      <c r="A32" s="62">
        <f t="shared" ca="1" si="1"/>
        <v>13</v>
      </c>
      <c r="B32" s="52"/>
      <c r="C32" s="52"/>
      <c r="D32" s="53"/>
      <c r="E32" s="54"/>
      <c r="F32" s="52"/>
      <c r="G32" s="52"/>
      <c r="H32" s="52"/>
      <c r="I32" s="62"/>
    </row>
    <row r="33" spans="1:9" s="48" customFormat="1" ht="14.25">
      <c r="A33" s="62">
        <f t="shared" ca="1" si="1"/>
        <v>14</v>
      </c>
      <c r="B33" s="52"/>
      <c r="C33" s="52"/>
      <c r="D33" s="60"/>
      <c r="E33" s="54"/>
      <c r="F33" s="52"/>
      <c r="G33" s="52"/>
      <c r="H33" s="52"/>
      <c r="I33" s="62"/>
    </row>
    <row r="34" spans="1:9" s="48" customFormat="1" ht="14.25">
      <c r="A34" s="62">
        <f t="shared" ca="1" si="1"/>
        <v>15</v>
      </c>
      <c r="B34" s="52"/>
      <c r="C34" s="52"/>
      <c r="D34" s="54"/>
      <c r="E34" s="54"/>
      <c r="F34" s="52"/>
      <c r="G34" s="52"/>
      <c r="H34" s="52"/>
      <c r="I34" s="62"/>
    </row>
    <row r="35" spans="1:9" s="48" customFormat="1" ht="14.25">
      <c r="A35" s="77"/>
      <c r="B35" s="376"/>
      <c r="C35" s="377"/>
      <c r="D35" s="378"/>
      <c r="E35" s="69"/>
      <c r="F35" s="66"/>
      <c r="G35" s="66"/>
      <c r="H35" s="66"/>
      <c r="I35" s="69"/>
    </row>
    <row r="36" spans="1:9" s="48" customFormat="1" ht="14.25">
      <c r="A36" s="62">
        <f t="shared" ref="A36:A89" ca="1" si="2">IF(OFFSET(A36,-1,0) ="",OFFSET(A36,-2,0)+1,OFFSET(A36,-1,0)+1 )</f>
        <v>16</v>
      </c>
      <c r="B36" s="52"/>
      <c r="C36" s="52"/>
      <c r="D36" s="53"/>
      <c r="E36" s="54"/>
      <c r="F36" s="52"/>
      <c r="G36" s="52"/>
      <c r="H36" s="52"/>
      <c r="I36" s="62"/>
    </row>
    <row r="37" spans="1:9" s="48" customFormat="1" ht="14.25">
      <c r="A37" s="62"/>
      <c r="B37" s="267"/>
      <c r="C37" s="268"/>
      <c r="D37" s="275"/>
      <c r="E37" s="54"/>
      <c r="F37" s="52"/>
      <c r="G37" s="52"/>
      <c r="H37" s="52"/>
      <c r="I37" s="62"/>
    </row>
    <row r="38" spans="1:9" s="48" customFormat="1" ht="14.25">
      <c r="A38" s="62"/>
      <c r="B38" s="267"/>
      <c r="C38" s="268"/>
      <c r="D38" s="275"/>
      <c r="E38" s="54"/>
      <c r="F38" s="52"/>
      <c r="G38" s="52"/>
      <c r="H38" s="52"/>
      <c r="I38" s="62"/>
    </row>
    <row r="39" spans="1:9" s="48" customFormat="1" ht="14.25">
      <c r="A39" s="62"/>
      <c r="B39" s="267"/>
      <c r="C39" s="268"/>
      <c r="D39" s="275"/>
      <c r="E39" s="54"/>
      <c r="F39" s="52"/>
      <c r="G39" s="52"/>
      <c r="H39" s="52"/>
      <c r="I39" s="62"/>
    </row>
    <row r="40" spans="1:9" s="48" customFormat="1" ht="14.25">
      <c r="A40" s="77"/>
      <c r="B40" s="376"/>
      <c r="C40" s="377"/>
      <c r="D40" s="378"/>
      <c r="E40" s="69"/>
      <c r="F40" s="66"/>
      <c r="G40" s="66"/>
      <c r="H40" s="66"/>
      <c r="I40" s="69"/>
    </row>
    <row r="41" spans="1:9" s="49" customFormat="1" ht="14.25">
      <c r="A41" s="63">
        <f t="shared" ca="1" si="2"/>
        <v>1</v>
      </c>
      <c r="B41" s="52"/>
      <c r="C41" s="52"/>
      <c r="D41" s="53"/>
      <c r="E41" s="54"/>
      <c r="F41" s="52"/>
      <c r="G41" s="52"/>
      <c r="H41" s="52"/>
      <c r="I41" s="63"/>
    </row>
    <row r="42" spans="1:9" s="48" customFormat="1" ht="14.25">
      <c r="A42" s="62"/>
      <c r="B42" s="52"/>
      <c r="C42" s="52"/>
      <c r="D42" s="54"/>
      <c r="E42" s="54"/>
      <c r="F42" s="52"/>
      <c r="G42" s="52"/>
      <c r="H42" s="52"/>
      <c r="I42" s="62"/>
    </row>
    <row r="43" spans="1:9" s="48" customFormat="1" ht="14.25">
      <c r="A43" s="62">
        <f t="shared" ca="1" si="2"/>
        <v>2</v>
      </c>
      <c r="B43" s="52"/>
      <c r="C43" s="52"/>
      <c r="D43" s="54"/>
      <c r="E43" s="54"/>
      <c r="F43" s="52"/>
      <c r="G43" s="52"/>
      <c r="H43" s="52"/>
      <c r="I43" s="62"/>
    </row>
    <row r="44" spans="1:9" s="48" customFormat="1" ht="14.25">
      <c r="A44" s="62">
        <f t="shared" ca="1" si="2"/>
        <v>3</v>
      </c>
      <c r="B44" s="52"/>
      <c r="C44" s="52"/>
      <c r="D44" s="54"/>
      <c r="E44" s="60"/>
      <c r="F44" s="52"/>
      <c r="G44" s="52"/>
      <c r="H44" s="52"/>
      <c r="I44" s="62"/>
    </row>
    <row r="45" spans="1:9" s="48" customFormat="1" ht="14.25">
      <c r="A45" s="62">
        <f t="shared" ca="1" si="2"/>
        <v>4</v>
      </c>
      <c r="B45" s="52"/>
      <c r="C45" s="52"/>
      <c r="D45" s="54"/>
      <c r="E45" s="54"/>
      <c r="F45" s="52"/>
      <c r="G45" s="52"/>
      <c r="H45" s="52"/>
      <c r="I45" s="62"/>
    </row>
    <row r="46" spans="1:9" s="48" customFormat="1" ht="14.25">
      <c r="A46" s="62">
        <f t="shared" ca="1" si="2"/>
        <v>5</v>
      </c>
      <c r="B46" s="52"/>
      <c r="C46" s="52"/>
      <c r="D46" s="54"/>
      <c r="E46" s="54"/>
      <c r="F46" s="52"/>
      <c r="G46" s="52"/>
      <c r="H46" s="52"/>
      <c r="I46" s="62"/>
    </row>
    <row r="47" spans="1:9" s="48" customFormat="1" ht="14.25">
      <c r="A47" s="62">
        <f t="shared" ca="1" si="2"/>
        <v>6</v>
      </c>
      <c r="B47" s="52"/>
      <c r="C47" s="52"/>
      <c r="D47" s="54"/>
      <c r="E47" s="54"/>
      <c r="F47" s="52"/>
      <c r="G47" s="52"/>
      <c r="H47" s="52"/>
      <c r="I47" s="62"/>
    </row>
    <row r="48" spans="1:9" s="48" customFormat="1" ht="14.25">
      <c r="A48" s="62">
        <f ca="1">IF(OFFSET(A48,-1,0) ="",OFFSET(A48,-2,0)+1,OFFSET(A48,-1,0)+1 )</f>
        <v>7</v>
      </c>
      <c r="B48" s="52"/>
      <c r="C48" s="52"/>
      <c r="D48" s="54"/>
      <c r="E48" s="54"/>
      <c r="F48" s="52"/>
      <c r="G48" s="52"/>
      <c r="H48" s="52"/>
      <c r="I48" s="62"/>
    </row>
    <row r="49" spans="1:9" s="48" customFormat="1" ht="14.25">
      <c r="A49" s="62">
        <f t="shared" ca="1" si="2"/>
        <v>8</v>
      </c>
      <c r="B49" s="52"/>
      <c r="C49" s="52"/>
      <c r="D49" s="60"/>
      <c r="E49" s="54"/>
      <c r="F49" s="52"/>
      <c r="G49" s="52"/>
      <c r="H49" s="52"/>
      <c r="I49" s="62"/>
    </row>
    <row r="50" spans="1:9" s="261" customFormat="1" ht="14.25">
      <c r="A50" s="258"/>
      <c r="B50" s="402"/>
      <c r="C50" s="403"/>
      <c r="D50" s="404"/>
      <c r="E50" s="259"/>
      <c r="F50" s="260"/>
      <c r="G50" s="260"/>
      <c r="H50" s="260"/>
      <c r="I50" s="259"/>
    </row>
    <row r="51" spans="1:9" s="48" customFormat="1" ht="14.25">
      <c r="A51" s="62">
        <f t="shared" ca="1" si="2"/>
        <v>9</v>
      </c>
      <c r="B51" s="52"/>
      <c r="C51" s="52"/>
      <c r="D51" s="53"/>
      <c r="E51" s="54"/>
      <c r="F51" s="52"/>
      <c r="G51" s="52"/>
      <c r="H51" s="52"/>
      <c r="I51" s="62"/>
    </row>
    <row r="52" spans="1:9" s="48" customFormat="1" ht="14.25">
      <c r="A52" s="62">
        <f t="shared" ca="1" si="2"/>
        <v>10</v>
      </c>
      <c r="B52" s="52"/>
      <c r="C52" s="52"/>
      <c r="D52" s="54"/>
      <c r="E52" s="54"/>
      <c r="F52" s="52"/>
      <c r="G52" s="52"/>
      <c r="H52" s="52"/>
      <c r="I52" s="62"/>
    </row>
    <row r="53" spans="1:9" s="48" customFormat="1" ht="14.25">
      <c r="A53" s="62">
        <f t="shared" ca="1" si="2"/>
        <v>11</v>
      </c>
      <c r="B53" s="52"/>
      <c r="C53" s="52"/>
      <c r="D53" s="54"/>
      <c r="E53" s="54"/>
      <c r="F53" s="52"/>
      <c r="G53" s="52"/>
      <c r="H53" s="52"/>
      <c r="I53" s="62"/>
    </row>
    <row r="54" spans="1:9" s="48" customFormat="1" ht="14.25">
      <c r="A54" s="62">
        <f t="shared" ca="1" si="2"/>
        <v>12</v>
      </c>
      <c r="B54" s="52"/>
      <c r="C54" s="52"/>
      <c r="D54" s="54"/>
      <c r="E54" s="54"/>
      <c r="F54" s="52"/>
      <c r="G54" s="52"/>
      <c r="H54" s="52"/>
      <c r="I54" s="62"/>
    </row>
    <row r="55" spans="1:9" s="261" customFormat="1" ht="14.25">
      <c r="A55" s="258"/>
      <c r="B55" s="402"/>
      <c r="C55" s="403"/>
      <c r="D55" s="404"/>
      <c r="E55" s="259"/>
      <c r="F55" s="260"/>
      <c r="G55" s="260"/>
      <c r="H55" s="260"/>
      <c r="I55" s="259"/>
    </row>
    <row r="56" spans="1:9" s="48" customFormat="1" ht="14.25">
      <c r="A56" s="62">
        <f t="shared" ca="1" si="2"/>
        <v>13</v>
      </c>
      <c r="B56" s="52"/>
      <c r="C56" s="52"/>
      <c r="D56" s="53"/>
      <c r="E56" s="54"/>
      <c r="F56" s="52"/>
      <c r="G56" s="52"/>
      <c r="H56" s="52"/>
      <c r="I56" s="62"/>
    </row>
    <row r="57" spans="1:9" s="48" customFormat="1" ht="14.25">
      <c r="A57" s="62">
        <f t="shared" ca="1" si="2"/>
        <v>14</v>
      </c>
      <c r="B57" s="52"/>
      <c r="C57" s="52"/>
      <c r="D57" s="54"/>
      <c r="E57" s="60"/>
      <c r="F57" s="52"/>
      <c r="G57" s="52"/>
      <c r="H57" s="52"/>
      <c r="I57" s="62"/>
    </row>
    <row r="58" spans="1:9" s="48" customFormat="1" ht="14.25">
      <c r="A58" s="62">
        <f t="shared" ca="1" si="2"/>
        <v>15</v>
      </c>
      <c r="B58" s="52"/>
      <c r="C58" s="52"/>
      <c r="D58" s="60"/>
      <c r="E58" s="54"/>
      <c r="F58" s="52"/>
      <c r="G58" s="52"/>
      <c r="H58" s="52"/>
      <c r="I58" s="62"/>
    </row>
    <row r="59" spans="1:9" s="261" customFormat="1" ht="14.25">
      <c r="A59" s="258"/>
      <c r="B59" s="402"/>
      <c r="C59" s="403"/>
      <c r="D59" s="404"/>
      <c r="E59" s="259"/>
      <c r="F59" s="260"/>
      <c r="G59" s="260"/>
      <c r="H59" s="260"/>
      <c r="I59" s="259"/>
    </row>
    <row r="60" spans="1:9" s="48" customFormat="1" ht="14.25">
      <c r="A60" s="62">
        <f t="shared" ca="1" si="2"/>
        <v>16</v>
      </c>
      <c r="B60" s="52"/>
      <c r="C60" s="52"/>
      <c r="D60" s="53"/>
      <c r="E60" s="54"/>
      <c r="F60" s="52"/>
      <c r="G60" s="52"/>
      <c r="H60" s="52"/>
      <c r="I60" s="62"/>
    </row>
    <row r="61" spans="1:9" s="48" customFormat="1" ht="14.25">
      <c r="A61" s="62">
        <f t="shared" ca="1" si="2"/>
        <v>17</v>
      </c>
      <c r="B61" s="52"/>
      <c r="C61" s="52"/>
      <c r="D61" s="54"/>
      <c r="E61" s="60"/>
      <c r="F61" s="52"/>
      <c r="G61" s="52"/>
      <c r="H61" s="52"/>
      <c r="I61" s="62"/>
    </row>
    <row r="62" spans="1:9" s="48" customFormat="1" ht="14.25">
      <c r="A62" s="62">
        <f t="shared" ca="1" si="2"/>
        <v>18</v>
      </c>
      <c r="B62" s="52"/>
      <c r="C62" s="52"/>
      <c r="D62" s="54"/>
      <c r="E62" s="60"/>
      <c r="F62" s="52"/>
      <c r="G62" s="52"/>
      <c r="H62" s="52"/>
      <c r="I62" s="62"/>
    </row>
    <row r="63" spans="1:9" s="48" customFormat="1" ht="14.25">
      <c r="A63" s="62">
        <f t="shared" ca="1" si="2"/>
        <v>19</v>
      </c>
      <c r="B63" s="52"/>
      <c r="C63" s="52"/>
      <c r="D63" s="54"/>
      <c r="E63" s="60"/>
      <c r="F63" s="52"/>
      <c r="G63" s="52"/>
      <c r="H63" s="52"/>
      <c r="I63" s="62"/>
    </row>
    <row r="64" spans="1:9" s="48" customFormat="1" ht="14.25">
      <c r="A64" s="62">
        <f t="shared" ca="1" si="2"/>
        <v>20</v>
      </c>
      <c r="B64" s="52"/>
      <c r="C64" s="52"/>
      <c r="D64" s="54"/>
      <c r="E64" s="54"/>
      <c r="F64" s="52"/>
      <c r="G64" s="52"/>
      <c r="H64" s="52"/>
      <c r="I64" s="62"/>
    </row>
    <row r="65" spans="1:9" s="48" customFormat="1" ht="14.25">
      <c r="A65" s="62">
        <f t="shared" ca="1" si="2"/>
        <v>21</v>
      </c>
      <c r="B65" s="52"/>
      <c r="C65" s="52"/>
      <c r="D65" s="54"/>
      <c r="E65" s="54"/>
      <c r="F65" s="52"/>
      <c r="G65" s="52"/>
      <c r="H65" s="52"/>
      <c r="I65" s="62"/>
    </row>
    <row r="66" spans="1:9" s="48" customFormat="1" ht="14.25">
      <c r="A66" s="62">
        <f t="shared" ca="1" si="2"/>
        <v>22</v>
      </c>
      <c r="B66" s="52"/>
      <c r="C66" s="52"/>
      <c r="D66" s="60"/>
      <c r="E66" s="54"/>
      <c r="F66" s="52"/>
      <c r="G66" s="52"/>
      <c r="H66" s="52"/>
      <c r="I66" s="62"/>
    </row>
    <row r="67" spans="1:9" s="48" customFormat="1" ht="14.25">
      <c r="A67" s="62">
        <f t="shared" ca="1" si="2"/>
        <v>23</v>
      </c>
      <c r="B67" s="52"/>
      <c r="C67" s="52"/>
      <c r="D67" s="60"/>
      <c r="E67" s="54"/>
      <c r="F67" s="52"/>
      <c r="G67" s="52"/>
      <c r="H67" s="52"/>
      <c r="I67" s="62"/>
    </row>
    <row r="68" spans="1:9" s="48" customFormat="1" ht="14.25">
      <c r="A68" s="62">
        <f t="shared" ca="1" si="2"/>
        <v>24</v>
      </c>
      <c r="B68" s="52"/>
      <c r="C68" s="52"/>
      <c r="D68" s="60"/>
      <c r="E68" s="54"/>
      <c r="F68" s="52"/>
      <c r="G68" s="52"/>
      <c r="H68" s="52"/>
      <c r="I68" s="62"/>
    </row>
    <row r="69" spans="1:9" s="48" customFormat="1" ht="14.25">
      <c r="A69" s="62">
        <f t="shared" ca="1" si="2"/>
        <v>25</v>
      </c>
      <c r="B69" s="52"/>
      <c r="C69" s="52"/>
      <c r="D69" s="54"/>
      <c r="E69" s="60"/>
      <c r="F69" s="52"/>
      <c r="G69" s="52"/>
      <c r="H69" s="52"/>
      <c r="I69" s="62"/>
    </row>
    <row r="70" spans="1:9" s="48" customFormat="1" ht="14.25">
      <c r="A70" s="62">
        <f t="shared" ca="1" si="2"/>
        <v>26</v>
      </c>
      <c r="B70" s="52"/>
      <c r="C70" s="52"/>
      <c r="D70" s="54"/>
      <c r="E70" s="60"/>
      <c r="F70" s="52"/>
      <c r="G70" s="52"/>
      <c r="H70" s="52"/>
      <c r="I70" s="62"/>
    </row>
    <row r="71" spans="1:9" s="261" customFormat="1" ht="14.25">
      <c r="A71" s="281"/>
      <c r="B71" s="402"/>
      <c r="C71" s="403"/>
      <c r="D71" s="404"/>
      <c r="E71" s="259"/>
      <c r="F71" s="260"/>
      <c r="G71" s="260"/>
      <c r="H71" s="260"/>
      <c r="I71" s="259"/>
    </row>
    <row r="72" spans="1:9" s="48" customFormat="1" ht="14.25">
      <c r="A72" s="62">
        <f t="shared" ca="1" si="2"/>
        <v>27</v>
      </c>
      <c r="B72" s="52"/>
      <c r="C72" s="52"/>
      <c r="D72" s="53"/>
      <c r="E72" s="54"/>
      <c r="F72" s="52"/>
      <c r="G72" s="52"/>
      <c r="H72" s="52"/>
      <c r="I72" s="62"/>
    </row>
    <row r="73" spans="1:9" s="48" customFormat="1" ht="14.25">
      <c r="A73" s="62">
        <f t="shared" ca="1" si="2"/>
        <v>28</v>
      </c>
      <c r="B73" s="52"/>
      <c r="C73" s="52"/>
      <c r="D73" s="60"/>
      <c r="E73" s="60"/>
      <c r="F73" s="52"/>
      <c r="G73" s="52"/>
      <c r="H73" s="52"/>
      <c r="I73" s="62"/>
    </row>
    <row r="74" spans="1:9" s="48" customFormat="1" ht="14.25">
      <c r="A74" s="62">
        <f t="shared" ca="1" si="2"/>
        <v>29</v>
      </c>
      <c r="B74" s="52"/>
      <c r="C74" s="52"/>
      <c r="D74" s="60"/>
      <c r="E74" s="60"/>
      <c r="F74" s="52"/>
      <c r="G74" s="52"/>
      <c r="H74" s="52"/>
      <c r="I74" s="62"/>
    </row>
    <row r="75" spans="1:9" s="261" customFormat="1" ht="14.25">
      <c r="A75" s="281"/>
      <c r="B75" s="402"/>
      <c r="C75" s="403"/>
      <c r="D75" s="404"/>
      <c r="E75" s="259"/>
      <c r="F75" s="260"/>
      <c r="G75" s="260"/>
      <c r="H75" s="260"/>
      <c r="I75" s="259"/>
    </row>
    <row r="76" spans="1:9" s="48" customFormat="1" ht="14.25">
      <c r="A76" s="62">
        <f t="shared" ca="1" si="2"/>
        <v>30</v>
      </c>
      <c r="B76" s="52"/>
      <c r="C76" s="52"/>
      <c r="D76" s="54"/>
      <c r="E76" s="54"/>
      <c r="F76" s="52"/>
      <c r="G76" s="52"/>
      <c r="H76" s="52"/>
      <c r="I76" s="62"/>
    </row>
    <row r="77" spans="1:9" s="48" customFormat="1" ht="14.25">
      <c r="A77" s="62">
        <f t="shared" ca="1" si="2"/>
        <v>31</v>
      </c>
      <c r="B77" s="52"/>
      <c r="C77" s="52"/>
      <c r="D77" s="54"/>
      <c r="E77" s="54"/>
      <c r="F77" s="52"/>
      <c r="G77" s="52"/>
      <c r="H77" s="52"/>
      <c r="I77" s="62"/>
    </row>
    <row r="78" spans="1:9" s="48" customFormat="1" ht="14.25">
      <c r="A78" s="62">
        <f t="shared" ca="1" si="2"/>
        <v>32</v>
      </c>
      <c r="B78" s="52"/>
      <c r="C78" s="52"/>
      <c r="D78" s="54"/>
      <c r="E78" s="54"/>
      <c r="F78" s="52"/>
      <c r="G78" s="52"/>
      <c r="H78" s="52"/>
      <c r="I78" s="62"/>
    </row>
    <row r="79" spans="1:9" s="261" customFormat="1" ht="14.25" customHeight="1">
      <c r="A79" s="281"/>
      <c r="B79" s="402"/>
      <c r="C79" s="403"/>
      <c r="D79" s="404"/>
      <c r="E79" s="259"/>
      <c r="F79" s="260"/>
      <c r="G79" s="260"/>
      <c r="H79" s="260"/>
      <c r="I79" s="259"/>
    </row>
    <row r="80" spans="1:9" s="48" customFormat="1" ht="14.25">
      <c r="A80" s="62">
        <f t="shared" ca="1" si="2"/>
        <v>33</v>
      </c>
      <c r="B80" s="52"/>
      <c r="C80" s="52"/>
      <c r="D80" s="54"/>
      <c r="E80" s="60"/>
      <c r="F80" s="52"/>
      <c r="G80" s="52"/>
      <c r="H80" s="52"/>
      <c r="I80" s="62"/>
    </row>
    <row r="81" spans="1:9" s="48" customFormat="1" ht="14.25">
      <c r="A81" s="62">
        <f t="shared" ca="1" si="2"/>
        <v>34</v>
      </c>
      <c r="B81" s="52"/>
      <c r="C81" s="52"/>
      <c r="D81" s="60"/>
      <c r="E81" s="60"/>
      <c r="F81" s="52"/>
      <c r="G81" s="52"/>
      <c r="H81" s="52"/>
      <c r="I81" s="62"/>
    </row>
    <row r="82" spans="1:9" s="261" customFormat="1" ht="14.25" customHeight="1">
      <c r="A82" s="281"/>
      <c r="B82" s="402"/>
      <c r="C82" s="403"/>
      <c r="D82" s="404"/>
      <c r="E82" s="259"/>
      <c r="F82" s="260"/>
      <c r="G82" s="260"/>
      <c r="H82" s="260"/>
      <c r="I82" s="259"/>
    </row>
    <row r="83" spans="1:9" s="48" customFormat="1" ht="14.25">
      <c r="A83" s="62">
        <f t="shared" ca="1" si="2"/>
        <v>35</v>
      </c>
      <c r="B83" s="52"/>
      <c r="C83" s="52"/>
      <c r="D83" s="53"/>
      <c r="E83" s="54"/>
      <c r="F83" s="52"/>
      <c r="G83" s="52"/>
      <c r="H83" s="52"/>
      <c r="I83" s="62"/>
    </row>
    <row r="84" spans="1:9" s="48" customFormat="1" ht="14.25">
      <c r="A84" s="62">
        <f t="shared" ca="1" si="2"/>
        <v>36</v>
      </c>
      <c r="B84" s="52"/>
      <c r="C84" s="52"/>
      <c r="D84" s="60"/>
      <c r="E84" s="54"/>
      <c r="F84" s="52"/>
      <c r="G84" s="52"/>
      <c r="H84" s="52"/>
      <c r="I84" s="62"/>
    </row>
    <row r="85" spans="1:9" s="48" customFormat="1" ht="14.25">
      <c r="A85" s="62">
        <f t="shared" ca="1" si="2"/>
        <v>37</v>
      </c>
      <c r="B85" s="52"/>
      <c r="C85" s="52"/>
      <c r="D85" s="60"/>
      <c r="E85" s="54"/>
      <c r="F85" s="52"/>
      <c r="G85" s="52"/>
      <c r="H85" s="52"/>
      <c r="I85" s="62"/>
    </row>
    <row r="86" spans="1:9" s="48" customFormat="1" ht="14.25">
      <c r="A86" s="62">
        <f t="shared" ca="1" si="2"/>
        <v>38</v>
      </c>
      <c r="B86" s="52"/>
      <c r="C86" s="52"/>
      <c r="D86" s="60"/>
      <c r="E86" s="54"/>
      <c r="F86" s="52"/>
      <c r="G86" s="52"/>
      <c r="H86" s="52"/>
      <c r="I86" s="62"/>
    </row>
    <row r="87" spans="1:9" s="48" customFormat="1" ht="14.25">
      <c r="A87" s="62">
        <f t="shared" ca="1" si="2"/>
        <v>39</v>
      </c>
      <c r="B87" s="52"/>
      <c r="C87" s="52"/>
      <c r="D87" s="60"/>
      <c r="E87" s="54"/>
      <c r="F87" s="52"/>
      <c r="G87" s="52"/>
      <c r="H87" s="52"/>
      <c r="I87" s="62"/>
    </row>
    <row r="88" spans="1:9">
      <c r="A88" s="62">
        <f t="shared" ca="1" si="2"/>
        <v>40</v>
      </c>
    </row>
    <row r="89" spans="1:9">
      <c r="A89" s="62">
        <f t="shared" ca="1" si="2"/>
        <v>41</v>
      </c>
    </row>
  </sheetData>
  <mergeCells count="21">
    <mergeCell ref="B29:D29"/>
    <mergeCell ref="B75:D75"/>
    <mergeCell ref="B79:D79"/>
    <mergeCell ref="B82:D82"/>
    <mergeCell ref="B35:D35"/>
    <mergeCell ref="B40:D40"/>
    <mergeCell ref="B50:D50"/>
    <mergeCell ref="B55:D55"/>
    <mergeCell ref="B59:D59"/>
    <mergeCell ref="B71:D71"/>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7"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8:H145"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107</v>
      </c>
    </row>
    <row r="2" spans="1:12" s="84" customFormat="1" ht="26.25">
      <c r="A2" s="83"/>
      <c r="C2" s="381" t="s">
        <v>108</v>
      </c>
      <c r="D2" s="381"/>
      <c r="E2" s="381"/>
      <c r="F2" s="381"/>
      <c r="G2" s="381"/>
      <c r="H2" s="85" t="s">
        <v>109</v>
      </c>
      <c r="I2" s="86"/>
      <c r="J2" s="86"/>
      <c r="K2" s="86"/>
      <c r="L2" s="86"/>
    </row>
    <row r="3" spans="1:12" s="84" customFormat="1" ht="23.25">
      <c r="A3" s="83"/>
      <c r="C3" s="382" t="s">
        <v>110</v>
      </c>
      <c r="D3" s="382"/>
      <c r="E3" s="157"/>
      <c r="F3" s="383" t="s">
        <v>111</v>
      </c>
      <c r="G3" s="38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384" t="s">
        <v>112</v>
      </c>
      <c r="C6" s="384"/>
      <c r="D6" s="94"/>
      <c r="E6" s="94"/>
      <c r="F6" s="94"/>
      <c r="G6" s="95"/>
      <c r="H6" s="95"/>
    </row>
    <row r="7" spans="1:12">
      <c r="B7" s="96" t="s">
        <v>113</v>
      </c>
      <c r="C7" s="97"/>
      <c r="D7" s="97"/>
      <c r="E7" s="97"/>
      <c r="F7" s="97"/>
      <c r="G7" s="98"/>
    </row>
    <row r="8" spans="1:12">
      <c r="A8" s="99" t="s">
        <v>48</v>
      </c>
      <c r="B8" s="160" t="s">
        <v>114</v>
      </c>
      <c r="C8" s="160" t="s">
        <v>115</v>
      </c>
      <c r="D8" s="160" t="s">
        <v>116</v>
      </c>
      <c r="E8" s="160" t="s">
        <v>117</v>
      </c>
      <c r="F8" s="160" t="s">
        <v>118</v>
      </c>
      <c r="G8" s="160" t="s">
        <v>119</v>
      </c>
      <c r="H8" s="160" t="s">
        <v>120</v>
      </c>
      <c r="I8" s="159" t="s">
        <v>121</v>
      </c>
      <c r="L8" s="80"/>
    </row>
    <row r="9" spans="1:12" s="125" customFormat="1">
      <c r="A9" s="121"/>
      <c r="B9" s="122" t="s">
        <v>122</v>
      </c>
      <c r="C9" s="122" t="s">
        <v>123</v>
      </c>
      <c r="D9" s="122" t="s">
        <v>124</v>
      </c>
      <c r="E9" s="122" t="s">
        <v>125</v>
      </c>
      <c r="F9" s="122" t="s">
        <v>126</v>
      </c>
      <c r="G9" s="122" t="s">
        <v>127</v>
      </c>
      <c r="H9" s="122" t="s">
        <v>128</v>
      </c>
      <c r="I9" s="123"/>
      <c r="J9" s="124"/>
      <c r="K9" s="124"/>
    </row>
    <row r="10" spans="1:12">
      <c r="A10" s="100">
        <v>1</v>
      </c>
      <c r="B10" s="101" t="s">
        <v>56</v>
      </c>
      <c r="C10" s="101" t="s">
        <v>129</v>
      </c>
      <c r="D10" s="101" t="s">
        <v>130</v>
      </c>
      <c r="E10" s="101" t="s">
        <v>131</v>
      </c>
      <c r="F10" s="101" t="s">
        <v>132</v>
      </c>
      <c r="G10" s="101" t="s">
        <v>133</v>
      </c>
      <c r="H10" s="101" t="s">
        <v>133</v>
      </c>
      <c r="I10" s="102"/>
      <c r="L10" s="80"/>
    </row>
    <row r="11" spans="1:12" ht="20.25" customHeight="1">
      <c r="A11" s="100">
        <v>2</v>
      </c>
      <c r="B11" s="101" t="s">
        <v>57</v>
      </c>
      <c r="C11" s="101" t="s">
        <v>134</v>
      </c>
      <c r="D11" s="101" t="s">
        <v>135</v>
      </c>
      <c r="E11" s="101" t="s">
        <v>136</v>
      </c>
      <c r="F11" s="101" t="s">
        <v>132</v>
      </c>
      <c r="G11" s="101" t="s">
        <v>133</v>
      </c>
      <c r="H11" s="101" t="s">
        <v>137</v>
      </c>
      <c r="I11" s="102" t="s">
        <v>138</v>
      </c>
      <c r="L11" s="80"/>
    </row>
    <row r="12" spans="1:12" ht="20.25" customHeight="1">
      <c r="A12" s="100">
        <v>3</v>
      </c>
      <c r="B12" s="101" t="s">
        <v>139</v>
      </c>
      <c r="C12" s="101" t="s">
        <v>140</v>
      </c>
      <c r="D12" s="101" t="s">
        <v>135</v>
      </c>
      <c r="E12" s="101" t="s">
        <v>131</v>
      </c>
      <c r="F12" s="101" t="s">
        <v>141</v>
      </c>
      <c r="G12" s="101" t="s">
        <v>133</v>
      </c>
      <c r="H12" s="101" t="s">
        <v>133</v>
      </c>
      <c r="I12" s="102"/>
      <c r="L12" s="80"/>
    </row>
    <row r="13" spans="1:12" ht="15" customHeight="1">
      <c r="B13" s="103"/>
      <c r="C13" s="97"/>
      <c r="D13" s="97"/>
      <c r="E13" s="97"/>
      <c r="F13" s="97"/>
      <c r="G13" s="98"/>
    </row>
    <row r="14" spans="1:12" ht="21.75" customHeight="1">
      <c r="B14" s="384" t="s">
        <v>142</v>
      </c>
      <c r="C14" s="384"/>
      <c r="D14" s="384"/>
      <c r="E14" s="94"/>
      <c r="F14" s="94"/>
      <c r="G14" s="95"/>
      <c r="H14" s="95"/>
    </row>
    <row r="15" spans="1:12">
      <c r="B15" s="96" t="s">
        <v>143</v>
      </c>
      <c r="C15" s="97"/>
      <c r="D15" s="97"/>
      <c r="E15" s="97"/>
      <c r="F15" s="97"/>
      <c r="G15" s="98"/>
    </row>
    <row r="16" spans="1:12" ht="31.5" customHeight="1">
      <c r="A16" s="99" t="s">
        <v>48</v>
      </c>
      <c r="B16" s="160" t="s">
        <v>144</v>
      </c>
      <c r="C16" s="160" t="s">
        <v>31</v>
      </c>
      <c r="D16" s="160" t="s">
        <v>33</v>
      </c>
      <c r="E16" s="160" t="s">
        <v>137</v>
      </c>
      <c r="F16" s="160" t="s">
        <v>35</v>
      </c>
      <c r="G16" s="160" t="s">
        <v>145</v>
      </c>
      <c r="L16" s="80"/>
    </row>
    <row r="17" spans="1:12" s="125" customFormat="1" ht="51">
      <c r="A17" s="121"/>
      <c r="B17" s="122" t="s">
        <v>122</v>
      </c>
      <c r="C17" s="126" t="s">
        <v>146</v>
      </c>
      <c r="D17" s="126" t="s">
        <v>147</v>
      </c>
      <c r="E17" s="126" t="s">
        <v>148</v>
      </c>
      <c r="F17" s="126" t="s">
        <v>149</v>
      </c>
      <c r="G17" s="126" t="s">
        <v>150</v>
      </c>
      <c r="H17" s="124"/>
      <c r="I17" s="124"/>
      <c r="J17" s="124"/>
      <c r="K17" s="124"/>
    </row>
    <row r="18" spans="1:12">
      <c r="A18" s="100">
        <v>1</v>
      </c>
      <c r="B18" s="101" t="s">
        <v>56</v>
      </c>
      <c r="C18" s="104">
        <f>'Assignment 1'!D11</f>
        <v>0</v>
      </c>
      <c r="D18" s="104">
        <f>'Assignment 1'!D12</f>
        <v>0</v>
      </c>
      <c r="E18" s="104">
        <f>'Assignment 1'!D14</f>
        <v>0</v>
      </c>
      <c r="F18" s="104">
        <f>'Assignment 1'!D13</f>
        <v>0</v>
      </c>
      <c r="G18" s="104">
        <f>'Assignment 1'!D15</f>
        <v>0</v>
      </c>
      <c r="L18" s="80"/>
    </row>
    <row r="19" spans="1:12" ht="20.25" customHeight="1">
      <c r="A19" s="100">
        <v>2</v>
      </c>
      <c r="B19" s="101" t="s">
        <v>139</v>
      </c>
      <c r="C19" s="104">
        <f>'Assignment 3'!D11</f>
        <v>0</v>
      </c>
      <c r="D19" s="104">
        <f>'Assignment 3'!D12</f>
        <v>0</v>
      </c>
      <c r="E19" s="104">
        <f>'Assignment 3'!D14</f>
        <v>0</v>
      </c>
      <c r="F19" s="104">
        <f>'Assignment 3'!D13</f>
        <v>0</v>
      </c>
      <c r="G19" s="104">
        <f>'Assignment 3'!D15</f>
        <v>0</v>
      </c>
      <c r="L19" s="80"/>
    </row>
    <row r="20" spans="1:12" ht="20.25" customHeight="1">
      <c r="A20" s="100">
        <v>3</v>
      </c>
      <c r="B20" s="101" t="s">
        <v>92</v>
      </c>
      <c r="C20" s="104">
        <f>SUM(C18:C19)</f>
        <v>0</v>
      </c>
      <c r="D20" s="104">
        <f t="shared" ref="D20:G20" si="0">SUM(D18:D19)</f>
        <v>0</v>
      </c>
      <c r="E20" s="104">
        <f t="shared" si="0"/>
        <v>0</v>
      </c>
      <c r="F20" s="104">
        <f t="shared" si="0"/>
        <v>0</v>
      </c>
      <c r="G20" s="104">
        <f t="shared" si="0"/>
        <v>0</v>
      </c>
      <c r="L20" s="80"/>
    </row>
    <row r="21" spans="1:12" ht="20.25" customHeight="1">
      <c r="A21" s="106"/>
      <c r="B21" s="107"/>
      <c r="C21" s="120" t="s">
        <v>151</v>
      </c>
      <c r="D21" s="119" t="e">
        <f>SUM(C20,D20,G20)/SUM(C20:G20)</f>
        <v>#DIV/0!</v>
      </c>
      <c r="E21" s="108"/>
      <c r="F21" s="108"/>
      <c r="G21" s="108"/>
      <c r="L21" s="80"/>
    </row>
    <row r="22" spans="1:12">
      <c r="B22" s="103"/>
      <c r="C22" s="97"/>
      <c r="D22" s="97"/>
      <c r="E22" s="97"/>
      <c r="F22" s="97"/>
      <c r="G22" s="98"/>
    </row>
    <row r="23" spans="1:12" ht="21.75" customHeight="1">
      <c r="B23" s="384" t="s">
        <v>152</v>
      </c>
      <c r="C23" s="384"/>
      <c r="D23" s="384"/>
      <c r="E23" s="94"/>
      <c r="F23" s="94"/>
      <c r="G23" s="95"/>
      <c r="H23" s="95"/>
    </row>
    <row r="24" spans="1:12" ht="21.75" customHeight="1">
      <c r="B24" s="96" t="s">
        <v>153</v>
      </c>
      <c r="C24" s="158"/>
      <c r="D24" s="158"/>
      <c r="E24" s="94"/>
      <c r="F24" s="94"/>
      <c r="G24" s="95"/>
      <c r="H24" s="95"/>
    </row>
    <row r="25" spans="1:12" ht="15">
      <c r="B25" s="105" t="s">
        <v>154</v>
      </c>
      <c r="C25" s="97"/>
      <c r="D25" s="97"/>
      <c r="E25" s="97"/>
      <c r="F25" s="97"/>
      <c r="G25" s="98"/>
    </row>
    <row r="26" spans="1:12" ht="18.75" customHeight="1">
      <c r="A26" s="99" t="s">
        <v>48</v>
      </c>
      <c r="B26" s="160" t="s">
        <v>155</v>
      </c>
      <c r="C26" s="160" t="s">
        <v>156</v>
      </c>
      <c r="D26" s="160" t="s">
        <v>157</v>
      </c>
      <c r="E26" s="160" t="s">
        <v>158</v>
      </c>
      <c r="F26" s="160" t="s">
        <v>159</v>
      </c>
      <c r="G26" s="385" t="s">
        <v>103</v>
      </c>
      <c r="H26" s="386"/>
    </row>
    <row r="27" spans="1:12">
      <c r="A27" s="100">
        <v>1</v>
      </c>
      <c r="B27" s="101" t="s">
        <v>160</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79"/>
      <c r="H27" s="380"/>
    </row>
    <row r="28" spans="1:12" ht="20.25" customHeight="1">
      <c r="A28" s="100">
        <v>2</v>
      </c>
      <c r="B28" s="101" t="s">
        <v>161</v>
      </c>
      <c r="C28" s="104" t="e">
        <f>COUNTIFS(#REF!, "*Major*",#REF!,"*Open*")</f>
        <v>#REF!</v>
      </c>
      <c r="D28" s="104" t="e">
        <f>COUNTIFS(#REF!, "*Major*",#REF!,"*Resolved*")</f>
        <v>#REF!</v>
      </c>
      <c r="E28" s="104" t="e">
        <f>COUNTIFS(#REF!, "*Major*",#REF!,"*Reopened*")</f>
        <v>#REF!</v>
      </c>
      <c r="F28" s="104" t="e">
        <f>COUNTIFS(#REF!, "*Major*",#REF!,"*Closed*") + COUNTIFS(#REF!, "*Major*",#REF!,"*Ready for client test*")</f>
        <v>#REF!</v>
      </c>
      <c r="G28" s="379"/>
      <c r="H28" s="380"/>
    </row>
    <row r="29" spans="1:12" ht="20.25" customHeight="1">
      <c r="A29" s="100">
        <v>3</v>
      </c>
      <c r="B29" s="101" t="s">
        <v>162</v>
      </c>
      <c r="C29" s="104" t="e">
        <f>COUNTIFS(#REF!, "*Normal*",#REF!,"*Open*")</f>
        <v>#REF!</v>
      </c>
      <c r="D29" s="104" t="e">
        <f>COUNTIFS(#REF!, "*Normal*",#REF!,"*Resolved*")</f>
        <v>#REF!</v>
      </c>
      <c r="E29" s="104" t="e">
        <f>COUNTIFS(#REF!, "*Normal*",#REF!,"*Reopened*")</f>
        <v>#REF!</v>
      </c>
      <c r="F29" s="104" t="e">
        <f>COUNTIFS(#REF!, "*Normal*",#REF!,"*Closed*") + COUNTIFS(#REF!, "*Normal*",#REF!,"*Ready for client test*")</f>
        <v>#REF!</v>
      </c>
      <c r="G29" s="379"/>
      <c r="H29" s="380"/>
    </row>
    <row r="30" spans="1:12" ht="20.25" customHeight="1">
      <c r="A30" s="100">
        <v>4</v>
      </c>
      <c r="B30" s="101" t="s">
        <v>163</v>
      </c>
      <c r="C30" s="104" t="e">
        <f>COUNTIFS(#REF!, "*Minor*",#REF!,"*Open*")</f>
        <v>#REF!</v>
      </c>
      <c r="D30" s="104" t="e">
        <f>COUNTIFS(#REF!, "*Minor*",#REF!,"*Resolved*")</f>
        <v>#REF!</v>
      </c>
      <c r="E30" s="104" t="e">
        <f>COUNTIFS(#REF!, "*Minor*",#REF!,"*Reopened*")</f>
        <v>#REF!</v>
      </c>
      <c r="F30" s="104" t="e">
        <f>COUNTIFS(#REF!, "*Minor*",#REF!,"*Closed*") + COUNTIFS(#REF!, "*Minor*",#REF!,"*Ready for client test*")</f>
        <v>#REF!</v>
      </c>
      <c r="G30" s="379"/>
      <c r="H30" s="380"/>
    </row>
    <row r="31" spans="1:12" ht="20.25" customHeight="1">
      <c r="A31" s="100"/>
      <c r="B31" s="99" t="s">
        <v>92</v>
      </c>
      <c r="C31" s="99" t="e">
        <f>SUM(C27:C30)</f>
        <v>#REF!</v>
      </c>
      <c r="D31" s="99">
        <v>0</v>
      </c>
      <c r="E31" s="99">
        <v>0</v>
      </c>
      <c r="F31" s="99" t="e">
        <f>SUM(F27:F30)</f>
        <v>#REF!</v>
      </c>
      <c r="G31" s="379"/>
      <c r="H31" s="380"/>
    </row>
    <row r="32" spans="1:12" ht="20.25" customHeight="1">
      <c r="A32" s="106"/>
      <c r="B32" s="107"/>
      <c r="C32" s="108"/>
      <c r="D32" s="108"/>
      <c r="E32" s="108"/>
      <c r="F32" s="108"/>
      <c r="G32" s="108"/>
      <c r="H32" s="108"/>
    </row>
    <row r="33" spans="1:12" ht="15">
      <c r="B33" s="105" t="s">
        <v>164</v>
      </c>
      <c r="C33" s="97"/>
      <c r="D33" s="97"/>
      <c r="E33" s="97"/>
      <c r="F33" s="97"/>
      <c r="G33" s="98"/>
    </row>
    <row r="34" spans="1:12" ht="18.75" customHeight="1">
      <c r="A34" s="99" t="s">
        <v>48</v>
      </c>
      <c r="B34" s="160" t="s">
        <v>165</v>
      </c>
      <c r="C34" s="160" t="s">
        <v>166</v>
      </c>
      <c r="D34" s="160" t="s">
        <v>167</v>
      </c>
      <c r="E34" s="160" t="s">
        <v>118</v>
      </c>
      <c r="F34" s="387" t="s">
        <v>121</v>
      </c>
      <c r="G34" s="388"/>
    </row>
    <row r="35" spans="1:12" s="125" customFormat="1">
      <c r="A35" s="121"/>
      <c r="B35" s="122" t="s">
        <v>168</v>
      </c>
      <c r="C35" s="126" t="s">
        <v>169</v>
      </c>
      <c r="D35" s="126" t="s">
        <v>170</v>
      </c>
      <c r="E35" s="126" t="s">
        <v>126</v>
      </c>
      <c r="F35" s="390"/>
      <c r="G35" s="391"/>
      <c r="H35" s="124"/>
      <c r="I35" s="124"/>
      <c r="J35" s="124"/>
      <c r="K35" s="124"/>
      <c r="L35" s="124"/>
    </row>
    <row r="36" spans="1:12">
      <c r="A36" s="100">
        <v>1</v>
      </c>
      <c r="B36" s="101" t="s">
        <v>106</v>
      </c>
      <c r="C36" s="104" t="s">
        <v>171</v>
      </c>
      <c r="D36" s="104" t="s">
        <v>163</v>
      </c>
      <c r="E36" s="104" t="s">
        <v>132</v>
      </c>
      <c r="F36" s="379"/>
      <c r="G36" s="380"/>
    </row>
    <row r="37" spans="1:12" ht="20.25" customHeight="1">
      <c r="A37" s="100">
        <v>2</v>
      </c>
      <c r="B37" s="101" t="s">
        <v>104</v>
      </c>
      <c r="C37" s="104" t="s">
        <v>172</v>
      </c>
      <c r="D37" s="104" t="s">
        <v>163</v>
      </c>
      <c r="E37" s="104" t="s">
        <v>132</v>
      </c>
      <c r="F37" s="379"/>
      <c r="G37" s="380"/>
    </row>
    <row r="38" spans="1:12" ht="20.25" customHeight="1">
      <c r="A38" s="106"/>
      <c r="B38" s="107"/>
      <c r="C38" s="108"/>
      <c r="D38" s="108"/>
      <c r="E38" s="108"/>
      <c r="F38" s="108"/>
      <c r="G38" s="108"/>
      <c r="H38" s="108"/>
    </row>
    <row r="39" spans="1:12" ht="21.75" customHeight="1">
      <c r="B39" s="384" t="s">
        <v>173</v>
      </c>
      <c r="C39" s="384"/>
      <c r="D39" s="94"/>
      <c r="E39" s="94"/>
      <c r="F39" s="94"/>
      <c r="G39" s="95"/>
      <c r="H39" s="95"/>
    </row>
    <row r="40" spans="1:12">
      <c r="B40" s="96" t="s">
        <v>174</v>
      </c>
      <c r="C40" s="97"/>
      <c r="D40" s="97"/>
      <c r="E40" s="97"/>
      <c r="F40" s="97"/>
      <c r="G40" s="98"/>
    </row>
    <row r="41" spans="1:12" ht="18.75" customHeight="1">
      <c r="A41" s="99" t="s">
        <v>48</v>
      </c>
      <c r="B41" s="160" t="s">
        <v>52</v>
      </c>
      <c r="C41" s="389" t="s">
        <v>175</v>
      </c>
      <c r="D41" s="389"/>
      <c r="E41" s="389" t="s">
        <v>176</v>
      </c>
      <c r="F41" s="389"/>
      <c r="G41" s="389"/>
      <c r="H41" s="99" t="s">
        <v>177</v>
      </c>
    </row>
    <row r="42" spans="1:12" ht="34.5" customHeight="1">
      <c r="A42" s="100">
        <v>1</v>
      </c>
      <c r="B42" s="161" t="s">
        <v>178</v>
      </c>
      <c r="C42" s="392" t="s">
        <v>179</v>
      </c>
      <c r="D42" s="392"/>
      <c r="E42" s="392" t="s">
        <v>180</v>
      </c>
      <c r="F42" s="392"/>
      <c r="G42" s="392"/>
      <c r="H42" s="109"/>
    </row>
    <row r="43" spans="1:12" ht="34.5" customHeight="1">
      <c r="A43" s="100">
        <v>2</v>
      </c>
      <c r="B43" s="161" t="s">
        <v>178</v>
      </c>
      <c r="C43" s="392" t="s">
        <v>179</v>
      </c>
      <c r="D43" s="392"/>
      <c r="E43" s="392" t="s">
        <v>180</v>
      </c>
      <c r="F43" s="392"/>
      <c r="G43" s="392"/>
      <c r="H43" s="109"/>
    </row>
    <row r="44" spans="1:12" ht="34.5" customHeight="1">
      <c r="A44" s="100">
        <v>3</v>
      </c>
      <c r="B44" s="161" t="s">
        <v>178</v>
      </c>
      <c r="C44" s="392" t="s">
        <v>179</v>
      </c>
      <c r="D44" s="392"/>
      <c r="E44" s="392" t="s">
        <v>180</v>
      </c>
      <c r="F44" s="392"/>
      <c r="G44" s="392"/>
      <c r="H44" s="109"/>
    </row>
    <row r="45" spans="1:12">
      <c r="B45" s="110"/>
      <c r="C45" s="110"/>
      <c r="D45" s="110"/>
      <c r="E45" s="111"/>
      <c r="F45" s="97"/>
      <c r="G45" s="98"/>
    </row>
    <row r="46" spans="1:12" ht="21.75" customHeight="1">
      <c r="B46" s="384" t="s">
        <v>181</v>
      </c>
      <c r="C46" s="384"/>
      <c r="D46" s="94"/>
      <c r="E46" s="94"/>
      <c r="F46" s="94"/>
      <c r="G46" s="95"/>
      <c r="H46" s="95"/>
    </row>
    <row r="47" spans="1:12">
      <c r="B47" s="96" t="s">
        <v>182</v>
      </c>
      <c r="C47" s="110"/>
      <c r="D47" s="110"/>
      <c r="E47" s="111"/>
      <c r="F47" s="97"/>
      <c r="G47" s="98"/>
    </row>
    <row r="48" spans="1:12" s="113" customFormat="1" ht="21" customHeight="1">
      <c r="A48" s="395" t="s">
        <v>48</v>
      </c>
      <c r="B48" s="397" t="s">
        <v>183</v>
      </c>
      <c r="C48" s="387" t="s">
        <v>184</v>
      </c>
      <c r="D48" s="399"/>
      <c r="E48" s="399"/>
      <c r="F48" s="388"/>
      <c r="G48" s="400" t="s">
        <v>151</v>
      </c>
      <c r="H48" s="400" t="s">
        <v>183</v>
      </c>
      <c r="I48" s="393" t="s">
        <v>185</v>
      </c>
      <c r="J48" s="112"/>
      <c r="K48" s="112"/>
      <c r="L48" s="112"/>
    </row>
    <row r="49" spans="1:9">
      <c r="A49" s="396"/>
      <c r="B49" s="398"/>
      <c r="C49" s="114" t="s">
        <v>160</v>
      </c>
      <c r="D49" s="114" t="s">
        <v>161</v>
      </c>
      <c r="E49" s="115" t="s">
        <v>162</v>
      </c>
      <c r="F49" s="115" t="s">
        <v>163</v>
      </c>
      <c r="G49" s="401"/>
      <c r="H49" s="401"/>
      <c r="I49" s="394"/>
    </row>
    <row r="50" spans="1:9" ht="38.25">
      <c r="A50" s="396"/>
      <c r="B50" s="398"/>
      <c r="C50" s="128" t="s">
        <v>186</v>
      </c>
      <c r="D50" s="128" t="s">
        <v>187</v>
      </c>
      <c r="E50" s="128" t="s">
        <v>188</v>
      </c>
      <c r="F50" s="128" t="s">
        <v>189</v>
      </c>
      <c r="G50" s="127" t="s">
        <v>190</v>
      </c>
      <c r="H50" s="127" t="s">
        <v>191</v>
      </c>
      <c r="I50" s="127" t="s">
        <v>191</v>
      </c>
    </row>
    <row r="51" spans="1:9" ht="38.25">
      <c r="A51" s="100">
        <v>1</v>
      </c>
      <c r="B51" s="121" t="s">
        <v>192</v>
      </c>
      <c r="C51" s="128" t="s">
        <v>186</v>
      </c>
      <c r="D51" s="128" t="s">
        <v>187</v>
      </c>
      <c r="E51" s="128" t="s">
        <v>188</v>
      </c>
      <c r="F51" s="128" t="s">
        <v>189</v>
      </c>
      <c r="G51" s="116" t="s">
        <v>190</v>
      </c>
      <c r="H51" s="116" t="s">
        <v>191</v>
      </c>
      <c r="I51" s="116" t="s">
        <v>191</v>
      </c>
    </row>
    <row r="52" spans="1:9">
      <c r="A52" s="100">
        <v>2</v>
      </c>
      <c r="B52" s="100" t="s">
        <v>55</v>
      </c>
      <c r="C52" s="116">
        <v>0</v>
      </c>
      <c r="D52" s="116">
        <v>0</v>
      </c>
      <c r="E52" s="116">
        <v>0</v>
      </c>
      <c r="F52" s="116" t="e">
        <f>SUM(C31:E31)</f>
        <v>#REF!</v>
      </c>
      <c r="G52" s="129" t="e">
        <f>D21</f>
        <v>#DIV/0!</v>
      </c>
      <c r="H52" s="116" t="s">
        <v>191</v>
      </c>
      <c r="I52" s="116" t="s">
        <v>191</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2022-10-20T15:15:38Z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