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Dell Inspiron 5510\Documents\Rookies\"/>
    </mc:Choice>
  </mc:AlternateContent>
  <xr:revisionPtr revIDLastSave="0" documentId="13_ncr:1_{DFF243CB-1A9A-40FE-9836-60DB8018F030}" xr6:coauthVersionLast="47" xr6:coauthVersionMax="47" xr10:uidLastSave="{00000000-0000-0000-0000-000000000000}"/>
  <bookViews>
    <workbookView xWindow="-108" yWindow="-108" windowWidth="23256" windowHeight="12456" tabRatio="500" firstSheet="7" activeTab="8" xr2:uid="{00000000-000D-0000-FFFF-FFFF00000000}"/>
  </bookViews>
  <sheets>
    <sheet name="Record of Change" sheetId="1" r:id="rId1"/>
    <sheet name="Instruction" sheetId="2" r:id="rId2"/>
    <sheet name="Cover" sheetId="3" r:id="rId3"/>
    <sheet name="Common checklist" sheetId="4" r:id="rId4"/>
    <sheet name="Assignment 1" sheetId="5" r:id="rId5"/>
    <sheet name="Assignment 2" sheetId="6" r:id="rId6"/>
    <sheet name="Assignment 3 " sheetId="7" r:id="rId7"/>
    <sheet name="Assignment 4" sheetId="8" r:id="rId8"/>
    <sheet name="Assignment 5" sheetId="9" r:id="rId9"/>
    <sheet name="Test report" sheetId="10" r:id="rId10"/>
  </sheets>
  <definedNames>
    <definedName name="abc" localSheetId="6">#REF!</definedName>
    <definedName name="abc" localSheetId="7">#REF!</definedName>
    <definedName name="abc" localSheetId="8">#REF!</definedName>
    <definedName name="abc">#REF!</definedName>
    <definedName name="Check_inputed_mail_address" localSheetId="6">#REF!</definedName>
    <definedName name="Check_inputed_mail_address" localSheetId="7">#REF!</definedName>
    <definedName name="Check_inputed_mail_address" localSheetId="8">#REF!</definedName>
    <definedName name="Check_inputed_mail_address">#REF!</definedName>
    <definedName name="CS_IT_1.1_001" localSheetId="6">#REF!</definedName>
    <definedName name="CS_IT_1.1_001" localSheetId="7">#REF!</definedName>
    <definedName name="CS_IT_1.1_001" localSheetId="8">#REF!</definedName>
    <definedName name="CS_IT_1.1_001">#REF!</definedName>
    <definedName name="CS_IT_1.1_002" localSheetId="6">#REF!</definedName>
    <definedName name="CS_IT_1.1_002" localSheetId="7">#REF!</definedName>
    <definedName name="CS_IT_1.1_002" localSheetId="8">#REF!</definedName>
    <definedName name="CS_IT_1.1_002">#REF!</definedName>
    <definedName name="CS_IT_1.1_003" localSheetId="6">#REF!</definedName>
    <definedName name="CS_IT_1.1_003" localSheetId="7">#REF!</definedName>
    <definedName name="CS_IT_1.1_003" localSheetId="8">#REF!</definedName>
    <definedName name="CS_IT_1.1_003">#REF!</definedName>
    <definedName name="CS_IT_1.1_004" localSheetId="6">#REF!</definedName>
    <definedName name="CS_IT_1.1_004" localSheetId="7">#REF!</definedName>
    <definedName name="CS_IT_1.1_004" localSheetId="8">#REF!</definedName>
    <definedName name="CS_IT_1.1_004">#REF!</definedName>
    <definedName name="Evaluation" localSheetId="6">#REF!</definedName>
    <definedName name="Evaluation" localSheetId="7">#REF!</definedName>
    <definedName name="Evaluation" localSheetId="8">#REF!</definedName>
    <definedName name="Evaluation">#REF!</definedName>
    <definedName name="JaEnNickname" localSheetId="6">#REF!</definedName>
    <definedName name="JaEnNickname" localSheetId="7">#REF!</definedName>
    <definedName name="JaEnNickname" localSheetId="8">#REF!</definedName>
    <definedName name="JaEnNickname">#REF!</definedName>
    <definedName name="Mail_Magazine" localSheetId="6">#REF!</definedName>
    <definedName name="Mail_Magazine" localSheetId="7">#REF!</definedName>
    <definedName name="Mail_Magazine" localSheetId="8">#REF!</definedName>
    <definedName name="Mail_Magazine">#REF!</definedName>
    <definedName name="project_code" localSheetId="6">#REF!</definedName>
    <definedName name="project_code" localSheetId="7">#REF!</definedName>
    <definedName name="project_code" localSheetId="8">#REF!</definedName>
    <definedName name="project_code">#REF!</definedName>
    <definedName name="Result_CS_IT_1.1_001" localSheetId="6">#REF!</definedName>
    <definedName name="Result_CS_IT_1.1_001" localSheetId="7">#REF!</definedName>
    <definedName name="Result_CS_IT_1.1_001" localSheetId="8">#REF!</definedName>
    <definedName name="Result_CS_IT_1.1_001">#REF!</definedName>
    <definedName name="Result_CS_IT_1.1_002" localSheetId="6">#REF!</definedName>
    <definedName name="Result_CS_IT_1.1_002" localSheetId="7">#REF!</definedName>
    <definedName name="Result_CS_IT_1.1_002" localSheetId="8">#REF!</definedName>
    <definedName name="Result_CS_IT_1.1_002">#REF!</definedName>
    <definedName name="Result_CS_IT_1.1_003" localSheetId="6">#REF!</definedName>
    <definedName name="Result_CS_IT_1.1_003" localSheetId="7">#REF!</definedName>
    <definedName name="Result_CS_IT_1.1_003" localSheetId="8">#REF!</definedName>
    <definedName name="Result_CS_IT_1.1_003">#REF!</definedName>
    <definedName name="Result_CS_IT_1.1_004" localSheetId="6">#REF!</definedName>
    <definedName name="Result_CS_IT_1.1_004" localSheetId="7">#REF!</definedName>
    <definedName name="Result_CS_IT_1.1_004" localSheetId="8">#REF!</definedName>
    <definedName name="Result_CS_IT_1.1_004">#REF!</definedName>
    <definedName name="safa" localSheetId="6">#REF!</definedName>
    <definedName name="safa" localSheetId="7">#REF!</definedName>
    <definedName name="safa" localSheetId="8">#REF!</definedName>
    <definedName name="safa">#REF!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0" i="10" l="1"/>
  <c r="E30" i="10"/>
  <c r="D30" i="10"/>
  <c r="C30" i="10"/>
  <c r="F29" i="10"/>
  <c r="E29" i="10"/>
  <c r="D29" i="10"/>
  <c r="C29" i="10"/>
  <c r="F28" i="10"/>
  <c r="E28" i="10"/>
  <c r="D28" i="10"/>
  <c r="C28" i="10"/>
  <c r="F27" i="10"/>
  <c r="F31" i="10" s="1"/>
  <c r="E27" i="10"/>
  <c r="D27" i="10"/>
  <c r="C27" i="10"/>
  <c r="C31" i="10" s="1"/>
  <c r="F52" i="10" s="1"/>
  <c r="A20" i="9"/>
  <c r="A21" i="9" s="1"/>
  <c r="A22" i="9" s="1"/>
  <c r="D15" i="9"/>
  <c r="C15" i="9"/>
  <c r="B15" i="9"/>
  <c r="D14" i="9"/>
  <c r="C14" i="9"/>
  <c r="B14" i="9"/>
  <c r="D13" i="9"/>
  <c r="C13" i="9"/>
  <c r="B13" i="9"/>
  <c r="D12" i="9"/>
  <c r="C12" i="9"/>
  <c r="B12" i="9"/>
  <c r="D11" i="9"/>
  <c r="C11" i="9"/>
  <c r="B11" i="9"/>
  <c r="D9" i="9"/>
  <c r="C9" i="9"/>
  <c r="B9" i="9"/>
  <c r="A22" i="8"/>
  <c r="A23" i="8" s="1"/>
  <c r="A24" i="8" s="1"/>
  <c r="A25" i="8" s="1"/>
  <c r="A26" i="8" s="1"/>
  <c r="A27" i="8" s="1"/>
  <c r="D15" i="8"/>
  <c r="G19" i="10" s="1"/>
  <c r="C15" i="8"/>
  <c r="B15" i="8"/>
  <c r="D14" i="8"/>
  <c r="E19" i="10" s="1"/>
  <c r="C14" i="8"/>
  <c r="B14" i="8"/>
  <c r="D13" i="8"/>
  <c r="F19" i="10" s="1"/>
  <c r="C13" i="8"/>
  <c r="B13" i="8"/>
  <c r="D12" i="8"/>
  <c r="D19" i="10" s="1"/>
  <c r="C12" i="8"/>
  <c r="B12" i="8"/>
  <c r="D11" i="8"/>
  <c r="C19" i="10" s="1"/>
  <c r="C11" i="8"/>
  <c r="B11" i="8"/>
  <c r="D9" i="8"/>
  <c r="C9" i="8"/>
  <c r="B9" i="8"/>
  <c r="A24" i="7"/>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50" i="7" s="1"/>
  <c r="A51" i="7" s="1"/>
  <c r="A52" i="7" s="1"/>
  <c r="A53" i="7" s="1"/>
  <c r="A54" i="7" s="1"/>
  <c r="A55" i="7" s="1"/>
  <c r="A56" i="7" s="1"/>
  <c r="A57" i="7" s="1"/>
  <c r="A58" i="7" s="1"/>
  <c r="A59" i="7" s="1"/>
  <c r="A60" i="7" s="1"/>
  <c r="A61" i="7" s="1"/>
  <c r="A62" i="7" s="1"/>
  <c r="A63" i="7" s="1"/>
  <c r="A64" i="7" s="1"/>
  <c r="A65" i="7" s="1"/>
  <c r="A66" i="7" s="1"/>
  <c r="A67" i="7" s="1"/>
  <c r="A68" i="7" s="1"/>
  <c r="A71" i="7" s="1"/>
  <c r="A72" i="7" s="1"/>
  <c r="A73" i="7" s="1"/>
  <c r="A74" i="7" s="1"/>
  <c r="A75" i="7" s="1"/>
  <c r="A76" i="7" s="1"/>
  <c r="A77" i="7" s="1"/>
  <c r="A78" i="7" s="1"/>
  <c r="A81" i="7" s="1"/>
  <c r="A82" i="7" s="1"/>
  <c r="A83" i="7" s="1"/>
  <c r="A86" i="7" s="1"/>
  <c r="A87" i="7" s="1"/>
  <c r="A88" i="7" s="1"/>
  <c r="A89" i="7" s="1"/>
  <c r="A90" i="7" s="1"/>
  <c r="A91" i="7" s="1"/>
  <c r="A92" i="7" s="1"/>
  <c r="A93" i="7" s="1"/>
  <c r="A94" i="7" s="1"/>
  <c r="A95" i="7" s="1"/>
  <c r="D15" i="7"/>
  <c r="C15" i="7"/>
  <c r="B15" i="7"/>
  <c r="D14" i="7"/>
  <c r="C14" i="7"/>
  <c r="B14" i="7"/>
  <c r="D13" i="7"/>
  <c r="C13" i="7"/>
  <c r="B13" i="7"/>
  <c r="D12" i="7"/>
  <c r="C12" i="7"/>
  <c r="B12" i="7"/>
  <c r="D11" i="7"/>
  <c r="D10" i="7" s="1"/>
  <c r="C11" i="7"/>
  <c r="B11" i="7"/>
  <c r="B10" i="7" s="1"/>
  <c r="C10" i="7"/>
  <c r="D9" i="7"/>
  <c r="C9" i="7"/>
  <c r="B9" i="7"/>
  <c r="A22" i="6"/>
  <c r="A23" i="6" s="1"/>
  <c r="A24" i="6" s="1"/>
  <c r="A25" i="6" s="1"/>
  <c r="A26" i="6" s="1"/>
  <c r="A27" i="6" s="1"/>
  <c r="A28" i="6" s="1"/>
  <c r="A29" i="6" s="1"/>
  <c r="A30" i="6" s="1"/>
  <c r="A31" i="6" s="1"/>
  <c r="A33" i="6" s="1"/>
  <c r="A34" i="6" s="1"/>
  <c r="A35" i="6" s="1"/>
  <c r="A36" i="6" s="1"/>
  <c r="A37" i="6" s="1"/>
  <c r="A38" i="6" s="1"/>
  <c r="A39" i="6" s="1"/>
  <c r="A40" i="6" s="1"/>
  <c r="A41" i="6" s="1"/>
  <c r="A42" i="6" s="1"/>
  <c r="A43" i="6" s="1"/>
  <c r="A44" i="6" s="1"/>
  <c r="A45" i="6" s="1"/>
  <c r="A46" i="6" s="1"/>
  <c r="A47" i="6" s="1"/>
  <c r="A48" i="6" s="1"/>
  <c r="A50" i="6" s="1"/>
  <c r="A51" i="6" s="1"/>
  <c r="A52" i="6" s="1"/>
  <c r="A53" i="6" s="1"/>
  <c r="A54" i="6" s="1"/>
  <c r="A55" i="6" s="1"/>
  <c r="A56" i="6" s="1"/>
  <c r="A57" i="6" s="1"/>
  <c r="A58" i="6" s="1"/>
  <c r="A59" i="6" s="1"/>
  <c r="A61" i="6" s="1"/>
  <c r="A62" i="6" s="1"/>
  <c r="A63" i="6" s="1"/>
  <c r="A64" i="6" s="1"/>
  <c r="A66" i="6" s="1"/>
  <c r="A67" i="6" s="1"/>
  <c r="A68" i="6" s="1"/>
  <c r="A69" i="6" s="1"/>
  <c r="A70" i="6" s="1"/>
  <c r="A71" i="6" s="1"/>
  <c r="A72" i="6" s="1"/>
  <c r="A73" i="6" s="1"/>
  <c r="A74" i="6" s="1"/>
  <c r="A75" i="6" s="1"/>
  <c r="A76" i="6" s="1"/>
  <c r="A77" i="6" s="1"/>
  <c r="A78" i="6" s="1"/>
  <c r="A79" i="6" s="1"/>
  <c r="A82" i="6" s="1"/>
  <c r="A83" i="6" s="1"/>
  <c r="A84" i="6" s="1"/>
  <c r="A85" i="6" s="1"/>
  <c r="A86" i="6" s="1"/>
  <c r="A87" i="6" s="1"/>
  <c r="A88" i="6" s="1"/>
  <c r="A89" i="6" s="1"/>
  <c r="A90" i="6" s="1"/>
  <c r="A92" i="6" s="1"/>
  <c r="A93" i="6" s="1"/>
  <c r="A96" i="6" s="1"/>
  <c r="A97" i="6" s="1"/>
  <c r="A98" i="6" s="1"/>
  <c r="D15" i="6"/>
  <c r="C15" i="6"/>
  <c r="B15" i="6"/>
  <c r="D14" i="6"/>
  <c r="C14" i="6"/>
  <c r="B14" i="6"/>
  <c r="D13" i="6"/>
  <c r="C13" i="6"/>
  <c r="B13" i="6"/>
  <c r="D12" i="6"/>
  <c r="C12" i="6"/>
  <c r="B12" i="6"/>
  <c r="D11" i="6"/>
  <c r="D10" i="6" s="1"/>
  <c r="C11" i="6"/>
  <c r="B11" i="6"/>
  <c r="C10" i="6"/>
  <c r="B10" i="6"/>
  <c r="D9" i="6"/>
  <c r="C9" i="6"/>
  <c r="B9" i="6"/>
  <c r="A21" i="5"/>
  <c r="A22" i="5" s="1"/>
  <c r="A23" i="5" s="1"/>
  <c r="A24" i="5" s="1"/>
  <c r="A25" i="5" s="1"/>
  <c r="A26" i="5" s="1"/>
  <c r="A27" i="5" s="1"/>
  <c r="A28" i="5" s="1"/>
  <c r="A29" i="5" s="1"/>
  <c r="A31" i="5" s="1"/>
  <c r="A32" i="5" s="1"/>
  <c r="A33" i="5" s="1"/>
  <c r="A34" i="5" s="1"/>
  <c r="A35" i="5" s="1"/>
  <c r="A36" i="5" s="1"/>
  <c r="A37" i="5" s="1"/>
  <c r="A38" i="5" s="1"/>
  <c r="A39" i="5" s="1"/>
  <c r="A41" i="5" s="1"/>
  <c r="A42" i="5" s="1"/>
  <c r="A43" i="5" s="1"/>
  <c r="A44" i="5" s="1"/>
  <c r="A46" i="5" s="1"/>
  <c r="A47" i="5" s="1"/>
  <c r="A48" i="5" s="1"/>
  <c r="A50" i="5" s="1"/>
  <c r="A51" i="5" s="1"/>
  <c r="A52" i="5" s="1"/>
  <c r="A53" i="5" s="1"/>
  <c r="A54" i="5" s="1"/>
  <c r="A56" i="5" s="1"/>
  <c r="A57" i="5" s="1"/>
  <c r="A58" i="5" s="1"/>
  <c r="A59" i="5" s="1"/>
  <c r="A60" i="5" s="1"/>
  <c r="D15" i="5"/>
  <c r="G18" i="10" s="1"/>
  <c r="C15" i="5"/>
  <c r="B15" i="5"/>
  <c r="D14" i="5"/>
  <c r="E18" i="10" s="1"/>
  <c r="C14" i="5"/>
  <c r="B14" i="5"/>
  <c r="D13" i="5"/>
  <c r="F18" i="10" s="1"/>
  <c r="C13" i="5"/>
  <c r="B13" i="5"/>
  <c r="D12" i="5"/>
  <c r="D18" i="10" s="1"/>
  <c r="C12" i="5"/>
  <c r="B12" i="5"/>
  <c r="D11" i="5"/>
  <c r="D10" i="5" s="1"/>
  <c r="C11" i="5"/>
  <c r="B11" i="5"/>
  <c r="C10" i="5"/>
  <c r="B10" i="5"/>
  <c r="D9" i="5"/>
  <c r="C9" i="5"/>
  <c r="B9" i="5"/>
  <c r="A23" i="9" l="1"/>
  <c r="A24" i="9" s="1"/>
  <c r="A25" i="9" s="1"/>
  <c r="B10" i="9"/>
  <c r="C10" i="9"/>
  <c r="D10" i="9"/>
  <c r="A28" i="8"/>
  <c r="A29" i="8" s="1"/>
  <c r="A30" i="8" s="1"/>
  <c r="A31" i="8" s="1"/>
  <c r="A32" i="8" s="1"/>
  <c r="A33" i="8" s="1"/>
  <c r="A34" i="8" s="1"/>
  <c r="A35" i="8" s="1"/>
  <c r="A36" i="8" s="1"/>
  <c r="A37" i="8" s="1"/>
  <c r="A38" i="8" s="1"/>
  <c r="A39" i="8" s="1"/>
  <c r="A41" i="8" s="1"/>
  <c r="A42" i="8" s="1"/>
  <c r="A43" i="8" s="1"/>
  <c r="A44" i="8" s="1"/>
  <c r="A45" i="8" s="1"/>
  <c r="A46" i="8" s="1"/>
  <c r="A47" i="8" s="1"/>
  <c r="A48" i="8" s="1"/>
  <c r="E20" i="10"/>
  <c r="D20" i="10"/>
  <c r="C10" i="8"/>
  <c r="G20" i="10"/>
  <c r="F20" i="10"/>
  <c r="B10" i="8"/>
  <c r="D10" i="8"/>
  <c r="A100" i="6"/>
  <c r="A99" i="6"/>
  <c r="C18" i="10"/>
  <c r="C20" i="10" s="1"/>
  <c r="A49" i="8" l="1"/>
  <c r="D21" i="10"/>
  <c r="G52" i="10" s="1"/>
  <c r="A102" i="6"/>
  <c r="A103" i="6" s="1"/>
  <c r="A104" i="6" s="1"/>
  <c r="A105" i="6" s="1"/>
  <c r="A106" i="6" s="1"/>
  <c r="A107" i="6" s="1"/>
  <c r="A108" i="6" s="1"/>
  <c r="A109" i="6" s="1"/>
  <c r="A110" i="6" s="1"/>
  <c r="A113" i="6" s="1"/>
  <c r="A114" i="6" s="1"/>
  <c r="A115" i="6" s="1"/>
  <c r="A116" i="6" s="1"/>
  <c r="A117" i="6" s="1"/>
  <c r="A118" i="6" s="1"/>
  <c r="A119" i="6" s="1"/>
  <c r="A120" i="6" s="1"/>
  <c r="A121" i="6" s="1"/>
  <c r="A122" i="6" s="1"/>
  <c r="A124" i="6" s="1"/>
  <c r="A125" i="6" s="1"/>
  <c r="A126" i="6" s="1"/>
  <c r="A127" i="6" s="1"/>
  <c r="A128" i="6" s="1"/>
  <c r="A129" i="6" s="1"/>
  <c r="A130" i="6" s="1"/>
  <c r="A131" i="6" s="1"/>
  <c r="A132" i="6" s="1"/>
  <c r="A133" i="6" s="1"/>
  <c r="A135" i="6" s="1"/>
  <c r="A137" i="6" s="1"/>
  <c r="A141" i="6" s="1"/>
  <c r="A142" i="6" s="1"/>
  <c r="A144" i="6" s="1"/>
  <c r="A145" i="6" s="1"/>
  <c r="A146" i="6" s="1"/>
  <c r="A147" i="6" s="1"/>
  <c r="A149" i="6" s="1"/>
  <c r="A150" i="6" s="1"/>
  <c r="A151" i="6" s="1"/>
  <c r="A153" i="6" s="1"/>
  <c r="A154" i="6" s="1"/>
  <c r="A156" i="6" s="1"/>
  <c r="A157" i="6" s="1"/>
  <c r="A159" i="6" s="1"/>
  <c r="A161" i="6" s="1"/>
  <c r="A101" i="6"/>
  <c r="A50" i="8" l="1"/>
  <c r="A51" i="8" s="1"/>
  <c r="A52" i="8" s="1"/>
  <c r="A53" i="8" s="1"/>
  <c r="A55" i="8" s="1"/>
  <c r="A56" i="8" s="1"/>
  <c r="A57" i="8" s="1"/>
  <c r="A58" i="8" s="1"/>
  <c r="A59" i="8" s="1"/>
  <c r="A60" i="8" s="1"/>
  <c r="A61" i="8" s="1"/>
  <c r="A62" i="8" s="1"/>
  <c r="A63" i="8" s="1"/>
  <c r="A64" i="8" s="1"/>
  <c r="A65" i="8" s="1"/>
  <c r="A66" i="8" s="1"/>
  <c r="A67" i="8" s="1"/>
  <c r="A68" i="8" s="1"/>
  <c r="A69" i="8" s="1"/>
  <c r="A70" i="8" s="1"/>
  <c r="A71" i="8" l="1"/>
  <c r="A72" i="8" s="1"/>
  <c r="A73" i="8" s="1"/>
  <c r="A74" i="8" s="1"/>
  <c r="A76" i="8" s="1"/>
  <c r="A77" i="8" s="1"/>
  <c r="A78" i="8" l="1"/>
  <c r="A79" i="8" l="1"/>
  <c r="A80" i="8" s="1"/>
  <c r="A81" i="8"/>
  <c r="A82" i="8" s="1"/>
  <c r="A84" i="8" s="1"/>
  <c r="A85" i="8" s="1"/>
  <c r="A86" i="8" s="1"/>
  <c r="A87" i="8" l="1"/>
  <c r="A88" i="8" s="1"/>
  <c r="A89" i="8" s="1"/>
  <c r="A90" i="8" s="1"/>
  <c r="A92" i="8" s="1"/>
  <c r="A93" i="8" s="1"/>
  <c r="A94" i="8" s="1"/>
  <c r="A95" i="8" l="1"/>
  <c r="A96" i="8" s="1"/>
  <c r="A97" i="8" s="1"/>
  <c r="A98" i="8" s="1"/>
  <c r="A100" i="8" s="1"/>
  <c r="A102" i="8" s="1"/>
  <c r="A103" i="8" s="1"/>
  <c r="A105" i="8" s="1"/>
  <c r="A106" i="8" s="1"/>
  <c r="A107" i="8" s="1"/>
  <c r="A108" i="8" s="1"/>
  <c r="A109" i="8" l="1"/>
  <c r="A110" i="8" s="1"/>
  <c r="A111" i="8" s="1"/>
  <c r="A112" i="8" l="1"/>
  <c r="A113" i="8" s="1"/>
  <c r="A114" i="8" l="1"/>
  <c r="A115" i="8" s="1"/>
  <c r="A116" i="8" s="1"/>
  <c r="A117"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rgb="FF323232"/>
            <rFont val="Calibri"/>
            <family val="2"/>
            <charset val="1"/>
          </rPr>
          <t xml:space="preserve">Nhan Nguyen Hoang:
</t>
        </r>
        <r>
          <rPr>
            <sz val="9"/>
            <color rgb="FF000000"/>
            <rFont val="Tahoma"/>
            <family val="2"/>
            <charset val="1"/>
          </rPr>
          <t>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sz val="11"/>
            <color rgb="FF323232"/>
            <rFont val="Calibri"/>
            <family val="2"/>
            <charset val="1"/>
          </rPr>
          <t xml:space="preserve">Pass
Fail
Untested
N/A
</t>
        </r>
      </text>
    </comment>
    <comment ref="G17" authorId="0" shapeId="0" xr:uid="{00000000-0006-0000-0400-000003000000}">
      <text>
        <r>
          <rPr>
            <sz val="11"/>
            <color rgb="FF323232"/>
            <rFont val="Calibri"/>
            <family val="2"/>
            <charset val="1"/>
          </rPr>
          <t xml:space="preserve">Pass
Fail
Untested
N/A
</t>
        </r>
      </text>
    </comment>
    <comment ref="H17" authorId="0" shapeId="0" xr:uid="{00000000-0006-0000-0400-000004000000}">
      <text>
        <r>
          <rPr>
            <sz val="11"/>
            <color rgb="FF323232"/>
            <rFont val="Calibri"/>
            <family val="2"/>
            <charset val="1"/>
          </rPr>
          <t xml:space="preserve">Pass
Fail
Untested
N/A
</t>
        </r>
      </text>
    </comment>
    <comment ref="F33" authorId="0" shapeId="0" xr:uid="{00000000-0006-0000-0400-000002000000}">
      <text>
        <r>
          <rPr>
            <sz val="11"/>
            <color rgb="FF323232"/>
            <rFont val="Calibri"/>
            <family val="2"/>
            <charset val="1"/>
          </rPr>
          <t xml:space="preserve">Nguyen Dao Thi Binh:
</t>
        </r>
        <r>
          <rPr>
            <sz val="9"/>
            <color rgb="FF000000"/>
            <rFont val="Tahoma"/>
            <family val="2"/>
            <charset val="1"/>
          </rPr>
          <t>Bug ID: 13050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1000000}">
      <text>
        <r>
          <rPr>
            <sz val="11"/>
            <color rgb="FF323232"/>
            <rFont val="Calibri"/>
            <family val="2"/>
            <charset val="1"/>
          </rPr>
          <t xml:space="preserve">Pass
Fail
Untested
N/A
</t>
        </r>
      </text>
    </comment>
    <comment ref="G17" authorId="0" shapeId="0" xr:uid="{00000000-0006-0000-0500-000007000000}">
      <text>
        <r>
          <rPr>
            <sz val="11"/>
            <color rgb="FF323232"/>
            <rFont val="Calibri"/>
            <family val="2"/>
            <charset val="1"/>
          </rPr>
          <t xml:space="preserve">Pass
Fail
Untested
N/A
</t>
        </r>
      </text>
    </comment>
    <comment ref="H17" authorId="0" shapeId="0" xr:uid="{00000000-0006-0000-0500-00000A000000}">
      <text>
        <r>
          <rPr>
            <sz val="11"/>
            <color rgb="FF323232"/>
            <rFont val="Calibri"/>
            <family val="2"/>
            <charset val="1"/>
          </rPr>
          <t xml:space="preserve">Pass
Fail
Untested
N/A
</t>
        </r>
      </text>
    </comment>
    <comment ref="F26" authorId="0" shapeId="0" xr:uid="{00000000-0006-0000-0500-000002000000}">
      <text>
        <r>
          <rPr>
            <sz val="11"/>
            <color rgb="FF323232"/>
            <rFont val="Calibri"/>
            <family val="2"/>
            <charset val="1"/>
          </rPr>
          <t xml:space="preserve">Nguyen Dao Thi Binh:
</t>
        </r>
        <r>
          <rPr>
            <sz val="9"/>
            <color rgb="FF000000"/>
            <rFont val="Tahoma"/>
            <family val="2"/>
            <charset val="1"/>
          </rPr>
          <t>Bug ID: 13050</t>
        </r>
      </text>
    </comment>
    <comment ref="F61" authorId="0" shapeId="0" xr:uid="{00000000-0006-0000-0500-000003000000}">
      <text>
        <r>
          <rPr>
            <sz val="11"/>
            <color rgb="FF323232"/>
            <rFont val="Calibri"/>
            <family val="2"/>
            <charset val="1"/>
          </rPr>
          <t xml:space="preserve">Nguyen Dao Thi Binh:
</t>
        </r>
        <r>
          <rPr>
            <sz val="9"/>
            <color rgb="FF000000"/>
            <rFont val="Tahoma"/>
            <family val="2"/>
            <charset val="1"/>
          </rPr>
          <t>Bug ID: 13057</t>
        </r>
      </text>
    </comment>
    <comment ref="F72" authorId="0" shapeId="0" xr:uid="{00000000-0006-0000-0500-000004000000}">
      <text>
        <r>
          <rPr>
            <sz val="11"/>
            <color rgb="FF323232"/>
            <rFont val="Calibri"/>
            <family val="2"/>
            <charset val="1"/>
          </rPr>
          <t xml:space="preserve">Nguyen Dao Thi Binh:
</t>
        </r>
        <r>
          <rPr>
            <sz val="9"/>
            <color rgb="FF000000"/>
            <rFont val="Tahoma"/>
            <family val="2"/>
            <charset val="1"/>
          </rPr>
          <t>Bug ID: 13057</t>
        </r>
      </text>
    </comment>
    <comment ref="F115" authorId="0" shapeId="0" xr:uid="{00000000-0006-0000-0500-000005000000}">
      <text>
        <r>
          <rPr>
            <sz val="11"/>
            <color rgb="FF323232"/>
            <rFont val="Calibri"/>
            <family val="2"/>
            <charset val="1"/>
          </rPr>
          <t xml:space="preserve">Nguyen Dao Thi Binh:
</t>
        </r>
        <r>
          <rPr>
            <sz val="9"/>
            <color rgb="FF000000"/>
            <rFont val="Tahoma"/>
            <family val="2"/>
            <charset val="1"/>
          </rPr>
          <t>Bug ID: 13051</t>
        </r>
      </text>
    </comment>
    <comment ref="G115" authorId="0" shapeId="0" xr:uid="{00000000-0006-0000-0500-000008000000}">
      <text>
        <r>
          <rPr>
            <sz val="11"/>
            <color rgb="FF323232"/>
            <rFont val="Calibri"/>
            <family val="2"/>
            <charset val="1"/>
          </rPr>
          <t xml:space="preserve">Nguyen Dao Thi Binh:
</t>
        </r>
        <r>
          <rPr>
            <sz val="9"/>
            <color rgb="FF000000"/>
            <rFont val="Tahoma"/>
            <family val="2"/>
            <charset val="1"/>
          </rPr>
          <t>Bug ID: 13051</t>
        </r>
      </text>
    </comment>
    <comment ref="F126" authorId="0" shapeId="0" xr:uid="{00000000-0006-0000-0500-000006000000}">
      <text>
        <r>
          <rPr>
            <sz val="11"/>
            <color rgb="FF323232"/>
            <rFont val="Calibri"/>
            <family val="2"/>
            <charset val="1"/>
          </rPr>
          <t xml:space="preserve">Nguyen Dao Thi Binh:
</t>
        </r>
        <r>
          <rPr>
            <sz val="9"/>
            <color rgb="FF000000"/>
            <rFont val="Tahoma"/>
            <family val="2"/>
            <charset val="1"/>
          </rPr>
          <t>Bug ID: 13051</t>
        </r>
      </text>
    </comment>
    <comment ref="G126" authorId="0" shapeId="0" xr:uid="{00000000-0006-0000-0500-000009000000}">
      <text>
        <r>
          <rPr>
            <sz val="11"/>
            <color rgb="FF323232"/>
            <rFont val="Calibri"/>
            <family val="2"/>
            <charset val="1"/>
          </rPr>
          <t xml:space="preserve">Nguyen Dao Thi Binh:
</t>
        </r>
        <r>
          <rPr>
            <sz val="9"/>
            <color rgb="FF000000"/>
            <rFont val="Tahoma"/>
            <family val="2"/>
            <charset val="1"/>
          </rPr>
          <t>Bug ID: 13051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600-000001000000}">
      <text>
        <r>
          <rPr>
            <sz val="11"/>
            <color rgb="FF323232"/>
            <rFont val="Calibri"/>
            <family val="2"/>
            <charset val="1"/>
          </rPr>
          <t xml:space="preserve">Pass
Fail
Untested
N/A
</t>
        </r>
      </text>
    </comment>
    <comment ref="G17" authorId="0" shapeId="0" xr:uid="{00000000-0006-0000-0600-000002000000}">
      <text>
        <r>
          <rPr>
            <sz val="11"/>
            <color rgb="FF323232"/>
            <rFont val="Calibri"/>
            <family val="2"/>
            <charset val="1"/>
          </rPr>
          <t xml:space="preserve">Pass
Fail
Untested
N/A
</t>
        </r>
      </text>
    </comment>
    <comment ref="H17" authorId="0" shapeId="0" xr:uid="{00000000-0006-0000-0600-000003000000}">
      <text>
        <r>
          <rPr>
            <sz val="11"/>
            <color rgb="FF323232"/>
            <rFont val="Calibri"/>
            <family val="2"/>
            <charset val="1"/>
          </rPr>
          <t xml:space="preserve">Pass
Fail
Untested
N/A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700-000001000000}">
      <text>
        <r>
          <rPr>
            <sz val="11"/>
            <color rgb="FF323232"/>
            <rFont val="Calibri"/>
            <family val="2"/>
            <charset val="1"/>
          </rPr>
          <t xml:space="preserve">Pass
Fail
Untested
N/A
</t>
        </r>
      </text>
    </comment>
    <comment ref="G17" authorId="0" shapeId="0" xr:uid="{00000000-0006-0000-0700-000002000000}">
      <text>
        <r>
          <rPr>
            <sz val="11"/>
            <color rgb="FF323232"/>
            <rFont val="Calibri"/>
            <family val="2"/>
            <charset val="1"/>
          </rPr>
          <t xml:space="preserve">Pass
Fail
Untested
N/A
</t>
        </r>
      </text>
    </comment>
    <comment ref="H17" authorId="0" shapeId="0" xr:uid="{00000000-0006-0000-0700-000003000000}">
      <text>
        <r>
          <rPr>
            <sz val="11"/>
            <color rgb="FF323232"/>
            <rFont val="Calibri"/>
            <family val="2"/>
            <charset val="1"/>
          </rPr>
          <t xml:space="preserve">Pass
Fail
Untested
N/A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800-000001000000}">
      <text>
        <r>
          <rPr>
            <sz val="11"/>
            <color rgb="FF323232"/>
            <rFont val="Calibri"/>
            <family val="2"/>
            <charset val="1"/>
          </rPr>
          <t xml:space="preserve">Pass
Fail
Untested
N/A
</t>
        </r>
      </text>
    </comment>
    <comment ref="G17" authorId="0" shapeId="0" xr:uid="{00000000-0006-0000-0800-000002000000}">
      <text>
        <r>
          <rPr>
            <sz val="11"/>
            <color rgb="FF323232"/>
            <rFont val="Calibri"/>
            <family val="2"/>
            <charset val="1"/>
          </rPr>
          <t xml:space="preserve">Pass
Fail
Untested
N/A
</t>
        </r>
      </text>
    </comment>
    <comment ref="H17" authorId="0" shapeId="0" xr:uid="{00000000-0006-0000-0800-000003000000}">
      <text>
        <r>
          <rPr>
            <sz val="11"/>
            <color rgb="FF323232"/>
            <rFont val="Calibri"/>
            <family val="2"/>
            <charset val="1"/>
          </rPr>
          <t xml:space="preserve">Pass
Fail
Untested
N/A
</t>
        </r>
      </text>
    </comment>
  </commentList>
</comments>
</file>

<file path=xl/sharedStrings.xml><?xml version="1.0" encoding="utf-8"?>
<sst xmlns="http://schemas.openxmlformats.org/spreadsheetml/2006/main" count="1451" uniqueCount="1037">
  <si>
    <r>
      <rPr>
        <sz val="11"/>
        <rFont val="Cambria"/>
        <family val="2"/>
        <charset val="1"/>
      </rPr>
      <t xml:space="preserve">Security Classification: </t>
    </r>
    <r>
      <rPr>
        <b/>
        <sz val="11"/>
        <rFont val="Cambria"/>
        <family val="2"/>
        <charset val="1"/>
      </rPr>
      <t>Confidential</t>
    </r>
  </si>
  <si>
    <t>Document History</t>
  </si>
  <si>
    <t>Document Location</t>
  </si>
  <si>
    <t>File Name</t>
  </si>
  <si>
    <t>Location</t>
  </si>
  <si>
    <t>Assignment 1_Bùi Thị Hòa_Test case.xlsx</t>
  </si>
  <si>
    <t>Process Asset Library</t>
  </si>
  <si>
    <t>Document Version History</t>
  </si>
  <si>
    <t>Version</t>
  </si>
  <si>
    <t>Effective Date</t>
  </si>
  <si>
    <t>Author</t>
  </si>
  <si>
    <t>Details</t>
  </si>
  <si>
    <t>Reviewer</t>
  </si>
  <si>
    <t>Approvers</t>
  </si>
  <si>
    <t>Hoa Bui</t>
  </si>
  <si>
    <t>Write test design</t>
  </si>
  <si>
    <t>Thuy Dang</t>
  </si>
  <si>
    <t>Write Test case.</t>
  </si>
  <si>
    <t>Update test case with the name: "Assignment 1_Bùi Thị Hòa_ Test case_v3"</t>
  </si>
  <si>
    <t>For previous versions, please refer PIP_Master List</t>
  </si>
  <si>
    <r>
      <rPr>
        <sz val="11"/>
        <color rgb="FF002E36"/>
        <rFont val="Arial"/>
        <family val="2"/>
        <charset val="1"/>
      </rPr>
      <t xml:space="preserve">Security Classification: </t>
    </r>
    <r>
      <rPr>
        <b/>
        <sz val="11"/>
        <color rgb="FF002E36"/>
        <rFont val="Arial"/>
        <family val="2"/>
        <charset val="1"/>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</si>
  <si>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</si>
  <si>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</si>
  <si>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</si>
  <si>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</si>
  <si>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</si>
  <si>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</si>
  <si>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</si>
  <si>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</si>
  <si>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</si>
  <si>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</si>
  <si>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</si>
  <si>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</si>
  <si>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</si>
  <si>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</si>
  <si>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</si>
  <si>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</si>
  <si>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</si>
  <si>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</si>
  <si>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</si>
  <si>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rFont val="Arial"/>
        <family val="2"/>
        <charset val="1"/>
      </rPr>
      <t>The actual result is</t>
    </r>
    <r>
      <rPr>
        <b/>
        <sz val="10"/>
        <color rgb="FFFF0000"/>
        <rFont val="Arial"/>
        <family val="2"/>
        <charset val="1"/>
      </rPr>
      <t xml:space="preserve"> NOT</t>
    </r>
    <r>
      <rPr>
        <sz val="10"/>
        <rFont val="Arial"/>
        <family val="2"/>
        <charset val="1"/>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</si>
  <si>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</si>
  <si>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</si>
  <si>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</si>
  <si>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</si>
  <si>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</si>
  <si>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</si>
  <si>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</si>
  <si>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</si>
  <si>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</si>
  <si>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</si>
  <si>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</si>
  <si>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</si>
  <si>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</si>
  <si>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</si>
  <si>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</si>
  <si>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</si>
  <si>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</si>
  <si>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</si>
  <si>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</si>
  <si>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</si>
  <si>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</si>
  <si>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</si>
  <si>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View Product function – Display Price</t>
  </si>
  <si>
    <t>User Story 2</t>
  </si>
  <si>
    <t>Sign up with the phone number</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</si>
  <si>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</si>
  <si>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</si>
  <si>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</si>
  <si>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</si>
  <si>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</si>
  <si>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</si>
  <si>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</si>
  <si>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</si>
  <si>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</si>
  <si>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</si>
  <si>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</si>
  <si>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</si>
  <si>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</si>
  <si>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</si>
  <si>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</si>
  <si>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</si>
  <si>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</si>
  <si>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</si>
  <si>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</si>
  <si>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</si>
  <si>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</si>
  <si>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</si>
  <si>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</si>
  <si>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</si>
  <si>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</si>
  <si>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Run Test for View Product function – Display Price</t>
  </si>
  <si>
    <t>Pass</t>
  </si>
  <si>
    <t>Fail - DE</t>
  </si>
  <si>
    <t xml:space="preserve">Pre-condition </t>
  </si>
  <si>
    <t>Tested by</t>
  </si>
  <si>
    <t>Bui Thi Hoa</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</si>
  <si>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</si>
  <si>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</si>
  <si>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</si>
  <si>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</si>
  <si>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</si>
  <si>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</si>
  <si>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</si>
  <si>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</si>
  <si>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</si>
  <si>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</si>
  <si>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</si>
  <si>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</si>
  <si>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</si>
  <si>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</si>
  <si>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View product function</t>
  </si>
  <si>
    <r>
      <rPr>
        <b/>
        <sz val="10"/>
        <rFont val="Arial"/>
        <family val="2"/>
        <charset val="1"/>
      </rPr>
      <t>Original price</t>
    </r>
    <r>
      <rPr>
        <b/>
        <sz val="10"/>
        <color rgb="FFFFFFFF"/>
        <rFont val="Arial"/>
        <family val="2"/>
        <charset val="1"/>
      </rPr>
      <t xml:space="preserve"> </t>
    </r>
  </si>
  <si>
    <t>Verify the currency of the price is đ.</t>
  </si>
  <si>
    <t>1. Go to the product detail.
2. View the currency of the original price.</t>
  </si>
  <si>
    <t>▪Currency of original price is đ before the price.</t>
  </si>
  <si>
    <t>Verify that the original price has a strikethrough.</t>
  </si>
  <si>
    <t>1. Go to the product detail.
2. View the original price of the product.</t>
  </si>
  <si>
    <t>▪ The original price has a strikethrough.</t>
  </si>
  <si>
    <t>Verify that the original price has no comma in case: Price =999.</t>
  </si>
  <si>
    <t>Pre-condition: The product has the original price=999
1. Go to the product detail.
2. View the original price of the product</t>
  </si>
  <si>
    <t>▪ Product has original price=999</t>
  </si>
  <si>
    <t>Verify that the original price has 1 comma in case: price=1,000.</t>
  </si>
  <si>
    <t>Pre-condition: The product has the original price=1,000
1. Go to the product detail.
2. View the original price of the product</t>
  </si>
  <si>
    <t>▪ Product has original price=1,000</t>
  </si>
  <si>
    <t>Verify that the original price has 1 comma in case: price&gt;1,000 and price&lt;999,999.</t>
  </si>
  <si>
    <t>Pre-condition: The product has an original price &gt;1,000 and the original price &lt;999,999
1. Go to the product detail.
2. View the original price of the product</t>
  </si>
  <si>
    <t>▪ The original price has a comma separating the thousands of units.
Example: 1,001</t>
  </si>
  <si>
    <t>Verify that the original price has 1 comma in case: price=999,999.</t>
  </si>
  <si>
    <t>Pre-condition: The product has the original price=999,999
1. Go to the product detail page.
2. View the original price of the product</t>
  </si>
  <si>
    <t>▪ Product has original price=999,999</t>
  </si>
  <si>
    <t>Verify that the original price has 2 commas in case: price= 1,000,000.</t>
  </si>
  <si>
    <t>Pre-condition: The product has the original price=1,000,000
1. Go to the product detail.
2. View the original price of the product</t>
  </si>
  <si>
    <t>▪ Product has original price=1,000,000.</t>
  </si>
  <si>
    <t>Verify that the original price has 2 commas in case: price&gt; 1,000,000 and price&lt; 999,999.999</t>
  </si>
  <si>
    <t>Pre-condition: The product has an original price &gt;1,000,000 and the original price &lt;999,999.999
Step:
1. Go to the product detail.
2. View the original price of the product</t>
  </si>
  <si>
    <t>▪ The original price has 2 commas separating groups of thousands and millions of units.
Example: 1,000,001</t>
  </si>
  <si>
    <t>Verify that the discounted price has 2 commas in case:  price=999,999.999</t>
  </si>
  <si>
    <t>Pre-condition: The product has the original price=999,999.999
1. Go to the product detail.
2. View the original price of the product</t>
  </si>
  <si>
    <t>▪ Product has original price=999,999,999</t>
  </si>
  <si>
    <t xml:space="preserve">Verify that the original price has 3 commas in case: price= 1,000,000,000 </t>
  </si>
  <si>
    <t>Pre-condition: The product has the original price=1,000,000,000
1. Go to the product detail.
2. View the original price of the product</t>
  </si>
  <si>
    <t>Discounted price</t>
  </si>
  <si>
    <t>1. Go to the product detail.
2. View the currency of the discounted price.</t>
  </si>
  <si>
    <t>▪ Currency of discounted price is đ before the price.</t>
  </si>
  <si>
    <t>Verify that the discounted price has no comma in case: Price =999.</t>
  </si>
  <si>
    <t>Pre-condition: The product has the discounted price=999
1. Go to the product detail.
2. View the discounted price of the product</t>
  </si>
  <si>
    <t>▪ Product has discounted price=999</t>
  </si>
  <si>
    <t>Verify that the discounted price has 1 comma in case: price=1,000.</t>
  </si>
  <si>
    <t>Pre-condition: The product has the discounted price=1,000
1. Go to the product detail.
2. View the discounted price of the product</t>
  </si>
  <si>
    <t>▪ Product has discounted price=1,000</t>
  </si>
  <si>
    <t>Verify that the discounted price has 1 comma in case: price&gt;1,000 and price&lt;999,999.</t>
  </si>
  <si>
    <t>Pre-condition: The product has a discounted price &gt;1,000 and the discounted price &lt;999,999.
Step:
1. Go to the product detail
2. View the discounted price of the product</t>
  </si>
  <si>
    <t>▪The discounted price has a comma separating the thousands of units.
Example: 1,001</t>
  </si>
  <si>
    <t>Verify that the discounted price has 1 comma in case: price=999,999.</t>
  </si>
  <si>
    <t>Pre-condition: The product has the discounted price=999,999
1. Go to the product detail.
2. View the discounted price of the product</t>
  </si>
  <si>
    <t>▪ Product has discounted price=999,999</t>
  </si>
  <si>
    <t>Verify that the discounted price has 2 comma in case: price= 1,000,000.</t>
  </si>
  <si>
    <t>Pre-condition: The product has the discounted price=1,000,000
1. Go to the product detail.
2. View the discounted price of the product</t>
  </si>
  <si>
    <t>▪ Product has discounted price=1,000,000.</t>
  </si>
  <si>
    <t>Verify that the discounted price has 2 comma in case: price&gt; 1,000,000 and price&lt; 999,999.999</t>
  </si>
  <si>
    <t>Pre-condition: The product has a discounted price &gt;1,000,000 and the discounted price &lt;999,999.999
Step:
1. Go to the product detail.
2. View the discounted price of the product</t>
  </si>
  <si>
    <t>▪ The discounted price has 2 commas separating groups of thousands and millions of units.
Example: 1,000,001</t>
  </si>
  <si>
    <t>Verify that the discounted price has 2 comma in case:  price=999,999.999</t>
  </si>
  <si>
    <t>Pre-condition: The product has the discounted price=999,999.999
1. Go to the product detail.
2. View the discounted price of the product</t>
  </si>
  <si>
    <t>▪ Product has discounted price=999,999,999</t>
  </si>
  <si>
    <t xml:space="preserve">Verify that the discounted price has 3 comma in case: price= 1,000,000,000 </t>
  </si>
  <si>
    <t>Pre-condition: The product has the discounted price=1,000,000,000
1. Go to the product detail.
2. View the discounted price of the product</t>
  </si>
  <si>
    <t>Discounted price rounded</t>
  </si>
  <si>
    <t>Verify that the discounted price will be rounded up if the decimal is &gt; 0.5</t>
  </si>
  <si>
    <t>Pre-condition: The discounted product price has the decimal is &gt; 0.5.
1. Go to the product detail.
2. View discounted price of the product</t>
  </si>
  <si>
    <t>The discounted price is rounded up to the nearest integer value.
Example: 17.600 -&gt;18.000</t>
  </si>
  <si>
    <t>Verify that the discounted price will be rounded up if the decimal is = 0.5</t>
  </si>
  <si>
    <t>Pre-condition: The discounted product price has the decimal is = 0.5.
1. Go to the product detail.
2. View discounted price of the product</t>
  </si>
  <si>
    <t>The discounted price is rounded up to the nearest integer value.
Example: 28.504 -&gt; 29.000</t>
  </si>
  <si>
    <t>Verify that the discounted price will be rounded down if the decimal is &lt; 0.5</t>
  </si>
  <si>
    <t>Pre-condition: The discounted product price has the decimal is &lt; 0.5.
1. Go to the product detail.
2. View discounted price of the product</t>
  </si>
  <si>
    <t>▪ The discounted price is rounded down to the nearest integer value.
Example: 553.421 -&gt; 553.000</t>
  </si>
  <si>
    <t>Verify that the discounted price will not be rounded if the discount price is an integer.</t>
  </si>
  <si>
    <t>Pre-condition: The discounted product price is an integer.
1. Go to the product detail.
2. View discounted price of the product</t>
  </si>
  <si>
    <t>▪ The discount price remains unchanged.
Example: 12.000 -&gt;12.000</t>
  </si>
  <si>
    <t>Big photo frame</t>
  </si>
  <si>
    <t>Verify that the first photo in the photolist is defaulted to display in the big photo frame</t>
  </si>
  <si>
    <t>Pre-condition: The product has more than 1 photo.
1. Go to the product detail.
2. View the photo list and the big photo frame.</t>
  </si>
  <si>
    <t>▪ The first photo in the photo list is displayed in the big photo frame.</t>
  </si>
  <si>
    <t>Verify that when users clicks on one of the photos on the photo list, this photo will be displayed in the big photo frame</t>
  </si>
  <si>
    <t>Pre-Condition: The product has more than 1 photo.
1. Go to the product detail.
2. Click on one of the photos in the photo list.
3. View the photo list and the big photo frame.</t>
  </si>
  <si>
    <t>▪ The photo which users click is displaying in the big photo frame</t>
  </si>
  <si>
    <t>Verify that if there are no photos in the photo list, the big photo frame doesn't display the photo</t>
  </si>
  <si>
    <t>Pre-condition: The product has no photo
1. Go to the product detail.
2. View the photo list and the big photo frame.</t>
  </si>
  <si>
    <t>▪ Big photo is blank</t>
  </si>
  <si>
    <t>Photo list</t>
  </si>
  <si>
    <t>Verify that the photo list can't be displayed in case the product has no photos.</t>
  </si>
  <si>
    <t>Pre-condition: The product has no photos.
1. Go to the product detail.
2. View the photo list in the photo display.</t>
  </si>
  <si>
    <t>▪ The photo list isn't displayed.</t>
  </si>
  <si>
    <t>Verify that the photo list will be displayed as 1 photo in case the product has 1 photo.</t>
  </si>
  <si>
    <t>Pre-condition: The product has 1 photo.
1. Go to the product detail.
2. View the photo list in the photo display.</t>
  </si>
  <si>
    <t>▪ The orange frame focus on the photo.
▪ The navigation button is disabled.</t>
  </si>
  <si>
    <t>Verify that the photo list will be displayed 4 photos in case the product has 4 photos.</t>
  </si>
  <si>
    <t>Pre-condition: The product has 4 photos
1. Go to the product detail.
2. View the photo list in the photo display.</t>
  </si>
  <si>
    <t xml:space="preserve">▪ 4 photos are displayed in the photo list as created.
▪ The orange frame focus on the first photo.
</t>
  </si>
  <si>
    <t>Verify that the photo list will be displayed 5 photos in case the product has 5 photos.</t>
  </si>
  <si>
    <t>Pre-condition: The product has 5 photos
1. Go to the product detail.
2. View the photo list in the photo display.</t>
  </si>
  <si>
    <t>▪ 5 photos are displayed in the photo list.
▪ The orange frame focus on the first photo.</t>
  </si>
  <si>
    <t>Verify that the photo list can't be displayed in case the product has 6 photos.</t>
  </si>
  <si>
    <t>Pre-condition: The product has 6 photos.
1. Go to the product detail.
2. View the photo list in the photo display.</t>
  </si>
  <si>
    <t>Button</t>
  </si>
  <si>
    <t>Verify button "&lt;" is enabled when the photo displayed isn't the first one.</t>
  </si>
  <si>
    <t>Pre-condition: The product has more than 1 photo.
1. Go to product detail. 
2. Click on the button "&lt;"on the screen.
3. View the photo list in the photo display.</t>
  </si>
  <si>
    <t>▪ The previous photo is displayed in the big photo frame.
▪ The orange frame focus on the previous photo.</t>
  </si>
  <si>
    <t>Verify button "&gt;" is enabled when the photo displayed isn't the last one.</t>
  </si>
  <si>
    <t>▪ The next photo is displayed in the photo list.
▪ The orange frame focus on the next photo.</t>
  </si>
  <si>
    <t xml:space="preserve">Verify button "&lt;" is disabled when the photo displaying is the first one. </t>
  </si>
  <si>
    <t>Pre-condition: The product has more than 1 photo and the orange frame focus on the first photo.
2. Go to product detail
3. Click on the button "&lt;"on the screen.
4. View the photo list in the photo display.</t>
  </si>
  <si>
    <t>▪ The photo is displaying in the photo list remains unchanged. 
▪ The big photo and orange frame remain unchanged.
▪ Users can't click on the button.</t>
  </si>
  <si>
    <t xml:space="preserve">Verify button "&gt;" is disabled when the photo displaying is the last one.   </t>
  </si>
  <si>
    <t>Pre-condition: The product has more than 1 photo and focuses orange on the last photo.
1. Go to the product detail.
2. Click on the button "&gt;" on the screen.
3. View the photo list in the photo display.</t>
  </si>
  <si>
    <t>Users can click on any photo in the photolist.</t>
  </si>
  <si>
    <t>Pre-condition: The product has more than 1 photo.
1. Go to the product detail.
2. View the photo list in the photo display.</t>
  </si>
  <si>
    <t>▪ The orange frame focuses on the photo users selected.</t>
  </si>
  <si>
    <t>Verify that the button "&gt;", "&lt;" is disable when there are no photos in the photolist</t>
  </si>
  <si>
    <t>Pre-condition: The product has no photos.
1. Go to the product detail
2. Click on the button "&lt;", "&gt;"
3. View the photo list in the photo display.</t>
  </si>
  <si>
    <t>▪ The navigation button is disable</t>
  </si>
  <si>
    <t>Common Verifylist</t>
  </si>
  <si>
    <t>Validation</t>
  </si>
  <si>
    <t>The following test cases are used to test in all 4 sign up ways.</t>
  </si>
  <si>
    <t>SMS verification code</t>
  </si>
  <si>
    <t>Pre-condition: User navigate to Sign Up page, enter the valid phone number and slide on button 'Slide to get SMS code'</t>
  </si>
  <si>
    <t>Verify that place holder is '6 digits'.</t>
  </si>
  <si>
    <t>1. View the 'SMS Verification Code' field.</t>
  </si>
  <si>
    <t>The placeholder '6 digits' is displayed.</t>
  </si>
  <si>
    <t>Verify that the initial data is blank.</t>
  </si>
  <si>
    <t xml:space="preserve"> The 'SMS Verification Code' field is blank.</t>
  </si>
  <si>
    <t>Verify if users input 6 numbers into the 'SMS verification code' field.</t>
  </si>
  <si>
    <t>1. Input 6 numbers into the 'SMS Verification Code field.
2. Valid data in all remains fields.
3. Click on the button [Sign up].</t>
  </si>
  <si>
    <t>Users registered successfully.</t>
  </si>
  <si>
    <t>Verify if users input less than 6 numbers into the 'SMS verification code' field.</t>
  </si>
  <si>
    <t>1. Input 5 numbers into the 'SMS Verification Code field.
2. Valid data in all remains fields.
3. Click on the button [Sign up].</t>
  </si>
  <si>
    <t>The system shows an error message: "Please enter only 6 digits".</t>
  </si>
  <si>
    <t>Verify if users input more than 6 characters into 'SMS verification code' field.</t>
  </si>
  <si>
    <t>1. Input 7 numbers into the 'SMS Verification Code field.
2. Valid data in all remains fields.
3. Click on the button [Sign up].</t>
  </si>
  <si>
    <t>Verify that users can input/copy-paste.</t>
  </si>
  <si>
    <t>1. Paste a code into the 'SMS Verification Code field.
2. Valid data in all remains fields.
3. Click on the button [Sign up].</t>
  </si>
  <si>
    <t>Verify if users input space into 'SMS verification code'  field.</t>
  </si>
  <si>
    <t>1. Input space into the 'SMS Verification Code field.
2. Valid data in all remains fields.
3. Click on the button [Sign up].</t>
  </si>
  <si>
    <t>The system shows an error message: "Please enter SMS Verification Code".</t>
  </si>
  <si>
    <t>Verify that after ten minutes the SMS code will expire.</t>
  </si>
  <si>
    <t>1. Go to the Sign Up page
2. Click on the SMS Verification Code field.
3. Input a SMS Verification Code after the time allowed into SMS Verification field.</t>
  </si>
  <si>
    <t>The error message "SMS Verification Code is expired. Please try again." is shown</t>
  </si>
  <si>
    <t>Verify if the system trims the input text automatelly</t>
  </si>
  <si>
    <t>1. Input space between numbers into the SMS verification field.
2. valid data in the remaining field.
3. click on the button Sign up</t>
  </si>
  <si>
    <t>The system trims the input text automatically.</t>
  </si>
  <si>
    <t>Verify if users leaves the 'SMS verification code' field blank, an error message is displayed.</t>
  </si>
  <si>
    <t>1. Valid all fields without the 'SMS Verification Code' field.
2. Click on the button 'Sign Up'</t>
  </si>
  <si>
    <t>Password</t>
  </si>
  <si>
    <t>1. Navigate to the Sign Up page
2. View the 'Password' field.</t>
  </si>
  <si>
    <t>The password field is blank.</t>
  </si>
  <si>
    <t>Verify place holder is 'Minimum 6 characters with a number and a letter'</t>
  </si>
  <si>
    <t>The placeholder: "Minimum 6 characters with a number and a letter".</t>
  </si>
  <si>
    <t>Verify if users input the correct password.</t>
  </si>
  <si>
    <t>1. Navigate to the Sign Up page
2. Input the valid password,
3. Valid data in the remaining fields.
4. Click on the button 'Sign up'</t>
  </si>
  <si>
    <t>Verify if users input more than 6 and less than 50 characters.</t>
  </si>
  <si>
    <t>1. Navigate to the Sign Up page
2. Input 7 valid characters into the 'Password' field.
3. Valid data in the remaining fields.
4. Click on the button 'Sign up'</t>
  </si>
  <si>
    <t>Verify if users input data =6 characters.</t>
  </si>
  <si>
    <t>1. Navigate to the Sign Up page
2. Input 6 valid characters into the 'Password' field.
3. Valid data in the remaining fields.
4. Click on the button 'Sign up'</t>
  </si>
  <si>
    <t>Verify if users input data =50 characters.</t>
  </si>
  <si>
    <t>1. Navigate to the Sign Up page
2. Input 50 valid characters into the 'Password' field.
3. Valid data in the remaining fields.
4. Click on the button 'Sign up'</t>
  </si>
  <si>
    <t>Verify if users input space into 'Password'  field.</t>
  </si>
  <si>
    <t>1. Navigate to the Sign Up page
2. Input space into 'Password' field.
3. Valid data in the remaining fields.
4. Click on the button 'Sign up'</t>
  </si>
  <si>
    <t>The error message is displayed: 'Please enter Password value'</t>
  </si>
  <si>
    <t>Verify if users input less than 6 characters.</t>
  </si>
  <si>
    <t>1. Navigate to the Sign Up page
2. Input 5 valid characters into the 'Password' field.
3. Valid data in the remaining fields.
4. Click on the button 'Sign up'</t>
  </si>
  <si>
    <t>The error message is displayed: 'The length of Password should be 6-50 characters'.</t>
  </si>
  <si>
    <t>Verify if users input more than 50 characters.</t>
  </si>
  <si>
    <t>1. Navigate to the Sign Up page
2. Input 51 valid characters into the 'Password' field.
3. Valid data in the remaining fields.
4. Click on the button 'Sign up'</t>
  </si>
  <si>
    <t>Verify if users leaves the 'Password' field blank.</t>
  </si>
  <si>
    <t>1. Navigate to the Sign Up page
2. Valid all fields without the 'Password' field.
3. Click on the button 'Sign up'</t>
  </si>
  <si>
    <t>The error message is displayed: 'Please enter Password value'.</t>
  </si>
  <si>
    <t>Verify if users just input only numbers into the 'Password' field.</t>
  </si>
  <si>
    <t>1. Navigate to the Sign Up page
2. Input only numberic into the 'Password' field.
3. Valid data in the remaining fields.
4. Click on the button 'Sign up</t>
  </si>
  <si>
    <t>The system will show: 'Password should contain alphabetic and numeric 
characters'.</t>
  </si>
  <si>
    <t>Verify if users just input only alphabetic into the 'Password' field,</t>
  </si>
  <si>
    <t>1. Navigate to the Sign Up page
2. Input only alphabetic into the 'Password' field.
3. Valid data in the remaining fields.
4. Click on the button 'Sign up</t>
  </si>
  <si>
    <t>Verify if users enter data having numeric, alphabetic, and special characters.</t>
  </si>
  <si>
    <t>1. Navigate to the Sign Up page
2. Input data having numeric, alphabetic, and special characters into the 'Password' field.
3. Valid data in the remaining fields.
4. Click on the button 'Sign up</t>
  </si>
  <si>
    <t xml:space="preserve">Verify if users enter data having both numeric and alphabetic without special characters.  </t>
  </si>
  <si>
    <t>1. Navigate to the Sign Up page
2. Input data having both numeric, alphabetic, and without special characters into the 'Password' field.
3. Valid data in the remaining fields.
4. Click on the button 'Sign up</t>
  </si>
  <si>
    <t>1. Navigate to the Sign Up.
2. Paste a code into the Password field.
3. Valid data in all remain fields.
4. Click on the button [Sign up].</t>
  </si>
  <si>
    <t xml:space="preserve"> Verify password added by the user should be protected, encrypted and shown in asterisk(***).</t>
  </si>
  <si>
    <t>1. Navigate to the Sign up.
2. Enter any character into the 'Password' field.
3. View the 'Password' field.</t>
  </si>
  <si>
    <t>Typed characters are hidden as ***</t>
  </si>
  <si>
    <t>Birthday</t>
  </si>
  <si>
    <t>Verify the place holder respectively Month, Day, and Year.</t>
  </si>
  <si>
    <t>1. Navigate to the Sign Up page
2. View the 'Birthday' field.</t>
  </si>
  <si>
    <t>▪The placeholder of the Day field is 'Day'
▪The placeholder of the Month field is 'Month'
▪The placeholder of the Year field is 'Year'</t>
  </si>
  <si>
    <t>The Birthday field is blank.</t>
  </si>
  <si>
    <t>Verify the date field shows 1- 31 with months having 31 days.</t>
  </si>
  <si>
    <t>1. Navigate to the Sign Up page
2. Click on one of the lists month: January, March, May, July, August, October, and December.
3. Click on the 'Day' field.
4. View the 'Day' field.</t>
  </si>
  <si>
    <t>The 'Day' field will show 1-31.</t>
  </si>
  <si>
    <t>Verify the date field shows 1-30 with months having 30 days.</t>
  </si>
  <si>
    <t>1. Navigate to the Sign Up page
2. Click on one of the lists month: April, June, September, November.
3. Click on the 'Day' field.
4. View the 'Day' field.</t>
  </si>
  <si>
    <t>The 'Day' field will show 1-30.</t>
  </si>
  <si>
    <t>Verify that February shows 1-29 if the selected year is a Leap-year.</t>
  </si>
  <si>
    <t>1. Navigate to the Sign Up page
2. Select one of the lists months: April, June, September, and November.
3. Select a Leap-year.
3. Click on the 'Day' field.
4. View the 'Day' field.</t>
  </si>
  <si>
    <t>The 'Day' field will show 1-29.</t>
  </si>
  <si>
    <t>Verify that February shows 1-28 if the selected year isn't a Leap-year.</t>
  </si>
  <si>
    <t>1. Navigate to the Sign Up page
2. Select one of the lists months: April, June, September, and November.
3. Select a year is not Leap-year.
3. Click on the 'Day' field.
4. View the 'Day' field.</t>
  </si>
  <si>
    <t>The 'Day' field will show 1-28.</t>
  </si>
  <si>
    <t>Verify that the month shows 1-12.</t>
  </si>
  <si>
    <t>1. Navigate to the Sign Up page
2. Click on the 'Month' field.
3. View the 'Month' field.</t>
  </si>
  <si>
    <t>The 'Month' field will show 1-12.</t>
  </si>
  <si>
    <t>Verify if users input the future date.</t>
  </si>
  <si>
    <t>1. Navigate to the Sign Up page
2. Input data in the future date.
3. Input valid data in all remains field.
4. Click on the button 'Sign Up'</t>
  </si>
  <si>
    <t>Error message is displayed: Wrong birthday format</t>
  </si>
  <si>
    <t>Verify if users input wrong data format.</t>
  </si>
  <si>
    <t>1. Navigate to the Sign Up page
2. Input the wrong date format of the Birthday field.
3. Input valid data in all remains fields.
4. Click on the button 'Sign Up'</t>
  </si>
  <si>
    <t>Verify if users enable to input manually the birthday.</t>
  </si>
  <si>
    <t xml:space="preserve">1. Navigate to the Sign Up page
2. Input data into the Birthday field.
</t>
  </si>
  <si>
    <t>Users can't input data into the Birthday field.</t>
  </si>
  <si>
    <t>Gender</t>
  </si>
  <si>
    <t>1. Navigate to the Sign Up page
2. View the 'Gender' field.</t>
  </si>
  <si>
    <t>The Gender field is blank.</t>
  </si>
  <si>
    <t>Verify the place holder is 'Select'.</t>
  </si>
  <si>
    <t>The place holder 'Select' is displayed.</t>
  </si>
  <si>
    <t>Verify that the gender field shows male, female.</t>
  </si>
  <si>
    <t>1. Navigate to the Sign Up page
2. Click on the 'Gender' field.
3. View the 'Gender' field.</t>
  </si>
  <si>
    <t>The gender field shows a list of gender: Male, Female.</t>
  </si>
  <si>
    <t>Verify if users enable to input manually the gender.</t>
  </si>
  <si>
    <t xml:space="preserve">1. Navigate to the Sign Up page
2. Input data into the Gender field.
</t>
  </si>
  <si>
    <t>Users can't input data into the Gender.</t>
  </si>
  <si>
    <t>Full Name</t>
  </si>
  <si>
    <t>Verify that 'First Last' is the placeholder of the 'Full Name' field.</t>
  </si>
  <si>
    <t>1. Navigate to the Sign Up page
2. View the 'Full name' field.</t>
  </si>
  <si>
    <t>The placeholder 'First Last' is displayed.</t>
  </si>
  <si>
    <t>The 'Full Name' field is blank.</t>
  </si>
  <si>
    <t>Verify if users input the correct full name.</t>
  </si>
  <si>
    <t>1. Navigate to the Sign Up page
2. Input the correct full name 
3. valid data in the remaining field.
4. click on the button Sign up</t>
  </si>
  <si>
    <t>Verify if users input data more than 6 characters and less than 50 characters.</t>
  </si>
  <si>
    <t>1. Navigate to the Sign Up page
2. Input 7 characters in the Full Name field.
3. valid data in the remaining field.
4. click on the button Sign up</t>
  </si>
  <si>
    <t>Verify if users input data = 6 characters.</t>
  </si>
  <si>
    <t>1. Navigate to the Sign Up page
2. Input 6 characters in the Full Name field.
3. valid data in the remaining field.
4. click on the button Sign up</t>
  </si>
  <si>
    <t>Verify if users input data = 50 characters.</t>
  </si>
  <si>
    <t>1. Navigate to the Sign Up page
2. Input 50 characters in the Full Name field.
3. valid data in the remaining field.
4. click on the button Sign up</t>
  </si>
  <si>
    <t>Verify if users input data less than 6 characters into the 'Full Name' field.</t>
  </si>
  <si>
    <t>1. Navigate to the Sign Up page
2. Input 5 characters in the Full Name field.
3. valid data in the remaining field.
4. click on the button Sign up</t>
  </si>
  <si>
    <t>The error message: "The name length should be 6 - 50 characters." is displayed.</t>
  </si>
  <si>
    <t>Verify if users input data more than 50 characters.</t>
  </si>
  <si>
    <t>1. Navigate to the Sign Up page
2. Input 51 characters in the Full Name field.
3. valid data in the remaining field.
4. click on the button Sign up</t>
  </si>
  <si>
    <t>Verify if users only input numerically.</t>
  </si>
  <si>
    <t>1. Navigate to the Sign Up page
2. Input only numberic in the Full Name field.
3. valid data in the remaining field.
4. click on the button Sign up</t>
  </si>
  <si>
    <t>Verify if users only input the alphabet.</t>
  </si>
  <si>
    <t>1. Navigate to the Sign Up page
2. Input only alphabetic in the Full Name field.
3. valid data in the remaining field.
4. click on the button Sign up</t>
  </si>
  <si>
    <t>Verify if users input both numeric, alphabet, and special characters.</t>
  </si>
  <si>
    <t>1. Navigate to the Sign Up page
2. Input both numeric, alphabet, and special characters in the Full Name field.
3. valid data in the remaining field.
4. click on the button Sign up</t>
  </si>
  <si>
    <t>Verify if users leaves the 'Full Name' field blank, an error message is displayed.</t>
  </si>
  <si>
    <t>1. Navigate to the Sign Up page.
2. Input valid data in all fields without Full Name.
3. click on the button Sign up</t>
  </si>
  <si>
    <t>The error message: "Please enter Full Name." is displayed.</t>
  </si>
  <si>
    <t>Verify if users input space into Full Name'  field.</t>
  </si>
  <si>
    <t>1. Navigate to the Sign Up page.
2. Input space into 'Full Name'
3. click on the button Sign up</t>
  </si>
  <si>
    <t>The system trims the input text automatedly</t>
  </si>
  <si>
    <t>1. Navigate to the Sign Up page.
2. Paste a text into the 'Full Name' field.
3. Valid data in all remaining fields.
4. Click on the button [Sign up].</t>
  </si>
  <si>
    <t>Validation in case sign up with email</t>
  </si>
  <si>
    <t>Email</t>
  </si>
  <si>
    <t>1. Navigate to the Sign Up page
2. View the 'Email' field.</t>
  </si>
  <si>
    <t>The 'Email' field is blank.</t>
  </si>
  <si>
    <t>Verify that the place holder is 'Please enter your email'.</t>
  </si>
  <si>
    <t>The place holder: 'Please enter your email' is displayed.</t>
  </si>
  <si>
    <t>Verify if the user enters correct email.</t>
  </si>
  <si>
    <t>1. Navigate to the Sign Up page
2. Input the correct email.
3. Valid data in all remaining fields.
4. Click on the button Sign up.</t>
  </si>
  <si>
    <t>1. Navigate to the Sign Up page
2. Input only numerically email.
3. Valid data in all remaining fields.
4. Click on the button Sign up.</t>
  </si>
  <si>
    <t>Users can't registered successfully.</t>
  </si>
  <si>
    <t>1. Navigate to the Sign Up page
2. Input only alphabetic email.
3. Valid data in all remaining fields.
4. Click on the button Sign up.</t>
  </si>
  <si>
    <t>1. Navigate to the Sign Up page
2. Input only both numeric, alphabetic, and alphabetic emails.
3. Valid data in all remaining fields.
4. Click on the button Sign up.</t>
  </si>
  <si>
    <t xml:space="preserve"> Special character: @, (.),  alphabets before @</t>
  </si>
  <si>
    <t>Verify if users input space into 'Email' field.</t>
  </si>
  <si>
    <t>1. Navigate to the Sign Up page.
2. Input space into 'Email' fields.
3. click on the button Sign up</t>
  </si>
  <si>
    <t>Verify if users leave the 'Email' field blank.</t>
  </si>
  <si>
    <t>1. Navigate to the Sign Up page.
2. Input valid data in all fields without Email.
3. click on the button Sign up</t>
  </si>
  <si>
    <t>Verify if the email is unreal.</t>
  </si>
  <si>
    <t>1. Navigate to the Sign Up page
2. Input the unreal email into the 'Email' fields.
3. Valid data in all remaining fields.
4. Click on the button Sign up.</t>
  </si>
  <si>
    <t>Verify if users input invalid format email.</t>
  </si>
  <si>
    <t>1. Navigate to the Sign Up page
2. Input the invalid email into the 'Email' fields.
3. Valid data in all remaining fields.
4. Click on the button Sign up.</t>
  </si>
  <si>
    <t xml:space="preserve">Verify if the email exists in the database. </t>
  </si>
  <si>
    <t>1. Navigate to the Sign Up page
2. Input the existed email into the 'Email' fields.
3. Valid data in all remaining fields.
4. Click on the button Sign up.</t>
  </si>
  <si>
    <t>Verify if users input/copy-paste.</t>
  </si>
  <si>
    <t>1. Navigate to the Sign Up page
2. Paste a copy email into the 'Email' fields.
3. Valid data in all remaining fields.
4. Click on the button Sign up.</t>
  </si>
  <si>
    <t>Validation for sign up with Phone Number</t>
  </si>
  <si>
    <t>Phone number</t>
  </si>
  <si>
    <t>1. Navigate to the Sign Up page
2. View the 'Phone Number' field.</t>
  </si>
  <si>
    <t>The 'Phone Number' field is blank.</t>
  </si>
  <si>
    <t>Verify that place holder is 'Please enter your phone number'</t>
  </si>
  <si>
    <t>The place holder: 'Please enter your phone number' is displayed.</t>
  </si>
  <si>
    <t>1. Navigate to the Sign Up page
2. Paste a copy phone number into the 'Phone Number' fields.
3. Valid data in all remaining fields.
4. Click on the button Sign up.</t>
  </si>
  <si>
    <t>Verify if uses input data =10 characters.</t>
  </si>
  <si>
    <t>1. Navigate to the Sign Up page
2. Input 10 characters into the Phone Number field.
3. valid data in the remaining field.
4. click on the button Sign up</t>
  </si>
  <si>
    <t>Verify if users input less than 10 characters into 'Phone number' field.</t>
  </si>
  <si>
    <t>1. Navigate to the Sign Up page
2. Input 9 characters into the Phone Number field.
3. valid data in the remaining field.
4. click on the button Sign up</t>
  </si>
  <si>
    <t>The error message: "The length of Phone number should be 10 characters." is displayed.</t>
  </si>
  <si>
    <t>Verify if users input more than 10 characters into the 'Phone number' field.</t>
  </si>
  <si>
    <t>1. Navigate to the Sign Up page
2. Input 11 characters into the Phone Number field.
3. valid data in the remaining field.
4. click on the button Sign up</t>
  </si>
  <si>
    <t>Verify if users input space into the 'Phone number' field.</t>
  </si>
  <si>
    <t>1. Navigate to the Sign Up page
2. Input space into the Phone Number field.
3. valid data in the remaining field.
4. click on the button Sign up</t>
  </si>
  <si>
    <t>The error message: 'Please enter Phone number'.</t>
  </si>
  <si>
    <t>Verify if the system trims the input text automatically.</t>
  </si>
  <si>
    <t>1. Navigate to the Sign Up page
2. Input space between numbers into the Phone Number field.
3. valid data in the remaining field.
4. click on the button Sign up</t>
  </si>
  <si>
    <t>Verify if users leave the phone number field blank.</t>
  </si>
  <si>
    <t>1. Navigate to the Sign Up page.
2. Input valid data in all fields without Phone Number.
3. click on the button Sign up</t>
  </si>
  <si>
    <t>The error message: 'Please enter Phone number' is displayed.</t>
  </si>
  <si>
    <t>Verify if users enter the special characters.</t>
  </si>
  <si>
    <t>1. Navigate to the Sign Up page
2. Input the special characters into the Phone Number field.
3. valid data in the remaining field.
4. click on the button Sign up</t>
  </si>
  <si>
    <t>The users can't input data.</t>
  </si>
  <si>
    <t>Verify if users enter the alphabetic.</t>
  </si>
  <si>
    <t>Verify if the phone number unreal.</t>
  </si>
  <si>
    <t>1. Navigate to the Sign Up page
2. Input the unreal phone number into the Phone Number field.
3. valid data in the remaining field.
4. click on the button Sign up</t>
  </si>
  <si>
    <t>Verify if the phone number exists in the database.</t>
  </si>
  <si>
    <t>1. Navigate to the Sign Up page
2. Input the existed phone number into the Phone Number field.
3. valid data in the remaining field.
4. click on the button Sign up</t>
  </si>
  <si>
    <t>Verify that users can input any number.</t>
  </si>
  <si>
    <t>1. Navigate to the Sign Up page
2. Input any number into the Phone Number field.
3. View the 'Phone Number' field</t>
  </si>
  <si>
    <t>Users can input data</t>
  </si>
  <si>
    <t>Verify for input starting from + followed by the dialing code.</t>
  </si>
  <si>
    <t>1. Navigate to the Sign Up page
2. Input data starting from + followed by the dialing code into the Phone Number field.
3. View the 'Phone Number' field</t>
  </si>
  <si>
    <t>Fuction Sign up</t>
  </si>
  <si>
    <t>Sign up with phone number</t>
  </si>
  <si>
    <t>Verify if users input is valid in all fields.</t>
  </si>
  <si>
    <t>1. Navigate to the Sign Up page
2. Input the valid data into the Phone Number field.
3. valid data in the remaining field.
4. click on the button Sign up</t>
  </si>
  <si>
    <t>Verify if users input all mandatory fields and leave all not mandatory fields.</t>
  </si>
  <si>
    <t>1. Navigate to the Sign Up page
2. Input all the valid into mandatory fields and leave all not-mandatory fields.
3. valid data in the remaining field.
4. click on the button Sign up</t>
  </si>
  <si>
    <t>▪mandatory field: Phone number, SMS Verification Code, Password, Full Name.
▪Not-mandatory field: birthday, gender, checkbox</t>
  </si>
  <si>
    <t>Verify if users input valid data for both mandatory and not mandatory fields.</t>
  </si>
  <si>
    <t>1. Navigate to the Sign Up page
2. Input all the valid into mandatory fields and non-mandatory fields.
3. valid data in the remaining field.
4. click on the button Sign up</t>
  </si>
  <si>
    <t>Verify if users input valid data for all mandatory and invalid data for not mandatory fields.</t>
  </si>
  <si>
    <t>1. Navigate to the Sign Up page
2. Input all the valid into mandatory fields and invalid in the non-mandatory fields.
3. valid data in the remaining field.
4. click on the button Sign up</t>
  </si>
  <si>
    <t>The system displays a validation error message.</t>
  </si>
  <si>
    <t>Verify if users input invalid data for all mandatory and valid data for not mandatory fields.</t>
  </si>
  <si>
    <t>1. Navigate to the Sign Up page
2. Input all the invalid into mandatory fields and valid in the non-mandatory fields.
3. valid data in the remaining field.
4. click on the button Sign up</t>
  </si>
  <si>
    <t>The system displays a validation error message</t>
  </si>
  <si>
    <t>Verify if users input invalid data for both mandatory and not mandatory fields.</t>
  </si>
  <si>
    <t>1. Navigate to the Sign Up page
2. Input the invalid into mandatory fields in the non-mandatory fields.
3. valid data in the remaining field.
4. click on the button Sign up</t>
  </si>
  <si>
    <t>Verify that 'SMS Verification Code' will be shown if users slide on the button.</t>
  </si>
  <si>
    <t xml:space="preserve">1. Navigate to the Sign Up page
2. Enter the valid phone number
3. Slide on the button 'Slide to get SMS code'
4. View the screen.
</t>
  </si>
  <si>
    <t>SMS Verification Code' is shown.</t>
  </si>
  <si>
    <t>Verify that 'SMS Verification Code' will be hidden if users input an incorrect phone number.</t>
  </si>
  <si>
    <t>SMS Verification Code' is hided.</t>
  </si>
  <si>
    <t>Verify SMS will be sent if users input correct phone number.</t>
  </si>
  <si>
    <t xml:space="preserve">1. Navigate to the Sign Up page
2. Enter the valid phone number
3. Slide on the button 'Slide to get SMS code'
</t>
  </si>
  <si>
    <t>SMS code will be sent to the input phone number.</t>
  </si>
  <si>
    <t>Verify SMS will not be sent if users input incorrect phone number.</t>
  </si>
  <si>
    <t xml:space="preserve">1. Navigate to the Sign Up page
2. Enter the invalid phone number
3. Slide on the button 'Slide to get SMS code'
</t>
  </si>
  <si>
    <t>SMS code will not be sent to the input phone number.</t>
  </si>
  <si>
    <t>Sign up with email</t>
  </si>
  <si>
    <t>1. Navigate to the Sign Up page
2. Input the valid data into the Email field.
3. valid data in the remaining field.
4. click on the button Sign up</t>
  </si>
  <si>
    <t>Verify that 'Email Verification Code' will be hidden if users input an incorrect phone number.</t>
  </si>
  <si>
    <t xml:space="preserve">1. Navigate to the Sign Up page
2. Enter the valid phone number
3. Slide on the button 'Slide to get Email code'
4. View the screen.
</t>
  </si>
  <si>
    <t>Email Verification Code' is hided.</t>
  </si>
  <si>
    <t>Verify that 'Email Verification Code' will be shown if users slide on the button.</t>
  </si>
  <si>
    <t>Email Verification Code' is shown.</t>
  </si>
  <si>
    <t>Verify Email code will be sent if users input the correct phone number.</t>
  </si>
  <si>
    <t xml:space="preserve">1. Navigate to the Sign Up page
2. Enter the valid phone number
3. Slide on the button 'Slide to get Email code'
</t>
  </si>
  <si>
    <t>Email code will be sent to the input phone number.</t>
  </si>
  <si>
    <t>Verify Email code will not be sent if users input an incorrect phone number.</t>
  </si>
  <si>
    <t xml:space="preserve">1. Navigate to the Sign Up page
2. Enter the invalid phone number
3. Slide on the button 'Slide to get Email code'
</t>
  </si>
  <si>
    <t>Email code will not be sent to the input phone number.</t>
  </si>
  <si>
    <t>Sign up with Facebook</t>
  </si>
  <si>
    <t>Verify that a new pop-up is displayed if users click on the button.</t>
  </si>
  <si>
    <t xml:space="preserve">1. Navigate to the Sign Up page
2. Click on the button 'Facebook'
</t>
  </si>
  <si>
    <t>▪A new pop-up is displayed.
▪Users registered successfully.</t>
  </si>
  <si>
    <t>Sign up with Google</t>
  </si>
  <si>
    <t xml:space="preserve">1. Navigate to the Sign Up page
2. Click on the button 'Google'
</t>
  </si>
  <si>
    <t>Navigation</t>
  </si>
  <si>
    <t>Sign up with Phone Number, Email</t>
  </si>
  <si>
    <t>Verify by clicking on the eye icon password should be shown password.</t>
  </si>
  <si>
    <t>1. Navigate to the Sign up.
2. Enter any character into the 'Password' field.
3. Click on the eye icon
4. View the 'Password' field.</t>
  </si>
  <si>
    <t>Password is showed.</t>
  </si>
  <si>
    <t>Verify by clicking on the eye icon password should be hidden password.</t>
  </si>
  <si>
    <t>1. Navigate to the Sign up.
2. Enter any character into the 'Password' field.
3. Doubleclick on the eye icon 
4. View the 'Password' field.</t>
  </si>
  <si>
    <t>Password is hide.</t>
  </si>
  <si>
    <t>Verify that users can select a date, month, or year.</t>
  </si>
  <si>
    <t>1. Navigate to the Sign Up page
2. Click respectively on one of a number in Month, Day, and Year fields in the Birthday field·
3. View the Birthday field·</t>
  </si>
  <si>
    <t>Users can select a number in the Month, Day, Year fields.</t>
  </si>
  <si>
    <t xml:space="preserve">Verify that users can drop-down to select the next date, month, or year.   </t>
  </si>
  <si>
    <t>1. Navigate to the Sign Up page
2. Click respectively on one of a number in the Month, Day, and Year fields in the Birthday field·
3. Drop down the number.
4. View the Birthday field.</t>
  </si>
  <si>
    <t>Users can dropdown the number.</t>
  </si>
  <si>
    <t>Specifies the day, month, year sorted in ascending order.</t>
  </si>
  <si>
    <t>1. Navigate to the Sign Up page
2. Click respectively on one of a number in the Month, Day, and Year fields in the Birthday field·
4. View the Birthday field.</t>
  </si>
  <si>
    <t>The number is sorted in ascending.</t>
  </si>
  <si>
    <t>Verify that users can drop-up to select the previous date, month, or year.</t>
  </si>
  <si>
    <t>1. Navigate to the Sign Up page
2. Click respectively on one of a number in the Month, Day, and Year fields in the Birthday field·
3. Drop up the number.
4. View the Birthday field.</t>
  </si>
  <si>
    <t>Users can drop up the number.</t>
  </si>
  <si>
    <t>Verify that users can select the gender.</t>
  </si>
  <si>
    <t>1. Navigate to the Sign Up page
2. Click on one of gender in the Gender field·
3. View the gender field·</t>
  </si>
  <si>
    <t>Users can select one of the gender</t>
  </si>
  <si>
    <t>Verify that users can drop-down.</t>
  </si>
  <si>
    <t>1. Navigate to the Sign Up page
2. Click on gender in the Gender field
3. Drop down the gender.
4. View the Gender field·</t>
  </si>
  <si>
    <t>Users can drop down the gender</t>
  </si>
  <si>
    <t>Verify that users can drop-up.</t>
  </si>
  <si>
    <t>1. Navigate to the Sign Up page
2. Click on gender in the Gender field
3. Drop up the gender.
4. View the Gender field·</t>
  </si>
  <si>
    <t>Users can drop up the gender</t>
  </si>
  <si>
    <t>Check box</t>
  </si>
  <si>
    <t>Verify users can click on Checkbox.</t>
  </si>
  <si>
    <t>1. Navigate to the Sign Up page
2. Click on Checkbox.
3. View the status of checkbox.·</t>
  </si>
  <si>
    <t>checkbox shows a check mark.</t>
  </si>
  <si>
    <t>Verify after the user clicks on the Checkbox, the status default will show Checked.</t>
  </si>
  <si>
    <t>The system displayed Checked status.</t>
  </si>
  <si>
    <t>Hyperlink</t>
  </si>
  <si>
    <t>Verify if users click on 'Term of use'</t>
  </si>
  <si>
    <t>1. Navigate to the Sign Up page
2. Click on Term of use.
3. View the website</t>
  </si>
  <si>
    <t>The Sign up page is navigated to another page.</t>
  </si>
  <si>
    <t>Verify if users click on 'Privacy Policy'.</t>
  </si>
  <si>
    <t>1. Navigate to the Sign Up page
2. Click on Privacy Policy.
3. View the website</t>
  </si>
  <si>
    <t>Phone Number field</t>
  </si>
  <si>
    <t>Verify if users click on button 'x' in the 'Phone Number' field</t>
  </si>
  <si>
    <t>1. Navigate to the Sign Up page
2. input the data into Phone Number field
3. Click on the button 'x'
4. View the Phone Number field</t>
  </si>
  <si>
    <t>The data input is cleared.</t>
  </si>
  <si>
    <t>Email field</t>
  </si>
  <si>
    <t>Verify if users click on button 'x' in the 'Email' field.</t>
  </si>
  <si>
    <t>1. Navigate to the Sign Up page
2. input the data into Email field
3. Click on the button 'x'
4. View the Email field</t>
  </si>
  <si>
    <t>Search</t>
  </si>
  <si>
    <t>Verify that place holder is displayed in the search box.</t>
  </si>
  <si>
    <t>1. Navigate to the Search page
2. View the Search box</t>
  </si>
  <si>
    <t>Place holder 'Search in Lazada' is displayed.</t>
  </si>
  <si>
    <t>Verify that default value is blank</t>
  </si>
  <si>
    <t>Default value is blank</t>
  </si>
  <si>
    <t>Function</t>
  </si>
  <si>
    <t>Search box</t>
  </si>
  <si>
    <t>Pre-condition: Navigate to the Search page and click on the search box.</t>
  </si>
  <si>
    <t>Verify if users enter the product name.</t>
  </si>
  <si>
    <t>1. Enter the product name into the Search Box.
2. Click on the button 'Search'</t>
  </si>
  <si>
    <t>Related products will be displayed.</t>
  </si>
  <si>
    <t>xe SH</t>
  </si>
  <si>
    <t>Verify if users enter the Category Name</t>
  </si>
  <si>
    <t>1. Enter the Category name into the Search Box.
2. Click on the button 'Search'</t>
  </si>
  <si>
    <t>hàng tiêu dùng</t>
  </si>
  <si>
    <t>Verify if users enter the Brand Name</t>
  </si>
  <si>
    <t>1. Enter the brand name into the Search Box.
2. Click on the button 'Search'</t>
  </si>
  <si>
    <t>The products of the entered brand are displayed.</t>
  </si>
  <si>
    <t>Adidas, nike,..</t>
  </si>
  <si>
    <t>Verify if users enter the Supplier Name.</t>
  </si>
  <si>
    <t>1. Enter the supplier name into the Search Box.
2. Click on the button 'Search'</t>
  </si>
  <si>
    <t>apple</t>
  </si>
  <si>
    <t>Verify if users enter the alphabet.</t>
  </si>
  <si>
    <t>1. Enter the alphabet into the Search Box.</t>
  </si>
  <si>
    <t xml:space="preserve">User can input alphabet.
</t>
  </si>
  <si>
    <t>dầu gội</t>
  </si>
  <si>
    <t>Verify if users enter the numeric.</t>
  </si>
  <si>
    <t>1. Enter the numeric into the Search Box.</t>
  </si>
  <si>
    <t>User can input numerically.</t>
  </si>
  <si>
    <t>1. Enter the special characters into the Search Box.</t>
  </si>
  <si>
    <t>User can input special characters.</t>
  </si>
  <si>
    <t>&amp;, @,...</t>
  </si>
  <si>
    <t>Verify if the user rearrage the keywords.</t>
  </si>
  <si>
    <t>Pre-condition: Enter 3 keywords and view the result on the screen.
1. Rearrange 3 keywords.
2. Click on the Search button.
3. View the result on the screen.</t>
  </si>
  <si>
    <t>The results after inversion do not change.</t>
  </si>
  <si>
    <t>Xe đạp điện -&gt; xe điện đạp, đạp điện xe.</t>
  </si>
  <si>
    <t>Verify if users enter keywords with accents.</t>
  </si>
  <si>
    <t>1. Enter keyword with accents
2. Click on the Search button.</t>
  </si>
  <si>
    <t>màu tím</t>
  </si>
  <si>
    <t>Verify if user enters keywords without accents.</t>
  </si>
  <si>
    <t>1. Enter keyword without accents
2. Click on the Search button.</t>
  </si>
  <si>
    <t>mau tim</t>
  </si>
  <si>
    <t>Verify if users enter uppercase keyword</t>
  </si>
  <si>
    <t>1. Enter the uppercase keyword.
2. Click on the Search button.</t>
  </si>
  <si>
    <t>HOA HỒNG</t>
  </si>
  <si>
    <t>Verify if users enter the lowercase keyword.</t>
  </si>
  <si>
    <t>1. Enter the lowercase keyword.
2. Click on the Search button.</t>
  </si>
  <si>
    <t>hoa hồng</t>
  </si>
  <si>
    <t>Verify if users enter combine the lowercase and uppercase.</t>
  </si>
  <si>
    <t>1. Enter the combine the lowercase and uppercase in the Search box
2. View the Search Suggestion field.</t>
  </si>
  <si>
    <t>Hoa hồng</t>
  </si>
  <si>
    <t>Verify that users can enter any languge.</t>
  </si>
  <si>
    <t>1. Enter English keyword into the search box.
2. Click on the Search button.</t>
  </si>
  <si>
    <t>Verify if user misspelled.</t>
  </si>
  <si>
    <t>1. Enter the misspelled into the search box.
2. Click on the Search button.</t>
  </si>
  <si>
    <t>eg: sachs, tres em,...</t>
  </si>
  <si>
    <t>Verify if users enter 1 keyword.</t>
  </si>
  <si>
    <t>1. Enter 1 keyword into the search box.
2. Click on the Search button.</t>
  </si>
  <si>
    <t>xe</t>
  </si>
  <si>
    <t>Verify if users enter more than 1 keyword.</t>
  </si>
  <si>
    <t>1. Enter 3 keyword into the search box.
2. Click on the Search button.</t>
  </si>
  <si>
    <t>Results related to 3 keywords are displayed.</t>
  </si>
  <si>
    <t>xe máy</t>
  </si>
  <si>
    <t>Verify if users enter space between characters.</t>
  </si>
  <si>
    <t>1. Enter space between characters
2. Click on the Search button.</t>
  </si>
  <si>
    <t>eg: s ach</t>
  </si>
  <si>
    <t>Verify if users enter only space.</t>
  </si>
  <si>
    <t>1. Enter only space into the search box.
2. View the Search Suggestion field.</t>
  </si>
  <si>
    <t>Page will display message “Search No Result”</t>
  </si>
  <si>
    <t xml:space="preserve">Verify if users are able to use the keyboard, and mouse. </t>
  </si>
  <si>
    <t>1. Enter the keyword by the keyboard.
2. Click on the Search button by the mouse.</t>
  </si>
  <si>
    <t>Users can use the keyboard and mouse.</t>
  </si>
  <si>
    <t>Verify if users enter '+' between words and characters.</t>
  </si>
  <si>
    <t>1. Enter + between 2 words.
2. Click on the Search button.</t>
  </si>
  <si>
    <t>eg: xe+máy, giấy+nhớ,...</t>
  </si>
  <si>
    <t>Verify if users enter combine text and special characters.</t>
  </si>
  <si>
    <t>1. Enter combine text and special characters into the search box.
2. Click on the Search button.</t>
  </si>
  <si>
    <t>xe máy &amp; honda</t>
  </si>
  <si>
    <t>Verify if users enter the keyword inside the wildcard.</t>
  </si>
  <si>
    <t>1. Enter the keyword inside the wildcard 
2. View the Search Suggestion field.</t>
  </si>
  <si>
    <t>*, ?, &amp;, ",...</t>
  </si>
  <si>
    <t>Verify if the search criteria are not matched, the system will display a message.</t>
  </si>
  <si>
    <t>Pre-condition: The Search Criteria are not matched.
1. View the screen.</t>
  </si>
  <si>
    <t>Search Suggesstion</t>
  </si>
  <si>
    <t>Verify if users enter the text in the Search box, a list of suggestion is displayed.</t>
  </si>
  <si>
    <t>1. Enter the text in the Search box
2. View the Search Suggestion field.</t>
  </si>
  <si>
    <t>A list of Search suggestions related to keywords is displayed.</t>
  </si>
  <si>
    <t>1. Enter the alphabet in the Search box
2. View the Search Suggestion field.</t>
  </si>
  <si>
    <t>1. Enter the numeric in the Search box
2. View the Search Suggestion field.</t>
  </si>
  <si>
    <t>1. Enter the special character in the Search box
2. View the Search Suggestion field.</t>
  </si>
  <si>
    <t>1. Enter the keywords with accents in the Search box
2. View the Search Suggestion field.</t>
  </si>
  <si>
    <t xml:space="preserve">▪A list of Search suggestions related to keywords is displayed.
▪Users can enter the accents.
</t>
  </si>
  <si>
    <t>1. Enter the keywords without accents in the Search box
2. View the Search Suggestion field.</t>
  </si>
  <si>
    <t>1. Enter the uppercase keyword in the Search box
2. View the Search Suggestion field.</t>
  </si>
  <si>
    <t>1. Enter the lowercase keyword in the Search box
2. View the Search Suggestion field.</t>
  </si>
  <si>
    <t>Verify if users enter 1 characters.</t>
  </si>
  <si>
    <t>1. Enter 1 characters into the search box.
2. View the Search Suggestion field.</t>
  </si>
  <si>
    <t>A list of Search suggestions related to characters is displayed.</t>
  </si>
  <si>
    <t>a</t>
  </si>
  <si>
    <t>1. Enter 1 keyword into the search box.
2. View the Search Suggestion field.</t>
  </si>
  <si>
    <t>A list of Search suggestions related to the keyword is displayed.</t>
  </si>
  <si>
    <t>A list of Search suggestions related to 3 keywords is displayed.</t>
  </si>
  <si>
    <t>Xe máy</t>
  </si>
  <si>
    <t>1. Enter space between characters into the search box.
2. View the Search Suggestion field.</t>
  </si>
  <si>
    <t>A list of Search suggestions related is displayed.</t>
  </si>
  <si>
    <t>The suggestion is empty</t>
  </si>
  <si>
    <t>1. Enter '+' between words and characters.
2. View the Search Suggestion field.</t>
  </si>
  <si>
    <t>Verify that the search suggestion is empty if the search criteria is not matched.</t>
  </si>
  <si>
    <t>Verify that users can click on any values in the search suggestion list.</t>
  </si>
  <si>
    <t>Pre-condition: A list of suggestions is displayed.
1. Click on one value in the Search Suggestion list.
2. View the screen.</t>
  </si>
  <si>
    <t>▪users can click on any value in the search suggestion list
▪The product's result is displayed.</t>
  </si>
  <si>
    <t>Search History</t>
  </si>
  <si>
    <t>Pre-condition: Navigate to the Search page.</t>
  </si>
  <si>
    <t>Verify if users click on the Search box, search History is displayed.</t>
  </si>
  <si>
    <t>Pre-condition: Search history has already the items.
1. Click on the Search box</t>
  </si>
  <si>
    <t>Search History is displayed.</t>
  </si>
  <si>
    <t>Verify the search history will be displayed in order of the latest.</t>
  </si>
  <si>
    <t>Pre-condition: The Search history has more than 1 history.
1. Click on the search box.
2. Add more than 1 keyword into the search box
3. View the search history field.</t>
  </si>
  <si>
    <t>The search history is sorted by lastest.</t>
  </si>
  <si>
    <t>Verify that the search history does not add the item which is the same as the 10 latest search history.</t>
  </si>
  <si>
    <t>Pre-condition: The Search history has more than 10 histories.
1. Click on the search box.
2. View the search history field.
3. Enter the keyword the same as the search history is displaying</t>
  </si>
  <si>
    <t>The entered keyword is not added to the Search History.</t>
  </si>
  <si>
    <t>Verify if users click on 'Clear' button.</t>
  </si>
  <si>
    <t>Pre-condition: The Search history has more than 1 history.
1. Click on the clear button.</t>
  </si>
  <si>
    <t>The data is cleared.</t>
  </si>
  <si>
    <t>Verify that the search history is empty if users search product for the first time.</t>
  </si>
  <si>
    <t>Pre-condition: Users search product for the first time.
1. Click on the Search box.
2. View the search history field.</t>
  </si>
  <si>
    <t>The search history is empty.</t>
  </si>
  <si>
    <t>Verify if the search history has 1 history.</t>
  </si>
  <si>
    <t>Pre-condition: The search history has 1 history.
1. Click on the Search box.
2. View the search history field.</t>
  </si>
  <si>
    <t>1 history is displayed in the Search History.</t>
  </si>
  <si>
    <t>Verify if the search history has more than 1 history.</t>
  </si>
  <si>
    <t>Pre-condition: The search history has more than history.
1. Click on the Search box.
2. View the search history field.</t>
  </si>
  <si>
    <t>All histories are displayed in order of the latest in the Search History.</t>
  </si>
  <si>
    <t>Verify that users can click on any values in the search history list.</t>
  </si>
  <si>
    <t>Pre-condition: The search history has more than 1 history.
1. Click on the Search box.
2. View the search history field.</t>
  </si>
  <si>
    <t>Users can click on any values in the Seach history list.</t>
  </si>
  <si>
    <t>Sort</t>
  </si>
  <si>
    <t>Pre-condition: Navigate to the Search page and the search result is displayed.</t>
  </si>
  <si>
    <t>Verify if users select sort by price low to high.</t>
  </si>
  <si>
    <t>1. Users click on the Sort by field.
2. Users select 'Price low to high' from the Sort By field. 
3. View the results.</t>
  </si>
  <si>
    <t>The resulting product is sorted by price from lowest to highest.</t>
  </si>
  <si>
    <t>Verify if users select sort by price high to low.</t>
  </si>
  <si>
    <t>1. Users click on the Sort by field.
2. Users select 'Price high to low' from the Sort By field. 
3. View the results.</t>
  </si>
  <si>
    <t>The resulting product is sorted by price from highest to lowest.</t>
  </si>
  <si>
    <t>Verify that the default value display is best match.</t>
  </si>
  <si>
    <t>1. Users click on the Sort by field.
2. Users select one of Sort By the way.
3. View the results.</t>
  </si>
  <si>
    <t>Default value:"Best Match" is displayed.</t>
  </si>
  <si>
    <t>Pagination</t>
  </si>
  <si>
    <t>Pre-condition: 
1. Navigate to the Search page 
2. Enter the keyword on the search box
3. Click on button 'Search'</t>
  </si>
  <si>
    <t>Verify users can click on the number of pages they want to see.</t>
  </si>
  <si>
    <t>Pre-condition: Search results are showing more than 1 page.
1. Click on any number of pages.
2. View the screen.</t>
  </si>
  <si>
    <t>The page displays products related to the keyword.</t>
  </si>
  <si>
    <t>Verify button "&gt;" is enabled when the page displayed isn't the last one.</t>
  </si>
  <si>
    <t>Pre-condition: Search results are showing more than 1 page.
1. Click on the button '&gt;' on the screen.
2. View the list of page</t>
  </si>
  <si>
    <t>The page number of the next page is highlighted in blue.
The next page is displayed</t>
  </si>
  <si>
    <t>Verify button "&lt;" is enabled when the page displayed isn't the first one.</t>
  </si>
  <si>
    <t>Pre-condition: Search results are showing more than 1 page.
1. Click on the button '&lt;' on the screen.
2. View the list of page</t>
  </si>
  <si>
    <t>The page number of the previous page is highlighted in blue.</t>
  </si>
  <si>
    <t>Verify users can click on the button '...' to see more pages.</t>
  </si>
  <si>
    <t>Pre-condition: Search results are showing more than 3 page.
1. Click on the button '...' on the screen.
2. View the list of page</t>
  </si>
  <si>
    <t>Users can see more pages.</t>
  </si>
  <si>
    <t>Verify button &lt;&gt; is disabled if the result has 1 page</t>
  </si>
  <si>
    <t>Pre-condition: Search results are showing 1 page.
1. View the list of page</t>
  </si>
  <si>
    <t>The button isn't displayed.</t>
  </si>
  <si>
    <t xml:space="preserve">Verify button "&gt;" is disabled if the page displaying is the last one.   </t>
  </si>
  <si>
    <t>Pre-condition: Search results are showing more than 1 page and the last page is displayed. 
1. Click on the button '&gt;' on the screen.
2. View the list of page</t>
  </si>
  <si>
    <t>▪The last page is displayed
▪Users can't click on the button.</t>
  </si>
  <si>
    <t>Verify button "&lt;" is disabled if the page displaying is the first one.</t>
  </si>
  <si>
    <t>Pre-condition: Search results are showing more than 1 page and the first page is displayed.
1. Click on the button '&gt;' on the screen.
2. View the list of page</t>
  </si>
  <si>
    <t>▪The first page is displayed.
▪Users can't click on the button.</t>
  </si>
  <si>
    <t>Verify if the result has 10 product items.</t>
  </si>
  <si>
    <t>Pre-condition: The Search Result has 10 items.
1. View the screen.</t>
  </si>
  <si>
    <t>10 items are displayed on one page.</t>
  </si>
  <si>
    <t>Verify if the result has more than 10 product items.</t>
  </si>
  <si>
    <t>Pre-condition: The Search Result has more than 10 items.
1. View the screen.</t>
  </si>
  <si>
    <t>Each page will display 10 items, if excess items will be pushed to the next page.</t>
  </si>
  <si>
    <t>Verify if the result has less than 10 product items.</t>
  </si>
  <si>
    <t>Pre-condition: The Search Result has less than 10 items.
1. View the screen.</t>
  </si>
  <si>
    <t>All the items are displayed on one page.</t>
  </si>
  <si>
    <t>Verify that place holder is displayed in the Full Name field.</t>
  </si>
  <si>
    <t>1. View the Full name field.</t>
  </si>
  <si>
    <t>The default value in full Name' field is blank.</t>
  </si>
  <si>
    <t>Check if the 'Full Name' field is mandatory field.</t>
  </si>
  <si>
    <t xml:space="preserve">1. Enter valid data in all fields and leave the 'Full Name' field blank.
2. Click on the 'Save' button
</t>
  </si>
  <si>
    <t>The error message is displayed: 'Please Enter your Full Name'.</t>
  </si>
  <si>
    <t>Verify if users input 2 characters.</t>
  </si>
  <si>
    <t>Verify if users input 50 characters.</t>
  </si>
  <si>
    <t xml:space="preserve">1. Enter 50 characters in the 'Full Name' field.
2. Valid data in all remaining fields.
3. Click on the 'Save' button.
</t>
  </si>
  <si>
    <t>Verify if users input &gt;2 characters and &lt;50 characters.</t>
  </si>
  <si>
    <t>Verify if users enter 51 characters.</t>
  </si>
  <si>
    <t>The error message is displayed: 'The name length should be 2-50 characters'</t>
  </si>
  <si>
    <t>60,100,250,...</t>
  </si>
  <si>
    <t>Verify if users enter only the alphabet.</t>
  </si>
  <si>
    <t>hoabui</t>
  </si>
  <si>
    <t>Verify if users enter only the number.</t>
  </si>
  <si>
    <t>Verify if users enter both alphabet and number.</t>
  </si>
  <si>
    <t>Verify if users enter both alphabets, numbers, and special characters.</t>
  </si>
  <si>
    <t>hoabt@15</t>
  </si>
  <si>
    <t>Verify if users enter the lowercase.</t>
  </si>
  <si>
    <t>hoabt</t>
  </si>
  <si>
    <t>Verify if users enter the upper case</t>
  </si>
  <si>
    <t>HOA</t>
  </si>
  <si>
    <t>Hoa</t>
  </si>
  <si>
    <t>Verify that the system trims space at the beginner automatically if users input data.</t>
  </si>
  <si>
    <t>Verify that the system trims space at the end automatically if users input data.</t>
  </si>
  <si>
    <t>Verify if users click on the 'x' button, the data input is cleared.</t>
  </si>
  <si>
    <t xml:space="preserve">1. Enter data in the 'Full name' field.
2. Click on the 'x' button. </t>
  </si>
  <si>
    <t>Verify that the placeholder is displayed in the Phone Number.</t>
  </si>
  <si>
    <t>1. View the 'Phone Number' field.</t>
  </si>
  <si>
    <t>The default value in 'Phone Number' field is blank.</t>
  </si>
  <si>
    <t>Check if the 'Phone Name' field is mandatory field.</t>
  </si>
  <si>
    <t xml:space="preserve">1. Enter valid data in all fields and leave the 'Phone Number' field blank.
2. Click on the 'Save' button
</t>
  </si>
  <si>
    <t>The error message is displayed: 'Please Enter your Phone Number'.</t>
  </si>
  <si>
    <t>Verify if users enter 10 numbers.</t>
  </si>
  <si>
    <t>Verify if users enter less than 10 numbers.</t>
  </si>
  <si>
    <t>Verify if users enter more than 10 numbers</t>
  </si>
  <si>
    <t>1. Enter the alphabet in the 'Phone Number' field.
2. View the 'Phone Number' field.</t>
  </si>
  <si>
    <t>1. Enter the special characters in the 'Phone Number' field.
2. View the 'Phone Number' field.</t>
  </si>
  <si>
    <t>Verify that the system trims space at the beginning automatically if users input data.</t>
  </si>
  <si>
    <t>Address</t>
  </si>
  <si>
    <t>Verify that the placeholder is displayed in the Address field.</t>
  </si>
  <si>
    <t>1. View the Address field.</t>
  </si>
  <si>
    <t>Check if the Address' field is mandatory field.</t>
  </si>
  <si>
    <t xml:space="preserve">1. Enter valid data in all fields and leave the 'Address' field blank.
2. Click on the 'Save' button
</t>
  </si>
  <si>
    <t>The error message is displayed: 'Please Enter your Address'.</t>
  </si>
  <si>
    <t>Verify if users enter more than 5 characters and less than 350 characters.</t>
  </si>
  <si>
    <t>Verify if users enter 5 characters.</t>
  </si>
  <si>
    <t>Verify if users enter 350 characters.</t>
  </si>
  <si>
    <t>Verify if users enter 4 characters.</t>
  </si>
  <si>
    <t>The error message is displayed: 'The name length should be 5-350 characters'</t>
  </si>
  <si>
    <t>Verify if users enter 351 characters.</t>
  </si>
  <si>
    <t>Verify if users enter both the numeric and the alphabet.</t>
  </si>
  <si>
    <t xml:space="preserve">1. Enter data in the 'Address' field.
2. Click on the 'x' button. </t>
  </si>
  <si>
    <t>Province</t>
  </si>
  <si>
    <t>Verify that the placeholder is displayed.</t>
  </si>
  <si>
    <t>1. View the 'Province' field.</t>
  </si>
  <si>
    <t>The default value in 'Province' field is blank.</t>
  </si>
  <si>
    <t>Check if the 'Province' field is a mandatory field.</t>
  </si>
  <si>
    <t xml:space="preserve">1. Enter valid data in all fields and don't select the province.
2. Click on the 'Save' button
</t>
  </si>
  <si>
    <t>The error message is displayed: 'Please select your province'</t>
  </si>
  <si>
    <t>Verify that the 'Province' shows all the province values.</t>
  </si>
  <si>
    <t>1. Click on the 'Province' field.
2. View the Province field.</t>
  </si>
  <si>
    <t>Verify that users can select the Province.</t>
  </si>
  <si>
    <t xml:space="preserve">1. Select any province in the province list.
</t>
  </si>
  <si>
    <t>Users can select the province.</t>
  </si>
  <si>
    <t>The provinces are arranged in order from a to z</t>
  </si>
  <si>
    <t>1. click on the Province field.
2. view the province list.</t>
  </si>
  <si>
    <t>District</t>
  </si>
  <si>
    <t>Check if the 'District' field is a mandatory field.</t>
  </si>
  <si>
    <t xml:space="preserve">1. Enter valid data in all fields and don't select the district.
2. Click on the 'Save' button
</t>
  </si>
  <si>
    <t>The error message is displayed: 'Please select your district'</t>
  </si>
  <si>
    <t>Verify that the 'District' depends on the value the user selected in the 'Province' field.</t>
  </si>
  <si>
    <t>Verify that users can select the District.</t>
  </si>
  <si>
    <t>Users can select the district.</t>
  </si>
  <si>
    <t>The districts are arranged in order from a to z</t>
  </si>
  <si>
    <t>1. click on the District field.
2. view the District list.</t>
  </si>
  <si>
    <t>Ward</t>
  </si>
  <si>
    <t>Check if the 'Ward' field is a mandatory field.</t>
  </si>
  <si>
    <t xml:space="preserve">1. Enter valid data in all fields and don't select the ward.
2. Click on the 'Save' button
</t>
  </si>
  <si>
    <t>The error message is displayed: 'Please select your ward'</t>
  </si>
  <si>
    <t>Verify if the 'Ward' field shows all wards in the selected user district.</t>
  </si>
  <si>
    <t>Verify that users can select the Ward.</t>
  </si>
  <si>
    <t>Users can select the ward.</t>
  </si>
  <si>
    <t>The wards are arranged in order from a to z.</t>
  </si>
  <si>
    <t>1. click on the Ward field.
2. view the Ward list.</t>
  </si>
  <si>
    <t>The ward are arranged in order from a to z</t>
  </si>
  <si>
    <t>Home</t>
  </si>
  <si>
    <t>Verify if users select Home label.</t>
  </si>
  <si>
    <t>Office</t>
  </si>
  <si>
    <t>Verify that the office address is the default value when users save a new address as office.</t>
  </si>
  <si>
    <t>Verify if users add new address successfully as Home</t>
  </si>
  <si>
    <t>1. Enter the valid data in all fields.
2. Click on the 'Home' label
3. Click on the 'Save' button.</t>
  </si>
  <si>
    <t>▪ Users add new addresses successfully as home addresses.
▪The new address is displayed at the top of the Address Book.</t>
  </si>
  <si>
    <t>Verify if users add new address successfully as Office.</t>
  </si>
  <si>
    <t>1. Enter the valid data in all fields.
2. Click on the 'Office' label
3. Click on the 'Save' button.</t>
  </si>
  <si>
    <t>Verify if users add many new addresses.</t>
  </si>
  <si>
    <t>Pre-condition: A new address is added.
1. Enter the valid data in all fields.
2. Click on the button 'Save'</t>
  </si>
  <si>
    <t>Verify if users enter invalid data in any field, users add new addresses not successfully.</t>
  </si>
  <si>
    <t>1. Enter invalid data in Phone Number field.
2. Click on 'Save' button.</t>
  </si>
  <si>
    <t xml:space="preserve">▪ Users add new addresses not successfully.
</t>
  </si>
  <si>
    <t>Pre-condition: Existed the address in the database.
1. Enter all the values of the new address duplicates with the existing address.
2. Valid data in all the remaining fields.
3. Click on the button 'Save'</t>
  </si>
  <si>
    <t>The error message is displayed: ' The address already exists in the system'.</t>
  </si>
  <si>
    <t>Verify if users click on the Cancel button before entering data.</t>
  </si>
  <si>
    <t>1. Navigate to the Add New Address Field.
2. Click on the Cancel button.</t>
  </si>
  <si>
    <t>Verify if users click on the Cancel button after enter data in all fields.</t>
  </si>
  <si>
    <t>1. Enter data in all fields.
2. Click on the Cancel Button.</t>
  </si>
  <si>
    <t>Verify all field of user address is display in the confirmation pop-up.</t>
  </si>
  <si>
    <r>
      <rPr>
        <sz val="11"/>
        <rFont val="Arial"/>
        <family val="2"/>
        <charset val="1"/>
      </rPr>
      <t xml:space="preserve">Security Classification: </t>
    </r>
    <r>
      <rPr>
        <b/>
        <sz val="11"/>
        <rFont val="Arial"/>
        <family val="2"/>
        <charset val="1"/>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</si>
  <si>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</si>
  <si>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</si>
  <si>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</si>
  <si>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</si>
  <si>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</si>
  <si>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</si>
  <si>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</si>
  <si>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</si>
  <si>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</si>
  <si>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</si>
  <si>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</si>
  <si>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</si>
  <si>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</si>
  <si>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</si>
  <si>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</si>
  <si>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</si>
  <si>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</si>
  <si>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</si>
  <si>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</si>
  <si>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</si>
  <si>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</si>
  <si>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</si>
  <si>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</si>
  <si>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</si>
  <si>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</si>
  <si>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</si>
  <si>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</si>
  <si>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</si>
  <si>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</si>
  <si>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</si>
  <si>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</si>
  <si>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</si>
  <si>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</si>
  <si>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</si>
  <si>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</si>
  <si>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</si>
  <si>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</si>
  <si>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</si>
  <si>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</si>
  <si>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</si>
  <si>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</si>
  <si>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</si>
  <si>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</si>
  <si>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</si>
  <si>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</si>
  <si>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</si>
  <si>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</si>
  <si>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</si>
  <si>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</si>
  <si>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</si>
  <si>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</si>
  <si>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</si>
  <si>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</si>
  <si>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</si>
  <si>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</si>
  <si>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</si>
  <si>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</si>
  <si>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</si>
  <si>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</si>
  <si>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</si>
  <si>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</si>
  <si>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</si>
  <si>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</si>
  <si>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</si>
  <si>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</si>
  <si>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</si>
  <si>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</si>
  <si>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</si>
  <si>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</si>
  <si>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</si>
  <si>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</si>
  <si>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</si>
  <si>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</si>
  <si>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</si>
  <si>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</si>
  <si>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</si>
  <si>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</si>
  <si>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</si>
  <si>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</si>
  <si>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</si>
  <si>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</si>
  <si>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</si>
  <si>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</si>
  <si>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</si>
  <si>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</si>
  <si>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</si>
  <si>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</si>
  <si>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 View the Full name field.
2.  Input data in the Full Name field.</t>
  </si>
  <si>
    <t>▪  The placeholder in the Full Name field as 'First Last' is displayed.
▪The placehold is disappear when the user input data.</t>
  </si>
  <si>
    <t>The character is inputted without the error message.</t>
  </si>
  <si>
    <t>The alphabet is inputted without the error message.</t>
  </si>
  <si>
    <t>The number is inputted without the error message.</t>
  </si>
  <si>
    <t>The keyword is inputted without the error message.</t>
  </si>
  <si>
    <t>Verify when users input/copy-paste.</t>
  </si>
  <si>
    <t>The copy keyword is pasted in the Full Name field.</t>
  </si>
  <si>
    <t xml:space="preserve">The system trims space automatically.
</t>
  </si>
  <si>
    <t>Users can't input the alphabet in the Phone Number field.</t>
  </si>
  <si>
    <t>Users can't input the special characters in the Phone Number field.</t>
  </si>
  <si>
    <t>The error message: 'Please enter 10 number' is displayed.</t>
  </si>
  <si>
    <t>2. 
- Error message 'Full name should contain alphabetic and numeric characters" is displayed.
- Full Name field is highlighted with red color.</t>
  </si>
  <si>
    <t xml:space="preserve"> Error message 'Full name should contain alphabetic and numeric characters" is displayed.
</t>
  </si>
  <si>
    <t xml:space="preserve">1. Enter both alphabets, numbers, and special characters in the 'Full name' field.
</t>
  </si>
  <si>
    <t xml:space="preserve">1. Enter both the numeric and the alphabet in the 'Full name' field.
</t>
  </si>
  <si>
    <t xml:space="preserve">1. Enter the numeric in the 'Full name' field.
</t>
  </si>
  <si>
    <t xml:space="preserve">1. Enter the alphabet in the 'Full name' field.
</t>
  </si>
  <si>
    <t xml:space="preserve">1. Enter 51 characters in the 'Full Name' field.
</t>
  </si>
  <si>
    <t xml:space="preserve">1. Enter &gt;2 characters and &lt;50 characters in the 'Full Name' field.
</t>
  </si>
  <si>
    <t>30,3,..</t>
  </si>
  <si>
    <t>Verify that error message is displayed when users enter HTML in Full Name field.</t>
  </si>
  <si>
    <t>Pre-condition: There is a HTML tag
1. Click on text box of Full Name field 
2. Enter HTML tag from Test Data in Full Name field.</t>
  </si>
  <si>
    <t>Verify that users should be able to copy and paste numeric in Phone Number field.</t>
  </si>
  <si>
    <t xml:space="preserve">Pre-condition: There is a valid Phone Number (e.g: 0944030764).
1. Copy and paste a valid phone number '0944030764' in Phone Number field.
</t>
  </si>
  <si>
    <t xml:space="preserve">No error message is displayed
</t>
  </si>
  <si>
    <t>Verify that users cannot paste letter in Phone Number field.</t>
  </si>
  <si>
    <t>Verify if users enter less than 4 characters.</t>
  </si>
  <si>
    <t>Verify if users enter more than 351 characters.</t>
  </si>
  <si>
    <t>3,2,1</t>
  </si>
  <si>
    <t>352,1000,…</t>
  </si>
  <si>
    <t>The numeric is inputted without the error message.</t>
  </si>
  <si>
    <t>▪  The placeholder in the Address field as 'Please enter your address' is displayed.
▪The placeholder disappears when the user input data.</t>
  </si>
  <si>
    <t>▪  The placeholder in the Phone Number field as 'Please enter your phone numbert' is displayed.
▪The placeholder disappears when the user input data.</t>
  </si>
  <si>
    <t>▪  The placeholder in the Province field as 'Please enter your province' is displayed.
▪The placeholder disappears when the user input data.</t>
  </si>
  <si>
    <t>1. View the 'Ward' field.</t>
  </si>
  <si>
    <t>1. View the Ward' field.</t>
  </si>
  <si>
    <t>▪  The placeholder in the Ward field as 'Please choose your Ward' is displayed.
▪The placeholder disappears when the user input data.</t>
  </si>
  <si>
    <t>▪  The placeholder in the District field as 'Please choose your District' is displayed.
▪The placeholder disappears when the user input data.</t>
  </si>
  <si>
    <t>1. View the District' field.</t>
  </si>
  <si>
    <t>The default value in 'District' field is blank.</t>
  </si>
  <si>
    <t xml:space="preserve">1. Enter 2 characters in the 'Full Name' field.
</t>
  </si>
  <si>
    <t xml:space="preserve">1. Enter the space at the end in the  'Full name' field.
</t>
  </si>
  <si>
    <t xml:space="preserve">1. Paste the copy keyword into the 'Full Name' field.
</t>
  </si>
  <si>
    <t xml:space="preserve">1. Enter the upper case in the  'Full name' field.
</t>
  </si>
  <si>
    <t xml:space="preserve">1. Enter the lowercase in the  'Full name' field.
</t>
  </si>
  <si>
    <t xml:space="preserve">1. Enter the space at the beginner in the  'Full Name' field.
</t>
  </si>
  <si>
    <t>1. Enter 10 characters in the 'Phone Number' field.</t>
  </si>
  <si>
    <t xml:space="preserve">1. Enter &lt;10 numbers in the 'Phone Number' field.
</t>
  </si>
  <si>
    <t xml:space="preserve">1. Enter &gt;10 numbers in the 'Phone Number' field.
</t>
  </si>
  <si>
    <t xml:space="preserve">1. Paste data from Test Data in the Phone Number field.
3. Fill in all fields remaining with valid data
</t>
  </si>
  <si>
    <t>Users can't input data in the Phone Number field.</t>
  </si>
  <si>
    <t xml:space="preserve">1. Enter &gt;5 characters and &lt;350 characters in the 'Address' field.
</t>
  </si>
  <si>
    <t xml:space="preserve">1. Enter 5 characters in the 'Address' field.
</t>
  </si>
  <si>
    <t xml:space="preserve">1. Enter 350 characters in the 'Address' field.
</t>
  </si>
  <si>
    <t xml:space="preserve">1. Enter 4 characters in the 'Address' field.
</t>
  </si>
  <si>
    <t xml:space="preserve">1. Enter 351 characters in the 'Address' field.
</t>
  </si>
  <si>
    <t xml:space="preserve">1. Enter &lt;4 characters in the 'Address' field.
</t>
  </si>
  <si>
    <t xml:space="preserve">1. Enter &gt;351 characters in the 'Address' field.
</t>
  </si>
  <si>
    <t xml:space="preserve">1. Enter the numeric in the 'Address' field.
</t>
  </si>
  <si>
    <t xml:space="preserve">1. Enter the alphabet in the 'Address' field.
</t>
  </si>
  <si>
    <t xml:space="preserve">1. Enter the special characters in the 'Address' field.
</t>
  </si>
  <si>
    <t xml:space="preserve">1. Enter both the numeric and the alphabet in the 'Address' field.
</t>
  </si>
  <si>
    <t xml:space="preserve">1. Enter the lower case in the 'Address' field.
</t>
  </si>
  <si>
    <t xml:space="preserve">1. Enter the upper case in the 'Address' field.
</t>
  </si>
  <si>
    <t xml:space="preserve">1. Enter the space at the beginner in the  'Address' field.
</t>
  </si>
  <si>
    <t xml:space="preserve">1. Enter the space at the end in the  'Address' field.
</t>
  </si>
  <si>
    <t xml:space="preserve">1. Enter the space at the beginner in the  'Phone Name' field.
</t>
  </si>
  <si>
    <t xml:space="preserve">1. Enter the space at the end in the  'Phone Name' field.
</t>
  </si>
  <si>
    <t>Users can't input space in the Phone Number field.</t>
  </si>
  <si>
    <t xml:space="preserve">1. Paste the copy keyword into the 'Address' field.
</t>
  </si>
  <si>
    <t>The copy keyword is pasted in the Address field.</t>
  </si>
  <si>
    <t>Verify if users input more than 52 characters.</t>
  </si>
  <si>
    <t xml:space="preserve">1. Enter &gt;52 characters in the 'Full Name' field.
</t>
  </si>
  <si>
    <t>Verify if users input less than 2 characters.</t>
  </si>
  <si>
    <t xml:space="preserve">1. Enter &lt;2 characters in the 'Full Name' field.
</t>
  </si>
  <si>
    <t>All the province is displayed correctly in order from a to z in the list.</t>
  </si>
  <si>
    <t>Pre-condition: Users selected the province.
1. Click on the 'District' field.
2. View the district lists.
3. Change the Province selected.
4.  View the district lists.
5. Leave the Province blank.
6. View the district lists.</t>
  </si>
  <si>
    <t xml:space="preserve">1. Valid data in all fields
2. Click on the Home label
</t>
  </si>
  <si>
    <t>Verify if users select the Office label.</t>
  </si>
  <si>
    <t xml:space="preserve">1. Valid data in all fields
2. Click on the Office label
</t>
  </si>
  <si>
    <t>1. Navigate to the Address Book. 
2. View the address book.</t>
  </si>
  <si>
    <t>The office adress is default at the top of the Address Book.</t>
  </si>
  <si>
    <t>user can clickable on the Home label.</t>
  </si>
  <si>
    <t>user can clickable on the Office label.</t>
  </si>
  <si>
    <t xml:space="preserve">The system navigate to the Address Book page
</t>
  </si>
  <si>
    <t>Verify if users add new addresses duplicate with the existing record address.</t>
  </si>
  <si>
    <t>2. All the wards in the list are displayed correctly depending on the District field.
4. The Ward list change depends on the new district selected.
6. The ward list is blank.</t>
  </si>
  <si>
    <t>2. All the Districts in the list are displayed correctly depending on the Province field.
4. The District list change depends on the new province selected.
6. The district list is blank.</t>
  </si>
  <si>
    <t>Verify that Province value cannot be inputted manually.</t>
  </si>
  <si>
    <t xml:space="preserve">1. Click on the Province field
2.  Input text in the Province field.
</t>
  </si>
  <si>
    <t>Verify that the District value cannot be inputted manually.</t>
  </si>
  <si>
    <t>District value cannot be inputted manually.</t>
  </si>
  <si>
    <t>Province value cannot be inputted manually.</t>
  </si>
  <si>
    <t xml:space="preserve">1. Click on the District field
2.  Input text in the District field.
</t>
  </si>
  <si>
    <t>Verify that the Ward value cannot be inputted manually.</t>
  </si>
  <si>
    <t xml:space="preserve">1. Click on the Ward field
2.  Input text in the Ward field.
</t>
  </si>
  <si>
    <t>Ward value cannot be inputted manually.</t>
  </si>
  <si>
    <t xml:space="preserve">Pre-condition: Users selected the district.
1. Select any ward in the ward list.
</t>
  </si>
  <si>
    <t xml:space="preserve">Pre-condition: Users selected the Province.
1. Select any district in the district list.
</t>
  </si>
  <si>
    <t>#,(</t>
  </si>
  <si>
    <t>âdđ</t>
  </si>
  <si>
    <t>Pre-condition: Existed the address in the database.
1. Enter the same name as the Name of the address that existed.
2. Valid data in all the remaining fields.
3. Click on the button 'Save'</t>
  </si>
  <si>
    <t>▪ Users add new addresses successfully as office addresses.
▪The new address is displayed at the top of the Address Book as the default value.</t>
  </si>
  <si>
    <t>▪ Users add new addresses successfully.
▪The newest address is displayed at the top of the Address Book as the default value.</t>
  </si>
  <si>
    <t>▪ Users add new addresses successfully.
▪The new address is displayed at the top of the Address Book.</t>
  </si>
  <si>
    <t>Pre-condition: Existed the address in the database.
1. Enter the same name as the Phone Number of the address that existed.
2. Valid data in all the remaining fields.
3. Click on the button 'Save'</t>
  </si>
  <si>
    <t>Pre-condition: Existed the address in the database.
1. Enter the same name as the Address of the address that existed.
2. Valid data in all the remaining fields.
3. Click on the button 'Save'</t>
  </si>
  <si>
    <t>Verify if users add new addresses has the same Phone Number as the existing address.</t>
  </si>
  <si>
    <t>Verify if users add new addresses has the same Names as the existing address.</t>
  </si>
  <si>
    <t>Verify if users add new addresses has the same Names and Phone Number as the existing address.</t>
  </si>
  <si>
    <t>Pre-condition: Existed the address in the database.
1. Enter the same name and phone number as the Address of the address that existed.
2. Valid data in all the remaining fields.
3. Click on the button 'Save'</t>
  </si>
  <si>
    <t>Verify if users add new addresses has the same Names and Address as the existing address.</t>
  </si>
  <si>
    <t>Pre-condition: Existed the address in the database.
1. Enter the same name and address as the Address of the address that existed.
2. Valid data in all the remaining fields.
3. Click on the button 'Save'</t>
  </si>
  <si>
    <t>Verify if users add new addresses has the same Phone Number and Address as the existing address.</t>
  </si>
  <si>
    <t>Pre-condition: Existed the address in the database.
1. Enter the same Phone Number and address as the Address of the address that existed.
2. Valid data in all the remaining fields.
3. Click on the button 'Save'</t>
  </si>
  <si>
    <t>dddd</t>
  </si>
  <si>
    <t xml:space="preserve"> '', -E69</t>
  </si>
  <si>
    <t>Nha 13</t>
  </si>
  <si>
    <t>nha 13</t>
  </si>
  <si>
    <t>hAo12</t>
  </si>
  <si>
    <t xml:space="preserve">Verify that a pop-up will be displayed when the user clicks on the Delete icon. </t>
  </si>
  <si>
    <t>1. Click on the Edit hyperlink at the address needed to delete.
2. Click on the Delete icon.</t>
  </si>
  <si>
    <t>Verify if users select any address from Address book.</t>
  </si>
  <si>
    <t xml:space="preserve">1. Select an address from the Address Book.
</t>
  </si>
  <si>
    <t>Users can clickable on the address.</t>
  </si>
  <si>
    <t>3. A confirmation pop-up is displayed when clicking the icon.</t>
  </si>
  <si>
    <t>Pre-condition: There is a normal address
1. Select an address in Address Book.
2. Click on the Edit hyperlink.
3. Click on the Delete icon.
4. Click on the DELETE button on the confirmation pop-up</t>
  </si>
  <si>
    <r>
      <rPr>
        <sz val="10"/>
        <rFont val="Calibri"/>
        <family val="2"/>
      </rPr>
      <t>∙</t>
    </r>
    <r>
      <rPr>
        <sz val="10"/>
        <rFont val="Arial"/>
        <family val="2"/>
        <charset val="1"/>
      </rPr>
      <t xml:space="preserve"> The address is deleted successfully.
∙ It is not displayed in the Address Book.</t>
    </r>
  </si>
  <si>
    <t>Verify if users click on the Delete button on the confirmation pop-up, the address is deleted successfully.</t>
  </si>
  <si>
    <t>Verify if users DELETE the default address, the address is not deleted successfully.</t>
  </si>
  <si>
    <t>Verify if users click on button 'Cancel', the address is not deleted successfully.</t>
  </si>
  <si>
    <t>Verify if users click on the 'x' button, the address is not deleted successfully.</t>
  </si>
  <si>
    <t xml:space="preserve">Pre-condition: There is a default address
1. Select the default in Address Book.
2. Click on the Edit hyperlink.
3. Click on the Delete icon.
</t>
  </si>
  <si>
    <t>Error message: 'You cannot delete your default address' will be displayed.</t>
  </si>
  <si>
    <t>Pre-condition: There is a normal address
1. Select an address in Address Book.
2. Click on the Edit hyperlink.
3. Click on the Delete icon.
4. Click on the CANCEL button on the confirmation pop-up</t>
  </si>
  <si>
    <t>∙The pop-up is closed.
∙ The address selected is displayed in the Address Book.</t>
  </si>
  <si>
    <t>Pre-condition: There is a normal address
1. Select an address in Address Book.
2. Click on the Edit hyperlink.
3. Click on the Delete icon.
4. Click on the 'x' button on the confirmation pop-up</t>
  </si>
  <si>
    <t>Pre-condition: There is a normal address
1. Select an address in Address Book.
2. Click on the Edit hyperlink.
3. Click on the Delete icon.
4. View the confirmation pop-up.</t>
  </si>
  <si>
    <t>All fields (Full Name, Phone Number, Address) is displayed in the pop-up.</t>
  </si>
  <si>
    <t>1. Go to the the wwebsite
2. Navigate to the Address Book page.</t>
  </si>
  <si>
    <t>1. Go the the website.
2. Navigate to the Address Book.
2. Navigate to the Add New Address Page.</t>
  </si>
  <si>
    <t>Add New Address</t>
  </si>
  <si>
    <t>DELETE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</si>
</sst>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mmmm\ d&quot;, &quot;yyyy;@"/>
    <numFmt numFmtId="165" formatCode="[$-409]General"/>
    <numFmt numFmtId="166" formatCode="mmm\ dd\ yyyy"/>
    <numFmt numFmtId="167" formatCode="[$-409]d\-mmm\-yy;@"/>
    <numFmt numFmtId="168" formatCode="[$-409]0.00%"/>
  </numFmts>
  <fonts count="74">
    <font>
      <sz val="11"/>
      <color rgb="FF323232"/>
      <name val="Calibri"/>
      <family val="2"/>
      <charset val="1"/>
    </font>
    <font>
      <sz val="11"/>
      <color theme="1"/>
      <name val="Calibri"/>
      <family val="2"/>
      <scheme val="minor"/>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Calibri"/>
      <family val="2"/>
      <charset val="1"/>
    </font>
    <font>
      <sz val="11"/>
      <name val="ＭＳ Ｐゴシック"/>
      <family val="2"/>
      <charset val="128"/>
    </font>
    <font>
      <b/>
      <u/>
      <sz val="16"/>
      <name val="Arial"/>
      <family val="2"/>
      <charset val="1"/>
    </font>
    <font>
      <b/>
      <sz val="10"/>
      <color rgb="FF800000"/>
      <name val="Arial"/>
      <family val="2"/>
      <charset val="1"/>
    </font>
    <font>
      <sz val="11"/>
      <name val="明朝"/>
      <family val="3"/>
      <charset val="128"/>
    </font>
    <font>
      <sz val="11"/>
      <color rgb="FF323232"/>
      <name val="Cambria"/>
      <family val="2"/>
      <charset val="1"/>
    </font>
    <font>
      <sz val="10"/>
      <name val="Cambria"/>
      <family val="2"/>
      <charset val="1"/>
    </font>
    <font>
      <sz val="11"/>
      <name val="Cambria"/>
      <family val="2"/>
      <charset val="1"/>
    </font>
    <font>
      <b/>
      <sz val="11"/>
      <name val="Cambria"/>
      <family val="2"/>
      <charset val="1"/>
    </font>
    <font>
      <b/>
      <sz val="16"/>
      <color rgb="FFE30613"/>
      <name val="Arial"/>
      <family val="2"/>
      <charset val="1"/>
    </font>
    <font>
      <b/>
      <sz val="10"/>
      <color rgb="FFFFFFFF"/>
      <name val="Arial"/>
      <family val="2"/>
      <charset val="1"/>
    </font>
    <font>
      <sz val="11"/>
      <color rgb="FF002E36"/>
      <name val="Arial"/>
      <family val="2"/>
      <charset val="1"/>
    </font>
    <font>
      <b/>
      <sz val="11"/>
      <color rgb="FF002E36"/>
      <name val="Arial"/>
      <family val="2"/>
      <charset val="1"/>
    </font>
    <font>
      <b/>
      <sz val="20"/>
      <color rgb="FF576BE3"/>
      <name val="Arial"/>
      <family val="2"/>
      <charset val="1"/>
    </font>
    <font>
      <sz val="11"/>
      <name val="Arial"/>
      <family val="2"/>
      <charset val="1"/>
    </font>
    <font>
      <b/>
      <sz val="16"/>
      <color rgb="FF003366"/>
      <name val="Arial"/>
      <family val="2"/>
      <charset val="1"/>
    </font>
    <font>
      <b/>
      <sz val="18"/>
      <color rgb="FFCC2337"/>
      <name val="Arial"/>
      <family val="2"/>
      <charset val="1"/>
    </font>
    <font>
      <b/>
      <sz val="10"/>
      <color rgb="FFFF0000"/>
      <name val="Arial"/>
      <family val="2"/>
      <charset val="1"/>
    </font>
    <font>
      <b/>
      <i/>
      <sz val="10"/>
      <name val="Arial"/>
      <family val="2"/>
      <charset val="1"/>
    </font>
    <font>
      <sz val="11"/>
      <color rgb="FF002E36"/>
      <name val="Cambria"/>
      <family val="2"/>
      <charset val="1"/>
    </font>
    <font>
      <b/>
      <sz val="20"/>
      <color rgb="FF576BE3"/>
      <name val="Cambria"/>
      <family val="2"/>
      <charset val="1"/>
    </font>
    <font>
      <b/>
      <sz val="10"/>
      <color rgb="FF993300"/>
      <name val="Cambria"/>
      <family val="2"/>
      <charset val="1"/>
    </font>
    <font>
      <i/>
      <sz val="10"/>
      <color rgb="FF008000"/>
      <name val="Cambria"/>
      <family val="2"/>
      <charset val="1"/>
    </font>
    <font>
      <b/>
      <sz val="18"/>
      <color rgb="FF576BE3"/>
      <name val="Cambria"/>
      <family val="2"/>
      <charset val="1"/>
    </font>
    <font>
      <b/>
      <sz val="20"/>
      <color rgb="FFFF0000"/>
      <name val="Cambria"/>
      <family val="2"/>
      <charset val="1"/>
    </font>
    <font>
      <b/>
      <sz val="10"/>
      <color rgb="FFFFFFFF"/>
      <name val="Cambria"/>
      <family val="2"/>
      <charset val="1"/>
    </font>
    <font>
      <u/>
      <sz val="11"/>
      <color rgb="FF0000FF"/>
      <name val="ＭＳ Ｐゴシック"/>
      <family val="2"/>
      <charset val="128"/>
    </font>
    <font>
      <u/>
      <sz val="10"/>
      <color rgb="FF0000FF"/>
      <name val="Cambria"/>
      <family val="2"/>
      <charset val="1"/>
    </font>
    <font>
      <u/>
      <sz val="10"/>
      <color rgb="FF0070C0"/>
      <name val="Cambria"/>
      <family val="1"/>
      <charset val="1"/>
    </font>
    <font>
      <u/>
      <sz val="10"/>
      <color rgb="FF7EA1D0"/>
      <name val="Calibri"/>
      <family val="2"/>
      <charset val="1"/>
    </font>
    <font>
      <b/>
      <sz val="16"/>
      <color rgb="FFFF0000"/>
      <name val="Arial"/>
      <family val="2"/>
      <charset val="1"/>
    </font>
    <font>
      <sz val="16"/>
      <color rgb="FF000080"/>
      <name val="Arial"/>
      <family val="2"/>
      <charset val="1"/>
    </font>
    <font>
      <b/>
      <sz val="9"/>
      <color rgb="FFFFFFFF"/>
      <name val="Arial"/>
      <family val="2"/>
      <charset val="1"/>
    </font>
    <font>
      <sz val="10"/>
      <color rgb="FF000000"/>
      <name val="Arial"/>
      <family val="2"/>
      <charset val="1"/>
    </font>
    <font>
      <b/>
      <sz val="11"/>
      <color rgb="FFFF0000"/>
      <name val="Arial"/>
      <family val="2"/>
      <charset val="1"/>
    </font>
    <font>
      <b/>
      <sz val="10"/>
      <color rgb="FF000080"/>
      <name val="Arial"/>
      <family val="2"/>
      <charset val="1"/>
    </font>
    <font>
      <sz val="9"/>
      <color rgb="FF000000"/>
      <name val="Tahoma"/>
      <family val="2"/>
      <charset val="1"/>
    </font>
    <font>
      <b/>
      <sz val="18"/>
      <color rgb="FF003366"/>
      <name val="Arial"/>
      <family val="2"/>
      <charset val="1"/>
    </font>
    <font>
      <sz val="10"/>
      <color rgb="FF008000"/>
      <name val="Arial"/>
      <family val="2"/>
      <charset val="1"/>
    </font>
    <font>
      <b/>
      <sz val="10"/>
      <color rgb="FF000000"/>
      <name val="Arial"/>
      <family val="2"/>
      <charset val="1"/>
    </font>
    <font>
      <sz val="10"/>
      <color rgb="FFFFFFFF"/>
      <name val="Arial"/>
      <family val="2"/>
      <charset val="1"/>
    </font>
    <font>
      <sz val="11"/>
      <name val="Calibri"/>
      <family val="2"/>
      <charset val="1"/>
    </font>
    <font>
      <sz val="11"/>
      <color rgb="FF323232"/>
      <name val="Arial"/>
      <family val="2"/>
      <charset val="1"/>
    </font>
    <font>
      <b/>
      <sz val="11"/>
      <color rgb="FF000000"/>
      <name val="Calibri"/>
      <family val="2"/>
      <charset val="1"/>
    </font>
    <font>
      <b/>
      <sz val="11"/>
      <name val="Arial"/>
      <family val="2"/>
      <charset val="1"/>
    </font>
    <font>
      <b/>
      <sz val="10"/>
      <color rgb="FFF2F2F2"/>
      <name val="Arial"/>
      <family val="2"/>
      <charset val="1"/>
    </font>
    <font>
      <b/>
      <sz val="11"/>
      <color rgb="FF323232"/>
      <name val="Arial"/>
      <family val="2"/>
      <charset val="1"/>
    </font>
    <font>
      <sz val="10"/>
      <color rgb="FF679E2A"/>
      <name val="Arial"/>
      <family val="2"/>
      <charset val="1"/>
    </font>
    <font>
      <sz val="11"/>
      <color rgb="FF679E2A"/>
      <name val="Arial"/>
      <family val="2"/>
      <charset val="1"/>
    </font>
    <font>
      <b/>
      <sz val="14"/>
      <color rgb="FF6D829F"/>
      <name val="Arial"/>
      <family val="2"/>
      <charset val="1"/>
    </font>
    <font>
      <i/>
      <sz val="10"/>
      <color rgb="FF323232"/>
      <name val="Arial"/>
      <family val="2"/>
      <charset val="1"/>
    </font>
    <font>
      <sz val="10"/>
      <color rgb="FF323232"/>
      <name val="Arial"/>
      <family val="2"/>
      <charset val="1"/>
    </font>
    <font>
      <i/>
      <sz val="10"/>
      <name val="Arial"/>
      <family val="2"/>
      <charset val="1"/>
    </font>
    <font>
      <i/>
      <sz val="10"/>
      <color rgb="FF002E36"/>
      <name val="Arial"/>
      <family val="2"/>
      <charset val="1"/>
    </font>
    <font>
      <i/>
      <sz val="11"/>
      <color rgb="FF323232"/>
      <name val="Arial"/>
      <family val="2"/>
      <charset val="1"/>
    </font>
    <font>
      <sz val="10"/>
      <color rgb="FF002E36"/>
      <name val="Arial"/>
      <family val="2"/>
      <charset val="1"/>
    </font>
    <font>
      <b/>
      <sz val="10"/>
      <color rgb="FF323232"/>
      <name val="Arial"/>
      <family val="2"/>
      <charset val="1"/>
    </font>
    <font>
      <b/>
      <sz val="10"/>
      <color rgb="FF002E36"/>
      <name val="Arial"/>
      <family val="2"/>
      <charset val="1"/>
    </font>
    <font>
      <sz val="10"/>
      <color rgb="FFFF0000"/>
      <name val="Arial"/>
      <family val="2"/>
      <charset val="1"/>
    </font>
    <font>
      <b/>
      <sz val="11"/>
      <color rgb="FF323232"/>
      <name val="Calibri"/>
      <family val="2"/>
      <charset val="1"/>
    </font>
    <font>
      <sz val="10"/>
      <color rgb="FF002060"/>
      <name val="Arial"/>
      <family val="2"/>
      <charset val="1"/>
    </font>
    <font>
      <b/>
      <i/>
      <sz val="10"/>
      <color rgb="FF323232"/>
      <name val="Arial"/>
      <family val="2"/>
      <charset val="1"/>
    </font>
    <font>
      <sz val="11"/>
      <color rgb="FF323232"/>
      <name val="Calibri"/>
      <family val="2"/>
      <charset val="1"/>
    </font>
    <font>
      <sz val="10"/>
      <color rgb="FF000000"/>
      <name val="Calibri"/>
      <scheme val="minor"/>
    </font>
    <font>
      <sz val="10"/>
      <name val="Arial"/>
      <family val="2"/>
    </font>
    <font>
      <sz val="10"/>
      <color rgb="FF000000"/>
      <name val="Arial"/>
      <family val="2"/>
    </font>
    <font>
      <sz val="10"/>
      <name val="Arial"/>
      <family val="2"/>
      <charset val="163"/>
    </font>
    <font>
      <sz val="10"/>
      <name val="Calibri"/>
      <family val="2"/>
    </font>
  </fonts>
  <fills count="33">
    <fill>
      <patternFill patternType="none"/>
    </fill>
    <fill>
      <patternFill patternType="gray125"/>
    </fill>
    <fill>
      <patternFill patternType="solid">
        <fgColor rgb="FF800000"/>
        <bgColor rgb="FF660066"/>
      </patternFill>
    </fill>
    <fill>
      <patternFill patternType="solid">
        <fgColor rgb="FFCCFFFF"/>
        <bgColor rgb="FFF2F2F2"/>
      </patternFill>
    </fill>
    <fill>
      <patternFill patternType="solid">
        <fgColor rgb="FFFFCC99"/>
        <bgColor rgb="FFFADEAD"/>
      </patternFill>
    </fill>
    <fill>
      <patternFill patternType="solid">
        <fgColor rgb="FFFFFFFF"/>
        <bgColor rgb="FFF2F2F2"/>
      </patternFill>
    </fill>
    <fill>
      <patternFill patternType="solid">
        <fgColor rgb="FFC0C0C0"/>
        <bgColor rgb="FFBFBFBF"/>
      </patternFill>
    </fill>
    <fill>
      <patternFill patternType="solid">
        <fgColor rgb="FFFF99CC"/>
        <bgColor rgb="FFFF8080"/>
      </patternFill>
    </fill>
    <fill>
      <patternFill patternType="solid">
        <fgColor rgb="FF576BE3"/>
        <bgColor rgb="FF6D829F"/>
      </patternFill>
    </fill>
    <fill>
      <patternFill patternType="solid">
        <fgColor rgb="FFCACFD9"/>
        <bgColor rgb="FFD6D6D6"/>
      </patternFill>
    </fill>
    <fill>
      <patternFill patternType="solid">
        <fgColor rgb="FFF2F2F2"/>
        <bgColor rgb="FFFFFFFF"/>
      </patternFill>
    </fill>
    <fill>
      <patternFill patternType="solid">
        <fgColor rgb="FFD6D6D6"/>
        <bgColor rgb="FFD9D9D9"/>
      </patternFill>
    </fill>
    <fill>
      <patternFill patternType="solid">
        <fgColor rgb="FF8EB63E"/>
        <bgColor rgb="FF7ABC32"/>
      </patternFill>
    </fill>
    <fill>
      <patternFill patternType="solid">
        <fgColor rgb="FF92D050"/>
        <bgColor rgb="FF8EB63E"/>
      </patternFill>
    </fill>
    <fill>
      <patternFill patternType="solid">
        <fgColor rgb="FFFFFF00"/>
        <bgColor rgb="FFFFFFA6"/>
      </patternFill>
    </fill>
    <fill>
      <patternFill patternType="solid">
        <fgColor rgb="FF0070C0"/>
        <bgColor rgb="FF008080"/>
      </patternFill>
    </fill>
    <fill>
      <patternFill patternType="solid">
        <fgColor rgb="FFD0890C"/>
        <bgColor rgb="FFFF6600"/>
      </patternFill>
    </fill>
    <fill>
      <patternFill patternType="solid">
        <fgColor rgb="FF7ABC32"/>
        <bgColor rgb="FF74B230"/>
      </patternFill>
    </fill>
    <fill>
      <patternFill patternType="solid">
        <fgColor rgb="FFFADEAD"/>
        <bgColor rgb="FFFFCC99"/>
      </patternFill>
    </fill>
    <fill>
      <patternFill patternType="solid">
        <fgColor rgb="FF6BA42C"/>
        <bgColor rgb="FF679E2A"/>
      </patternFill>
    </fill>
    <fill>
      <patternFill patternType="solid">
        <fgColor rgb="FF74B230"/>
        <bgColor rgb="FF7ABC32"/>
      </patternFill>
    </fill>
    <fill>
      <patternFill patternType="solid">
        <fgColor rgb="FFD9D9D9"/>
        <bgColor rgb="FFD6D6D6"/>
      </patternFill>
    </fill>
    <fill>
      <patternFill patternType="solid">
        <fgColor rgb="FF7EA1D0"/>
        <bgColor rgb="FF6D829F"/>
      </patternFill>
    </fill>
    <fill>
      <patternFill patternType="solid">
        <fgColor theme="0"/>
        <bgColor rgb="FFFFFFFF"/>
      </patternFill>
    </fill>
    <fill>
      <patternFill patternType="solid">
        <fgColor theme="0"/>
        <bgColor indexed="64"/>
      </patternFill>
    </fill>
    <fill>
      <patternFill patternType="solid">
        <fgColor rgb="FFFFFF00"/>
        <bgColor indexed="64"/>
      </patternFill>
    </fill>
    <fill>
      <patternFill patternType="solid">
        <fgColor rgb="FFFFFF00"/>
        <bgColor rgb="FFFADEAD"/>
      </patternFill>
    </fill>
    <fill>
      <patternFill patternType="solid">
        <fgColor theme="9"/>
        <bgColor rgb="FF6BA42C"/>
      </patternFill>
    </fill>
    <fill>
      <patternFill patternType="solid">
        <fgColor theme="9"/>
        <bgColor indexed="64"/>
      </patternFill>
    </fill>
    <fill>
      <patternFill patternType="solid">
        <fgColor theme="9"/>
        <bgColor rgb="FF7ABC32"/>
      </patternFill>
    </fill>
    <fill>
      <patternFill patternType="solid">
        <fgColor theme="9"/>
        <bgColor rgb="FFF2F2F2"/>
      </patternFill>
    </fill>
    <fill>
      <patternFill patternType="solid">
        <fgColor theme="0"/>
        <bgColor rgb="FFFADEAD"/>
      </patternFill>
    </fill>
    <fill>
      <patternFill patternType="solid">
        <fgColor theme="0"/>
        <bgColor rgb="FFF2F2F2"/>
      </patternFill>
    </fill>
  </fills>
  <borders count="32">
    <border>
      <left/>
      <right/>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D9D9D9"/>
      </left>
      <right style="thin">
        <color rgb="FFD9D9D9"/>
      </right>
      <top style="thin">
        <color rgb="FFD9D9D9"/>
      </top>
      <bottom style="thin">
        <color rgb="FFD9D9D9"/>
      </bottom>
      <diagonal/>
    </border>
    <border>
      <left style="thin">
        <color rgb="FFD6D6D6"/>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right/>
      <top/>
      <bottom style="thin">
        <color rgb="FFBFBFBF"/>
      </bottom>
      <diagonal/>
    </border>
    <border>
      <left style="thin">
        <color rgb="FFBFBFBF"/>
      </left>
      <right/>
      <top/>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indexed="64"/>
      </left>
      <right style="thin">
        <color indexed="64"/>
      </right>
      <top/>
      <bottom/>
      <diagonal/>
    </border>
    <border>
      <left style="thin">
        <color theme="0" tint="-0.14999847407452621"/>
      </left>
      <right style="thin">
        <color rgb="FFBFBFBF"/>
      </right>
      <top style="thin">
        <color rgb="FFBFBFBF"/>
      </top>
      <bottom style="thin">
        <color rgb="FFBFBFBF"/>
      </bottom>
      <diagonal/>
    </border>
    <border>
      <left style="thin">
        <color rgb="FFBFBFBF"/>
      </left>
      <right style="thin">
        <color theme="0" tint="-0.14999847407452621"/>
      </right>
      <top style="thin">
        <color rgb="FFBFBFBF"/>
      </top>
      <bottom style="thin">
        <color rgb="FFBFBFBF"/>
      </bottom>
      <diagonal/>
    </border>
    <border>
      <left/>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rgb="FFBFBFBF"/>
      </left>
      <right style="thin">
        <color theme="0" tint="-0.14999847407452621"/>
      </right>
      <top style="thin">
        <color theme="0" tint="-0.14999847407452621"/>
      </top>
      <bottom style="thin">
        <color rgb="FFBFBFBF"/>
      </bottom>
      <diagonal/>
    </border>
    <border>
      <left/>
      <right/>
      <top/>
      <bottom style="thin">
        <color theme="0" tint="-0.14999847407452621"/>
      </bottom>
      <diagonal/>
    </border>
    <border>
      <left style="thin">
        <color theme="0" tint="-0.14999847407452621"/>
      </left>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rgb="FFBFBFBF"/>
      </left>
      <right style="thin">
        <color theme="0" tint="-0.14999847407452621"/>
      </right>
      <top style="thin">
        <color rgb="FFBFBFBF"/>
      </top>
      <bottom/>
      <diagonal/>
    </border>
  </borders>
  <cellStyleXfs count="29">
    <xf numFmtId="0" fontId="0" fillId="0" borderId="0"/>
    <xf numFmtId="0" fontId="32" fillId="0" borderId="0" applyBorder="0" applyProtection="0"/>
    <xf numFmtId="164" fontId="2" fillId="2" borderId="0"/>
    <xf numFmtId="164" fontId="2" fillId="2" borderId="0"/>
    <xf numFmtId="164" fontId="2" fillId="0" borderId="0">
      <alignment horizontal="left" vertical="top" wrapText="1" indent="2"/>
    </xf>
    <xf numFmtId="164" fontId="68" fillId="0" borderId="1"/>
    <xf numFmtId="2" fontId="3" fillId="0" borderId="0">
      <alignment horizontal="center" vertical="center" wrapText="1"/>
    </xf>
    <xf numFmtId="164" fontId="4" fillId="3" borderId="1">
      <alignment horizontal="left" vertical="center"/>
    </xf>
    <xf numFmtId="164" fontId="4" fillId="4" borderId="1"/>
    <xf numFmtId="164" fontId="5" fillId="0" borderId="0">
      <alignment horizontal="left"/>
    </xf>
    <xf numFmtId="0" fontId="6" fillId="0" borderId="0" applyBorder="0" applyProtection="0"/>
    <xf numFmtId="0" fontId="2" fillId="0" borderId="0"/>
    <xf numFmtId="0" fontId="2" fillId="0" borderId="0"/>
    <xf numFmtId="164" fontId="2" fillId="0" borderId="0"/>
    <xf numFmtId="164" fontId="68" fillId="0" borderId="0"/>
    <xf numFmtId="164" fontId="7" fillId="0" borderId="0"/>
    <xf numFmtId="164" fontId="2" fillId="0" borderId="0"/>
    <xf numFmtId="0" fontId="2" fillId="0" borderId="0"/>
    <xf numFmtId="0" fontId="7" fillId="0" borderId="0"/>
    <xf numFmtId="164" fontId="8" fillId="5" borderId="0">
      <alignment horizontal="center" vertical="center" wrapText="1"/>
    </xf>
    <xf numFmtId="164" fontId="5" fillId="0" borderId="0">
      <alignment vertical="center"/>
    </xf>
    <xf numFmtId="164" fontId="5" fillId="0" borderId="0">
      <alignment vertical="center"/>
    </xf>
    <xf numFmtId="9" fontId="68" fillId="0" borderId="0" applyBorder="0" applyProtection="0"/>
    <xf numFmtId="164" fontId="9" fillId="6" borderId="2">
      <alignment horizontal="center" vertical="center" wrapText="1"/>
    </xf>
    <xf numFmtId="164" fontId="5" fillId="7" borderId="2">
      <alignment horizontal="center" vertical="center" wrapText="1"/>
    </xf>
    <xf numFmtId="0" fontId="2" fillId="5" borderId="2">
      <alignment vertical="center" wrapText="1"/>
    </xf>
    <xf numFmtId="164" fontId="10" fillId="0" borderId="0"/>
    <xf numFmtId="0" fontId="69" fillId="0" borderId="0"/>
    <xf numFmtId="0" fontId="1" fillId="0" borderId="0"/>
  </cellStyleXfs>
  <cellXfs count="469">
    <xf numFmtId="0" fontId="0" fillId="0" borderId="0" xfId="0"/>
    <xf numFmtId="0" fontId="2" fillId="5" borderId="3" xfId="18" applyFont="1" applyFill="1" applyBorder="1" applyAlignment="1">
      <alignment horizontal="left" vertical="top" wrapText="1"/>
    </xf>
    <xf numFmtId="0" fontId="20" fillId="0" borderId="0" xfId="11" applyFont="1" applyAlignment="1">
      <alignment horizontal="left" vertical="top"/>
    </xf>
    <xf numFmtId="0" fontId="21" fillId="0" borderId="0" xfId="11" applyFont="1" applyAlignment="1">
      <alignment horizontal="right" vertical="center"/>
    </xf>
    <xf numFmtId="0" fontId="21" fillId="0" borderId="0" xfId="11" applyFont="1" applyAlignment="1">
      <alignment horizontal="left" vertical="center"/>
    </xf>
    <xf numFmtId="0" fontId="20" fillId="0" borderId="0" xfId="11" applyFont="1" applyAlignment="1">
      <alignment horizontal="center" vertical="center"/>
    </xf>
    <xf numFmtId="0" fontId="11" fillId="0" borderId="0" xfId="0" applyFont="1"/>
    <xf numFmtId="0" fontId="12" fillId="0" borderId="0" xfId="11" applyFont="1" applyAlignment="1">
      <alignment horizontal="left"/>
    </xf>
    <xf numFmtId="0" fontId="12" fillId="0" borderId="0" xfId="11" applyFont="1"/>
    <xf numFmtId="0" fontId="13" fillId="0" borderId="0" xfId="11" applyFont="1" applyAlignment="1">
      <alignment horizontal="right"/>
    </xf>
    <xf numFmtId="0" fontId="15" fillId="0" borderId="0" xfId="11" applyFont="1"/>
    <xf numFmtId="0" fontId="12" fillId="5" borderId="0" xfId="11" applyFont="1" applyFill="1"/>
    <xf numFmtId="0" fontId="12" fillId="0" borderId="0" xfId="11" applyFont="1" applyAlignment="1">
      <alignment horizontal="left" vertical="top" wrapText="1"/>
    </xf>
    <xf numFmtId="164" fontId="6" fillId="0" borderId="0" xfId="10" applyNumberFormat="1" applyBorder="1" applyAlignment="1" applyProtection="1">
      <alignment horizontal="left" vertical="top" wrapText="1"/>
    </xf>
    <xf numFmtId="0" fontId="2" fillId="5" borderId="0" xfId="11" applyFill="1"/>
    <xf numFmtId="0" fontId="2" fillId="10" borderId="8" xfId="11" applyFill="1" applyBorder="1" applyAlignment="1">
      <alignment vertical="center" wrapText="1"/>
    </xf>
    <xf numFmtId="165" fontId="2" fillId="0" borderId="3" xfId="13" applyNumberFormat="1" applyBorder="1" applyAlignment="1">
      <alignment horizontal="left" vertical="top" wrapText="1" indent="1"/>
    </xf>
    <xf numFmtId="166" fontId="2" fillId="0" borderId="3" xfId="25" applyNumberFormat="1" applyFill="1" applyBorder="1" applyAlignment="1">
      <alignment horizontal="left" vertical="top" wrapText="1"/>
    </xf>
    <xf numFmtId="0" fontId="2" fillId="0" borderId="3" xfId="25" applyFill="1" applyBorder="1" applyAlignment="1">
      <alignment horizontal="left" vertical="top" wrapText="1"/>
    </xf>
    <xf numFmtId="0" fontId="2" fillId="0" borderId="3" xfId="12" applyBorder="1" applyAlignment="1">
      <alignment vertical="top" wrapText="1"/>
    </xf>
    <xf numFmtId="164" fontId="2" fillId="0" borderId="3" xfId="13" applyBorder="1" applyAlignment="1">
      <alignment horizontal="left" vertical="top" wrapText="1"/>
    </xf>
    <xf numFmtId="0" fontId="2" fillId="0" borderId="9" xfId="12" applyBorder="1" applyAlignment="1">
      <alignment vertical="top" wrapText="1"/>
    </xf>
    <xf numFmtId="165" fontId="2" fillId="0" borderId="4" xfId="13" applyNumberFormat="1" applyBorder="1" applyAlignment="1">
      <alignment horizontal="left" vertical="top" wrapText="1" indent="1"/>
    </xf>
    <xf numFmtId="166" fontId="2" fillId="0" borderId="4" xfId="25" applyNumberFormat="1" applyFill="1" applyBorder="1" applyAlignment="1">
      <alignment horizontal="left" vertical="top" wrapText="1"/>
    </xf>
    <xf numFmtId="0" fontId="2" fillId="0" borderId="4" xfId="25" applyFill="1" applyBorder="1" applyAlignment="1">
      <alignment horizontal="left" vertical="top" wrapText="1"/>
    </xf>
    <xf numFmtId="0" fontId="2" fillId="0" borderId="4" xfId="12" applyBorder="1" applyAlignment="1">
      <alignment vertical="top" wrapText="1"/>
    </xf>
    <xf numFmtId="164" fontId="2" fillId="0" borderId="4" xfId="13" applyBorder="1" applyAlignment="1">
      <alignment horizontal="left" vertical="top" wrapText="1"/>
    </xf>
    <xf numFmtId="0" fontId="2" fillId="0" borderId="0" xfId="11"/>
    <xf numFmtId="0" fontId="2" fillId="0" borderId="0" xfId="0" applyFont="1"/>
    <xf numFmtId="0" fontId="17" fillId="0" borderId="0" xfId="0" applyFont="1" applyAlignment="1">
      <alignment vertical="center"/>
    </xf>
    <xf numFmtId="0" fontId="17" fillId="0" borderId="0" xfId="0" applyFont="1" applyAlignment="1">
      <alignment horizontal="right" vertical="center"/>
    </xf>
    <xf numFmtId="0" fontId="22" fillId="0" borderId="0" xfId="11" applyFont="1"/>
    <xf numFmtId="0" fontId="2" fillId="0" borderId="0" xfId="11" applyAlignment="1">
      <alignment horizontal="left"/>
    </xf>
    <xf numFmtId="0" fontId="16" fillId="8" borderId="5" xfId="0" applyFont="1" applyFill="1" applyBorder="1" applyAlignment="1">
      <alignment vertical="top"/>
    </xf>
    <xf numFmtId="0" fontId="20" fillId="0" borderId="0" xfId="11" applyFont="1"/>
    <xf numFmtId="0" fontId="24" fillId="5" borderId="3" xfId="18" applyFont="1" applyFill="1" applyBorder="1" applyAlignment="1">
      <alignment horizontal="left" vertical="top" wrapText="1"/>
    </xf>
    <xf numFmtId="0" fontId="2" fillId="0" borderId="3" xfId="0" applyFont="1" applyBorder="1" applyAlignment="1">
      <alignment horizontal="left" vertical="top" wrapText="1"/>
    </xf>
    <xf numFmtId="0" fontId="12" fillId="0" borderId="0" xfId="0" applyFont="1" applyAlignment="1">
      <alignment horizontal="left" indent="1"/>
    </xf>
    <xf numFmtId="0" fontId="12" fillId="0" borderId="0" xfId="0" applyFont="1"/>
    <xf numFmtId="0" fontId="25" fillId="0" borderId="0" xfId="0" applyFont="1" applyAlignment="1">
      <alignment vertical="center"/>
    </xf>
    <xf numFmtId="0" fontId="12" fillId="0" borderId="0" xfId="0" applyFont="1" applyAlignment="1">
      <alignment horizontal="center" vertical="center"/>
    </xf>
    <xf numFmtId="0" fontId="27" fillId="5" borderId="0" xfId="0" applyFont="1" applyFill="1" applyAlignment="1">
      <alignment horizontal="left" indent="1"/>
    </xf>
    <xf numFmtId="0" fontId="28" fillId="0" borderId="0" xfId="0" applyFont="1" applyAlignment="1">
      <alignment horizontal="left" indent="1"/>
    </xf>
    <xf numFmtId="0" fontId="12" fillId="5" borderId="0" xfId="0" applyFont="1" applyFill="1"/>
    <xf numFmtId="0" fontId="29" fillId="5" borderId="0" xfId="0" applyFont="1" applyFill="1" applyAlignment="1">
      <alignment horizontal="center"/>
    </xf>
    <xf numFmtId="0" fontId="30" fillId="5" borderId="0" xfId="0" applyFont="1" applyFill="1" applyAlignment="1">
      <alignment horizontal="center"/>
    </xf>
    <xf numFmtId="1" fontId="31" fillId="8" borderId="3" xfId="0" applyNumberFormat="1" applyFont="1" applyFill="1" applyBorder="1" applyAlignment="1">
      <alignment horizontal="center" vertical="center"/>
    </xf>
    <xf numFmtId="0" fontId="31" fillId="8" borderId="3" xfId="0" applyFont="1" applyFill="1" applyBorder="1" applyAlignment="1">
      <alignment horizontal="center" vertical="center"/>
    </xf>
    <xf numFmtId="1" fontId="12" fillId="5" borderId="3" xfId="0" applyNumberFormat="1" applyFont="1" applyFill="1" applyBorder="1" applyAlignment="1">
      <alignment horizontal="left" vertical="top"/>
    </xf>
    <xf numFmtId="49" fontId="12" fillId="5" borderId="3" xfId="0" applyNumberFormat="1" applyFont="1" applyFill="1" applyBorder="1" applyAlignment="1">
      <alignment horizontal="left" vertical="top"/>
    </xf>
    <xf numFmtId="0" fontId="33" fillId="5" borderId="3" xfId="1" applyFont="1" applyFill="1" applyBorder="1" applyAlignment="1" applyProtection="1">
      <alignment horizontal="left" vertical="top"/>
    </xf>
    <xf numFmtId="0" fontId="12" fillId="5" borderId="3" xfId="0" applyFont="1" applyFill="1" applyBorder="1" applyAlignment="1">
      <alignment horizontal="left" vertical="top"/>
    </xf>
    <xf numFmtId="0" fontId="35" fillId="5" borderId="5" xfId="1" applyFont="1" applyFill="1" applyBorder="1" applyAlignment="1" applyProtection="1">
      <alignment horizontal="left" vertical="top" wrapText="1"/>
    </xf>
    <xf numFmtId="0" fontId="2" fillId="0" borderId="0" xfId="17" applyAlignment="1">
      <alignment vertical="center" wrapText="1"/>
    </xf>
    <xf numFmtId="0" fontId="2" fillId="0" borderId="0" xfId="17" applyAlignment="1">
      <alignment horizontal="left" vertical="top" wrapText="1"/>
    </xf>
    <xf numFmtId="0" fontId="17" fillId="0" borderId="0" xfId="0" applyFont="1" applyAlignment="1">
      <alignment horizontal="center" vertical="center"/>
    </xf>
    <xf numFmtId="0" fontId="17" fillId="0" borderId="0" xfId="0" applyFont="1" applyAlignment="1">
      <alignment horizontal="left" vertical="center"/>
    </xf>
    <xf numFmtId="0" fontId="36" fillId="0" borderId="0" xfId="17" applyFont="1" applyAlignment="1">
      <alignment vertical="top"/>
    </xf>
    <xf numFmtId="0" fontId="37" fillId="0" borderId="0" xfId="17" applyFont="1" applyAlignment="1">
      <alignment vertical="top"/>
    </xf>
    <xf numFmtId="0" fontId="37" fillId="0" borderId="0" xfId="17" applyFont="1" applyAlignment="1">
      <alignment horizontal="left" vertical="top" wrapText="1"/>
    </xf>
    <xf numFmtId="0" fontId="2" fillId="0" borderId="0" xfId="17" applyAlignment="1">
      <alignment vertical="top" wrapText="1"/>
    </xf>
    <xf numFmtId="0" fontId="38" fillId="8" borderId="3" xfId="17" applyFont="1" applyFill="1" applyBorder="1" applyAlignment="1">
      <alignment horizontal="center" vertical="center" wrapText="1"/>
    </xf>
    <xf numFmtId="0" fontId="4" fillId="0" borderId="0" xfId="17" applyFont="1" applyAlignment="1">
      <alignment horizontal="left" vertical="center" wrapText="1"/>
    </xf>
    <xf numFmtId="0" fontId="2" fillId="0" borderId="3" xfId="17" applyBorder="1" applyAlignment="1">
      <alignment horizontal="left" vertical="top" wrapText="1"/>
    </xf>
    <xf numFmtId="0" fontId="39" fillId="0" borderId="3" xfId="17" applyFont="1" applyBorder="1" applyAlignment="1">
      <alignment horizontal="left" vertical="top" wrapText="1"/>
    </xf>
    <xf numFmtId="0" fontId="41" fillId="0" borderId="0" xfId="17" applyFont="1" applyAlignment="1">
      <alignment vertical="center" wrapText="1"/>
    </xf>
    <xf numFmtId="0" fontId="41" fillId="0" borderId="0" xfId="17" applyFont="1" applyAlignment="1">
      <alignment horizontal="left" vertical="top" wrapText="1"/>
    </xf>
    <xf numFmtId="0" fontId="23" fillId="0" borderId="0" xfId="17" applyFont="1" applyAlignment="1">
      <alignment vertical="center" wrapText="1"/>
    </xf>
    <xf numFmtId="0" fontId="2" fillId="5" borderId="0" xfId="0" applyFont="1" applyFill="1" applyAlignment="1">
      <alignment horizontal="left" vertical="top"/>
    </xf>
    <xf numFmtId="0" fontId="2" fillId="5" borderId="0" xfId="0" applyFont="1" applyFill="1" applyAlignment="1">
      <alignment wrapText="1"/>
    </xf>
    <xf numFmtId="0" fontId="2" fillId="5" borderId="0" xfId="0" applyFont="1" applyFill="1"/>
    <xf numFmtId="0" fontId="2" fillId="5" borderId="0" xfId="0" applyFont="1" applyFill="1" applyAlignment="1">
      <alignment vertical="top"/>
    </xf>
    <xf numFmtId="0" fontId="43" fillId="0" borderId="0" xfId="0" applyFont="1" applyAlignment="1">
      <alignment horizontal="left" vertical="top"/>
    </xf>
    <xf numFmtId="0" fontId="2" fillId="0" borderId="0" xfId="0" applyFont="1" applyAlignment="1">
      <alignment wrapText="1"/>
    </xf>
    <xf numFmtId="0" fontId="16" fillId="8" borderId="3" xfId="18" applyFont="1" applyFill="1" applyBorder="1" applyAlignment="1">
      <alignment horizontal="left" vertical="top" wrapText="1"/>
    </xf>
    <xf numFmtId="0" fontId="44" fillId="0" borderId="0" xfId="18" applyFont="1" applyAlignment="1">
      <alignment wrapText="1"/>
    </xf>
    <xf numFmtId="0" fontId="39" fillId="0" borderId="0" xfId="0" applyFont="1"/>
    <xf numFmtId="0" fontId="44" fillId="0" borderId="0" xfId="18" applyFont="1" applyAlignment="1">
      <alignment horizontal="left" wrapText="1"/>
    </xf>
    <xf numFmtId="0" fontId="45" fillId="0" borderId="0" xfId="0" applyFont="1"/>
    <xf numFmtId="0" fontId="4" fillId="0" borderId="0" xfId="0" applyFont="1"/>
    <xf numFmtId="0" fontId="16" fillId="12" borderId="3" xfId="18" applyFont="1" applyFill="1" applyBorder="1" applyAlignment="1">
      <alignment horizontal="center" vertical="center" wrapText="1"/>
    </xf>
    <xf numFmtId="0" fontId="16" fillId="12" borderId="3" xfId="18" applyFont="1" applyFill="1" applyBorder="1" applyAlignment="1">
      <alignment horizontal="center" vertical="center"/>
    </xf>
    <xf numFmtId="0" fontId="16" fillId="12" borderId="3" xfId="18" applyFont="1" applyFill="1" applyBorder="1" applyAlignment="1">
      <alignment horizontal="center" vertical="top" wrapText="1"/>
    </xf>
    <xf numFmtId="0" fontId="2" fillId="10" borderId="3" xfId="0" applyFont="1" applyFill="1" applyBorder="1" applyAlignment="1">
      <alignment horizontal="center" vertical="top" wrapText="1"/>
    </xf>
    <xf numFmtId="0" fontId="2" fillId="10" borderId="3" xfId="0" applyFont="1" applyFill="1" applyBorder="1" applyAlignment="1">
      <alignment horizontal="center" vertical="top"/>
    </xf>
    <xf numFmtId="0" fontId="2" fillId="0" borderId="3" xfId="0" applyFont="1" applyBorder="1" applyAlignment="1">
      <alignment horizontal="center" vertical="top" wrapText="1"/>
    </xf>
    <xf numFmtId="0" fontId="2" fillId="0" borderId="3" xfId="0" applyFont="1" applyBorder="1" applyAlignment="1">
      <alignment horizontal="center" vertical="top"/>
    </xf>
    <xf numFmtId="0" fontId="39" fillId="5" borderId="3" xfId="0" applyFont="1" applyFill="1" applyBorder="1" applyAlignment="1">
      <alignment horizontal="left" vertical="top"/>
    </xf>
    <xf numFmtId="0" fontId="39" fillId="5" borderId="3" xfId="0" applyFont="1" applyFill="1" applyBorder="1" applyAlignment="1">
      <alignment wrapText="1"/>
    </xf>
    <xf numFmtId="0" fontId="39" fillId="5" borderId="3" xfId="0" applyFont="1" applyFill="1" applyBorder="1"/>
    <xf numFmtId="0" fontId="39" fillId="5" borderId="3" xfId="0" applyFont="1" applyFill="1" applyBorder="1" applyAlignment="1">
      <alignment horizontal="center" vertical="top" wrapText="1"/>
    </xf>
    <xf numFmtId="0" fontId="39" fillId="5" borderId="10" xfId="0" applyFont="1" applyFill="1" applyBorder="1" applyAlignment="1">
      <alignment horizontal="center" wrapText="1"/>
    </xf>
    <xf numFmtId="0" fontId="39" fillId="5" borderId="12" xfId="0" applyFont="1" applyFill="1" applyBorder="1" applyAlignment="1">
      <alignment horizontal="center" wrapText="1"/>
    </xf>
    <xf numFmtId="0" fontId="39" fillId="5" borderId="0" xfId="0" applyFont="1" applyFill="1"/>
    <xf numFmtId="0" fontId="16" fillId="8" borderId="3" xfId="18" applyFont="1" applyFill="1" applyBorder="1" applyAlignment="1">
      <alignment horizontal="center" vertical="center" wrapText="1"/>
    </xf>
    <xf numFmtId="0" fontId="16" fillId="8" borderId="3" xfId="18" applyFont="1" applyFill="1" applyBorder="1" applyAlignment="1">
      <alignment horizontal="center" vertical="center"/>
    </xf>
    <xf numFmtId="0" fontId="16" fillId="8" borderId="3" xfId="18" applyFont="1" applyFill="1" applyBorder="1" applyAlignment="1">
      <alignment horizontal="center" vertical="top" wrapText="1"/>
    </xf>
    <xf numFmtId="0" fontId="16" fillId="13" borderId="5" xfId="18" applyFont="1" applyFill="1" applyBorder="1" applyAlignment="1">
      <alignment horizontal="left" vertical="top"/>
    </xf>
    <xf numFmtId="0" fontId="16" fillId="13" borderId="13" xfId="18" applyFont="1" applyFill="1" applyBorder="1" applyAlignment="1">
      <alignment horizontal="left" vertical="center" wrapText="1"/>
    </xf>
    <xf numFmtId="0" fontId="16" fillId="13" borderId="14" xfId="18" applyFont="1" applyFill="1" applyBorder="1" applyAlignment="1">
      <alignment horizontal="left" vertical="center"/>
    </xf>
    <xf numFmtId="0" fontId="39" fillId="13" borderId="0" xfId="0" applyFont="1" applyFill="1" applyAlignment="1">
      <alignment vertical="top"/>
    </xf>
    <xf numFmtId="0" fontId="16" fillId="13" borderId="3" xfId="18" applyFont="1" applyFill="1" applyBorder="1" applyAlignment="1">
      <alignment horizontal="left" vertical="center"/>
    </xf>
    <xf numFmtId="0" fontId="46" fillId="13" borderId="3" xfId="18" applyFont="1" applyFill="1" applyBorder="1" applyAlignment="1">
      <alignment horizontal="left" vertical="center"/>
    </xf>
    <xf numFmtId="0" fontId="39" fillId="13" borderId="0" xfId="0" applyFont="1" applyFill="1"/>
    <xf numFmtId="0" fontId="5" fillId="14" borderId="5" xfId="18" applyFont="1" applyFill="1" applyBorder="1" applyAlignment="1">
      <alignment horizontal="left" vertical="top"/>
    </xf>
    <xf numFmtId="0" fontId="16" fillId="14" borderId="13" xfId="18" applyFont="1" applyFill="1" applyBorder="1" applyAlignment="1">
      <alignment horizontal="left" vertical="center" wrapText="1"/>
    </xf>
    <xf numFmtId="0" fontId="16" fillId="14" borderId="14" xfId="18" applyFont="1" applyFill="1" applyBorder="1" applyAlignment="1">
      <alignment horizontal="left" vertical="center"/>
    </xf>
    <xf numFmtId="0" fontId="39" fillId="14" borderId="0" xfId="0" applyFont="1" applyFill="1" applyAlignment="1">
      <alignment vertical="top"/>
    </xf>
    <xf numFmtId="0" fontId="16" fillId="14" borderId="3" xfId="18" applyFont="1" applyFill="1" applyBorder="1" applyAlignment="1">
      <alignment horizontal="left" vertical="center"/>
    </xf>
    <xf numFmtId="0" fontId="46" fillId="14" borderId="3" xfId="18" applyFont="1" applyFill="1" applyBorder="1" applyAlignment="1">
      <alignment horizontal="left" vertical="center"/>
    </xf>
    <xf numFmtId="0" fontId="39" fillId="14" borderId="0" xfId="0" applyFont="1" applyFill="1"/>
    <xf numFmtId="0" fontId="47" fillId="0" borderId="3" xfId="0" applyFont="1" applyBorder="1" applyAlignment="1">
      <alignment horizontal="left" vertical="top" wrapText="1"/>
    </xf>
    <xf numFmtId="0" fontId="2" fillId="5" borderId="3" xfId="0" applyFont="1" applyFill="1" applyBorder="1" applyAlignment="1">
      <alignment horizontal="left" vertical="top" wrapText="1"/>
    </xf>
    <xf numFmtId="0" fontId="39" fillId="5" borderId="3" xfId="0" applyFont="1" applyFill="1" applyBorder="1" applyAlignment="1">
      <alignment vertical="top" wrapText="1"/>
    </xf>
    <xf numFmtId="0" fontId="39" fillId="5" borderId="0" xfId="0" applyFont="1" applyFill="1" applyAlignment="1">
      <alignment vertical="top"/>
    </xf>
    <xf numFmtId="0" fontId="2" fillId="0" borderId="3" xfId="0" applyFont="1" applyBorder="1" applyAlignment="1">
      <alignment horizontal="left" vertical="top"/>
    </xf>
    <xf numFmtId="0" fontId="47" fillId="0" borderId="0" xfId="0" applyFont="1" applyAlignment="1">
      <alignment horizontal="left" vertical="top" wrapText="1"/>
    </xf>
    <xf numFmtId="0" fontId="47" fillId="0" borderId="4" xfId="0" applyFont="1" applyBorder="1" applyAlignment="1">
      <alignment horizontal="left" vertical="top" wrapText="1"/>
    </xf>
    <xf numFmtId="0" fontId="2" fillId="0" borderId="3" xfId="0" applyFont="1" applyBorder="1"/>
    <xf numFmtId="0" fontId="48" fillId="0" borderId="0" xfId="0" applyFont="1"/>
    <xf numFmtId="0" fontId="2" fillId="14" borderId="3" xfId="0" applyFont="1" applyFill="1" applyBorder="1" applyAlignment="1">
      <alignment horizontal="left" vertical="top"/>
    </xf>
    <xf numFmtId="0" fontId="5" fillId="14" borderId="13" xfId="18" applyFont="1" applyFill="1" applyBorder="1" applyAlignment="1">
      <alignment horizontal="center" wrapText="1"/>
    </xf>
    <xf numFmtId="0" fontId="16" fillId="14" borderId="14" xfId="18" applyFont="1" applyFill="1" applyBorder="1" applyAlignment="1">
      <alignment horizontal="center" vertical="center"/>
    </xf>
    <xf numFmtId="0" fontId="48" fillId="14" borderId="0" xfId="0" applyFont="1" applyFill="1" applyAlignment="1">
      <alignment vertical="top"/>
    </xf>
    <xf numFmtId="0" fontId="46" fillId="14" borderId="3" xfId="0" applyFont="1" applyFill="1" applyBorder="1"/>
    <xf numFmtId="0" fontId="46" fillId="14" borderId="3" xfId="18" applyFont="1" applyFill="1" applyBorder="1" applyAlignment="1">
      <alignment horizontal="center" vertical="top" wrapText="1"/>
    </xf>
    <xf numFmtId="0" fontId="48" fillId="14" borderId="0" xfId="0" applyFont="1" applyFill="1"/>
    <xf numFmtId="0" fontId="46" fillId="10" borderId="3" xfId="0" applyFont="1" applyFill="1" applyBorder="1"/>
    <xf numFmtId="0" fontId="46" fillId="10" borderId="3" xfId="18" applyFont="1" applyFill="1" applyBorder="1" applyAlignment="1">
      <alignment horizontal="center" vertical="top" wrapText="1"/>
    </xf>
    <xf numFmtId="0" fontId="48" fillId="10" borderId="0" xfId="0" applyFont="1" applyFill="1"/>
    <xf numFmtId="0" fontId="2" fillId="0" borderId="5" xfId="0" applyFont="1" applyBorder="1" applyAlignment="1">
      <alignment horizontal="left" vertical="top"/>
    </xf>
    <xf numFmtId="0" fontId="46" fillId="0" borderId="3" xfId="0" applyFont="1" applyBorder="1"/>
    <xf numFmtId="0" fontId="46" fillId="0" borderId="3" xfId="18" applyFont="1" applyBorder="1" applyAlignment="1">
      <alignment horizontal="center" vertical="top" wrapText="1"/>
    </xf>
    <xf numFmtId="0" fontId="47" fillId="0" borderId="11" xfId="0" applyFont="1" applyBorder="1" applyAlignment="1">
      <alignment horizontal="left" vertical="top" wrapText="1"/>
    </xf>
    <xf numFmtId="0" fontId="49" fillId="14" borderId="3" xfId="0" applyFont="1" applyFill="1" applyBorder="1" applyAlignment="1">
      <alignment wrapText="1"/>
    </xf>
    <xf numFmtId="0" fontId="2" fillId="14" borderId="14" xfId="18" applyFont="1" applyFill="1" applyBorder="1" applyAlignment="1">
      <alignment horizontal="left" vertical="top"/>
    </xf>
    <xf numFmtId="0" fontId="2" fillId="14" borderId="3" xfId="0" applyFont="1" applyFill="1" applyBorder="1" applyAlignment="1">
      <alignment horizontal="left" vertical="top" wrapText="1"/>
    </xf>
    <xf numFmtId="0" fontId="2" fillId="14" borderId="3" xfId="18" applyFont="1" applyFill="1" applyBorder="1" applyAlignment="1">
      <alignment horizontal="left" vertical="top" wrapText="1"/>
    </xf>
    <xf numFmtId="0" fontId="2" fillId="5" borderId="11" xfId="18" applyFont="1" applyFill="1" applyBorder="1" applyAlignment="1">
      <alignment horizontal="left" vertical="top" wrapText="1"/>
    </xf>
    <xf numFmtId="0" fontId="2" fillId="0" borderId="3" xfId="18" applyFont="1" applyBorder="1" applyAlignment="1">
      <alignment horizontal="left" vertical="top" wrapText="1"/>
    </xf>
    <xf numFmtId="0" fontId="2" fillId="5" borderId="11" xfId="0" applyFont="1" applyFill="1" applyBorder="1" applyAlignment="1">
      <alignment horizontal="left" vertical="top" wrapText="1"/>
    </xf>
    <xf numFmtId="0" fontId="2" fillId="5" borderId="4" xfId="0" applyFont="1" applyFill="1" applyBorder="1" applyAlignment="1">
      <alignment horizontal="left" vertical="top" wrapText="1"/>
    </xf>
    <xf numFmtId="0" fontId="2" fillId="5" borderId="4" xfId="18" applyFont="1" applyFill="1" applyBorder="1" applyAlignment="1">
      <alignment horizontal="left" vertical="top" wrapText="1"/>
    </xf>
    <xf numFmtId="0" fontId="2" fillId="0" borderId="4" xfId="0" applyFont="1" applyBorder="1" applyAlignment="1">
      <alignment horizontal="left" vertical="top"/>
    </xf>
    <xf numFmtId="0" fontId="2" fillId="5" borderId="3" xfId="0" applyFont="1" applyFill="1" applyBorder="1" applyAlignment="1">
      <alignment vertical="top" wrapText="1"/>
    </xf>
    <xf numFmtId="0" fontId="2" fillId="5" borderId="3" xfId="0" applyFont="1" applyFill="1" applyBorder="1"/>
    <xf numFmtId="0" fontId="5" fillId="14" borderId="3" xfId="0" applyFont="1" applyFill="1" applyBorder="1" applyAlignment="1">
      <alignment wrapText="1"/>
    </xf>
    <xf numFmtId="0" fontId="2" fillId="14" borderId="3" xfId="0" applyFont="1" applyFill="1" applyBorder="1"/>
    <xf numFmtId="0" fontId="2" fillId="14" borderId="3" xfId="0" applyFont="1" applyFill="1" applyBorder="1" applyAlignment="1">
      <alignment vertical="top"/>
    </xf>
    <xf numFmtId="0" fontId="2" fillId="5" borderId="3" xfId="0" applyFont="1" applyFill="1" applyBorder="1" applyAlignment="1">
      <alignment vertical="top"/>
    </xf>
    <xf numFmtId="0" fontId="2" fillId="5" borderId="3" xfId="0" applyFont="1" applyFill="1" applyBorder="1" applyAlignment="1">
      <alignment horizontal="left"/>
    </xf>
    <xf numFmtId="0" fontId="2" fillId="5" borderId="3" xfId="0" applyFont="1" applyFill="1" applyBorder="1" applyAlignment="1">
      <alignment wrapText="1"/>
    </xf>
    <xf numFmtId="0" fontId="2" fillId="5" borderId="3" xfId="0" applyFont="1" applyFill="1" applyBorder="1" applyAlignment="1">
      <alignment horizontal="left" vertical="top"/>
    </xf>
    <xf numFmtId="0" fontId="2" fillId="5" borderId="0" xfId="0" applyFont="1" applyFill="1" applyAlignment="1">
      <alignment horizontal="left"/>
    </xf>
    <xf numFmtId="0" fontId="43" fillId="0" borderId="0" xfId="0" applyFont="1" applyAlignment="1">
      <alignment horizontal="left" vertical="center"/>
    </xf>
    <xf numFmtId="0" fontId="16" fillId="8" borderId="3" xfId="18" applyFont="1" applyFill="1" applyBorder="1" applyAlignment="1">
      <alignment horizontal="left" vertical="center" wrapText="1"/>
    </xf>
    <xf numFmtId="0" fontId="16" fillId="0" borderId="3" xfId="18" applyFont="1" applyBorder="1" applyAlignment="1">
      <alignment horizontal="center" vertical="center" wrapText="1"/>
    </xf>
    <xf numFmtId="0" fontId="2" fillId="0" borderId="16" xfId="0" applyFont="1" applyBorder="1"/>
    <xf numFmtId="0" fontId="39" fillId="5" borderId="3" xfId="0" applyFont="1" applyFill="1" applyBorder="1" applyAlignment="1">
      <alignment horizontal="left"/>
    </xf>
    <xf numFmtId="0" fontId="39" fillId="0" borderId="3" xfId="0" applyFont="1" applyBorder="1" applyAlignment="1">
      <alignment horizontal="center" wrapText="1"/>
    </xf>
    <xf numFmtId="0" fontId="39" fillId="5" borderId="0" xfId="0" applyFont="1" applyFill="1" applyAlignment="1">
      <alignment horizontal="center" wrapText="1"/>
    </xf>
    <xf numFmtId="0" fontId="16" fillId="15" borderId="3" xfId="18" applyFont="1" applyFill="1" applyBorder="1" applyAlignment="1">
      <alignment horizontal="left" vertical="center" wrapText="1"/>
    </xf>
    <xf numFmtId="0" fontId="16" fillId="15" borderId="3" xfId="18" applyFont="1" applyFill="1" applyBorder="1" applyAlignment="1">
      <alignment horizontal="center" vertical="center" wrapText="1"/>
    </xf>
    <xf numFmtId="0" fontId="16" fillId="15" borderId="14" xfId="18" applyFont="1" applyFill="1" applyBorder="1" applyAlignment="1">
      <alignment horizontal="center" vertical="center" wrapText="1"/>
    </xf>
    <xf numFmtId="0" fontId="39" fillId="15" borderId="0" xfId="0" applyFont="1" applyFill="1"/>
    <xf numFmtId="0" fontId="16" fillId="12" borderId="3" xfId="18" applyFont="1" applyFill="1" applyBorder="1" applyAlignment="1">
      <alignment horizontal="left" vertical="center"/>
    </xf>
    <xf numFmtId="0" fontId="16" fillId="12" borderId="3" xfId="18" applyFont="1" applyFill="1" applyBorder="1" applyAlignment="1">
      <alignment horizontal="left" vertical="top"/>
    </xf>
    <xf numFmtId="0" fontId="46" fillId="12" borderId="3" xfId="18" applyFont="1" applyFill="1" applyBorder="1" applyAlignment="1">
      <alignment horizontal="left" vertical="center"/>
    </xf>
    <xf numFmtId="0" fontId="5" fillId="16" borderId="3" xfId="18" applyFont="1" applyFill="1" applyBorder="1" applyAlignment="1">
      <alignment horizontal="left" vertical="center"/>
    </xf>
    <xf numFmtId="0" fontId="5" fillId="16" borderId="5" xfId="18" applyFont="1" applyFill="1" applyBorder="1" applyAlignment="1">
      <alignment horizontal="left" vertical="top"/>
    </xf>
    <xf numFmtId="0" fontId="5" fillId="16" borderId="13" xfId="18" applyFont="1" applyFill="1" applyBorder="1" applyAlignment="1">
      <alignment horizontal="left" vertical="top"/>
    </xf>
    <xf numFmtId="0" fontId="5" fillId="16" borderId="14" xfId="18" applyFont="1" applyFill="1" applyBorder="1" applyAlignment="1">
      <alignment horizontal="left" vertical="top"/>
    </xf>
    <xf numFmtId="0" fontId="2" fillId="16" borderId="3" xfId="18" applyFont="1" applyFill="1" applyBorder="1" applyAlignment="1">
      <alignment horizontal="left" vertical="center"/>
    </xf>
    <xf numFmtId="0" fontId="2" fillId="16" borderId="0" xfId="0" applyFont="1" applyFill="1"/>
    <xf numFmtId="0" fontId="46" fillId="14" borderId="3" xfId="0" applyFont="1" applyFill="1" applyBorder="1" applyAlignment="1">
      <alignment horizontal="left"/>
    </xf>
    <xf numFmtId="0" fontId="5" fillId="14" borderId="3" xfId="18" applyFont="1" applyFill="1" applyBorder="1" applyAlignment="1">
      <alignment horizontal="left" vertical="top"/>
    </xf>
    <xf numFmtId="0" fontId="5" fillId="14" borderId="13" xfId="18" applyFont="1" applyFill="1" applyBorder="1" applyAlignment="1">
      <alignment horizontal="left" vertical="top"/>
    </xf>
    <xf numFmtId="0" fontId="5" fillId="14" borderId="14" xfId="18" applyFont="1" applyFill="1" applyBorder="1" applyAlignment="1">
      <alignment horizontal="left" vertical="top"/>
    </xf>
    <xf numFmtId="0" fontId="2" fillId="14" borderId="3" xfId="18" applyFont="1" applyFill="1" applyBorder="1" applyAlignment="1">
      <alignment vertical="top" wrapText="1"/>
    </xf>
    <xf numFmtId="0" fontId="20" fillId="14" borderId="0" xfId="0" applyFont="1" applyFill="1" applyAlignment="1">
      <alignment vertical="top"/>
    </xf>
    <xf numFmtId="0" fontId="2" fillId="5" borderId="13" xfId="18" applyFont="1" applyFill="1" applyBorder="1" applyAlignment="1">
      <alignment horizontal="left" vertical="top" wrapText="1"/>
    </xf>
    <xf numFmtId="0" fontId="2" fillId="0" borderId="3" xfId="0" applyFont="1" applyBorder="1" applyAlignment="1">
      <alignment vertical="top"/>
    </xf>
    <xf numFmtId="0" fontId="2" fillId="0" borderId="3" xfId="18" applyFont="1" applyBorder="1" applyAlignment="1">
      <alignment vertical="top" wrapText="1"/>
    </xf>
    <xf numFmtId="0" fontId="20" fillId="0" borderId="0" xfId="0" applyFont="1" applyAlignment="1">
      <alignment vertical="top"/>
    </xf>
    <xf numFmtId="0" fontId="2" fillId="0" borderId="0" xfId="0" applyFont="1" applyAlignment="1">
      <alignment horizontal="left" vertical="top" wrapText="1"/>
    </xf>
    <xf numFmtId="0" fontId="2" fillId="0" borderId="0" xfId="0" applyFont="1" applyAlignment="1">
      <alignment vertical="top" wrapText="1"/>
    </xf>
    <xf numFmtId="0" fontId="5" fillId="14" borderId="3" xfId="18" applyFont="1" applyFill="1" applyBorder="1" applyAlignment="1">
      <alignment horizontal="left" vertical="center"/>
    </xf>
    <xf numFmtId="49" fontId="2" fillId="0" borderId="3" xfId="0" applyNumberFormat="1" applyFont="1" applyBorder="1" applyAlignment="1">
      <alignment horizontal="left" vertical="top" wrapText="1"/>
    </xf>
    <xf numFmtId="0" fontId="48" fillId="5" borderId="0" xfId="0" applyFont="1" applyFill="1"/>
    <xf numFmtId="0" fontId="5" fillId="14" borderId="3" xfId="18" applyFont="1" applyFill="1" applyBorder="1" applyAlignment="1">
      <alignment horizontal="left" vertical="top" wrapText="1"/>
    </xf>
    <xf numFmtId="0" fontId="20" fillId="0" borderId="0" xfId="0" applyFont="1"/>
    <xf numFmtId="0" fontId="2" fillId="16" borderId="3" xfId="0" applyFont="1" applyFill="1" applyBorder="1" applyAlignment="1">
      <alignment horizontal="left" vertical="top"/>
    </xf>
    <xf numFmtId="0" fontId="5" fillId="16" borderId="5" xfId="18" applyFont="1" applyFill="1" applyBorder="1" applyAlignment="1">
      <alignment horizontal="left" vertical="top" wrapText="1"/>
    </xf>
    <xf numFmtId="0" fontId="2" fillId="16" borderId="13" xfId="18" applyFont="1" applyFill="1" applyBorder="1" applyAlignment="1">
      <alignment horizontal="left" vertical="top" wrapText="1"/>
    </xf>
    <xf numFmtId="0" fontId="2" fillId="16" borderId="14" xfId="0" applyFont="1" applyFill="1" applyBorder="1" applyAlignment="1">
      <alignment horizontal="left" vertical="top" wrapText="1"/>
    </xf>
    <xf numFmtId="0" fontId="2" fillId="16" borderId="3" xfId="0" applyFont="1" applyFill="1" applyBorder="1" applyAlignment="1">
      <alignment horizontal="left" vertical="top" wrapText="1"/>
    </xf>
    <xf numFmtId="0" fontId="2" fillId="16" borderId="3" xfId="18" applyFont="1" applyFill="1" applyBorder="1" applyAlignment="1">
      <alignment horizontal="left" vertical="top" wrapText="1"/>
    </xf>
    <xf numFmtId="0" fontId="48" fillId="16" borderId="0" xfId="0" applyFont="1" applyFill="1"/>
    <xf numFmtId="0" fontId="16" fillId="14" borderId="13" xfId="18" applyFont="1" applyFill="1" applyBorder="1" applyAlignment="1">
      <alignment horizontal="left" vertical="top"/>
    </xf>
    <xf numFmtId="0" fontId="16" fillId="14" borderId="14" xfId="18" applyFont="1" applyFill="1" applyBorder="1" applyAlignment="1">
      <alignment horizontal="left" vertical="top"/>
    </xf>
    <xf numFmtId="0" fontId="2" fillId="0" borderId="3" xfId="18" applyFont="1" applyBorder="1" applyAlignment="1">
      <alignment horizontal="left" vertical="top"/>
    </xf>
    <xf numFmtId="0" fontId="5" fillId="5" borderId="3" xfId="18" applyFont="1" applyFill="1" applyBorder="1" applyAlignment="1">
      <alignment horizontal="left" vertical="center"/>
    </xf>
    <xf numFmtId="0" fontId="2" fillId="5" borderId="3" xfId="18" applyFont="1" applyFill="1" applyBorder="1" applyAlignment="1">
      <alignment horizontal="left" vertical="center"/>
    </xf>
    <xf numFmtId="0" fontId="2" fillId="5" borderId="5" xfId="0" applyFont="1" applyFill="1" applyBorder="1" applyAlignment="1">
      <alignment horizontal="left" vertical="top" wrapText="1"/>
    </xf>
    <xf numFmtId="0" fontId="5" fillId="16" borderId="3" xfId="0" applyFont="1" applyFill="1" applyBorder="1" applyAlignment="1">
      <alignment horizontal="left" vertical="top"/>
    </xf>
    <xf numFmtId="0" fontId="5" fillId="16" borderId="0" xfId="0" applyFont="1" applyFill="1"/>
    <xf numFmtId="0" fontId="5" fillId="14" borderId="5" xfId="18" applyFont="1" applyFill="1" applyBorder="1" applyAlignment="1">
      <alignment horizontal="left" vertical="top" wrapText="1"/>
    </xf>
    <xf numFmtId="0" fontId="46" fillId="17" borderId="3" xfId="0" applyFont="1" applyFill="1" applyBorder="1" applyAlignment="1">
      <alignment horizontal="left"/>
    </xf>
    <xf numFmtId="0" fontId="46" fillId="17" borderId="3" xfId="0" applyFont="1" applyFill="1" applyBorder="1"/>
    <xf numFmtId="0" fontId="46" fillId="17" borderId="3" xfId="18" applyFont="1" applyFill="1" applyBorder="1" applyAlignment="1">
      <alignment horizontal="center" vertical="top" wrapText="1"/>
    </xf>
    <xf numFmtId="0" fontId="48" fillId="17" borderId="0" xfId="0" applyFont="1" applyFill="1"/>
    <xf numFmtId="0" fontId="2" fillId="0" borderId="3" xfId="0" applyFont="1" applyBorder="1" applyAlignment="1">
      <alignment vertical="top" wrapText="1"/>
    </xf>
    <xf numFmtId="0" fontId="5" fillId="14" borderId="3" xfId="0" applyFont="1" applyFill="1" applyBorder="1" applyAlignment="1">
      <alignment vertical="top"/>
    </xf>
    <xf numFmtId="0" fontId="5" fillId="14" borderId="3" xfId="18" applyFont="1" applyFill="1" applyBorder="1" applyAlignment="1">
      <alignment vertical="top" wrapText="1"/>
    </xf>
    <xf numFmtId="0" fontId="50" fillId="14" borderId="0" xfId="0" applyFont="1" applyFill="1" applyAlignment="1">
      <alignment vertical="top"/>
    </xf>
    <xf numFmtId="0" fontId="2" fillId="17" borderId="3" xfId="0" applyFont="1" applyFill="1" applyBorder="1" applyAlignment="1">
      <alignment horizontal="left" vertical="top"/>
    </xf>
    <xf numFmtId="0" fontId="5" fillId="16" borderId="3" xfId="18" applyFont="1" applyFill="1" applyBorder="1" applyAlignment="1">
      <alignment horizontal="left" vertical="top" wrapText="1"/>
    </xf>
    <xf numFmtId="0" fontId="2" fillId="0" borderId="5" xfId="18" applyFont="1" applyBorder="1" applyAlignment="1">
      <alignment horizontal="left" vertical="top" wrapText="1"/>
    </xf>
    <xf numFmtId="0" fontId="5" fillId="14" borderId="5" xfId="0" applyFont="1" applyFill="1" applyBorder="1" applyAlignment="1">
      <alignment vertical="top" wrapText="1"/>
    </xf>
    <xf numFmtId="0" fontId="2" fillId="14" borderId="5" xfId="0" applyFont="1" applyFill="1" applyBorder="1" applyAlignment="1">
      <alignment vertical="top" wrapText="1"/>
    </xf>
    <xf numFmtId="0" fontId="2" fillId="5" borderId="5" xfId="0" applyFont="1" applyFill="1" applyBorder="1" applyAlignment="1">
      <alignment vertical="top" wrapText="1"/>
    </xf>
    <xf numFmtId="0" fontId="39" fillId="5" borderId="3" xfId="0" applyFont="1" applyFill="1" applyBorder="1" applyAlignment="1">
      <alignment horizontal="center" wrapText="1"/>
    </xf>
    <xf numFmtId="0" fontId="16" fillId="8" borderId="14" xfId="18" applyFont="1" applyFill="1" applyBorder="1" applyAlignment="1">
      <alignment horizontal="center" vertical="center" wrapText="1"/>
    </xf>
    <xf numFmtId="0" fontId="51" fillId="17" borderId="3" xfId="18" applyFont="1" applyFill="1" applyBorder="1" applyAlignment="1">
      <alignment horizontal="left" vertical="top" wrapText="1"/>
    </xf>
    <xf numFmtId="0" fontId="2" fillId="17" borderId="3" xfId="18" applyFont="1" applyFill="1" applyBorder="1" applyAlignment="1">
      <alignment horizontal="left" vertical="top" wrapText="1"/>
    </xf>
    <xf numFmtId="0" fontId="2" fillId="17" borderId="3" xfId="0" applyFont="1" applyFill="1" applyBorder="1" applyAlignment="1">
      <alignment horizontal="left" vertical="top" wrapText="1"/>
    </xf>
    <xf numFmtId="0" fontId="2" fillId="17" borderId="3" xfId="0" applyFont="1" applyFill="1" applyBorder="1"/>
    <xf numFmtId="0" fontId="2" fillId="18" borderId="3" xfId="0" applyFont="1" applyFill="1" applyBorder="1" applyAlignment="1">
      <alignment horizontal="left" vertical="top"/>
    </xf>
    <xf numFmtId="0" fontId="5" fillId="18" borderId="3" xfId="18" applyFont="1" applyFill="1" applyBorder="1" applyAlignment="1">
      <alignment horizontal="left" vertical="top" wrapText="1"/>
    </xf>
    <xf numFmtId="0" fontId="2" fillId="18" borderId="3" xfId="18" applyFont="1" applyFill="1" applyBorder="1" applyAlignment="1">
      <alignment horizontal="left" vertical="top" wrapText="1"/>
    </xf>
    <xf numFmtId="0" fontId="2" fillId="18" borderId="3" xfId="0" applyFont="1" applyFill="1" applyBorder="1" applyAlignment="1">
      <alignment horizontal="left" vertical="top" wrapText="1"/>
    </xf>
    <xf numFmtId="0" fontId="2" fillId="18" borderId="3" xfId="0" applyFont="1" applyFill="1" applyBorder="1"/>
    <xf numFmtId="0" fontId="48" fillId="18" borderId="0" xfId="0" applyFont="1" applyFill="1"/>
    <xf numFmtId="0" fontId="5" fillId="14" borderId="3" xfId="0" applyFont="1" applyFill="1" applyBorder="1" applyAlignment="1">
      <alignment horizontal="left" vertical="top"/>
    </xf>
    <xf numFmtId="0" fontId="5" fillId="14" borderId="3" xfId="0" applyFont="1" applyFill="1" applyBorder="1" applyAlignment="1">
      <alignment horizontal="left" vertical="top" wrapText="1"/>
    </xf>
    <xf numFmtId="0" fontId="5" fillId="14" borderId="3" xfId="0" applyFont="1" applyFill="1" applyBorder="1"/>
    <xf numFmtId="0" fontId="52" fillId="14" borderId="0" xfId="0" applyFont="1" applyFill="1"/>
    <xf numFmtId="0" fontId="5" fillId="18" borderId="3" xfId="0" applyFont="1" applyFill="1" applyBorder="1" applyAlignment="1">
      <alignment horizontal="left" vertical="top"/>
    </xf>
    <xf numFmtId="0" fontId="5" fillId="18" borderId="3" xfId="0" applyFont="1" applyFill="1" applyBorder="1" applyAlignment="1">
      <alignment horizontal="left" vertical="top" wrapText="1"/>
    </xf>
    <xf numFmtId="0" fontId="5" fillId="18" borderId="3" xfId="0" applyFont="1" applyFill="1" applyBorder="1"/>
    <xf numFmtId="0" fontId="52" fillId="18" borderId="0" xfId="0" applyFont="1" applyFill="1"/>
    <xf numFmtId="0" fontId="5" fillId="14" borderId="17" xfId="18" applyFont="1" applyFill="1" applyBorder="1" applyAlignment="1">
      <alignment horizontal="left" vertical="top" wrapText="1"/>
    </xf>
    <xf numFmtId="0" fontId="2" fillId="14" borderId="18" xfId="18" applyFont="1" applyFill="1" applyBorder="1" applyAlignment="1">
      <alignment horizontal="left" vertical="top" wrapText="1"/>
    </xf>
    <xf numFmtId="0" fontId="2" fillId="14" borderId="14" xfId="0" applyFont="1" applyFill="1" applyBorder="1" applyAlignment="1">
      <alignment horizontal="left" vertical="top" wrapText="1"/>
    </xf>
    <xf numFmtId="0" fontId="2" fillId="18" borderId="5" xfId="0" applyFont="1" applyFill="1" applyBorder="1" applyAlignment="1">
      <alignment horizontal="left" vertical="top"/>
    </xf>
    <xf numFmtId="0" fontId="5" fillId="18" borderId="18" xfId="18" applyFont="1" applyFill="1" applyBorder="1" applyAlignment="1">
      <alignment horizontal="left" vertical="top" wrapText="1"/>
    </xf>
    <xf numFmtId="0" fontId="2" fillId="18" borderId="18" xfId="18" applyFont="1" applyFill="1" applyBorder="1" applyAlignment="1">
      <alignment horizontal="left" vertical="top" wrapText="1"/>
    </xf>
    <xf numFmtId="0" fontId="2" fillId="18" borderId="14" xfId="0" applyFont="1" applyFill="1" applyBorder="1" applyAlignment="1">
      <alignment horizontal="left" vertical="top" wrapText="1"/>
    </xf>
    <xf numFmtId="0" fontId="2" fillId="5" borderId="5" xfId="18" applyFont="1" applyFill="1" applyBorder="1" applyAlignment="1">
      <alignment horizontal="left" vertical="top" wrapText="1"/>
    </xf>
    <xf numFmtId="0" fontId="2" fillId="5" borderId="19" xfId="0" applyFont="1" applyFill="1" applyBorder="1" applyAlignment="1">
      <alignment horizontal="left" vertical="top" wrapText="1"/>
    </xf>
    <xf numFmtId="0" fontId="2" fillId="5" borderId="14" xfId="0" applyFont="1" applyFill="1" applyBorder="1" applyAlignment="1">
      <alignment horizontal="left" vertical="top" wrapText="1"/>
    </xf>
    <xf numFmtId="0" fontId="2" fillId="14" borderId="3" xfId="18" applyFont="1" applyFill="1" applyBorder="1" applyAlignment="1">
      <alignment horizontal="left" vertical="center"/>
    </xf>
    <xf numFmtId="0" fontId="2" fillId="14" borderId="0" xfId="0" applyFont="1" applyFill="1"/>
    <xf numFmtId="0" fontId="50" fillId="14" borderId="0" xfId="0" applyFont="1" applyFill="1"/>
    <xf numFmtId="0" fontId="2" fillId="14" borderId="13" xfId="18" applyFont="1" applyFill="1" applyBorder="1" applyAlignment="1">
      <alignment horizontal="left" vertical="top" wrapText="1"/>
    </xf>
    <xf numFmtId="0" fontId="5" fillId="14" borderId="11" xfId="18" applyFont="1" applyFill="1" applyBorder="1" applyAlignment="1">
      <alignment horizontal="left" vertical="top" wrapText="1"/>
    </xf>
    <xf numFmtId="0" fontId="53" fillId="5" borderId="3" xfId="0" applyFont="1" applyFill="1" applyBorder="1" applyAlignment="1">
      <alignment horizontal="left" vertical="top" wrapText="1"/>
    </xf>
    <xf numFmtId="0" fontId="53" fillId="5" borderId="3" xfId="18" applyFont="1" applyFill="1" applyBorder="1" applyAlignment="1">
      <alignment horizontal="left" vertical="top" wrapText="1"/>
    </xf>
    <xf numFmtId="0" fontId="53" fillId="5" borderId="3" xfId="0" applyFont="1" applyFill="1" applyBorder="1"/>
    <xf numFmtId="0" fontId="54" fillId="5" borderId="0" xfId="0" applyFont="1" applyFill="1"/>
    <xf numFmtId="0" fontId="2" fillId="19" borderId="3" xfId="0" applyFont="1" applyFill="1" applyBorder="1" applyAlignment="1">
      <alignment horizontal="left" vertical="top"/>
    </xf>
    <xf numFmtId="0" fontId="51" fillId="20" borderId="0" xfId="0" applyFont="1" applyFill="1" applyAlignment="1">
      <alignment vertical="top" wrapText="1"/>
    </xf>
    <xf numFmtId="0" fontId="2" fillId="19" borderId="3" xfId="18" applyFont="1" applyFill="1" applyBorder="1" applyAlignment="1">
      <alignment horizontal="left" vertical="top" wrapText="1"/>
    </xf>
    <xf numFmtId="0" fontId="2" fillId="19" borderId="3" xfId="0" applyFont="1" applyFill="1" applyBorder="1" applyAlignment="1">
      <alignment horizontal="left" vertical="top" wrapText="1"/>
    </xf>
    <xf numFmtId="0" fontId="39" fillId="19" borderId="3" xfId="0" applyFont="1" applyFill="1" applyBorder="1" applyAlignment="1">
      <alignment vertical="top" wrapText="1"/>
    </xf>
    <xf numFmtId="0" fontId="39" fillId="19" borderId="0" xfId="0" applyFont="1" applyFill="1" applyAlignment="1">
      <alignment vertical="top"/>
    </xf>
    <xf numFmtId="0" fontId="2" fillId="5" borderId="0" xfId="0" applyFont="1" applyFill="1" applyAlignment="1">
      <alignment horizontal="left" vertical="top" wrapText="1"/>
    </xf>
    <xf numFmtId="0" fontId="2" fillId="5" borderId="17" xfId="0" applyFont="1" applyFill="1" applyBorder="1" applyAlignment="1">
      <alignment vertical="top" wrapText="1"/>
    </xf>
    <xf numFmtId="0" fontId="2" fillId="5" borderId="17" xfId="18" applyFont="1" applyFill="1" applyBorder="1" applyAlignment="1">
      <alignment horizontal="left" vertical="top" wrapText="1"/>
    </xf>
    <xf numFmtId="0" fontId="48" fillId="0" borderId="11" xfId="0" applyFont="1" applyBorder="1"/>
    <xf numFmtId="0" fontId="2" fillId="5" borderId="14" xfId="18" applyFont="1" applyFill="1" applyBorder="1" applyAlignment="1">
      <alignment horizontal="left" vertical="top" wrapText="1"/>
    </xf>
    <xf numFmtId="0" fontId="2" fillId="5" borderId="12" xfId="18" applyFont="1" applyFill="1" applyBorder="1" applyAlignment="1">
      <alignment horizontal="left" vertical="top" wrapText="1"/>
    </xf>
    <xf numFmtId="0" fontId="2" fillId="5" borderId="10" xfId="18" applyFont="1" applyFill="1" applyBorder="1" applyAlignment="1">
      <alignment horizontal="left" vertical="top" wrapText="1"/>
    </xf>
    <xf numFmtId="0" fontId="20" fillId="5" borderId="0" xfId="0" applyFont="1" applyFill="1"/>
    <xf numFmtId="0" fontId="53" fillId="21" borderId="3" xfId="0" applyFont="1" applyFill="1" applyBorder="1" applyAlignment="1">
      <alignment horizontal="left" vertical="top"/>
    </xf>
    <xf numFmtId="0" fontId="5" fillId="21" borderId="3" xfId="18" applyFont="1" applyFill="1" applyBorder="1" applyAlignment="1">
      <alignment horizontal="left" vertical="top" wrapText="1"/>
    </xf>
    <xf numFmtId="0" fontId="53" fillId="21" borderId="3" xfId="18" applyFont="1" applyFill="1" applyBorder="1" applyAlignment="1">
      <alignment horizontal="left" vertical="top" wrapText="1"/>
    </xf>
    <xf numFmtId="0" fontId="53" fillId="21" borderId="3" xfId="0" applyFont="1" applyFill="1" applyBorder="1" applyAlignment="1">
      <alignment horizontal="left" vertical="top" wrapText="1"/>
    </xf>
    <xf numFmtId="0" fontId="53" fillId="21" borderId="3" xfId="0" applyFont="1" applyFill="1" applyBorder="1"/>
    <xf numFmtId="0" fontId="54" fillId="21" borderId="0" xfId="0" applyFont="1" applyFill="1"/>
    <xf numFmtId="0" fontId="2" fillId="21" borderId="3" xfId="0" applyFont="1" applyFill="1" applyBorder="1" applyAlignment="1">
      <alignment horizontal="left" vertical="top"/>
    </xf>
    <xf numFmtId="0" fontId="5" fillId="21" borderId="3" xfId="0" applyFont="1" applyFill="1" applyBorder="1" applyAlignment="1">
      <alignment vertical="top" wrapText="1"/>
    </xf>
    <xf numFmtId="0" fontId="2" fillId="21" borderId="3" xfId="18" applyFont="1" applyFill="1" applyBorder="1" applyAlignment="1">
      <alignment horizontal="left" vertical="top" wrapText="1"/>
    </xf>
    <xf numFmtId="0" fontId="2" fillId="21" borderId="3" xfId="0" applyFont="1" applyFill="1" applyBorder="1" applyAlignment="1">
      <alignment horizontal="left" vertical="top" wrapText="1"/>
    </xf>
    <xf numFmtId="0" fontId="2" fillId="21" borderId="3" xfId="0" applyFont="1" applyFill="1" applyBorder="1"/>
    <xf numFmtId="0" fontId="48" fillId="21" borderId="0" xfId="0" applyFont="1" applyFill="1"/>
    <xf numFmtId="0" fontId="5" fillId="21" borderId="3" xfId="0" applyFont="1" applyFill="1" applyBorder="1" applyAlignment="1">
      <alignment horizontal="left" vertical="top"/>
    </xf>
    <xf numFmtId="0" fontId="5" fillId="21" borderId="3" xfId="0" applyFont="1" applyFill="1" applyBorder="1" applyAlignment="1">
      <alignment horizontal="left" vertical="top" wrapText="1"/>
    </xf>
    <xf numFmtId="0" fontId="5" fillId="21" borderId="3" xfId="0" applyFont="1" applyFill="1" applyBorder="1"/>
    <xf numFmtId="0" fontId="52" fillId="21" borderId="0" xfId="0" applyFont="1" applyFill="1"/>
    <xf numFmtId="165" fontId="48" fillId="0" borderId="0" xfId="14" applyNumberFormat="1" applyFont="1" applyAlignment="1">
      <alignment horizontal="center" vertical="top"/>
    </xf>
    <xf numFmtId="164" fontId="48" fillId="0" borderId="0" xfId="14" applyFont="1" applyAlignment="1">
      <alignment vertical="top"/>
    </xf>
    <xf numFmtId="165" fontId="48" fillId="0" borderId="0" xfId="14" applyNumberFormat="1" applyFont="1" applyAlignment="1">
      <alignment vertical="top"/>
    </xf>
    <xf numFmtId="165" fontId="20" fillId="5" borderId="0" xfId="13" applyNumberFormat="1" applyFont="1" applyFill="1" applyAlignment="1">
      <alignment horizontal="right" vertical="top"/>
    </xf>
    <xf numFmtId="165" fontId="2" fillId="0" borderId="0" xfId="14" applyNumberFormat="1" applyFont="1" applyAlignment="1">
      <alignment horizontal="center" vertical="top"/>
    </xf>
    <xf numFmtId="164" fontId="2" fillId="0" borderId="0" xfId="14" applyFont="1" applyAlignment="1">
      <alignment vertical="top"/>
    </xf>
    <xf numFmtId="165" fontId="2" fillId="0" borderId="0" xfId="14" applyNumberFormat="1" applyFont="1" applyAlignment="1">
      <alignment horizontal="right" vertical="top"/>
    </xf>
    <xf numFmtId="165" fontId="2" fillId="0" borderId="0" xfId="14" applyNumberFormat="1" applyFont="1" applyAlignment="1">
      <alignment vertical="top"/>
    </xf>
    <xf numFmtId="164" fontId="21" fillId="0" borderId="0" xfId="14" applyFont="1" applyAlignment="1">
      <alignment horizontal="right" vertical="top"/>
    </xf>
    <xf numFmtId="165" fontId="43" fillId="0" borderId="0" xfId="14" applyNumberFormat="1" applyFont="1" applyAlignment="1">
      <alignment vertical="top"/>
    </xf>
    <xf numFmtId="164" fontId="48" fillId="0" borderId="0" xfId="14" applyFont="1" applyAlignment="1">
      <alignment vertical="top" wrapText="1"/>
    </xf>
    <xf numFmtId="165" fontId="48" fillId="0" borderId="0" xfId="14" applyNumberFormat="1" applyFont="1" applyAlignment="1">
      <alignment vertical="top" wrapText="1"/>
    </xf>
    <xf numFmtId="164" fontId="68" fillId="0" borderId="0" xfId="14" applyAlignment="1">
      <alignment vertical="top"/>
    </xf>
    <xf numFmtId="164" fontId="68" fillId="0" borderId="0" xfId="14" applyAlignment="1">
      <alignment vertical="top" wrapText="1"/>
    </xf>
    <xf numFmtId="165" fontId="68" fillId="0" borderId="0" xfId="14" applyNumberFormat="1" applyAlignment="1">
      <alignment vertical="top"/>
    </xf>
    <xf numFmtId="165" fontId="68" fillId="0" borderId="0" xfId="14" applyNumberFormat="1" applyAlignment="1">
      <alignment vertical="top" wrapText="1"/>
    </xf>
    <xf numFmtId="164" fontId="55" fillId="5" borderId="0" xfId="14" applyFont="1" applyFill="1" applyAlignment="1">
      <alignment vertical="top" wrapText="1"/>
    </xf>
    <xf numFmtId="165" fontId="55" fillId="5" borderId="0" xfId="14" applyNumberFormat="1" applyFont="1" applyFill="1" applyAlignment="1">
      <alignment vertical="top" wrapText="1"/>
    </xf>
    <xf numFmtId="164" fontId="56" fillId="0" borderId="0" xfId="14" applyFont="1" applyAlignment="1">
      <alignment vertical="top"/>
    </xf>
    <xf numFmtId="164" fontId="57" fillId="0" borderId="0" xfId="14" applyFont="1" applyAlignment="1">
      <alignment vertical="top"/>
    </xf>
    <xf numFmtId="165" fontId="57" fillId="0" borderId="0" xfId="14" applyNumberFormat="1" applyFont="1" applyAlignment="1">
      <alignment vertical="top"/>
    </xf>
    <xf numFmtId="165" fontId="16" fillId="8" borderId="3" xfId="14" applyNumberFormat="1" applyFont="1" applyFill="1" applyBorder="1" applyAlignment="1">
      <alignment horizontal="center" vertical="center" wrapText="1"/>
    </xf>
    <xf numFmtId="164" fontId="16" fillId="8" borderId="3" xfId="14" applyFont="1" applyFill="1" applyBorder="1" applyAlignment="1">
      <alignment horizontal="center" vertical="center" wrapText="1"/>
    </xf>
    <xf numFmtId="164" fontId="16" fillId="8" borderId="14" xfId="14" applyFont="1" applyFill="1" applyBorder="1" applyAlignment="1">
      <alignment horizontal="center" vertical="center" wrapText="1"/>
    </xf>
    <xf numFmtId="165" fontId="58" fillId="5" borderId="3" xfId="15" applyNumberFormat="1" applyFont="1" applyFill="1" applyBorder="1" applyAlignment="1">
      <alignment horizontal="left" vertical="top"/>
    </xf>
    <xf numFmtId="164" fontId="59" fillId="0" borderId="3" xfId="14" applyFont="1" applyBorder="1" applyAlignment="1">
      <alignment horizontal="left" vertical="top" wrapText="1"/>
    </xf>
    <xf numFmtId="164" fontId="59" fillId="0" borderId="14" xfId="14" applyFont="1" applyBorder="1" applyAlignment="1">
      <alignment horizontal="left" vertical="top" wrapText="1"/>
    </xf>
    <xf numFmtId="165" fontId="60" fillId="0" borderId="0" xfId="14" applyNumberFormat="1" applyFont="1" applyAlignment="1">
      <alignment vertical="top"/>
    </xf>
    <xf numFmtId="164" fontId="60" fillId="0" borderId="0" xfId="14" applyFont="1" applyAlignment="1">
      <alignment vertical="top"/>
    </xf>
    <xf numFmtId="165" fontId="2" fillId="5" borderId="3" xfId="15" applyNumberFormat="1" applyFont="1" applyFill="1" applyBorder="1" applyAlignment="1">
      <alignment horizontal="left" vertical="top"/>
    </xf>
    <xf numFmtId="164" fontId="61" fillId="0" borderId="3" xfId="14" applyFont="1" applyBorder="1" applyAlignment="1">
      <alignment horizontal="left" vertical="top" wrapText="1"/>
    </xf>
    <xf numFmtId="164" fontId="61" fillId="0" borderId="14" xfId="14" applyFont="1" applyBorder="1" applyAlignment="1">
      <alignment horizontal="left" vertical="top" wrapText="1"/>
    </xf>
    <xf numFmtId="164" fontId="62" fillId="0" borderId="0" xfId="14" applyFont="1" applyAlignment="1">
      <alignment vertical="top"/>
    </xf>
    <xf numFmtId="165" fontId="59" fillId="0" borderId="3" xfId="14" applyNumberFormat="1" applyFont="1" applyBorder="1" applyAlignment="1">
      <alignment horizontal="center" vertical="top" wrapText="1"/>
    </xf>
    <xf numFmtId="0" fontId="61" fillId="0" borderId="3" xfId="14" applyNumberFormat="1" applyFont="1" applyBorder="1" applyAlignment="1">
      <alignment horizontal="center" vertical="top" wrapText="1"/>
    </xf>
    <xf numFmtId="165" fontId="2" fillId="5" borderId="0" xfId="15" applyNumberFormat="1" applyFont="1" applyFill="1" applyAlignment="1">
      <alignment horizontal="left" vertical="top"/>
    </xf>
    <xf numFmtId="164" fontId="61" fillId="0" borderId="0" xfId="14" applyFont="1" applyAlignment="1">
      <alignment horizontal="left" vertical="top" wrapText="1"/>
    </xf>
    <xf numFmtId="165" fontId="63" fillId="0" borderId="0" xfId="14" applyNumberFormat="1" applyFont="1" applyAlignment="1">
      <alignment horizontal="center" vertical="top" wrapText="1"/>
    </xf>
    <xf numFmtId="168" fontId="64" fillId="0" borderId="0" xfId="14" applyNumberFormat="1" applyFont="1" applyAlignment="1">
      <alignment horizontal="center" vertical="top" wrapText="1"/>
    </xf>
    <xf numFmtId="165" fontId="61" fillId="0" borderId="0" xfId="14" applyNumberFormat="1" applyFont="1" applyAlignment="1">
      <alignment horizontal="center" vertical="top" wrapText="1"/>
    </xf>
    <xf numFmtId="164" fontId="15" fillId="5" borderId="0" xfId="14" applyFont="1" applyFill="1" applyAlignment="1">
      <alignment horizontal="left" vertical="top" wrapText="1"/>
    </xf>
    <xf numFmtId="164" fontId="65" fillId="0" borderId="0" xfId="14" applyFont="1" applyAlignment="1">
      <alignment vertical="center"/>
    </xf>
    <xf numFmtId="0" fontId="16" fillId="8" borderId="3" xfId="14" applyNumberFormat="1" applyFont="1" applyFill="1" applyBorder="1" applyAlignment="1">
      <alignment horizontal="center" vertical="center" wrapText="1"/>
    </xf>
    <xf numFmtId="164" fontId="56" fillId="0" borderId="3" xfId="14" applyFont="1" applyBorder="1" applyAlignment="1">
      <alignment horizontal="left" vertical="top" wrapText="1"/>
    </xf>
    <xf numFmtId="165" fontId="66" fillId="0" borderId="3" xfId="14" applyNumberFormat="1" applyFont="1" applyBorder="1" applyAlignment="1">
      <alignment horizontal="left" vertical="top" wrapText="1"/>
    </xf>
    <xf numFmtId="164" fontId="66" fillId="0" borderId="0" xfId="14" applyFont="1" applyAlignment="1">
      <alignment horizontal="left" vertical="top" wrapText="1"/>
    </xf>
    <xf numFmtId="164" fontId="66" fillId="0" borderId="0" xfId="14" applyFont="1" applyAlignment="1">
      <alignment horizontal="justify" vertical="top" wrapText="1"/>
    </xf>
    <xf numFmtId="165" fontId="48" fillId="0" borderId="0" xfId="14" applyNumberFormat="1" applyFont="1" applyAlignment="1">
      <alignment horizontal="left" vertical="top"/>
    </xf>
    <xf numFmtId="164" fontId="48" fillId="0" borderId="0" xfId="14" applyFont="1" applyAlignment="1">
      <alignment horizontal="left" vertical="top"/>
    </xf>
    <xf numFmtId="165" fontId="57" fillId="22" borderId="3" xfId="14" applyNumberFormat="1" applyFont="1" applyFill="1" applyBorder="1" applyAlignment="1">
      <alignment horizontal="center" vertical="top" wrapText="1"/>
    </xf>
    <xf numFmtId="165" fontId="66" fillId="22" borderId="3" xfId="14" applyNumberFormat="1" applyFont="1" applyFill="1" applyBorder="1" applyAlignment="1">
      <alignment horizontal="center" vertical="top" wrapText="1"/>
    </xf>
    <xf numFmtId="165" fontId="56" fillId="22" borderId="3" xfId="14" applyNumberFormat="1" applyFont="1" applyFill="1" applyBorder="1" applyAlignment="1">
      <alignment horizontal="center" vertical="top" wrapText="1"/>
    </xf>
    <xf numFmtId="165" fontId="67" fillId="22" borderId="3" xfId="14" applyNumberFormat="1" applyFont="1" applyFill="1" applyBorder="1" applyAlignment="1">
      <alignment horizontal="center" vertical="top" wrapText="1"/>
    </xf>
    <xf numFmtId="165" fontId="2" fillId="5" borderId="3" xfId="15" applyNumberFormat="1" applyFont="1" applyFill="1" applyBorder="1" applyAlignment="1">
      <alignment horizontal="center" vertical="top"/>
    </xf>
    <xf numFmtId="0" fontId="2" fillId="5" borderId="3" xfId="15" applyNumberFormat="1" applyFont="1" applyFill="1" applyBorder="1" applyAlignment="1">
      <alignment horizontal="center" vertical="top"/>
    </xf>
    <xf numFmtId="168" fontId="2" fillId="5" borderId="3" xfId="15" applyNumberFormat="1" applyFont="1" applyFill="1" applyBorder="1" applyAlignment="1">
      <alignment horizontal="center" vertical="top"/>
    </xf>
    <xf numFmtId="167" fontId="5" fillId="0" borderId="0" xfId="13" applyNumberFormat="1" applyFont="1" applyAlignment="1">
      <alignment horizontal="left" vertical="top"/>
    </xf>
    <xf numFmtId="167" fontId="2" fillId="0" borderId="0" xfId="13" applyNumberFormat="1" applyAlignment="1">
      <alignment vertical="top"/>
    </xf>
    <xf numFmtId="0" fontId="16" fillId="8" borderId="7" xfId="11" applyFont="1" applyFill="1" applyBorder="1" applyAlignment="1">
      <alignment horizontal="left" vertical="top" wrapText="1"/>
    </xf>
    <xf numFmtId="0" fontId="0" fillId="0" borderId="6" xfId="0" applyBorder="1" applyAlignment="1">
      <alignment vertical="top"/>
    </xf>
    <xf numFmtId="0" fontId="16" fillId="8" borderId="3" xfId="11" applyFont="1" applyFill="1" applyBorder="1" applyAlignment="1">
      <alignment horizontal="left" vertical="center" wrapText="1"/>
    </xf>
    <xf numFmtId="0" fontId="2" fillId="9" borderId="3" xfId="11" applyFill="1" applyBorder="1" applyAlignment="1">
      <alignment horizontal="center" vertical="center" wrapText="1"/>
    </xf>
    <xf numFmtId="0" fontId="2" fillId="9" borderId="4" xfId="11" applyFill="1" applyBorder="1" applyAlignment="1">
      <alignment horizontal="center" vertical="center" wrapText="1"/>
    </xf>
    <xf numFmtId="0" fontId="12" fillId="0" borderId="5" xfId="11" applyFont="1" applyBorder="1" applyAlignment="1">
      <alignment horizontal="left" vertical="top" wrapText="1"/>
    </xf>
    <xf numFmtId="0" fontId="19" fillId="11" borderId="0" xfId="11" applyFont="1" applyFill="1" applyAlignment="1">
      <alignment horizontal="center"/>
    </xf>
    <xf numFmtId="0" fontId="20" fillId="0" borderId="0" xfId="11" applyFont="1" applyAlignment="1">
      <alignment horizontal="center" vertical="center"/>
    </xf>
    <xf numFmtId="0" fontId="21" fillId="0" borderId="0" xfId="11" applyFont="1" applyAlignment="1">
      <alignment horizontal="left" vertical="center"/>
    </xf>
    <xf numFmtId="0" fontId="21" fillId="0" borderId="0" xfId="11" applyFont="1" applyAlignment="1">
      <alignment horizontal="right" vertical="center"/>
    </xf>
    <xf numFmtId="0" fontId="20" fillId="0" borderId="0" xfId="11" applyFont="1" applyAlignment="1">
      <alignment horizontal="left" vertical="top" wrapText="1"/>
    </xf>
    <xf numFmtId="0" fontId="20" fillId="0" borderId="0" xfId="11" applyFont="1" applyAlignment="1">
      <alignment horizontal="left" vertical="top"/>
    </xf>
    <xf numFmtId="0" fontId="2" fillId="5" borderId="3" xfId="18" applyFont="1" applyFill="1" applyBorder="1" applyAlignment="1">
      <alignment horizontal="left" vertical="top" wrapText="1"/>
    </xf>
    <xf numFmtId="0" fontId="16" fillId="8" borderId="3" xfId="0" applyFont="1" applyFill="1" applyBorder="1" applyAlignment="1">
      <alignment horizontal="center" vertical="top"/>
    </xf>
    <xf numFmtId="0" fontId="26" fillId="11" borderId="0" xfId="11" applyFont="1" applyFill="1" applyAlignment="1">
      <alignment horizontal="center" vertical="top"/>
    </xf>
    <xf numFmtId="0" fontId="34" fillId="0" borderId="3" xfId="18" applyFont="1" applyBorder="1" applyAlignment="1">
      <alignment horizontal="left" vertical="top" wrapText="1"/>
    </xf>
    <xf numFmtId="0" fontId="19" fillId="11" borderId="0" xfId="0" applyFont="1" applyFill="1" applyAlignment="1">
      <alignment horizontal="center"/>
    </xf>
    <xf numFmtId="0" fontId="40" fillId="0" borderId="0" xfId="17" applyFont="1" applyAlignment="1">
      <alignment horizontal="left" vertical="top" wrapText="1"/>
    </xf>
    <xf numFmtId="0" fontId="20" fillId="0" borderId="0" xfId="17" applyFont="1" applyAlignment="1">
      <alignment horizontal="left" vertical="top" wrapText="1"/>
    </xf>
    <xf numFmtId="0" fontId="17" fillId="0" borderId="0" xfId="0" applyFont="1" applyAlignment="1">
      <alignment horizontal="right" vertical="center"/>
    </xf>
    <xf numFmtId="0" fontId="19" fillId="11" borderId="0" xfId="0" applyFont="1" applyFill="1" applyAlignment="1">
      <alignment horizontal="center" vertical="center"/>
    </xf>
    <xf numFmtId="0" fontId="17" fillId="0" borderId="0" xfId="0" applyFont="1" applyAlignment="1">
      <alignment horizontal="center" vertical="center"/>
    </xf>
    <xf numFmtId="0" fontId="43" fillId="0" borderId="0" xfId="0" applyFont="1" applyAlignment="1">
      <alignment horizontal="right" vertical="center"/>
    </xf>
    <xf numFmtId="0" fontId="2" fillId="0" borderId="3" xfId="18" applyFont="1" applyBorder="1" applyAlignment="1">
      <alignment horizontal="left" vertical="top" wrapText="1"/>
    </xf>
    <xf numFmtId="167" fontId="2" fillId="0" borderId="3" xfId="18" applyNumberFormat="1" applyFont="1" applyBorder="1" applyAlignment="1">
      <alignment horizontal="left" vertical="top" wrapText="1"/>
    </xf>
    <xf numFmtId="0" fontId="16" fillId="8" borderId="11" xfId="0" applyFont="1" applyFill="1" applyBorder="1" applyAlignment="1">
      <alignment horizontal="center" wrapText="1"/>
    </xf>
    <xf numFmtId="0" fontId="43" fillId="0" borderId="15" xfId="0" applyFont="1" applyBorder="1" applyAlignment="1">
      <alignment horizontal="right" vertical="center"/>
    </xf>
    <xf numFmtId="0" fontId="16" fillId="8" borderId="4" xfId="0" applyFont="1" applyFill="1" applyBorder="1" applyAlignment="1">
      <alignment horizontal="center" wrapText="1"/>
    </xf>
    <xf numFmtId="0" fontId="5" fillId="14" borderId="3" xfId="18" applyFont="1" applyFill="1" applyBorder="1" applyAlignment="1">
      <alignment vertical="top"/>
    </xf>
    <xf numFmtId="0" fontId="5" fillId="14" borderId="3" xfId="18" applyFont="1" applyFill="1" applyBorder="1" applyAlignment="1">
      <alignment horizontal="left" vertical="top"/>
    </xf>
    <xf numFmtId="0" fontId="5" fillId="17" borderId="3" xfId="18" applyFont="1" applyFill="1" applyBorder="1" applyAlignment="1">
      <alignment horizontal="left" vertical="top"/>
    </xf>
    <xf numFmtId="0" fontId="16" fillId="12" borderId="3" xfId="18" applyFont="1" applyFill="1" applyBorder="1" applyAlignment="1">
      <alignment horizontal="left" vertical="top"/>
    </xf>
    <xf numFmtId="0" fontId="5" fillId="14" borderId="4" xfId="18" applyFont="1" applyFill="1" applyBorder="1" applyAlignment="1">
      <alignment vertical="top"/>
    </xf>
    <xf numFmtId="0" fontId="5" fillId="14" borderId="3" xfId="18" applyFont="1" applyFill="1" applyBorder="1" applyAlignment="1">
      <alignment horizontal="left" vertical="center"/>
    </xf>
    <xf numFmtId="0" fontId="16" fillId="17" borderId="3" xfId="18" applyFont="1" applyFill="1" applyBorder="1" applyAlignment="1">
      <alignment horizontal="left" vertical="center"/>
    </xf>
    <xf numFmtId="164" fontId="19" fillId="11" borderId="0" xfId="14" applyFont="1" applyFill="1" applyAlignment="1">
      <alignment horizontal="center" vertical="top"/>
    </xf>
    <xf numFmtId="164" fontId="21" fillId="0" borderId="0" xfId="14" applyFont="1" applyAlignment="1">
      <alignment horizontal="left" vertical="top"/>
    </xf>
    <xf numFmtId="164" fontId="21" fillId="0" borderId="0" xfId="14" applyFont="1" applyAlignment="1">
      <alignment horizontal="right" vertical="top"/>
    </xf>
    <xf numFmtId="164" fontId="15" fillId="5" borderId="0" xfId="14" applyFont="1" applyFill="1" applyAlignment="1">
      <alignment horizontal="left" vertical="top" wrapText="1"/>
    </xf>
    <xf numFmtId="164" fontId="16" fillId="8" borderId="16" xfId="14" applyFont="1" applyFill="1" applyBorder="1" applyAlignment="1">
      <alignment horizontal="center" vertical="center" wrapText="1"/>
    </xf>
    <xf numFmtId="165" fontId="61" fillId="0" borderId="3" xfId="14" applyNumberFormat="1" applyFont="1" applyBorder="1" applyAlignment="1">
      <alignment horizontal="left" vertical="top" wrapText="1"/>
    </xf>
    <xf numFmtId="164" fontId="16" fillId="8" borderId="3" xfId="14" applyFont="1" applyFill="1" applyBorder="1" applyAlignment="1">
      <alignment horizontal="center" vertical="center" wrapText="1"/>
    </xf>
    <xf numFmtId="165" fontId="59" fillId="0" borderId="3" xfId="14" applyNumberFormat="1" applyFont="1" applyBorder="1" applyAlignment="1">
      <alignment horizontal="left" vertical="top" wrapText="1"/>
    </xf>
    <xf numFmtId="164" fontId="56" fillId="0" borderId="3" xfId="14" applyFont="1" applyBorder="1" applyAlignment="1">
      <alignment horizontal="left" vertical="top" wrapText="1"/>
    </xf>
    <xf numFmtId="165" fontId="16" fillId="8" borderId="5" xfId="14" applyNumberFormat="1" applyFont="1" applyFill="1" applyBorder="1" applyAlignment="1">
      <alignment horizontal="center" vertical="center" wrapText="1"/>
    </xf>
    <xf numFmtId="165" fontId="16" fillId="8" borderId="19" xfId="14" applyNumberFormat="1" applyFont="1" applyFill="1" applyBorder="1" applyAlignment="1">
      <alignment horizontal="center" vertical="center" wrapText="1"/>
    </xf>
    <xf numFmtId="164" fontId="16" fillId="8" borderId="4" xfId="14" applyFont="1" applyFill="1" applyBorder="1" applyAlignment="1">
      <alignment horizontal="center" vertical="center" wrapText="1"/>
    </xf>
    <xf numFmtId="165" fontId="16" fillId="8" borderId="3" xfId="14" applyNumberFormat="1" applyFont="1" applyFill="1" applyBorder="1" applyAlignment="1">
      <alignment horizontal="center" vertical="center" wrapText="1"/>
    </xf>
    <xf numFmtId="0" fontId="2" fillId="26" borderId="3" xfId="0" applyFont="1" applyFill="1" applyBorder="1" applyAlignment="1">
      <alignment horizontal="left" vertical="top"/>
    </xf>
    <xf numFmtId="0" fontId="2" fillId="0" borderId="3" xfId="18" applyFont="1" applyFill="1" applyBorder="1" applyAlignment="1">
      <alignment horizontal="left" vertical="top" wrapText="1"/>
    </xf>
    <xf numFmtId="0" fontId="2" fillId="0" borderId="3" xfId="0" applyFont="1" applyFill="1" applyBorder="1" applyAlignment="1">
      <alignment horizontal="left" vertical="top"/>
    </xf>
    <xf numFmtId="0" fontId="2" fillId="0" borderId="5" xfId="0" applyFont="1" applyFill="1" applyBorder="1" applyAlignment="1">
      <alignment vertical="top" wrapText="1"/>
    </xf>
    <xf numFmtId="0" fontId="72" fillId="0" borderId="2" xfId="0" applyFont="1" applyFill="1" applyBorder="1" applyAlignment="1">
      <alignment horizontal="left" vertical="top"/>
    </xf>
    <xf numFmtId="0" fontId="2" fillId="0" borderId="3" xfId="0" applyFont="1" applyFill="1" applyBorder="1" applyAlignment="1">
      <alignment horizontal="left" vertical="top" wrapText="1"/>
    </xf>
    <xf numFmtId="0" fontId="2" fillId="0" borderId="3" xfId="0" applyFont="1" applyFill="1" applyBorder="1"/>
    <xf numFmtId="0" fontId="48" fillId="0" borderId="0" xfId="0" applyFont="1" applyFill="1" applyAlignment="1">
      <alignment wrapText="1"/>
    </xf>
    <xf numFmtId="0" fontId="2" fillId="0" borderId="3" xfId="0" applyFont="1" applyFill="1" applyBorder="1" applyAlignment="1">
      <alignment vertical="top" wrapText="1"/>
    </xf>
    <xf numFmtId="0" fontId="2" fillId="0" borderId="14" xfId="18" applyFont="1" applyFill="1" applyBorder="1" applyAlignment="1">
      <alignment horizontal="left" vertical="top" wrapText="1"/>
    </xf>
    <xf numFmtId="0" fontId="72" fillId="0" borderId="2" xfId="0" applyFont="1" applyFill="1" applyBorder="1" applyAlignment="1">
      <alignment horizontal="left" vertical="top" wrapText="1"/>
    </xf>
    <xf numFmtId="0" fontId="17" fillId="0" borderId="0" xfId="0" applyFont="1" applyFill="1" applyAlignment="1">
      <alignment vertical="center"/>
    </xf>
    <xf numFmtId="0" fontId="17" fillId="0" borderId="0" xfId="0" applyFont="1" applyFill="1" applyAlignment="1">
      <alignment horizontal="left" vertical="center"/>
    </xf>
    <xf numFmtId="0" fontId="70" fillId="23" borderId="2" xfId="27" applyFont="1" applyFill="1" applyBorder="1" applyAlignment="1">
      <alignment horizontal="left" vertical="top" wrapText="1"/>
    </xf>
    <xf numFmtId="0" fontId="70" fillId="24" borderId="2" xfId="27" applyFont="1" applyFill="1" applyBorder="1" applyAlignment="1">
      <alignment vertical="top" wrapText="1"/>
    </xf>
    <xf numFmtId="0" fontId="39" fillId="0" borderId="0" xfId="0" applyFont="1" applyFill="1"/>
    <xf numFmtId="0" fontId="4" fillId="0" borderId="0" xfId="0" applyFont="1" applyFill="1"/>
    <xf numFmtId="0" fontId="54" fillId="0" borderId="0" xfId="0" applyFont="1" applyFill="1"/>
    <xf numFmtId="0" fontId="2" fillId="0" borderId="0" xfId="0" applyFont="1" applyFill="1"/>
    <xf numFmtId="0" fontId="48" fillId="25" borderId="0" xfId="0" applyFont="1" applyFill="1" applyAlignment="1">
      <alignment wrapText="1"/>
    </xf>
    <xf numFmtId="0" fontId="48" fillId="24" borderId="0" xfId="0" applyFont="1" applyFill="1" applyAlignment="1">
      <alignment wrapText="1"/>
    </xf>
    <xf numFmtId="0" fontId="2" fillId="27" borderId="3" xfId="0" applyFont="1" applyFill="1" applyBorder="1" applyAlignment="1">
      <alignment horizontal="left" vertical="top"/>
    </xf>
    <xf numFmtId="0" fontId="16" fillId="27" borderId="3" xfId="18" applyFont="1" applyFill="1" applyBorder="1" applyAlignment="1">
      <alignment horizontal="left" vertical="top"/>
    </xf>
    <xf numFmtId="0" fontId="16" fillId="27" borderId="3" xfId="18" applyFont="1" applyFill="1" applyBorder="1" applyAlignment="1">
      <alignment horizontal="left" vertical="center"/>
    </xf>
    <xf numFmtId="0" fontId="46" fillId="27" borderId="3" xfId="18" applyFont="1" applyFill="1" applyBorder="1" applyAlignment="1">
      <alignment horizontal="left" vertical="center"/>
    </xf>
    <xf numFmtId="0" fontId="39" fillId="28" borderId="0" xfId="0" applyFont="1" applyFill="1"/>
    <xf numFmtId="0" fontId="39" fillId="27" borderId="0" xfId="0" applyFont="1" applyFill="1"/>
    <xf numFmtId="0" fontId="20" fillId="14" borderId="0" xfId="0" applyFont="1" applyFill="1"/>
    <xf numFmtId="0" fontId="20" fillId="25" borderId="0" xfId="0" applyFont="1" applyFill="1" applyAlignment="1">
      <alignment wrapText="1"/>
    </xf>
    <xf numFmtId="0" fontId="2" fillId="25" borderId="3" xfId="18" applyFont="1" applyFill="1" applyBorder="1" applyAlignment="1">
      <alignment horizontal="left" vertical="top" wrapText="1"/>
    </xf>
    <xf numFmtId="0" fontId="50" fillId="25" borderId="0" xfId="0" applyFont="1" applyFill="1"/>
    <xf numFmtId="0" fontId="16" fillId="29" borderId="3" xfId="18" applyFont="1" applyFill="1" applyBorder="1" applyAlignment="1">
      <alignment horizontal="left" vertical="top"/>
    </xf>
    <xf numFmtId="0" fontId="16" fillId="29" borderId="3" xfId="18" applyFont="1" applyFill="1" applyBorder="1" applyAlignment="1">
      <alignment horizontal="left" vertical="top"/>
    </xf>
    <xf numFmtId="0" fontId="16" fillId="29" borderId="3" xfId="18" applyFont="1" applyFill="1" applyBorder="1" applyAlignment="1">
      <alignment horizontal="left" vertical="center"/>
    </xf>
    <xf numFmtId="0" fontId="46" fillId="29" borderId="3" xfId="18" applyFont="1" applyFill="1" applyBorder="1" applyAlignment="1">
      <alignment horizontal="left" vertical="center"/>
    </xf>
    <xf numFmtId="0" fontId="39" fillId="30" borderId="0" xfId="0" applyFont="1" applyFill="1"/>
    <xf numFmtId="0" fontId="2" fillId="31" borderId="3" xfId="0" applyFont="1" applyFill="1" applyBorder="1" applyAlignment="1">
      <alignment horizontal="left" vertical="top"/>
    </xf>
    <xf numFmtId="0" fontId="2" fillId="31" borderId="3" xfId="18" applyFont="1" applyFill="1" applyBorder="1" applyAlignment="1">
      <alignment horizontal="left" vertical="top" wrapText="1"/>
    </xf>
    <xf numFmtId="0" fontId="2" fillId="31" borderId="3" xfId="0" applyFont="1" applyFill="1" applyBorder="1" applyAlignment="1">
      <alignment horizontal="left" vertical="top" wrapText="1"/>
    </xf>
    <xf numFmtId="0" fontId="2" fillId="31" borderId="3" xfId="0" applyFont="1" applyFill="1" applyBorder="1"/>
    <xf numFmtId="0" fontId="48" fillId="31" borderId="0" xfId="0" applyFont="1" applyFill="1" applyAlignment="1">
      <alignment wrapText="1"/>
    </xf>
    <xf numFmtId="0" fontId="70" fillId="23" borderId="20" xfId="27" applyFont="1" applyFill="1" applyBorder="1" applyAlignment="1">
      <alignment horizontal="left" vertical="top" wrapText="1"/>
    </xf>
    <xf numFmtId="0" fontId="2" fillId="24" borderId="3" xfId="0" applyFont="1" applyFill="1" applyBorder="1" applyAlignment="1">
      <alignment horizontal="left" vertical="top"/>
    </xf>
    <xf numFmtId="0" fontId="2" fillId="32" borderId="3" xfId="18" applyFont="1" applyFill="1" applyBorder="1" applyAlignment="1">
      <alignment horizontal="left" vertical="top" wrapText="1"/>
    </xf>
    <xf numFmtId="0" fontId="2" fillId="32" borderId="3" xfId="0" applyFont="1" applyFill="1" applyBorder="1" applyAlignment="1">
      <alignment horizontal="left" vertical="top" wrapText="1"/>
    </xf>
    <xf numFmtId="0" fontId="2" fillId="24" borderId="3" xfId="0" applyFont="1" applyFill="1" applyBorder="1"/>
    <xf numFmtId="0" fontId="20" fillId="24" borderId="0" xfId="0" applyFont="1" applyFill="1"/>
    <xf numFmtId="0" fontId="2" fillId="24" borderId="3" xfId="0" applyFont="1" applyFill="1" applyBorder="1" applyAlignment="1">
      <alignment horizontal="left" vertical="top" wrapText="1"/>
    </xf>
    <xf numFmtId="0" fontId="48" fillId="24" borderId="0" xfId="0" applyFont="1" applyFill="1"/>
    <xf numFmtId="0" fontId="2" fillId="24" borderId="3" xfId="18" applyFont="1" applyFill="1" applyBorder="1" applyAlignment="1">
      <alignment horizontal="left" vertical="top" wrapText="1"/>
    </xf>
    <xf numFmtId="0" fontId="2" fillId="32" borderId="3" xfId="0" applyFont="1" applyFill="1" applyBorder="1" applyAlignment="1">
      <alignment vertical="top" wrapText="1"/>
    </xf>
    <xf numFmtId="0" fontId="2" fillId="24" borderId="5" xfId="0" applyFont="1" applyFill="1" applyBorder="1" applyAlignment="1">
      <alignment horizontal="left" vertical="top"/>
    </xf>
    <xf numFmtId="0" fontId="2" fillId="32" borderId="5" xfId="18" applyFont="1" applyFill="1" applyBorder="1" applyAlignment="1">
      <alignment horizontal="left" vertical="top" wrapText="1"/>
    </xf>
    <xf numFmtId="0" fontId="39" fillId="32" borderId="0" xfId="0" applyFont="1" applyFill="1" applyAlignment="1">
      <alignment vertical="top" wrapText="1"/>
    </xf>
    <xf numFmtId="0" fontId="39" fillId="32" borderId="3" xfId="0" applyFont="1" applyFill="1" applyBorder="1" applyAlignment="1">
      <alignment vertical="top" wrapText="1"/>
    </xf>
    <xf numFmtId="0" fontId="39" fillId="24" borderId="0" xfId="0" applyFont="1" applyFill="1" applyAlignment="1">
      <alignment vertical="top"/>
    </xf>
    <xf numFmtId="0" fontId="39" fillId="32" borderId="0" xfId="0" applyFont="1" applyFill="1" applyAlignment="1">
      <alignment vertical="top"/>
    </xf>
    <xf numFmtId="0" fontId="32" fillId="32" borderId="3" xfId="1" applyFill="1" applyBorder="1" applyAlignment="1" applyProtection="1">
      <alignment horizontal="left" vertical="top" wrapText="1"/>
    </xf>
    <xf numFmtId="0" fontId="2" fillId="32" borderId="3" xfId="0" quotePrefix="1" applyFont="1" applyFill="1" applyBorder="1" applyAlignment="1">
      <alignment horizontal="left" vertical="top" wrapText="1"/>
    </xf>
    <xf numFmtId="0" fontId="70" fillId="0" borderId="0" xfId="0" applyFont="1" applyAlignment="1">
      <alignment vertical="top" wrapText="1"/>
    </xf>
    <xf numFmtId="0" fontId="2" fillId="5" borderId="21" xfId="0" applyFont="1" applyFill="1" applyBorder="1" applyAlignment="1">
      <alignment horizontal="left" vertical="top" wrapText="1"/>
    </xf>
    <xf numFmtId="0" fontId="71" fillId="0" borderId="23" xfId="0" applyFont="1" applyBorder="1" applyAlignment="1">
      <alignment horizontal="left" vertical="top" wrapText="1"/>
    </xf>
    <xf numFmtId="0" fontId="2" fillId="5" borderId="22" xfId="18" applyFont="1" applyFill="1" applyBorder="1" applyAlignment="1">
      <alignment horizontal="left" vertical="top" wrapText="1"/>
    </xf>
    <xf numFmtId="0" fontId="71" fillId="0" borderId="24" xfId="0" applyFont="1" applyBorder="1" applyAlignment="1">
      <alignment horizontal="left" vertical="top" wrapText="1"/>
    </xf>
    <xf numFmtId="0" fontId="71" fillId="0" borderId="25" xfId="0" applyFont="1" applyBorder="1" applyAlignment="1">
      <alignment horizontal="left" vertical="top" wrapText="1"/>
    </xf>
    <xf numFmtId="0" fontId="71" fillId="0" borderId="26" xfId="0" applyFont="1" applyBorder="1" applyAlignment="1">
      <alignment horizontal="left" vertical="top" wrapText="1"/>
    </xf>
    <xf numFmtId="0" fontId="2" fillId="0" borderId="27" xfId="18" applyFont="1" applyBorder="1" applyAlignment="1">
      <alignment horizontal="left" vertical="top" wrapText="1"/>
    </xf>
    <xf numFmtId="0" fontId="71" fillId="0" borderId="28" xfId="0" applyFont="1" applyBorder="1" applyAlignment="1">
      <alignment horizontal="left" vertical="top" wrapText="1"/>
    </xf>
    <xf numFmtId="0" fontId="2" fillId="0" borderId="21" xfId="0" applyFont="1" applyBorder="1" applyAlignment="1">
      <alignment horizontal="left" vertical="top" wrapText="1"/>
    </xf>
    <xf numFmtId="0" fontId="71" fillId="0" borderId="29" xfId="0" applyFont="1" applyBorder="1" applyAlignment="1">
      <alignment horizontal="left" vertical="top" wrapText="1"/>
    </xf>
    <xf numFmtId="0" fontId="2" fillId="19" borderId="4" xfId="18" applyFont="1" applyFill="1" applyBorder="1" applyAlignment="1">
      <alignment horizontal="left" vertical="top" wrapText="1"/>
    </xf>
    <xf numFmtId="0" fontId="70" fillId="23" borderId="30" xfId="0" applyFont="1" applyFill="1" applyBorder="1" applyAlignment="1">
      <alignment horizontal="left" vertical="top" wrapText="1"/>
    </xf>
    <xf numFmtId="0" fontId="2" fillId="5" borderId="31" xfId="18" applyFont="1" applyFill="1" applyBorder="1" applyAlignment="1">
      <alignment horizontal="left" vertical="top" wrapText="1"/>
    </xf>
  </cellXfs>
  <cellStyles count="29">
    <cellStyle name="background" xfId="2" xr:uid="{00000000-0005-0000-0000-000006000000}"/>
    <cellStyle name="background 2" xfId="3" xr:uid="{00000000-0005-0000-0000-000007000000}"/>
    <cellStyle name="body_tyext" xfId="4" xr:uid="{00000000-0005-0000-0000-000008000000}"/>
    <cellStyle name="cell" xfId="5" xr:uid="{00000000-0005-0000-0000-000009000000}"/>
    <cellStyle name="document title" xfId="6" xr:uid="{00000000-0005-0000-0000-00000A000000}"/>
    <cellStyle name="group" xfId="7" xr:uid="{00000000-0005-0000-0000-00000B000000}"/>
    <cellStyle name="Header" xfId="8" xr:uid="{00000000-0005-0000-0000-00000C000000}"/>
    <cellStyle name="Heading 3" xfId="9" xr:uid="{00000000-0005-0000-0000-00000D000000}"/>
    <cellStyle name="Hyperlink" xfId="1" builtinId="8"/>
    <cellStyle name="Hyperlink 2" xfId="10" xr:uid="{00000000-0005-0000-0000-00000E000000}"/>
    <cellStyle name="Normal" xfId="0" builtinId="0"/>
    <cellStyle name="Normal 2" xfId="11" xr:uid="{00000000-0005-0000-0000-00000F000000}"/>
    <cellStyle name="Normal 2 2" xfId="12" xr:uid="{00000000-0005-0000-0000-000010000000}"/>
    <cellStyle name="Normal 2 3" xfId="13" xr:uid="{00000000-0005-0000-0000-000011000000}"/>
    <cellStyle name="Normal 3" xfId="14" xr:uid="{00000000-0005-0000-0000-000012000000}"/>
    <cellStyle name="Normal 4" xfId="15" xr:uid="{00000000-0005-0000-0000-000013000000}"/>
    <cellStyle name="Normal 5" xfId="28" xr:uid="{ED8BBD80-8D3D-41DB-9E13-BCCAD8584CD1}"/>
    <cellStyle name="Normal 6" xfId="16" xr:uid="{00000000-0005-0000-0000-000014000000}"/>
    <cellStyle name="Normal 7" xfId="27" xr:uid="{BFF5F040-5157-47C1-8302-C00D76F648C5}"/>
    <cellStyle name="Normal_GUI - Checklist" xfId="17" xr:uid="{00000000-0005-0000-0000-000015000000}"/>
    <cellStyle name="Normal_Sheet1" xfId="18" xr:uid="{00000000-0005-0000-0000-000016000000}"/>
    <cellStyle name="page title" xfId="19" xr:uid="{00000000-0005-0000-0000-000017000000}"/>
    <cellStyle name="Paragrap title" xfId="20" xr:uid="{00000000-0005-0000-0000-000018000000}"/>
    <cellStyle name="Paragrap title 2" xfId="21" xr:uid="{00000000-0005-0000-0000-000019000000}"/>
    <cellStyle name="Percent 2" xfId="22" xr:uid="{00000000-0005-0000-0000-00001A000000}"/>
    <cellStyle name="Table header" xfId="23" xr:uid="{00000000-0005-0000-0000-00001B000000}"/>
    <cellStyle name="Table header 2" xfId="24" xr:uid="{00000000-0005-0000-0000-00001C000000}"/>
    <cellStyle name="table_cell" xfId="25" xr:uid="{00000000-0005-0000-0000-00001D000000}"/>
    <cellStyle name="標準_040802 債権ＤＢ" xfId="26" xr:uid="{00000000-0005-0000-0000-00001E000000}"/>
  </cellStyles>
  <dxfs count="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79E2A"/>
      <rgbColor rgb="FF800080"/>
      <rgbColor rgb="FF008080"/>
      <rgbColor rgb="FFC0C0C0"/>
      <rgbColor rgb="FF6D829F"/>
      <rgbColor rgb="FF7EA1D0"/>
      <rgbColor rgb="FFCC2337"/>
      <rgbColor rgb="FFF2F2F2"/>
      <rgbColor rgb="FFCCFFFF"/>
      <rgbColor rgb="FF660066"/>
      <rgbColor rgb="FFFF8080"/>
      <rgbColor rgb="FF0070C0"/>
      <rgbColor rgb="FFCACFD9"/>
      <rgbColor rgb="FF002060"/>
      <rgbColor rgb="FFFF00FF"/>
      <rgbColor rgb="FF92D050"/>
      <rgbColor rgb="FF00FFFF"/>
      <rgbColor rgb="FF800080"/>
      <rgbColor rgb="FFE30613"/>
      <rgbColor rgb="FF008080"/>
      <rgbColor rgb="FF0000FF"/>
      <rgbColor rgb="FF00CCFF"/>
      <rgbColor rgb="FFD6D6D6"/>
      <rgbColor rgb="FFD9D9D9"/>
      <rgbColor rgb="FFFFFFA6"/>
      <rgbColor rgb="FFBFBFBF"/>
      <rgbColor rgb="FFFF99CC"/>
      <rgbColor rgb="FFCC99FF"/>
      <rgbColor rgb="FFFFCC99"/>
      <rgbColor rgb="FF576BE3"/>
      <rgbColor rgb="FF74B230"/>
      <rgbColor rgb="FF7ABC32"/>
      <rgbColor rgb="FFFADEAD"/>
      <rgbColor rgb="FFD0890C"/>
      <rgbColor rgb="FFFF6600"/>
      <rgbColor rgb="FF6BA42C"/>
      <rgbColor rgb="FF8EB63E"/>
      <rgbColor rgb="FF003366"/>
      <rgbColor rgb="FF00B050"/>
      <rgbColor rgb="FF002E36"/>
      <rgbColor rgb="FF333300"/>
      <rgbColor rgb="FF993300"/>
      <rgbColor rgb="FF993366"/>
      <rgbColor rgb="FF333399"/>
      <rgbColor rgb="FF32323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95400</xdr:colOff>
      <xdr:row>0</xdr:row>
      <xdr:rowOff>171360</xdr:rowOff>
    </xdr:from>
    <xdr:to>
      <xdr:col>0</xdr:col>
      <xdr:colOff>857160</xdr:colOff>
      <xdr:row>3</xdr:row>
      <xdr:rowOff>56880</xdr:rowOff>
    </xdr:to>
    <xdr:pic>
      <xdr:nvPicPr>
        <xdr:cNvPr id="2" name="Picture 2" descr="image533567">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95400" y="171360"/>
          <a:ext cx="761760" cy="7617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858240</xdr:colOff>
      <xdr:row>4</xdr:row>
      <xdr:rowOff>124560</xdr:rowOff>
    </xdr:to>
    <xdr:pic>
      <xdr:nvPicPr>
        <xdr:cNvPr id="2" name="Picture 2">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stretch/>
      </xdr:blipFill>
      <xdr:spPr>
        <a:xfrm>
          <a:off x="0" y="0"/>
          <a:ext cx="1140120" cy="11246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1.bin"/><Relationship Id="rId1" Type="http://schemas.openxmlformats.org/officeDocument/2006/relationships/hyperlink" Target="mailto:hoabt@15" TargetMode="Externa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9"/>
  <sheetViews>
    <sheetView showGridLines="0" topLeftCell="A4" zoomScaleNormal="100" workbookViewId="0">
      <selection activeCell="A12" activeCellId="1" sqref="B103:B104 A12"/>
    </sheetView>
  </sheetViews>
  <sheetFormatPr defaultColWidth="11.5546875" defaultRowHeight="14.4" zeroHeight="1"/>
  <cols>
    <col min="1" max="1" width="12" style="6" customWidth="1"/>
    <col min="2" max="2" width="17" style="6" customWidth="1"/>
    <col min="3" max="3" width="16.5546875" style="6" customWidth="1"/>
    <col min="4" max="4" width="31.44140625" style="6" customWidth="1"/>
    <col min="5" max="5" width="34.44140625" style="6" customWidth="1"/>
    <col min="6" max="6" width="12.33203125" style="6" customWidth="1"/>
    <col min="7" max="1024" width="11.5546875" style="6" hidden="1"/>
  </cols>
  <sheetData>
    <row r="1" spans="1:6">
      <c r="A1" s="7"/>
      <c r="B1" s="8"/>
      <c r="C1" s="8"/>
      <c r="D1" s="8"/>
      <c r="E1" s="9" t="s">
        <v>0</v>
      </c>
      <c r="F1" s="8"/>
    </row>
    <row r="2" spans="1:6" ht="21">
      <c r="A2" s="10" t="s">
        <v>1</v>
      </c>
      <c r="B2" s="11"/>
      <c r="C2" s="11"/>
      <c r="D2" s="11"/>
      <c r="E2" s="11"/>
      <c r="F2" s="11"/>
    </row>
    <row r="3" spans="1:6">
      <c r="A3" s="11"/>
      <c r="B3" s="11"/>
      <c r="C3" s="11"/>
      <c r="D3" s="11"/>
      <c r="E3" s="11"/>
      <c r="F3" s="11"/>
    </row>
    <row r="4" spans="1:6" ht="15" customHeight="1">
      <c r="A4" s="350" t="s">
        <v>2</v>
      </c>
      <c r="B4" s="350"/>
      <c r="C4" s="350"/>
      <c r="D4" s="350"/>
      <c r="E4" s="350"/>
      <c r="F4" s="11"/>
    </row>
    <row r="5" spans="1:6" ht="14.25" customHeight="1">
      <c r="A5" s="351" t="s">
        <v>3</v>
      </c>
      <c r="B5" s="351"/>
      <c r="C5" s="352" t="s">
        <v>4</v>
      </c>
      <c r="D5" s="352"/>
      <c r="E5" s="352"/>
      <c r="F5" s="11"/>
    </row>
    <row r="6" spans="1:6" ht="29.25" customHeight="1">
      <c r="A6" s="353" t="s">
        <v>5</v>
      </c>
      <c r="B6" s="353"/>
      <c r="C6" s="349" t="s">
        <v>6</v>
      </c>
      <c r="D6" s="349"/>
      <c r="E6" s="349"/>
      <c r="F6" s="11"/>
    </row>
    <row r="7" spans="1:6" ht="29.25" customHeight="1">
      <c r="A7" s="12"/>
      <c r="B7" s="12"/>
      <c r="C7" s="13"/>
      <c r="D7" s="13"/>
      <c r="E7" s="13"/>
      <c r="F7" s="11"/>
    </row>
    <row r="8" spans="1:6" s="14" customFormat="1" ht="29.25" customHeight="1">
      <c r="A8" s="348" t="s">
        <v>7</v>
      </c>
      <c r="B8" s="348"/>
      <c r="C8" s="348"/>
      <c r="D8" s="348"/>
      <c r="E8" s="348"/>
      <c r="F8" s="348"/>
    </row>
    <row r="9" spans="1:6" s="14" customFormat="1" ht="15" customHeight="1">
      <c r="A9" s="15" t="s">
        <v>8</v>
      </c>
      <c r="B9" s="15" t="s">
        <v>9</v>
      </c>
      <c r="C9" s="15" t="s">
        <v>10</v>
      </c>
      <c r="D9" s="15" t="s">
        <v>11</v>
      </c>
      <c r="E9" s="15" t="s">
        <v>12</v>
      </c>
      <c r="F9" s="15" t="s">
        <v>13</v>
      </c>
    </row>
    <row r="10" spans="1:6" s="14" customFormat="1" ht="13.2">
      <c r="A10" s="16">
        <v>1</v>
      </c>
      <c r="B10" s="17">
        <v>44847</v>
      </c>
      <c r="C10" s="18" t="s">
        <v>14</v>
      </c>
      <c r="D10" s="19" t="s">
        <v>15</v>
      </c>
      <c r="E10" s="20" t="s">
        <v>16</v>
      </c>
      <c r="F10" s="21"/>
    </row>
    <row r="11" spans="1:6" s="14" customFormat="1" ht="13.2">
      <c r="A11" s="16">
        <v>2</v>
      </c>
      <c r="B11" s="17">
        <v>44848</v>
      </c>
      <c r="C11" s="18" t="s">
        <v>14</v>
      </c>
      <c r="D11" s="19" t="s">
        <v>17</v>
      </c>
      <c r="E11" s="20" t="s">
        <v>16</v>
      </c>
      <c r="F11" s="21"/>
    </row>
    <row r="12" spans="1:6" s="14" customFormat="1" ht="39.6">
      <c r="A12" s="22">
        <v>3</v>
      </c>
      <c r="B12" s="23">
        <v>44849</v>
      </c>
      <c r="C12" s="24" t="s">
        <v>14</v>
      </c>
      <c r="D12" s="25" t="s">
        <v>18</v>
      </c>
      <c r="E12" s="26" t="s">
        <v>16</v>
      </c>
      <c r="F12" s="21"/>
    </row>
    <row r="13" spans="1:6" s="14" customFormat="1" ht="30" customHeight="1">
      <c r="A13" s="349" t="s">
        <v>19</v>
      </c>
      <c r="B13" s="349"/>
      <c r="C13" s="349"/>
      <c r="D13" s="349"/>
      <c r="E13" s="349"/>
      <c r="F13" s="349"/>
    </row>
    <row r="14" spans="1:6">
      <c r="A14" s="11"/>
      <c r="B14" s="11"/>
      <c r="C14" s="11"/>
      <c r="D14" s="11"/>
      <c r="E14" s="11"/>
      <c r="F14" s="11"/>
    </row>
    <row r="15" spans="1:6">
      <c r="A15" s="11"/>
      <c r="B15" s="11"/>
      <c r="C15" s="11"/>
      <c r="D15" s="11"/>
      <c r="E15" s="11"/>
      <c r="F15" s="11"/>
    </row>
    <row r="16" spans="1:6">
      <c r="A16" s="11"/>
      <c r="B16" s="11"/>
      <c r="C16" s="11"/>
      <c r="D16" s="11"/>
      <c r="E16" s="11"/>
      <c r="F16" s="11"/>
    </row>
    <row r="17" spans="1:6">
      <c r="A17" s="11"/>
      <c r="B17" s="11"/>
      <c r="C17" s="11"/>
      <c r="D17" s="11"/>
      <c r="E17" s="11"/>
      <c r="F17" s="11"/>
    </row>
    <row r="18" spans="1:6">
      <c r="A18" s="11"/>
      <c r="B18" s="11"/>
      <c r="C18" s="11"/>
      <c r="D18" s="11"/>
      <c r="E18" s="11"/>
      <c r="F18" s="11"/>
    </row>
    <row r="19" spans="1:6">
      <c r="A19" s="11"/>
      <c r="B19" s="11"/>
      <c r="C19" s="11"/>
      <c r="D19" s="11"/>
      <c r="E19" s="11"/>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AMJ61"/>
  <sheetViews>
    <sheetView showGridLines="0" zoomScaleNormal="100" workbookViewId="0">
      <selection activeCell="C27" activeCellId="1" sqref="B103:B104 C27"/>
    </sheetView>
  </sheetViews>
  <sheetFormatPr defaultColWidth="9.109375" defaultRowHeight="14.4"/>
  <cols>
    <col min="1" max="1" width="4" style="290" customWidth="1"/>
    <col min="2" max="2" width="16.109375" style="291" customWidth="1"/>
    <col min="3" max="3" width="19" style="291" customWidth="1"/>
    <col min="4" max="4" width="20.44140625" style="291" customWidth="1"/>
    <col min="5" max="5" width="16.33203125" style="291" customWidth="1"/>
    <col min="6" max="6" width="19" style="291" customWidth="1"/>
    <col min="7" max="7" width="15" style="292" customWidth="1"/>
    <col min="8" max="8" width="23.5546875" style="292" customWidth="1"/>
    <col min="9" max="9" width="25.44140625" style="292" customWidth="1"/>
    <col min="10" max="10" width="21" style="292" customWidth="1"/>
    <col min="11" max="11" width="11.44140625" style="292" customWidth="1"/>
    <col min="12" max="12" width="17.33203125" style="292" customWidth="1"/>
    <col min="13" max="13" width="17.33203125" style="291" customWidth="1"/>
    <col min="14" max="14" width="14.109375" style="291" customWidth="1"/>
    <col min="15" max="15" width="18.44140625" style="291" customWidth="1"/>
    <col min="16" max="1024" width="9.109375" style="291"/>
  </cols>
  <sheetData>
    <row r="1" spans="1:12">
      <c r="G1" s="293" t="s">
        <v>805</v>
      </c>
    </row>
    <row r="2" spans="1:12" s="295" customFormat="1" ht="24.6">
      <c r="A2" s="294"/>
      <c r="C2" s="383" t="s">
        <v>806</v>
      </c>
      <c r="D2" s="383"/>
      <c r="E2" s="383"/>
      <c r="F2" s="383"/>
      <c r="G2" s="383"/>
      <c r="H2" s="296" t="s">
        <v>807</v>
      </c>
      <c r="I2" s="297"/>
      <c r="J2" s="297"/>
      <c r="K2" s="297"/>
      <c r="L2" s="297"/>
    </row>
    <row r="3" spans="1:12" s="295" customFormat="1" ht="22.8">
      <c r="A3" s="294"/>
      <c r="C3" s="384" t="s">
        <v>808</v>
      </c>
      <c r="D3" s="384"/>
      <c r="E3" s="298"/>
      <c r="F3" s="385" t="s">
        <v>809</v>
      </c>
      <c r="G3" s="385"/>
      <c r="H3" s="297"/>
      <c r="I3" s="297"/>
      <c r="J3" s="299"/>
      <c r="K3" s="297"/>
      <c r="L3" s="297"/>
    </row>
    <row r="4" spans="1:12">
      <c r="A4" s="294"/>
      <c r="D4" s="300"/>
      <c r="E4" s="300"/>
      <c r="H4" s="301"/>
    </row>
    <row r="5" spans="1:12" s="302" customFormat="1">
      <c r="A5" s="294"/>
      <c r="D5" s="303"/>
      <c r="E5" s="303"/>
      <c r="G5" s="304"/>
      <c r="H5" s="305"/>
      <c r="I5" s="304"/>
      <c r="J5" s="304"/>
      <c r="K5" s="304"/>
      <c r="L5" s="304"/>
    </row>
    <row r="6" spans="1:12" ht="21.75" customHeight="1">
      <c r="B6" s="386" t="s">
        <v>810</v>
      </c>
      <c r="C6" s="386"/>
      <c r="D6" s="306"/>
      <c r="E6" s="306"/>
      <c r="F6" s="306"/>
      <c r="G6" s="307"/>
      <c r="H6" s="307"/>
    </row>
    <row r="7" spans="1:12">
      <c r="B7" s="308" t="s">
        <v>811</v>
      </c>
      <c r="C7" s="309"/>
      <c r="D7" s="309"/>
      <c r="E7" s="309"/>
      <c r="F7" s="309"/>
      <c r="G7" s="310"/>
    </row>
    <row r="8" spans="1:12">
      <c r="A8" s="311" t="s">
        <v>54</v>
      </c>
      <c r="B8" s="312" t="s">
        <v>812</v>
      </c>
      <c r="C8" s="312" t="s">
        <v>813</v>
      </c>
      <c r="D8" s="312" t="s">
        <v>814</v>
      </c>
      <c r="E8" s="312" t="s">
        <v>815</v>
      </c>
      <c r="F8" s="312" t="s">
        <v>816</v>
      </c>
      <c r="G8" s="312" t="s">
        <v>817</v>
      </c>
      <c r="H8" s="312" t="s">
        <v>818</v>
      </c>
      <c r="I8" s="313" t="s">
        <v>819</v>
      </c>
      <c r="L8" s="291"/>
    </row>
    <row r="9" spans="1:12" s="318" customFormat="1">
      <c r="A9" s="314"/>
      <c r="B9" s="315" t="s">
        <v>820</v>
      </c>
      <c r="C9" s="315" t="s">
        <v>821</v>
      </c>
      <c r="D9" s="315" t="s">
        <v>822</v>
      </c>
      <c r="E9" s="315" t="s">
        <v>823</v>
      </c>
      <c r="F9" s="315" t="s">
        <v>824</v>
      </c>
      <c r="G9" s="315" t="s">
        <v>825</v>
      </c>
      <c r="H9" s="315" t="s">
        <v>826</v>
      </c>
      <c r="I9" s="316"/>
      <c r="J9" s="317"/>
      <c r="K9" s="317"/>
    </row>
    <row r="10" spans="1:12">
      <c r="A10" s="319">
        <v>1</v>
      </c>
      <c r="B10" s="320" t="s">
        <v>62</v>
      </c>
      <c r="C10" s="320" t="s">
        <v>827</v>
      </c>
      <c r="D10" s="320" t="s">
        <v>828</v>
      </c>
      <c r="E10" s="320" t="s">
        <v>829</v>
      </c>
      <c r="F10" s="320" t="s">
        <v>830</v>
      </c>
      <c r="G10" s="320" t="s">
        <v>831</v>
      </c>
      <c r="H10" s="320" t="s">
        <v>831</v>
      </c>
      <c r="I10" s="321"/>
      <c r="L10" s="291"/>
    </row>
    <row r="11" spans="1:12" ht="20.25" customHeight="1">
      <c r="A11" s="319">
        <v>2</v>
      </c>
      <c r="B11" s="320" t="s">
        <v>64</v>
      </c>
      <c r="C11" s="320" t="s">
        <v>832</v>
      </c>
      <c r="D11" s="320" t="s">
        <v>833</v>
      </c>
      <c r="E11" s="320" t="s">
        <v>834</v>
      </c>
      <c r="F11" s="320" t="s">
        <v>830</v>
      </c>
      <c r="G11" s="320" t="s">
        <v>831</v>
      </c>
      <c r="H11" s="320" t="s">
        <v>835</v>
      </c>
      <c r="I11" s="321" t="s">
        <v>836</v>
      </c>
      <c r="L11" s="291"/>
    </row>
    <row r="12" spans="1:12" ht="20.25" customHeight="1">
      <c r="A12" s="319">
        <v>3</v>
      </c>
      <c r="B12" s="320" t="s">
        <v>837</v>
      </c>
      <c r="C12" s="320" t="s">
        <v>838</v>
      </c>
      <c r="D12" s="320" t="s">
        <v>833</v>
      </c>
      <c r="E12" s="320" t="s">
        <v>829</v>
      </c>
      <c r="F12" s="320" t="s">
        <v>839</v>
      </c>
      <c r="G12" s="320" t="s">
        <v>831</v>
      </c>
      <c r="H12" s="320" t="s">
        <v>831</v>
      </c>
      <c r="I12" s="321"/>
      <c r="L12" s="291"/>
    </row>
    <row r="13" spans="1:12" ht="15" customHeight="1">
      <c r="B13" s="322"/>
      <c r="C13" s="309"/>
      <c r="D13" s="309"/>
      <c r="E13" s="309"/>
      <c r="F13" s="309"/>
      <c r="G13" s="310"/>
    </row>
    <row r="14" spans="1:12" ht="21.75" customHeight="1">
      <c r="B14" s="386" t="s">
        <v>840</v>
      </c>
      <c r="C14" s="386"/>
      <c r="D14" s="386"/>
      <c r="E14" s="306"/>
      <c r="F14" s="306"/>
      <c r="G14" s="307"/>
      <c r="H14" s="307"/>
    </row>
    <row r="15" spans="1:12">
      <c r="B15" s="308" t="s">
        <v>841</v>
      </c>
      <c r="C15" s="309"/>
      <c r="D15" s="309"/>
      <c r="E15" s="309"/>
      <c r="F15" s="309"/>
      <c r="G15" s="310"/>
    </row>
    <row r="16" spans="1:12" ht="31.5" customHeight="1">
      <c r="A16" s="311" t="s">
        <v>54</v>
      </c>
      <c r="B16" s="312" t="s">
        <v>842</v>
      </c>
      <c r="C16" s="312" t="s">
        <v>37</v>
      </c>
      <c r="D16" s="312" t="s">
        <v>39</v>
      </c>
      <c r="E16" s="312" t="s">
        <v>835</v>
      </c>
      <c r="F16" s="312" t="s">
        <v>41</v>
      </c>
      <c r="G16" s="312" t="s">
        <v>843</v>
      </c>
      <c r="L16" s="291"/>
    </row>
    <row r="17" spans="1:12" s="318" customFormat="1" ht="52.8">
      <c r="A17" s="314"/>
      <c r="B17" s="315" t="s">
        <v>820</v>
      </c>
      <c r="C17" s="323" t="s">
        <v>844</v>
      </c>
      <c r="D17" s="323" t="s">
        <v>845</v>
      </c>
      <c r="E17" s="323" t="s">
        <v>846</v>
      </c>
      <c r="F17" s="323" t="s">
        <v>847</v>
      </c>
      <c r="G17" s="323" t="s">
        <v>848</v>
      </c>
      <c r="H17" s="317"/>
      <c r="I17" s="317"/>
      <c r="J17" s="317"/>
      <c r="K17" s="317"/>
    </row>
    <row r="18" spans="1:12">
      <c r="A18" s="319">
        <v>1</v>
      </c>
      <c r="B18" s="320" t="s">
        <v>62</v>
      </c>
      <c r="C18" s="324">
        <f>'Assignment 1'!D11</f>
        <v>0</v>
      </c>
      <c r="D18" s="324">
        <f>'Assignment 1'!D12</f>
        <v>0</v>
      </c>
      <c r="E18" s="324">
        <f>'Assignment 1'!D14</f>
        <v>0</v>
      </c>
      <c r="F18" s="324">
        <f>'Assignment 1'!D13</f>
        <v>0</v>
      </c>
      <c r="G18" s="324">
        <f>'Assignment 1'!D15</f>
        <v>0</v>
      </c>
      <c r="L18" s="291"/>
    </row>
    <row r="19" spans="1:12" ht="20.25" customHeight="1">
      <c r="A19" s="319">
        <v>2</v>
      </c>
      <c r="B19" s="320" t="s">
        <v>837</v>
      </c>
      <c r="C19" s="324">
        <f>'Assignment 4'!D11</f>
        <v>0</v>
      </c>
      <c r="D19" s="324">
        <f>'Assignment 4'!D12</f>
        <v>0</v>
      </c>
      <c r="E19" s="324">
        <f>'Assignment 4'!D14</f>
        <v>0</v>
      </c>
      <c r="F19" s="324">
        <f>'Assignment 4'!D13</f>
        <v>0</v>
      </c>
      <c r="G19" s="324">
        <f>'Assignment 4'!D15</f>
        <v>0</v>
      </c>
      <c r="L19" s="291"/>
    </row>
    <row r="20" spans="1:12" ht="20.25" customHeight="1">
      <c r="A20" s="319">
        <v>3</v>
      </c>
      <c r="B20" s="320" t="s">
        <v>99</v>
      </c>
      <c r="C20" s="324">
        <f>SUM(C18:C19)</f>
        <v>0</v>
      </c>
      <c r="D20" s="324">
        <f>SUM(D18:D19)</f>
        <v>0</v>
      </c>
      <c r="E20" s="324">
        <f>SUM(E18:E19)</f>
        <v>0</v>
      </c>
      <c r="F20" s="324">
        <f>SUM(F18:F19)</f>
        <v>0</v>
      </c>
      <c r="G20" s="324">
        <f>SUM(G18:G19)</f>
        <v>0</v>
      </c>
      <c r="L20" s="291"/>
    </row>
    <row r="21" spans="1:12" ht="20.25" customHeight="1">
      <c r="A21" s="325"/>
      <c r="B21" s="326"/>
      <c r="C21" s="327" t="s">
        <v>849</v>
      </c>
      <c r="D21" s="328" t="e">
        <f>SUM(C20,D20,G20)/SUM(C20:G20)</f>
        <v>#DIV/0!</v>
      </c>
      <c r="E21" s="329"/>
      <c r="F21" s="329"/>
      <c r="G21" s="329"/>
      <c r="L21" s="291"/>
    </row>
    <row r="22" spans="1:12">
      <c r="B22" s="322"/>
      <c r="C22" s="309"/>
      <c r="D22" s="309"/>
      <c r="E22" s="309"/>
      <c r="F22" s="309"/>
      <c r="G22" s="310"/>
    </row>
    <row r="23" spans="1:12" ht="21.75" customHeight="1">
      <c r="B23" s="386" t="s">
        <v>850</v>
      </c>
      <c r="C23" s="386"/>
      <c r="D23" s="386"/>
      <c r="E23" s="306"/>
      <c r="F23" s="306"/>
      <c r="G23" s="307"/>
      <c r="H23" s="307"/>
    </row>
    <row r="24" spans="1:12" ht="21.75" customHeight="1">
      <c r="B24" s="308" t="s">
        <v>851</v>
      </c>
      <c r="C24" s="330"/>
      <c r="D24" s="330"/>
      <c r="E24" s="306"/>
      <c r="F24" s="306"/>
      <c r="G24" s="307"/>
      <c r="H24" s="307"/>
    </row>
    <row r="25" spans="1:12">
      <c r="B25" s="331" t="s">
        <v>852</v>
      </c>
      <c r="C25" s="309"/>
      <c r="D25" s="309"/>
      <c r="E25" s="309"/>
      <c r="F25" s="309"/>
      <c r="G25" s="310"/>
    </row>
    <row r="26" spans="1:12" ht="18.75" customHeight="1">
      <c r="A26" s="311" t="s">
        <v>54</v>
      </c>
      <c r="B26" s="312" t="s">
        <v>853</v>
      </c>
      <c r="C26" s="312" t="s">
        <v>854</v>
      </c>
      <c r="D26" s="312" t="s">
        <v>855</v>
      </c>
      <c r="E26" s="312" t="s">
        <v>856</v>
      </c>
      <c r="F26" s="312" t="s">
        <v>857</v>
      </c>
      <c r="G26" s="387" t="s">
        <v>110</v>
      </c>
      <c r="H26" s="387"/>
    </row>
    <row r="27" spans="1:12">
      <c r="A27" s="319">
        <v>1</v>
      </c>
      <c r="B27" s="320" t="s">
        <v>858</v>
      </c>
      <c r="C27" s="324" t="e">
        <f>COUNTIFS(#REF!, "*Critical*",#REF!,"*Open*")</f>
        <v>#REF!</v>
      </c>
      <c r="D27" s="324" t="e">
        <f>COUNTIFS(#REF!, "*Critical*",#REF!,"*Resolved*")</f>
        <v>#REF!</v>
      </c>
      <c r="E27" s="324" t="e">
        <f>COUNTIFS(#REF!, "*Critical*",#REF!,"*Reopened*")</f>
        <v>#REF!</v>
      </c>
      <c r="F27" s="324" t="e">
        <f>COUNTIFS(#REF!, "*Critical*",#REF!,"*Closed*") + COUNTIFS(#REF!, "*Critical*",#REF!,"*Ready for client test*")</f>
        <v>#REF!</v>
      </c>
      <c r="G27" s="388"/>
      <c r="H27" s="388"/>
    </row>
    <row r="28" spans="1:12" ht="20.25" customHeight="1">
      <c r="A28" s="319">
        <v>2</v>
      </c>
      <c r="B28" s="320" t="s">
        <v>859</v>
      </c>
      <c r="C28" s="324" t="e">
        <f>COUNTIFS(#REF!, "*Major*",#REF!,"*Open*")</f>
        <v>#REF!</v>
      </c>
      <c r="D28" s="324" t="e">
        <f>COUNTIFS(#REF!, "*Major*",#REF!,"*Resolved*")</f>
        <v>#REF!</v>
      </c>
      <c r="E28" s="324" t="e">
        <f>COUNTIFS(#REF!, "*Major*",#REF!,"*Reopened*")</f>
        <v>#REF!</v>
      </c>
      <c r="F28" s="324" t="e">
        <f>COUNTIFS(#REF!, "*Major*",#REF!,"*Closed*") + COUNTIFS(#REF!, "*Major*",#REF!,"*Ready for client test*")</f>
        <v>#REF!</v>
      </c>
      <c r="G28" s="388"/>
      <c r="H28" s="388"/>
    </row>
    <row r="29" spans="1:12" ht="20.25" customHeight="1">
      <c r="A29" s="319">
        <v>3</v>
      </c>
      <c r="B29" s="320" t="s">
        <v>860</v>
      </c>
      <c r="C29" s="324" t="e">
        <f>COUNTIFS(#REF!, "*Normal*",#REF!,"*Open*")</f>
        <v>#REF!</v>
      </c>
      <c r="D29" s="324" t="e">
        <f>COUNTIFS(#REF!, "*Normal*",#REF!,"*Resolved*")</f>
        <v>#REF!</v>
      </c>
      <c r="E29" s="324" t="e">
        <f>COUNTIFS(#REF!, "*Normal*",#REF!,"*Reopened*")</f>
        <v>#REF!</v>
      </c>
      <c r="F29" s="324" t="e">
        <f>COUNTIFS(#REF!, "*Normal*",#REF!,"*Closed*") + COUNTIFS(#REF!, "*Normal*",#REF!,"*Ready for client test*")</f>
        <v>#REF!</v>
      </c>
      <c r="G29" s="388"/>
      <c r="H29" s="388"/>
    </row>
    <row r="30" spans="1:12" ht="20.25" customHeight="1">
      <c r="A30" s="319">
        <v>4</v>
      </c>
      <c r="B30" s="320" t="s">
        <v>861</v>
      </c>
      <c r="C30" s="324" t="e">
        <f>COUNTIFS(#REF!, "*Minor*",#REF!,"*Open*")</f>
        <v>#REF!</v>
      </c>
      <c r="D30" s="324" t="e">
        <f>COUNTIFS(#REF!, "*Minor*",#REF!,"*Resolved*")</f>
        <v>#REF!</v>
      </c>
      <c r="E30" s="324" t="e">
        <f>COUNTIFS(#REF!, "*Minor*",#REF!,"*Reopened*")</f>
        <v>#REF!</v>
      </c>
      <c r="F30" s="324" t="e">
        <f>COUNTIFS(#REF!, "*Minor*",#REF!,"*Closed*") + COUNTIFS(#REF!, "*Minor*",#REF!,"*Ready for client test*")</f>
        <v>#REF!</v>
      </c>
      <c r="G30" s="388"/>
      <c r="H30" s="388"/>
    </row>
    <row r="31" spans="1:12" ht="20.25" customHeight="1">
      <c r="A31" s="319"/>
      <c r="B31" s="311" t="s">
        <v>99</v>
      </c>
      <c r="C31" s="332" t="e">
        <f>SUM(C27:C30)</f>
        <v>#REF!</v>
      </c>
      <c r="D31" s="311">
        <v>0</v>
      </c>
      <c r="E31" s="311">
        <v>0</v>
      </c>
      <c r="F31" s="332" t="e">
        <f>SUM(F27:F30)</f>
        <v>#REF!</v>
      </c>
      <c r="G31" s="388"/>
      <c r="H31" s="388"/>
    </row>
    <row r="32" spans="1:12" ht="20.25" customHeight="1">
      <c r="A32" s="325"/>
      <c r="B32" s="326"/>
      <c r="C32" s="329"/>
      <c r="D32" s="329"/>
      <c r="E32" s="329"/>
      <c r="F32" s="329"/>
      <c r="G32" s="329"/>
      <c r="H32" s="329"/>
    </row>
    <row r="33" spans="1:12">
      <c r="B33" s="331" t="s">
        <v>862</v>
      </c>
      <c r="C33" s="309"/>
      <c r="D33" s="309"/>
      <c r="E33" s="309"/>
      <c r="F33" s="309"/>
      <c r="G33" s="310"/>
    </row>
    <row r="34" spans="1:12" ht="18.75" customHeight="1">
      <c r="A34" s="311" t="s">
        <v>54</v>
      </c>
      <c r="B34" s="312" t="s">
        <v>863</v>
      </c>
      <c r="C34" s="312" t="s">
        <v>864</v>
      </c>
      <c r="D34" s="312" t="s">
        <v>865</v>
      </c>
      <c r="E34" s="312" t="s">
        <v>816</v>
      </c>
      <c r="F34" s="389" t="s">
        <v>819</v>
      </c>
      <c r="G34" s="389"/>
    </row>
    <row r="35" spans="1:12" s="318" customFormat="1">
      <c r="A35" s="314"/>
      <c r="B35" s="315" t="s">
        <v>866</v>
      </c>
      <c r="C35" s="323" t="s">
        <v>867</v>
      </c>
      <c r="D35" s="323" t="s">
        <v>868</v>
      </c>
      <c r="E35" s="323" t="s">
        <v>824</v>
      </c>
      <c r="F35" s="390"/>
      <c r="G35" s="390"/>
      <c r="H35" s="317"/>
      <c r="I35" s="317"/>
      <c r="J35" s="317"/>
      <c r="K35" s="317"/>
      <c r="L35" s="317"/>
    </row>
    <row r="36" spans="1:12">
      <c r="A36" s="319">
        <v>1</v>
      </c>
      <c r="B36" s="320" t="s">
        <v>869</v>
      </c>
      <c r="C36" s="324" t="s">
        <v>870</v>
      </c>
      <c r="D36" s="324" t="s">
        <v>861</v>
      </c>
      <c r="E36" s="324" t="s">
        <v>830</v>
      </c>
      <c r="F36" s="388"/>
      <c r="G36" s="388"/>
    </row>
    <row r="37" spans="1:12" ht="20.25" customHeight="1">
      <c r="A37" s="319">
        <v>2</v>
      </c>
      <c r="B37" s="320" t="s">
        <v>871</v>
      </c>
      <c r="C37" s="324" t="s">
        <v>872</v>
      </c>
      <c r="D37" s="324" t="s">
        <v>861</v>
      </c>
      <c r="E37" s="324" t="s">
        <v>830</v>
      </c>
      <c r="F37" s="388"/>
      <c r="G37" s="388"/>
    </row>
    <row r="38" spans="1:12" ht="20.25" customHeight="1">
      <c r="A38" s="325"/>
      <c r="B38" s="326"/>
      <c r="C38" s="329"/>
      <c r="D38" s="329"/>
      <c r="E38" s="329"/>
      <c r="F38" s="329"/>
      <c r="G38" s="329"/>
      <c r="H38" s="329"/>
    </row>
    <row r="39" spans="1:12" ht="21.75" customHeight="1">
      <c r="B39" s="386" t="s">
        <v>873</v>
      </c>
      <c r="C39" s="386"/>
      <c r="D39" s="306"/>
      <c r="E39" s="306"/>
      <c r="F39" s="306"/>
      <c r="G39" s="307"/>
      <c r="H39" s="307"/>
    </row>
    <row r="40" spans="1:12">
      <c r="B40" s="308" t="s">
        <v>874</v>
      </c>
      <c r="C40" s="309"/>
      <c r="D40" s="309"/>
      <c r="E40" s="309"/>
      <c r="F40" s="309"/>
      <c r="G40" s="310"/>
    </row>
    <row r="41" spans="1:12" ht="18.75" customHeight="1">
      <c r="A41" s="311" t="s">
        <v>54</v>
      </c>
      <c r="B41" s="312" t="s">
        <v>58</v>
      </c>
      <c r="C41" s="389" t="s">
        <v>875</v>
      </c>
      <c r="D41" s="389"/>
      <c r="E41" s="389" t="s">
        <v>876</v>
      </c>
      <c r="F41" s="389"/>
      <c r="G41" s="389"/>
      <c r="H41" s="311" t="s">
        <v>877</v>
      </c>
    </row>
    <row r="42" spans="1:12" ht="34.5" customHeight="1">
      <c r="A42" s="319">
        <v>1</v>
      </c>
      <c r="B42" s="333" t="s">
        <v>878</v>
      </c>
      <c r="C42" s="391" t="s">
        <v>879</v>
      </c>
      <c r="D42" s="391"/>
      <c r="E42" s="391" t="s">
        <v>880</v>
      </c>
      <c r="F42" s="391"/>
      <c r="G42" s="391"/>
      <c r="H42" s="334"/>
    </row>
    <row r="43" spans="1:12" ht="34.5" customHeight="1">
      <c r="A43" s="319">
        <v>2</v>
      </c>
      <c r="B43" s="333" t="s">
        <v>878</v>
      </c>
      <c r="C43" s="391" t="s">
        <v>879</v>
      </c>
      <c r="D43" s="391"/>
      <c r="E43" s="391" t="s">
        <v>880</v>
      </c>
      <c r="F43" s="391"/>
      <c r="G43" s="391"/>
      <c r="H43" s="334"/>
    </row>
    <row r="44" spans="1:12" ht="34.5" customHeight="1">
      <c r="A44" s="319">
        <v>3</v>
      </c>
      <c r="B44" s="333" t="s">
        <v>878</v>
      </c>
      <c r="C44" s="391" t="s">
        <v>879</v>
      </c>
      <c r="D44" s="391"/>
      <c r="E44" s="391" t="s">
        <v>880</v>
      </c>
      <c r="F44" s="391"/>
      <c r="G44" s="391"/>
      <c r="H44" s="334"/>
    </row>
    <row r="45" spans="1:12">
      <c r="B45" s="335"/>
      <c r="C45" s="335"/>
      <c r="D45" s="335"/>
      <c r="E45" s="336"/>
      <c r="F45" s="309"/>
      <c r="G45" s="310"/>
    </row>
    <row r="46" spans="1:12" ht="21.75" customHeight="1">
      <c r="B46" s="386" t="s">
        <v>881</v>
      </c>
      <c r="C46" s="386"/>
      <c r="D46" s="306"/>
      <c r="E46" s="306"/>
      <c r="F46" s="306"/>
      <c r="G46" s="307"/>
      <c r="H46" s="307"/>
    </row>
    <row r="47" spans="1:12">
      <c r="B47" s="308" t="s">
        <v>882</v>
      </c>
      <c r="C47" s="335"/>
      <c r="D47" s="335"/>
      <c r="E47" s="336"/>
      <c r="F47" s="309"/>
      <c r="G47" s="310"/>
    </row>
    <row r="48" spans="1:12" s="338" customFormat="1" ht="21" customHeight="1">
      <c r="A48" s="393" t="s">
        <v>54</v>
      </c>
      <c r="B48" s="394" t="s">
        <v>883</v>
      </c>
      <c r="C48" s="389" t="s">
        <v>884</v>
      </c>
      <c r="D48" s="389"/>
      <c r="E48" s="389"/>
      <c r="F48" s="389"/>
      <c r="G48" s="395" t="s">
        <v>849</v>
      </c>
      <c r="H48" s="395" t="s">
        <v>883</v>
      </c>
      <c r="I48" s="392" t="s">
        <v>885</v>
      </c>
      <c r="J48" s="337"/>
      <c r="K48" s="337"/>
      <c r="L48" s="337"/>
    </row>
    <row r="49" spans="1:9">
      <c r="A49" s="393"/>
      <c r="B49" s="394"/>
      <c r="C49" s="339" t="s">
        <v>858</v>
      </c>
      <c r="D49" s="339" t="s">
        <v>859</v>
      </c>
      <c r="E49" s="340" t="s">
        <v>860</v>
      </c>
      <c r="F49" s="340" t="s">
        <v>861</v>
      </c>
      <c r="G49" s="395"/>
      <c r="H49" s="395"/>
      <c r="I49" s="392"/>
    </row>
    <row r="50" spans="1:9" ht="39.6">
      <c r="A50" s="393"/>
      <c r="B50" s="394"/>
      <c r="C50" s="341" t="s">
        <v>886</v>
      </c>
      <c r="D50" s="341" t="s">
        <v>887</v>
      </c>
      <c r="E50" s="341" t="s">
        <v>888</v>
      </c>
      <c r="F50" s="341" t="s">
        <v>889</v>
      </c>
      <c r="G50" s="342" t="s">
        <v>890</v>
      </c>
      <c r="H50" s="342" t="s">
        <v>891</v>
      </c>
      <c r="I50" s="342" t="s">
        <v>891</v>
      </c>
    </row>
    <row r="51" spans="1:9" ht="39.6">
      <c r="A51" s="319">
        <v>1</v>
      </c>
      <c r="B51" s="314" t="s">
        <v>892</v>
      </c>
      <c r="C51" s="341" t="s">
        <v>886</v>
      </c>
      <c r="D51" s="341" t="s">
        <v>887</v>
      </c>
      <c r="E51" s="341" t="s">
        <v>888</v>
      </c>
      <c r="F51" s="341" t="s">
        <v>889</v>
      </c>
      <c r="G51" s="343" t="s">
        <v>890</v>
      </c>
      <c r="H51" s="343" t="s">
        <v>891</v>
      </c>
      <c r="I51" s="343" t="s">
        <v>891</v>
      </c>
    </row>
    <row r="52" spans="1:9">
      <c r="A52" s="319">
        <v>2</v>
      </c>
      <c r="B52" s="319" t="s">
        <v>61</v>
      </c>
      <c r="C52" s="343">
        <v>0</v>
      </c>
      <c r="D52" s="343">
        <v>0</v>
      </c>
      <c r="E52" s="343">
        <v>0</v>
      </c>
      <c r="F52" s="344" t="e">
        <f>SUM(C31:E31)</f>
        <v>#REF!</v>
      </c>
      <c r="G52" s="345" t="e">
        <f>D21</f>
        <v>#DIV/0!</v>
      </c>
      <c r="H52" s="343" t="s">
        <v>891</v>
      </c>
      <c r="I52" s="343" t="s">
        <v>891</v>
      </c>
    </row>
    <row r="53" spans="1:9" ht="18.75" customHeight="1">
      <c r="B53" s="346"/>
    </row>
    <row r="54" spans="1:9">
      <c r="B54" s="347"/>
    </row>
    <row r="55" spans="1:9">
      <c r="B55" s="347"/>
    </row>
    <row r="56" spans="1:9">
      <c r="B56" s="347"/>
    </row>
    <row r="57" spans="1:9">
      <c r="B57" s="347"/>
    </row>
    <row r="58" spans="1:9">
      <c r="B58" s="347"/>
    </row>
    <row r="59" spans="1:9">
      <c r="B59" s="347"/>
    </row>
    <row r="60" spans="1:9">
      <c r="B60" s="347"/>
    </row>
    <row r="61" spans="1:9">
      <c r="B61" s="347"/>
    </row>
  </sheetData>
  <mergeCells count="32">
    <mergeCell ref="I48:I49"/>
    <mergeCell ref="A48:A50"/>
    <mergeCell ref="B48:B50"/>
    <mergeCell ref="C48:F48"/>
    <mergeCell ref="G48:G49"/>
    <mergeCell ref="H48:H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2" operator="equal">
      <formula>"FAIL"</formula>
    </cfRule>
    <cfRule type="cellIs" dxfId="4" priority="3" operator="equal">
      <formula>"PASS"</formula>
    </cfRule>
  </conditionalFormatting>
  <conditionalFormatting sqref="I51:I52">
    <cfRule type="cellIs" dxfId="3" priority="4" operator="equal">
      <formula>"FAIL"</formula>
    </cfRule>
    <cfRule type="cellIs" dxfId="2" priority="5" operator="equal">
      <formula>"PASS"</formula>
    </cfRule>
  </conditionalFormatting>
  <conditionalFormatting sqref="H52">
    <cfRule type="cellIs" dxfId="1" priority="6" operator="equal">
      <formula>"FAIL"</formula>
    </cfRule>
    <cfRule type="cellIs" dxfId="0" priority="7" operator="equal">
      <formula>"PASS"</formula>
    </cfRule>
  </conditionalFormatting>
  <dataValidations count="1">
    <dataValidation type="list" allowBlank="1" showInputMessage="1" showErrorMessage="1" sqref="H51:I52" xr:uid="{00000000-0002-0000-0900-000000000000}">
      <formula1>"PASS,FAIL"</formula1>
      <formula2>0</formula2>
    </dataValidation>
  </dataValidations>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3"/>
  <sheetViews>
    <sheetView showGridLines="0" zoomScaleNormal="100" workbookViewId="0">
      <selection activeCellId="1" sqref="B103:B104 A1"/>
    </sheetView>
  </sheetViews>
  <sheetFormatPr defaultColWidth="9.109375" defaultRowHeight="14.4"/>
  <cols>
    <col min="1" max="1" width="17.33203125" style="27" customWidth="1"/>
    <col min="2" max="2" width="11.44140625" style="27" customWidth="1"/>
    <col min="3" max="3" width="18.6640625" style="27" customWidth="1"/>
    <col min="4" max="4" width="21.109375" style="27" customWidth="1"/>
    <col min="5" max="1024" width="9.109375" style="27"/>
  </cols>
  <sheetData>
    <row r="1" spans="1:11" s="28" customFormat="1" ht="13.8">
      <c r="B1" s="29"/>
      <c r="C1" s="29"/>
      <c r="D1" s="29"/>
      <c r="E1" s="29"/>
      <c r="F1" s="29"/>
      <c r="G1" s="29"/>
      <c r="H1" s="29"/>
      <c r="I1" s="30" t="s">
        <v>20</v>
      </c>
      <c r="J1" s="29"/>
      <c r="K1" s="29"/>
    </row>
    <row r="2" spans="1:11" ht="25.5" customHeight="1">
      <c r="B2" s="354" t="s">
        <v>21</v>
      </c>
      <c r="C2" s="354"/>
      <c r="D2" s="354"/>
      <c r="E2" s="354"/>
      <c r="F2" s="354"/>
      <c r="G2" s="354"/>
      <c r="H2" s="354"/>
      <c r="I2" s="354"/>
      <c r="J2" s="355" t="s">
        <v>22</v>
      </c>
      <c r="K2" s="355"/>
    </row>
    <row r="3" spans="1:11" ht="28.5" customHeight="1">
      <c r="B3" s="356" t="s">
        <v>23</v>
      </c>
      <c r="C3" s="356"/>
      <c r="D3" s="356"/>
      <c r="E3" s="356"/>
      <c r="F3" s="357" t="s">
        <v>24</v>
      </c>
      <c r="G3" s="357"/>
      <c r="H3" s="357"/>
      <c r="I3" s="357"/>
      <c r="J3" s="355"/>
      <c r="K3" s="355"/>
    </row>
    <row r="4" spans="1:11" ht="18" customHeight="1">
      <c r="B4" s="4"/>
      <c r="C4" s="4"/>
      <c r="D4" s="4"/>
      <c r="E4" s="4"/>
      <c r="F4" s="3"/>
      <c r="G4" s="3"/>
      <c r="H4" s="3"/>
      <c r="I4" s="3"/>
      <c r="J4" s="5"/>
      <c r="K4" s="5"/>
    </row>
    <row r="6" spans="1:11" ht="22.8">
      <c r="A6" s="31" t="s">
        <v>25</v>
      </c>
    </row>
    <row r="7" spans="1:11" ht="12.75" customHeight="1">
      <c r="A7" s="358" t="s">
        <v>26</v>
      </c>
      <c r="B7" s="358"/>
      <c r="C7" s="358"/>
      <c r="D7" s="358"/>
      <c r="E7" s="358"/>
      <c r="F7" s="358"/>
      <c r="G7" s="358"/>
      <c r="H7" s="358"/>
      <c r="I7" s="358"/>
    </row>
    <row r="8" spans="1:11" ht="20.25" customHeight="1">
      <c r="A8" s="358"/>
      <c r="B8" s="358"/>
      <c r="C8" s="358"/>
      <c r="D8" s="358"/>
      <c r="E8" s="358"/>
      <c r="F8" s="358"/>
      <c r="G8" s="358"/>
      <c r="H8" s="358"/>
      <c r="I8" s="358"/>
    </row>
    <row r="9" spans="1:11" ht="12.75" customHeight="1">
      <c r="A9" s="358" t="s">
        <v>27</v>
      </c>
      <c r="B9" s="358"/>
      <c r="C9" s="358"/>
      <c r="D9" s="358"/>
      <c r="E9" s="358"/>
      <c r="F9" s="358"/>
      <c r="G9" s="358"/>
      <c r="H9" s="358"/>
      <c r="I9" s="358"/>
    </row>
    <row r="10" spans="1:11" ht="21" customHeight="1">
      <c r="A10" s="358"/>
      <c r="B10" s="358"/>
      <c r="C10" s="358"/>
      <c r="D10" s="358"/>
      <c r="E10" s="358"/>
      <c r="F10" s="358"/>
      <c r="G10" s="358"/>
      <c r="H10" s="358"/>
      <c r="I10" s="358"/>
    </row>
    <row r="11" spans="1:11">
      <c r="A11" s="359" t="s">
        <v>28</v>
      </c>
      <c r="B11" s="359"/>
      <c r="C11" s="359"/>
      <c r="D11" s="359"/>
      <c r="E11" s="359"/>
      <c r="F11" s="359"/>
      <c r="G11" s="359"/>
      <c r="H11" s="359"/>
      <c r="I11" s="359"/>
    </row>
    <row r="12" spans="1:11">
      <c r="A12" s="32"/>
      <c r="B12" s="32"/>
      <c r="C12" s="32"/>
      <c r="D12" s="32"/>
      <c r="E12" s="32"/>
      <c r="F12" s="32"/>
      <c r="G12" s="32"/>
      <c r="H12" s="32"/>
      <c r="I12" s="32"/>
    </row>
    <row r="13" spans="1:11" ht="22.8">
      <c r="A13" s="31" t="s">
        <v>29</v>
      </c>
    </row>
    <row r="14" spans="1:11" ht="12.75" customHeight="1">
      <c r="A14" s="33" t="s">
        <v>30</v>
      </c>
      <c r="B14" s="360" t="s">
        <v>31</v>
      </c>
      <c r="C14" s="360"/>
      <c r="D14" s="360"/>
      <c r="E14" s="360"/>
      <c r="F14" s="360"/>
      <c r="G14" s="360"/>
      <c r="H14" s="360"/>
      <c r="I14" s="360"/>
      <c r="J14" s="360"/>
      <c r="K14" s="360"/>
    </row>
    <row r="15" spans="1:11" ht="14.25" customHeight="1">
      <c r="A15" s="33" t="s">
        <v>32</v>
      </c>
      <c r="B15" s="360" t="s">
        <v>33</v>
      </c>
      <c r="C15" s="360"/>
      <c r="D15" s="360"/>
      <c r="E15" s="360"/>
      <c r="F15" s="360"/>
      <c r="G15" s="360"/>
      <c r="H15" s="360"/>
      <c r="I15" s="360"/>
      <c r="J15" s="360"/>
      <c r="K15" s="360"/>
    </row>
    <row r="16" spans="1:11" ht="14.25" customHeight="1">
      <c r="A16" s="33"/>
      <c r="B16" s="360" t="s">
        <v>34</v>
      </c>
      <c r="C16" s="360"/>
      <c r="D16" s="360"/>
      <c r="E16" s="360"/>
      <c r="F16" s="360"/>
      <c r="G16" s="360"/>
      <c r="H16" s="360"/>
      <c r="I16" s="360"/>
      <c r="J16" s="360"/>
      <c r="K16" s="360"/>
    </row>
    <row r="17" spans="1:14" ht="14.25" customHeight="1">
      <c r="A17" s="33"/>
      <c r="B17" s="360" t="s">
        <v>35</v>
      </c>
      <c r="C17" s="360"/>
      <c r="D17" s="360"/>
      <c r="E17" s="360"/>
      <c r="F17" s="360"/>
      <c r="G17" s="360"/>
      <c r="H17" s="360"/>
      <c r="I17" s="360"/>
      <c r="J17" s="360"/>
      <c r="K17" s="360"/>
    </row>
    <row r="19" spans="1:14" ht="22.8">
      <c r="A19" s="31" t="s">
        <v>36</v>
      </c>
    </row>
    <row r="20" spans="1:14" ht="12.75" customHeight="1">
      <c r="A20" s="33" t="s">
        <v>37</v>
      </c>
      <c r="B20" s="360" t="s">
        <v>38</v>
      </c>
      <c r="C20" s="360"/>
      <c r="D20" s="360"/>
      <c r="E20" s="360"/>
      <c r="F20" s="360"/>
      <c r="G20" s="360"/>
    </row>
    <row r="21" spans="1:14" ht="12.75" customHeight="1">
      <c r="A21" s="33" t="s">
        <v>39</v>
      </c>
      <c r="B21" s="360" t="s">
        <v>40</v>
      </c>
      <c r="C21" s="360"/>
      <c r="D21" s="360"/>
      <c r="E21" s="360"/>
      <c r="F21" s="360"/>
      <c r="G21" s="360"/>
    </row>
    <row r="22" spans="1:14" ht="12.75" customHeight="1">
      <c r="A22" s="33" t="s">
        <v>41</v>
      </c>
      <c r="B22" s="360" t="s">
        <v>42</v>
      </c>
      <c r="C22" s="360"/>
      <c r="D22" s="360"/>
      <c r="E22" s="360"/>
      <c r="F22" s="360"/>
      <c r="G22" s="360"/>
    </row>
    <row r="24" spans="1:14" ht="22.8">
      <c r="A24" s="31" t="s">
        <v>43</v>
      </c>
    </row>
    <row r="25" spans="1:14">
      <c r="A25" s="2" t="s">
        <v>44</v>
      </c>
      <c r="C25" s="2"/>
      <c r="D25" s="2"/>
      <c r="E25" s="2"/>
      <c r="F25" s="2"/>
      <c r="G25" s="2"/>
      <c r="H25" s="2"/>
      <c r="I25" s="2"/>
      <c r="J25" s="2"/>
      <c r="K25" s="2"/>
      <c r="L25" s="2"/>
      <c r="M25" s="2"/>
      <c r="N25" s="34"/>
    </row>
    <row r="26" spans="1:14">
      <c r="A26" s="2" t="s">
        <v>45</v>
      </c>
      <c r="C26" s="2"/>
      <c r="D26" s="2"/>
      <c r="E26" s="2"/>
      <c r="F26" s="2"/>
      <c r="G26" s="2"/>
      <c r="H26" s="2"/>
      <c r="I26" s="2"/>
      <c r="J26" s="2"/>
      <c r="K26" s="2"/>
      <c r="L26" s="2"/>
      <c r="M26" s="2"/>
      <c r="N26" s="34"/>
    </row>
    <row r="27" spans="1:14">
      <c r="A27" s="2" t="s">
        <v>46</v>
      </c>
      <c r="C27" s="2"/>
      <c r="D27" s="2"/>
      <c r="E27" s="2"/>
      <c r="F27" s="2"/>
      <c r="G27" s="2"/>
      <c r="H27" s="2"/>
      <c r="I27" s="2"/>
      <c r="J27" s="2"/>
      <c r="K27" s="2"/>
      <c r="L27" s="2"/>
      <c r="M27" s="2"/>
      <c r="N27" s="34"/>
    </row>
    <row r="29" spans="1:14" ht="21.75" customHeight="1">
      <c r="B29" s="361" t="s">
        <v>47</v>
      </c>
      <c r="C29" s="361"/>
      <c r="D29" s="361"/>
    </row>
    <row r="30" spans="1:14" ht="90" customHeight="1">
      <c r="B30" s="35"/>
      <c r="C30" s="36" t="s">
        <v>48</v>
      </c>
      <c r="D30" s="36" t="s">
        <v>49</v>
      </c>
    </row>
    <row r="32" spans="1:14" ht="22.8">
      <c r="A32" s="31" t="s">
        <v>50</v>
      </c>
    </row>
    <row r="33" spans="1:1">
      <c r="A33" s="2" t="s">
        <v>51</v>
      </c>
    </row>
  </sheetData>
  <mergeCells count="15">
    <mergeCell ref="B17:K17"/>
    <mergeCell ref="B20:G20"/>
    <mergeCell ref="B21:G21"/>
    <mergeCell ref="B22:G22"/>
    <mergeCell ref="B29:D29"/>
    <mergeCell ref="A9:I10"/>
    <mergeCell ref="A11:I11"/>
    <mergeCell ref="B14:K14"/>
    <mergeCell ref="B15:K15"/>
    <mergeCell ref="B16:K16"/>
    <mergeCell ref="B2:I2"/>
    <mergeCell ref="J2:K3"/>
    <mergeCell ref="B3:E3"/>
    <mergeCell ref="F3:I3"/>
    <mergeCell ref="A7:I8"/>
  </mergeCells>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6"/>
  <sheetViews>
    <sheetView showGridLines="0" zoomScaleNormal="100" workbookViewId="0">
      <selection activeCell="E14" activeCellId="1" sqref="B103:B104 E14"/>
    </sheetView>
  </sheetViews>
  <sheetFormatPr defaultColWidth="9.109375" defaultRowHeight="14.4"/>
  <cols>
    <col min="1" max="1" width="8.5546875" style="37" customWidth="1"/>
    <col min="2" max="2" width="9.33203125" style="38" customWidth="1"/>
    <col min="3" max="3" width="14.5546875" style="38" customWidth="1"/>
    <col min="4" max="4" width="29.33203125" style="38" customWidth="1"/>
    <col min="5" max="5" width="31.21875" style="38" customWidth="1"/>
    <col min="6" max="6" width="31.109375" style="38" customWidth="1"/>
    <col min="7" max="7" width="11.88671875" style="38" customWidth="1"/>
    <col min="8" max="1024" width="9.109375" style="38"/>
  </cols>
  <sheetData>
    <row r="1" spans="1:10">
      <c r="A1" s="39"/>
      <c r="B1" s="39"/>
      <c r="C1" s="39"/>
      <c r="D1" s="39"/>
      <c r="F1" s="39"/>
      <c r="G1" s="39"/>
      <c r="H1" s="39"/>
      <c r="I1" s="39"/>
      <c r="J1" s="39"/>
    </row>
    <row r="2" spans="1:10" s="40" customFormat="1" ht="24.6">
      <c r="A2" s="362" t="s">
        <v>52</v>
      </c>
      <c r="B2" s="362"/>
      <c r="C2" s="362"/>
      <c r="D2" s="362"/>
      <c r="E2" s="362"/>
      <c r="F2" s="362"/>
    </row>
    <row r="3" spans="1:10">
      <c r="A3" s="41"/>
      <c r="B3" s="42"/>
      <c r="E3" s="43"/>
    </row>
    <row r="5" spans="1:10" s="38" customFormat="1" ht="24.6">
      <c r="D5" s="44" t="s">
        <v>53</v>
      </c>
      <c r="E5" s="45"/>
    </row>
    <row r="6" spans="1:10" s="38" customFormat="1" ht="13.2"/>
    <row r="7" spans="1:10" ht="20.25" customHeight="1">
      <c r="A7" s="46" t="s">
        <v>54</v>
      </c>
      <c r="B7" s="46" t="s">
        <v>55</v>
      </c>
      <c r="C7" s="47" t="s">
        <v>56</v>
      </c>
      <c r="D7" s="47" t="s">
        <v>57</v>
      </c>
      <c r="E7" s="47" t="s">
        <v>58</v>
      </c>
      <c r="F7" s="47" t="s">
        <v>59</v>
      </c>
    </row>
    <row r="8" spans="1:10">
      <c r="A8" s="48">
        <v>1</v>
      </c>
      <c r="B8" s="48"/>
      <c r="C8" s="49" t="s">
        <v>60</v>
      </c>
      <c r="D8" s="38" t="s">
        <v>60</v>
      </c>
      <c r="E8" s="50"/>
      <c r="F8" s="51"/>
    </row>
    <row r="9" spans="1:10">
      <c r="A9" s="48">
        <v>2</v>
      </c>
      <c r="B9" s="48" t="s">
        <v>61</v>
      </c>
      <c r="C9" s="49" t="s">
        <v>62</v>
      </c>
      <c r="D9" s="38" t="s">
        <v>62</v>
      </c>
      <c r="E9" s="50" t="s">
        <v>63</v>
      </c>
      <c r="F9" s="51"/>
    </row>
    <row r="10" spans="1:10" ht="15" customHeight="1">
      <c r="A10" s="48">
        <v>3</v>
      </c>
      <c r="B10" s="48" t="s">
        <v>61</v>
      </c>
      <c r="C10" s="49" t="s">
        <v>64</v>
      </c>
      <c r="D10" s="38" t="s">
        <v>64</v>
      </c>
      <c r="E10" s="363" t="s">
        <v>65</v>
      </c>
      <c r="F10" s="363"/>
      <c r="G10" s="363"/>
    </row>
    <row r="11" spans="1:10">
      <c r="A11" s="48">
        <v>4</v>
      </c>
      <c r="B11" s="48" t="s">
        <v>66</v>
      </c>
      <c r="C11" s="49"/>
      <c r="D11" s="52"/>
      <c r="E11" s="51"/>
      <c r="F11" s="51"/>
    </row>
    <row r="12" spans="1:10">
      <c r="A12" s="48">
        <v>5</v>
      </c>
      <c r="B12" s="48" t="s">
        <v>66</v>
      </c>
      <c r="C12" s="49"/>
      <c r="D12" s="52"/>
      <c r="E12" s="51"/>
      <c r="F12" s="51"/>
    </row>
    <row r="13" spans="1:10">
      <c r="A13" s="48">
        <v>6</v>
      </c>
      <c r="B13" s="48" t="s">
        <v>67</v>
      </c>
      <c r="C13" s="49"/>
      <c r="D13" s="52"/>
      <c r="E13" s="51"/>
      <c r="F13" s="51"/>
    </row>
    <row r="14" spans="1:10">
      <c r="A14" s="48">
        <v>7</v>
      </c>
      <c r="B14" s="48" t="s">
        <v>67</v>
      </c>
      <c r="C14" s="49"/>
      <c r="D14" s="52"/>
      <c r="E14" s="51"/>
      <c r="F14" s="51"/>
    </row>
    <row r="15" spans="1:10">
      <c r="A15" s="48"/>
      <c r="B15" s="48"/>
      <c r="C15" s="49"/>
      <c r="D15" s="52"/>
      <c r="E15" s="51"/>
      <c r="F15" s="51"/>
    </row>
    <row r="16" spans="1:10">
      <c r="A16" s="48"/>
      <c r="B16" s="48"/>
      <c r="C16" s="49"/>
      <c r="D16" s="52"/>
      <c r="E16" s="51"/>
      <c r="F16" s="51"/>
    </row>
  </sheetData>
  <mergeCells count="2">
    <mergeCell ref="A2:F2"/>
    <mergeCell ref="E10:G10"/>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0"/>
  <sheetViews>
    <sheetView showGridLines="0" topLeftCell="A7" zoomScaleNormal="100" workbookViewId="0">
      <selection activeCell="H8" activeCellId="1" sqref="B103:B104 H8"/>
    </sheetView>
  </sheetViews>
  <sheetFormatPr defaultColWidth="8.109375" defaultRowHeight="14.4"/>
  <cols>
    <col min="1" max="1" width="3.33203125" style="53" customWidth="1"/>
    <col min="2" max="2" width="35.44140625" style="53" customWidth="1"/>
    <col min="3" max="3" width="42" style="53" customWidth="1"/>
    <col min="4" max="4" width="30.109375" style="54" customWidth="1"/>
    <col min="5" max="5" width="14.6640625" style="53" customWidth="1"/>
    <col min="6" max="1024" width="8.109375" style="53"/>
  </cols>
  <sheetData>
    <row r="1" spans="1:11" s="28" customFormat="1" ht="13.8">
      <c r="A1" s="29"/>
      <c r="B1" s="29"/>
      <c r="C1" s="29"/>
      <c r="D1" s="29"/>
      <c r="E1" s="29"/>
      <c r="F1" s="29"/>
      <c r="G1" s="29"/>
      <c r="H1" s="29"/>
      <c r="I1" s="29"/>
      <c r="J1" s="29"/>
      <c r="K1" s="29"/>
    </row>
    <row r="2" spans="1:11" s="28" customFormat="1" ht="24.6">
      <c r="A2" s="364" t="s">
        <v>68</v>
      </c>
      <c r="B2" s="364"/>
      <c r="C2" s="364"/>
      <c r="D2" s="364"/>
      <c r="E2" s="55"/>
      <c r="F2" s="56"/>
      <c r="G2" s="56"/>
      <c r="H2" s="56"/>
      <c r="I2" s="56"/>
      <c r="J2" s="56"/>
      <c r="K2" s="56"/>
    </row>
    <row r="3" spans="1:11" s="28" customFormat="1" ht="13.8">
      <c r="A3" s="56"/>
      <c r="B3" s="56"/>
      <c r="C3" s="56"/>
      <c r="D3" s="56"/>
      <c r="E3" s="56"/>
      <c r="F3" s="56"/>
      <c r="G3" s="56"/>
      <c r="H3" s="56"/>
      <c r="I3" s="56"/>
      <c r="J3" s="56"/>
      <c r="K3" s="56"/>
    </row>
    <row r="4" spans="1:11" ht="21">
      <c r="A4" s="57"/>
      <c r="B4" s="58"/>
      <c r="C4" s="58"/>
      <c r="D4" s="59"/>
      <c r="E4" s="60"/>
    </row>
    <row r="5" spans="1:11" ht="24">
      <c r="A5" s="61" t="s">
        <v>54</v>
      </c>
      <c r="B5" s="61" t="s">
        <v>69</v>
      </c>
      <c r="C5" s="61" t="s">
        <v>70</v>
      </c>
      <c r="D5" s="61" t="s">
        <v>71</v>
      </c>
      <c r="E5" s="62"/>
    </row>
    <row r="6" spans="1:11" ht="66">
      <c r="A6" s="63">
        <v>1</v>
      </c>
      <c r="B6" s="64" t="s">
        <v>72</v>
      </c>
      <c r="C6" s="64" t="s">
        <v>73</v>
      </c>
      <c r="D6" s="63"/>
    </row>
    <row r="7" spans="1:11" ht="52.8">
      <c r="A7" s="63">
        <v>2</v>
      </c>
      <c r="B7" s="64" t="s">
        <v>74</v>
      </c>
      <c r="C7" s="64" t="s">
        <v>75</v>
      </c>
      <c r="D7" s="63"/>
    </row>
    <row r="8" spans="1:11" ht="52.8">
      <c r="A8" s="63">
        <v>3</v>
      </c>
      <c r="B8" s="64" t="s">
        <v>76</v>
      </c>
      <c r="C8" s="64" t="s">
        <v>77</v>
      </c>
      <c r="D8" s="63"/>
    </row>
    <row r="9" spans="1:11" ht="66">
      <c r="A9" s="63">
        <v>4</v>
      </c>
      <c r="B9" s="63" t="s">
        <v>78</v>
      </c>
      <c r="C9" s="63" t="s">
        <v>79</v>
      </c>
      <c r="D9" s="63"/>
    </row>
    <row r="10" spans="1:11" ht="52.8">
      <c r="A10" s="63">
        <v>5</v>
      </c>
      <c r="B10" s="64" t="s">
        <v>80</v>
      </c>
      <c r="C10" s="64" t="s">
        <v>81</v>
      </c>
      <c r="D10" s="63"/>
    </row>
    <row r="11" spans="1:11" ht="26.4">
      <c r="A11" s="63">
        <v>6</v>
      </c>
      <c r="B11" s="64" t="s">
        <v>82</v>
      </c>
      <c r="C11" s="64" t="s">
        <v>82</v>
      </c>
      <c r="D11" s="63"/>
      <c r="E11" s="62"/>
      <c r="F11" s="62"/>
    </row>
    <row r="12" spans="1:11" ht="66">
      <c r="A12" s="63">
        <v>7</v>
      </c>
      <c r="B12" s="64" t="s">
        <v>83</v>
      </c>
      <c r="C12" s="64" t="s">
        <v>84</v>
      </c>
      <c r="D12" s="63"/>
      <c r="E12" s="62"/>
      <c r="F12" s="62"/>
    </row>
    <row r="13" spans="1:11" ht="184.8">
      <c r="A13" s="63">
        <v>8</v>
      </c>
      <c r="B13" s="64" t="s">
        <v>85</v>
      </c>
      <c r="C13" s="64" t="s">
        <v>86</v>
      </c>
      <c r="D13" s="63"/>
      <c r="E13" s="62"/>
      <c r="F13" s="62"/>
    </row>
    <row r="14" spans="1:11" ht="79.2">
      <c r="A14" s="63">
        <v>9</v>
      </c>
      <c r="B14" s="63" t="s">
        <v>87</v>
      </c>
      <c r="C14" s="63" t="s">
        <v>88</v>
      </c>
      <c r="D14" s="63"/>
      <c r="E14" s="62"/>
      <c r="F14" s="62"/>
    </row>
    <row r="16" spans="1:11" ht="15" customHeight="1">
      <c r="A16" s="365" t="s">
        <v>89</v>
      </c>
      <c r="B16" s="365"/>
      <c r="C16" s="65"/>
      <c r="D16" s="66"/>
    </row>
    <row r="17" spans="1:4" ht="14.25" customHeight="1">
      <c r="A17" s="366" t="s">
        <v>90</v>
      </c>
      <c r="B17" s="366"/>
    </row>
    <row r="20" spans="1:4">
      <c r="A20" s="67"/>
      <c r="B20" s="65"/>
      <c r="C20" s="65"/>
      <c r="D20" s="66"/>
    </row>
  </sheetData>
  <mergeCells count="3">
    <mergeCell ref="A2:D2"/>
    <mergeCell ref="A16:B16"/>
    <mergeCell ref="A17:B17"/>
  </mergeCells>
  <dataValidations count="1">
    <dataValidation type="list" allowBlank="1" showInputMessage="1" showErrorMessage="1" sqref="D6:D14" xr:uid="{00000000-0002-0000-0300-000000000000}">
      <formula1>"Yes,No,NA"</formula1>
      <formula2>0</formula2>
    </dataValidation>
  </dataValidations>
  <pageMargins left="0.7" right="0.7" top="0.75" bottom="0.75" header="0.511811023622047" footer="0.511811023622047"/>
  <pageSetup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391"/>
  <sheetViews>
    <sheetView showGridLines="0" topLeftCell="A22" zoomScale="96" zoomScaleNormal="96" workbookViewId="0">
      <selection activeCell="D59" activeCellId="1" sqref="B103:B104 D59"/>
    </sheetView>
  </sheetViews>
  <sheetFormatPr defaultColWidth="9.109375" defaultRowHeight="14.4"/>
  <cols>
    <col min="1" max="1" width="14.21875" style="68" customWidth="1"/>
    <col min="2" max="2" width="35.109375" style="69" customWidth="1"/>
    <col min="3" max="3" width="35.109375" style="70" customWidth="1"/>
    <col min="4" max="4" width="35.109375" style="71" customWidth="1"/>
    <col min="5" max="5" width="32.109375" style="70" customWidth="1"/>
    <col min="6" max="8" width="9.6640625" style="70" customWidth="1"/>
    <col min="9" max="9" width="17.6640625" style="70" customWidth="1"/>
    <col min="10" max="1024" width="9.109375" style="70"/>
  </cols>
  <sheetData>
    <row r="1" spans="1:24" s="28" customFormat="1" ht="13.8">
      <c r="A1" s="367"/>
      <c r="B1" s="367"/>
      <c r="C1" s="367"/>
      <c r="D1" s="367"/>
      <c r="E1" s="29"/>
      <c r="F1" s="29"/>
      <c r="G1" s="29"/>
      <c r="H1" s="29"/>
      <c r="I1" s="29"/>
      <c r="J1" s="29"/>
    </row>
    <row r="2" spans="1:24" s="28" customFormat="1" ht="31.5" customHeight="1">
      <c r="A2" s="368" t="s">
        <v>68</v>
      </c>
      <c r="B2" s="368"/>
      <c r="C2" s="368"/>
      <c r="D2" s="368"/>
      <c r="E2" s="369"/>
      <c r="F2" s="56"/>
      <c r="G2" s="56"/>
      <c r="H2" s="56"/>
      <c r="I2" s="56"/>
      <c r="J2" s="56"/>
    </row>
    <row r="3" spans="1:24" s="28" customFormat="1" ht="31.5" customHeight="1">
      <c r="A3" s="72"/>
      <c r="B3" s="73"/>
      <c r="C3" s="370"/>
      <c r="D3" s="370"/>
      <c r="E3" s="369"/>
      <c r="F3" s="56"/>
      <c r="G3" s="56"/>
      <c r="H3" s="56"/>
      <c r="I3" s="56"/>
      <c r="J3" s="56"/>
    </row>
    <row r="4" spans="1:24" s="76" customFormat="1" ht="16.5" customHeight="1">
      <c r="A4" s="74" t="s">
        <v>62</v>
      </c>
      <c r="B4" s="371" t="s">
        <v>91</v>
      </c>
      <c r="C4" s="371"/>
      <c r="D4" s="371"/>
      <c r="E4" s="75"/>
      <c r="F4" s="75"/>
      <c r="G4" s="75"/>
      <c r="H4" s="73"/>
      <c r="I4" s="73"/>
      <c r="X4" s="76" t="s">
        <v>92</v>
      </c>
    </row>
    <row r="5" spans="1:24" s="76" customFormat="1" ht="144.75" customHeight="1">
      <c r="A5" s="74" t="s">
        <v>58</v>
      </c>
      <c r="B5" s="371"/>
      <c r="C5" s="371"/>
      <c r="D5" s="371"/>
      <c r="E5" s="75"/>
      <c r="F5" s="75"/>
      <c r="G5" s="75"/>
      <c r="H5" s="73"/>
      <c r="I5" s="73"/>
      <c r="X5" s="76" t="s">
        <v>93</v>
      </c>
    </row>
    <row r="6" spans="1:24" s="76" customFormat="1" ht="13.2">
      <c r="A6" s="74" t="s">
        <v>94</v>
      </c>
      <c r="B6" s="371"/>
      <c r="C6" s="371"/>
      <c r="D6" s="371"/>
      <c r="E6" s="75"/>
      <c r="F6" s="75"/>
      <c r="G6" s="75"/>
      <c r="H6" s="73"/>
      <c r="I6" s="73"/>
    </row>
    <row r="7" spans="1:24" s="76" customFormat="1" ht="12.75" customHeight="1">
      <c r="A7" s="74" t="s">
        <v>95</v>
      </c>
      <c r="B7" s="371" t="s">
        <v>96</v>
      </c>
      <c r="C7" s="371"/>
      <c r="D7" s="371"/>
      <c r="E7" s="75"/>
      <c r="F7" s="75"/>
      <c r="G7" s="75"/>
      <c r="H7" s="77"/>
      <c r="I7" s="73"/>
      <c r="X7" s="78"/>
    </row>
    <row r="8" spans="1:24" s="79" customFormat="1" ht="13.2">
      <c r="A8" s="74" t="s">
        <v>97</v>
      </c>
      <c r="B8" s="372"/>
      <c r="C8" s="372"/>
      <c r="D8" s="372"/>
      <c r="E8" s="75"/>
    </row>
    <row r="9" spans="1:24" s="79" customFormat="1" ht="13.2">
      <c r="A9" s="74" t="s">
        <v>98</v>
      </c>
      <c r="B9" s="80" t="str">
        <f>F17</f>
        <v>Internal Build 03112011</v>
      </c>
      <c r="C9" s="81" t="str">
        <f>G17</f>
        <v>Internal build 14112011</v>
      </c>
      <c r="D9" s="82" t="str">
        <f>H17</f>
        <v>External build 16112011</v>
      </c>
    </row>
    <row r="10" spans="1:24" s="79" customFormat="1" ht="13.2">
      <c r="A10" s="74" t="s">
        <v>99</v>
      </c>
      <c r="B10" s="83">
        <f>SUM(B11:B14)</f>
        <v>0</v>
      </c>
      <c r="C10" s="84">
        <f>SUM(C11:C14)</f>
        <v>0</v>
      </c>
      <c r="D10" s="83">
        <f>SUM(D11:D14)</f>
        <v>0</v>
      </c>
    </row>
    <row r="11" spans="1:24" s="79" customFormat="1" ht="13.2">
      <c r="A11" s="74" t="s">
        <v>37</v>
      </c>
      <c r="B11" s="85">
        <f>COUNTIF($F$18:$F$49393,"*Passed")</f>
        <v>0</v>
      </c>
      <c r="C11" s="86">
        <f>COUNTIF($G$18:$G$49393,"*Passed")</f>
        <v>0</v>
      </c>
      <c r="D11" s="85">
        <f>COUNTIF($H$18:$H$49393,"*Passed")</f>
        <v>0</v>
      </c>
    </row>
    <row r="12" spans="1:24" s="79" customFormat="1" ht="13.2">
      <c r="A12" s="74" t="s">
        <v>39</v>
      </c>
      <c r="B12" s="85">
        <f>COUNTIF($F$18:$F$49113,"*Failed*")</f>
        <v>0</v>
      </c>
      <c r="C12" s="86">
        <f>COUNTIF($G$18:$G$49113,"*Failed*")</f>
        <v>0</v>
      </c>
      <c r="D12" s="85">
        <f>COUNTIF($H$18:$H$49113,"*Failed*")</f>
        <v>0</v>
      </c>
    </row>
    <row r="13" spans="1:24" s="79" customFormat="1" ht="13.2">
      <c r="A13" s="74" t="s">
        <v>41</v>
      </c>
      <c r="B13" s="85">
        <f>COUNTIF($F$18:$F$49113,"*Not Run*")</f>
        <v>0</v>
      </c>
      <c r="C13" s="86">
        <f>COUNTIF($G$18:$G$49113,"*Not Run*")</f>
        <v>0</v>
      </c>
      <c r="D13" s="85">
        <f>COUNTIF($H$18:$H$49113,"*Not Run*")</f>
        <v>0</v>
      </c>
      <c r="E13" s="28"/>
      <c r="F13" s="28"/>
      <c r="G13" s="28"/>
      <c r="H13" s="28"/>
      <c r="I13" s="28"/>
    </row>
    <row r="14" spans="1:24" s="79" customFormat="1" ht="13.2">
      <c r="A14" s="74" t="s">
        <v>100</v>
      </c>
      <c r="B14" s="85">
        <f>COUNTIF($F$18:$F$49113,"*NA*")</f>
        <v>0</v>
      </c>
      <c r="C14" s="86">
        <f>COUNTIF($G$18:$G$49113,"*NA*")</f>
        <v>0</v>
      </c>
      <c r="D14" s="85">
        <f>COUNTIF($H$18:$H$49113,"*NA*")</f>
        <v>0</v>
      </c>
      <c r="E14" s="28"/>
      <c r="F14" s="28"/>
      <c r="G14" s="28"/>
      <c r="H14" s="28"/>
      <c r="I14" s="28"/>
    </row>
    <row r="15" spans="1:24" s="79" customFormat="1" ht="26.4">
      <c r="A15" s="74" t="s">
        <v>101</v>
      </c>
      <c r="B15" s="85">
        <f>COUNTIF($F$18:$F$49113,"*Passed in previous build*")</f>
        <v>0</v>
      </c>
      <c r="C15" s="86">
        <f>COUNTIF($G$18:$G$49113,"*Passed in previous build*")</f>
        <v>0</v>
      </c>
      <c r="D15" s="85">
        <f>COUNTIF($H$18:$H$49113,"*Passed in previous build*")</f>
        <v>0</v>
      </c>
      <c r="E15" s="28"/>
      <c r="F15" s="28"/>
      <c r="G15" s="28"/>
      <c r="H15" s="28"/>
      <c r="I15" s="28"/>
    </row>
    <row r="16" spans="1:24" s="93" customFormat="1" ht="15" customHeight="1">
      <c r="A16" s="87"/>
      <c r="B16" s="88"/>
      <c r="C16" s="89"/>
      <c r="D16" s="90"/>
      <c r="E16" s="91"/>
      <c r="F16" s="373" t="s">
        <v>98</v>
      </c>
      <c r="G16" s="373"/>
      <c r="H16" s="373"/>
      <c r="I16" s="92"/>
    </row>
    <row r="17" spans="1:9" s="93" customFormat="1" ht="39.6">
      <c r="A17" s="74" t="s">
        <v>102</v>
      </c>
      <c r="B17" s="94" t="s">
        <v>103</v>
      </c>
      <c r="C17" s="95" t="s">
        <v>104</v>
      </c>
      <c r="D17" s="96" t="s">
        <v>105</v>
      </c>
      <c r="E17" s="94" t="s">
        <v>106</v>
      </c>
      <c r="F17" s="94" t="s">
        <v>107</v>
      </c>
      <c r="G17" s="94" t="s">
        <v>108</v>
      </c>
      <c r="H17" s="94" t="s">
        <v>109</v>
      </c>
      <c r="I17" s="94" t="s">
        <v>110</v>
      </c>
    </row>
    <row r="18" spans="1:9" s="103" customFormat="1" ht="15.75" customHeight="1">
      <c r="A18" s="97" t="s">
        <v>111</v>
      </c>
      <c r="B18" s="98"/>
      <c r="C18" s="99"/>
      <c r="D18" s="100"/>
      <c r="E18" s="101"/>
      <c r="F18" s="102"/>
      <c r="G18" s="102"/>
      <c r="H18" s="102"/>
      <c r="I18" s="101"/>
    </row>
    <row r="19" spans="1:9" s="110" customFormat="1" ht="15.75" customHeight="1">
      <c r="A19" s="104" t="s">
        <v>112</v>
      </c>
      <c r="B19" s="105"/>
      <c r="C19" s="106"/>
      <c r="D19" s="107"/>
      <c r="E19" s="108"/>
      <c r="F19" s="109"/>
      <c r="G19" s="109"/>
      <c r="H19" s="109"/>
      <c r="I19" s="108"/>
    </row>
    <row r="20" spans="1:9" s="114" customFormat="1" ht="39.6">
      <c r="A20" s="1">
        <v>1</v>
      </c>
      <c r="B20" s="111" t="s">
        <v>113</v>
      </c>
      <c r="C20" s="1" t="s">
        <v>114</v>
      </c>
      <c r="D20" s="112" t="s">
        <v>115</v>
      </c>
      <c r="E20" s="112"/>
      <c r="F20" s="1"/>
      <c r="G20" s="1"/>
      <c r="H20" s="1"/>
      <c r="I20" s="113"/>
    </row>
    <row r="21" spans="1:9" s="114" customFormat="1" ht="28.8">
      <c r="A21" s="115">
        <f t="shared" ref="A21:A29" ca="1" si="0">IF(OFFSET(A21,-1,0) ="",OFFSET(A21,-2,0)+1,OFFSET(A21,-1,0)+1 )</f>
        <v>2</v>
      </c>
      <c r="B21" s="111" t="s">
        <v>116</v>
      </c>
      <c r="C21" s="1" t="s">
        <v>117</v>
      </c>
      <c r="D21" s="112" t="s">
        <v>118</v>
      </c>
      <c r="E21" s="112"/>
      <c r="F21" s="1"/>
      <c r="G21" s="1"/>
      <c r="H21" s="1"/>
      <c r="I21" s="113"/>
    </row>
    <row r="22" spans="1:9" s="114" customFormat="1" ht="52.8">
      <c r="A22" s="115">
        <f t="shared" ca="1" si="0"/>
        <v>3</v>
      </c>
      <c r="B22" s="111" t="s">
        <v>119</v>
      </c>
      <c r="C22" s="1" t="s">
        <v>120</v>
      </c>
      <c r="D22" s="112" t="s">
        <v>121</v>
      </c>
      <c r="E22" s="112"/>
      <c r="F22" s="1"/>
      <c r="G22" s="1"/>
      <c r="H22" s="1"/>
      <c r="I22" s="113"/>
    </row>
    <row r="23" spans="1:9" s="114" customFormat="1" ht="52.8">
      <c r="A23" s="115">
        <f t="shared" ca="1" si="0"/>
        <v>4</v>
      </c>
      <c r="B23" s="116" t="s">
        <v>122</v>
      </c>
      <c r="C23" s="1" t="s">
        <v>123</v>
      </c>
      <c r="D23" s="112" t="s">
        <v>124</v>
      </c>
      <c r="E23" s="112"/>
      <c r="F23" s="1"/>
      <c r="G23" s="1"/>
      <c r="H23" s="1"/>
      <c r="I23" s="113"/>
    </row>
    <row r="24" spans="1:9" s="119" customFormat="1" ht="66">
      <c r="A24" s="115">
        <f t="shared" ca="1" si="0"/>
        <v>5</v>
      </c>
      <c r="B24" s="117" t="s">
        <v>125</v>
      </c>
      <c r="C24" s="1" t="s">
        <v>126</v>
      </c>
      <c r="D24" s="112" t="s">
        <v>127</v>
      </c>
      <c r="E24" s="112"/>
      <c r="F24" s="1"/>
      <c r="G24" s="1"/>
      <c r="H24" s="1"/>
      <c r="I24" s="118"/>
    </row>
    <row r="25" spans="1:9" s="119" customFormat="1" ht="52.8">
      <c r="A25" s="115">
        <f t="shared" ca="1" si="0"/>
        <v>6</v>
      </c>
      <c r="B25" s="111" t="s">
        <v>128</v>
      </c>
      <c r="C25" s="1" t="s">
        <v>129</v>
      </c>
      <c r="D25" s="112" t="s">
        <v>130</v>
      </c>
      <c r="E25" s="112"/>
      <c r="F25" s="1"/>
      <c r="G25" s="1"/>
      <c r="H25" s="1"/>
      <c r="I25" s="118"/>
    </row>
    <row r="26" spans="1:9" s="119" customFormat="1" ht="52.8">
      <c r="A26" s="115">
        <f t="shared" ca="1" si="0"/>
        <v>7</v>
      </c>
      <c r="B26" s="111" t="s">
        <v>131</v>
      </c>
      <c r="C26" s="112" t="s">
        <v>132</v>
      </c>
      <c r="D26" s="112" t="s">
        <v>133</v>
      </c>
      <c r="E26" s="112"/>
      <c r="F26" s="1"/>
      <c r="G26" s="1"/>
      <c r="H26" s="1"/>
      <c r="I26" s="118"/>
    </row>
    <row r="27" spans="1:9" s="119" customFormat="1" ht="79.2">
      <c r="A27" s="115">
        <f t="shared" ca="1" si="0"/>
        <v>8</v>
      </c>
      <c r="B27" s="116" t="s">
        <v>134</v>
      </c>
      <c r="C27" s="1" t="s">
        <v>135</v>
      </c>
      <c r="D27" s="112" t="s">
        <v>136</v>
      </c>
      <c r="E27" s="112"/>
      <c r="F27" s="1"/>
      <c r="G27" s="1"/>
      <c r="H27" s="1"/>
      <c r="I27" s="118"/>
    </row>
    <row r="28" spans="1:9" s="119" customFormat="1" ht="52.8">
      <c r="A28" s="115">
        <f t="shared" ca="1" si="0"/>
        <v>9</v>
      </c>
      <c r="B28" s="111" t="s">
        <v>137</v>
      </c>
      <c r="C28" s="112" t="s">
        <v>138</v>
      </c>
      <c r="D28" s="112" t="s">
        <v>139</v>
      </c>
      <c r="E28" s="112"/>
      <c r="F28" s="1"/>
      <c r="G28" s="1"/>
      <c r="H28" s="1"/>
      <c r="I28" s="118"/>
    </row>
    <row r="29" spans="1:9" s="119" customFormat="1" ht="52.8">
      <c r="A29" s="115">
        <f t="shared" ca="1" si="0"/>
        <v>10</v>
      </c>
      <c r="B29" s="111" t="s">
        <v>140</v>
      </c>
      <c r="C29" s="112" t="s">
        <v>141</v>
      </c>
      <c r="D29" s="112" t="s">
        <v>133</v>
      </c>
      <c r="E29" s="112"/>
      <c r="F29" s="1"/>
      <c r="G29" s="1"/>
      <c r="H29" s="1"/>
      <c r="I29" s="118"/>
    </row>
    <row r="30" spans="1:9" s="126" customFormat="1" ht="15" customHeight="1">
      <c r="A30" s="120"/>
      <c r="B30" s="121" t="s">
        <v>142</v>
      </c>
      <c r="C30" s="122"/>
      <c r="D30" s="123"/>
      <c r="E30" s="124"/>
      <c r="F30" s="125"/>
      <c r="G30" s="125"/>
      <c r="H30" s="125"/>
      <c r="I30" s="124"/>
    </row>
    <row r="31" spans="1:9" s="129" customFormat="1" ht="39.6">
      <c r="A31" s="115">
        <f t="shared" ref="A31:A39" ca="1" si="1">IF(OFFSET(A31,-1,0) ="",OFFSET(A31,-2,0)+1,OFFSET(A31,-1,0)+1 )</f>
        <v>11</v>
      </c>
      <c r="B31" s="111" t="s">
        <v>113</v>
      </c>
      <c r="C31" s="1" t="s">
        <v>143</v>
      </c>
      <c r="D31" s="112" t="s">
        <v>144</v>
      </c>
      <c r="E31" s="127"/>
      <c r="F31" s="128"/>
      <c r="G31" s="128"/>
      <c r="H31" s="128"/>
      <c r="I31" s="127"/>
    </row>
    <row r="32" spans="1:9" s="119" customFormat="1" ht="66">
      <c r="A32" s="115">
        <f t="shared" ca="1" si="1"/>
        <v>12</v>
      </c>
      <c r="B32" s="111" t="s">
        <v>145</v>
      </c>
      <c r="C32" s="1" t="s">
        <v>146</v>
      </c>
      <c r="D32" s="112" t="s">
        <v>147</v>
      </c>
      <c r="E32" s="112"/>
      <c r="F32" s="1"/>
      <c r="G32" s="1"/>
      <c r="H32" s="1"/>
      <c r="I32" s="115"/>
    </row>
    <row r="33" spans="1:9" s="119" customFormat="1" ht="66" customHeight="1">
      <c r="A33" s="115">
        <f t="shared" ca="1" si="1"/>
        <v>13</v>
      </c>
      <c r="B33" s="116" t="s">
        <v>148</v>
      </c>
      <c r="C33" s="1" t="s">
        <v>149</v>
      </c>
      <c r="D33" s="112" t="s">
        <v>150</v>
      </c>
      <c r="E33" s="112"/>
      <c r="F33" s="1"/>
      <c r="G33" s="1"/>
      <c r="H33" s="1"/>
      <c r="I33" s="115"/>
    </row>
    <row r="34" spans="1:9" s="119" customFormat="1" ht="92.4">
      <c r="A34" s="115">
        <f t="shared" ca="1" si="1"/>
        <v>14</v>
      </c>
      <c r="B34" s="117" t="s">
        <v>151</v>
      </c>
      <c r="C34" s="1" t="s">
        <v>152</v>
      </c>
      <c r="D34" s="112" t="s">
        <v>153</v>
      </c>
      <c r="E34" s="112"/>
      <c r="F34" s="1"/>
      <c r="G34" s="1"/>
      <c r="H34" s="1"/>
      <c r="I34" s="115"/>
    </row>
    <row r="35" spans="1:9" s="119" customFormat="1" ht="66">
      <c r="A35" s="115">
        <f t="shared" ca="1" si="1"/>
        <v>15</v>
      </c>
      <c r="B35" s="111" t="s">
        <v>154</v>
      </c>
      <c r="C35" s="1" t="s">
        <v>155</v>
      </c>
      <c r="D35" s="112" t="s">
        <v>156</v>
      </c>
      <c r="E35" s="112"/>
      <c r="F35" s="1"/>
      <c r="G35" s="1"/>
      <c r="H35" s="1"/>
      <c r="I35" s="115"/>
    </row>
    <row r="36" spans="1:9" s="119" customFormat="1" ht="66">
      <c r="A36" s="115">
        <f t="shared" ca="1" si="1"/>
        <v>16</v>
      </c>
      <c r="B36" s="117" t="s">
        <v>157</v>
      </c>
      <c r="C36" s="112" t="s">
        <v>158</v>
      </c>
      <c r="D36" s="112" t="s">
        <v>159</v>
      </c>
      <c r="E36" s="112"/>
      <c r="F36" s="1"/>
      <c r="G36" s="1"/>
      <c r="H36" s="1"/>
      <c r="I36" s="115"/>
    </row>
    <row r="37" spans="1:9" s="119" customFormat="1" ht="92.4">
      <c r="A37" s="130">
        <f t="shared" ca="1" si="1"/>
        <v>17</v>
      </c>
      <c r="B37" s="111" t="s">
        <v>160</v>
      </c>
      <c r="C37" s="112" t="s">
        <v>161</v>
      </c>
      <c r="D37" s="112" t="s">
        <v>162</v>
      </c>
      <c r="E37" s="131"/>
      <c r="F37" s="132"/>
      <c r="G37" s="132"/>
      <c r="H37" s="132"/>
      <c r="I37" s="131"/>
    </row>
    <row r="38" spans="1:9" s="119" customFormat="1" ht="66">
      <c r="A38" s="130">
        <f t="shared" ca="1" si="1"/>
        <v>18</v>
      </c>
      <c r="B38" s="111" t="s">
        <v>163</v>
      </c>
      <c r="C38" s="112" t="s">
        <v>164</v>
      </c>
      <c r="D38" s="112" t="s">
        <v>165</v>
      </c>
      <c r="E38" s="131"/>
      <c r="F38" s="132"/>
      <c r="G38" s="132"/>
      <c r="H38" s="132"/>
      <c r="I38" s="131"/>
    </row>
    <row r="39" spans="1:9" s="119" customFormat="1" ht="66">
      <c r="A39" s="115">
        <f t="shared" ca="1" si="1"/>
        <v>19</v>
      </c>
      <c r="B39" s="133" t="s">
        <v>166</v>
      </c>
      <c r="C39" s="112" t="s">
        <v>167</v>
      </c>
      <c r="D39" s="112" t="s">
        <v>159</v>
      </c>
      <c r="E39" s="112"/>
      <c r="F39" s="1"/>
      <c r="G39" s="1"/>
      <c r="H39" s="1"/>
      <c r="I39" s="115"/>
    </row>
    <row r="40" spans="1:9" s="126" customFormat="1">
      <c r="A40" s="120"/>
      <c r="B40" s="134" t="s">
        <v>168</v>
      </c>
      <c r="C40" s="135"/>
      <c r="D40" s="136"/>
      <c r="E40" s="136"/>
      <c r="F40" s="137"/>
      <c r="G40" s="137"/>
      <c r="H40" s="137"/>
      <c r="I40" s="120"/>
    </row>
    <row r="41" spans="1:9" s="119" customFormat="1" ht="52.8">
      <c r="A41" s="115">
        <f ca="1">IF(OFFSET(A41,-1,0) ="",OFFSET(A41,-2,0)+1,OFFSET(A41,-1,0)+1 )</f>
        <v>20</v>
      </c>
      <c r="B41" s="138" t="s">
        <v>169</v>
      </c>
      <c r="C41" s="1" t="s">
        <v>170</v>
      </c>
      <c r="D41" s="112" t="s">
        <v>171</v>
      </c>
      <c r="E41" s="112"/>
      <c r="F41" s="1"/>
      <c r="G41" s="1"/>
      <c r="H41" s="1"/>
      <c r="I41" s="115"/>
    </row>
    <row r="42" spans="1:9" s="129" customFormat="1" ht="52.8">
      <c r="A42" s="115">
        <f ca="1">IF(OFFSET(A42,-1,0) ="",OFFSET(A42,-2,0)+1,OFFSET(A42,-1,0)+1 )</f>
        <v>21</v>
      </c>
      <c r="B42" s="138" t="s">
        <v>172</v>
      </c>
      <c r="C42" s="1" t="s">
        <v>173</v>
      </c>
      <c r="D42" s="36" t="s">
        <v>174</v>
      </c>
      <c r="E42" s="36"/>
      <c r="F42" s="139"/>
      <c r="G42" s="139"/>
      <c r="H42" s="139"/>
      <c r="I42" s="115"/>
    </row>
    <row r="43" spans="1:9" s="119" customFormat="1" ht="52.8">
      <c r="A43" s="115">
        <f ca="1">IF(OFFSET(A43,-1,0) ="",OFFSET(A43,-2,0)+1,OFFSET(A43,-1,0)+1 )</f>
        <v>22</v>
      </c>
      <c r="B43" s="140" t="s">
        <v>175</v>
      </c>
      <c r="C43" s="112" t="s">
        <v>176</v>
      </c>
      <c r="D43" s="141" t="s">
        <v>177</v>
      </c>
      <c r="E43" s="141"/>
      <c r="F43" s="142"/>
      <c r="G43" s="142"/>
      <c r="H43" s="142"/>
      <c r="I43" s="143"/>
    </row>
    <row r="44" spans="1:9" s="145" customFormat="1" ht="52.8">
      <c r="A44" s="115">
        <f ca="1">IF(OFFSET(A44,-1,0) ="",OFFSET(A44,-2,0)+1,OFFSET(A44,-1,0)+1 )</f>
        <v>23</v>
      </c>
      <c r="B44" s="144" t="s">
        <v>178</v>
      </c>
      <c r="C44" s="112" t="s">
        <v>179</v>
      </c>
      <c r="D44" s="144" t="s">
        <v>180</v>
      </c>
    </row>
    <row r="45" spans="1:9" s="147" customFormat="1" ht="15" customHeight="1">
      <c r="A45" s="120"/>
      <c r="B45" s="146" t="s">
        <v>181</v>
      </c>
      <c r="D45" s="148"/>
    </row>
    <row r="46" spans="1:9" s="145" customFormat="1" ht="66">
      <c r="A46" s="115">
        <f ca="1">IF(OFFSET(A46,-1,0) ="",OFFSET(A46,-2,0)+1,OFFSET(A46,-1,0)+1 )</f>
        <v>24</v>
      </c>
      <c r="B46" s="144" t="s">
        <v>182</v>
      </c>
      <c r="C46" s="112" t="s">
        <v>183</v>
      </c>
      <c r="D46" s="144" t="s">
        <v>184</v>
      </c>
    </row>
    <row r="47" spans="1:9" s="145" customFormat="1" ht="92.4">
      <c r="A47" s="115">
        <f ca="1">IF(OFFSET(A47,-1,0) ="",OFFSET(A47,-2,0)+1,OFFSET(A47,-1,0)+1 )</f>
        <v>25</v>
      </c>
      <c r="B47" s="144" t="s">
        <v>185</v>
      </c>
      <c r="C47" s="112" t="s">
        <v>186</v>
      </c>
      <c r="D47" s="144" t="s">
        <v>187</v>
      </c>
    </row>
    <row r="48" spans="1:9" s="145" customFormat="1" ht="52.8">
      <c r="A48" s="115">
        <f ca="1">IF(OFFSET(A48,-1,0) ="",OFFSET(A48,-2,0)+1,OFFSET(A48,-1,0)+1 )</f>
        <v>26</v>
      </c>
      <c r="B48" s="144" t="s">
        <v>188</v>
      </c>
      <c r="C48" s="144" t="s">
        <v>189</v>
      </c>
      <c r="D48" s="144" t="s">
        <v>190</v>
      </c>
    </row>
    <row r="49" spans="1:5" s="147" customFormat="1" ht="13.2">
      <c r="A49" s="120"/>
      <c r="B49" s="146" t="s">
        <v>191</v>
      </c>
      <c r="D49" s="148"/>
    </row>
    <row r="50" spans="1:5" s="145" customFormat="1" ht="52.8">
      <c r="A50" s="115">
        <f ca="1">IF(OFFSET(A50,-1,0) ="",OFFSET(A50,-2,0)+1,OFFSET(A50,-1,0)+1 )</f>
        <v>27</v>
      </c>
      <c r="B50" s="144" t="s">
        <v>192</v>
      </c>
      <c r="C50" s="144" t="s">
        <v>193</v>
      </c>
      <c r="D50" s="149" t="s">
        <v>194</v>
      </c>
    </row>
    <row r="51" spans="1:5" s="145" customFormat="1" ht="39.6">
      <c r="A51" s="115">
        <f ca="1">IF(OFFSET(A51,-1,0) ="",OFFSET(A51,-2,0)+1,OFFSET(A51,-1,0)+1 )</f>
        <v>28</v>
      </c>
      <c r="B51" s="144" t="s">
        <v>195</v>
      </c>
      <c r="C51" s="144" t="s">
        <v>196</v>
      </c>
      <c r="D51" s="144" t="s">
        <v>197</v>
      </c>
    </row>
    <row r="52" spans="1:5" s="145" customFormat="1" ht="66">
      <c r="A52" s="115">
        <f ca="1">IF(OFFSET(A52,-1,0) ="",OFFSET(A52,-2,0)+1,OFFSET(A52,-1,0)+1 )</f>
        <v>29</v>
      </c>
      <c r="B52" s="112" t="s">
        <v>198</v>
      </c>
      <c r="C52" s="112" t="s">
        <v>199</v>
      </c>
      <c r="D52" s="112" t="s">
        <v>200</v>
      </c>
      <c r="E52" s="150"/>
    </row>
    <row r="53" spans="1:5" s="145" customFormat="1" ht="39.6">
      <c r="A53" s="115">
        <f ca="1">IF(OFFSET(A53,-1,0) ="",OFFSET(A53,-2,0)+1,OFFSET(A53,-1,0)+1 )</f>
        <v>30</v>
      </c>
      <c r="B53" s="112" t="s">
        <v>201</v>
      </c>
      <c r="C53" s="112" t="s">
        <v>202</v>
      </c>
      <c r="D53" s="112" t="s">
        <v>203</v>
      </c>
      <c r="E53" s="150"/>
    </row>
    <row r="54" spans="1:5" s="145" customFormat="1" ht="39.6">
      <c r="A54" s="115">
        <f ca="1">IF(OFFSET(A54,-1,0) ="",OFFSET(A54,-2,0)+1,OFFSET(A54,-1,0)+1 )</f>
        <v>31</v>
      </c>
      <c r="B54" s="144" t="s">
        <v>204</v>
      </c>
      <c r="C54" s="144" t="s">
        <v>205</v>
      </c>
      <c r="D54" s="144" t="s">
        <v>203</v>
      </c>
    </row>
    <row r="55" spans="1:5" s="147" customFormat="1" ht="13.2">
      <c r="A55" s="120"/>
      <c r="B55" s="146" t="s">
        <v>206</v>
      </c>
      <c r="D55" s="148"/>
    </row>
    <row r="56" spans="1:5" s="145" customFormat="1" ht="93.75" customHeight="1">
      <c r="A56" s="115">
        <f ca="1">IF(OFFSET(A56,-1,0) ="",OFFSET(A56,-2,0)+1,OFFSET(A56,-1,0)+1 )</f>
        <v>32</v>
      </c>
      <c r="B56" s="144" t="s">
        <v>207</v>
      </c>
      <c r="C56" s="144" t="s">
        <v>208</v>
      </c>
      <c r="D56" s="144" t="s">
        <v>209</v>
      </c>
    </row>
    <row r="57" spans="1:5" s="145" customFormat="1" ht="89.25" customHeight="1">
      <c r="A57" s="115">
        <f ca="1">IF(OFFSET(A57,-1,0) ="",OFFSET(A57,-2,0)+1,OFFSET(A57,-1,0)+1 )</f>
        <v>33</v>
      </c>
      <c r="B57" s="144" t="s">
        <v>210</v>
      </c>
      <c r="C57" s="144" t="s">
        <v>208</v>
      </c>
      <c r="D57" s="144" t="s">
        <v>211</v>
      </c>
    </row>
    <row r="58" spans="1:5" s="145" customFormat="1" ht="79.2">
      <c r="A58" s="115">
        <f ca="1">IF(OFFSET(A58,-1,0) ="",OFFSET(A58,-2,0)+1,OFFSET(A58,-1,0)+1 )</f>
        <v>34</v>
      </c>
      <c r="B58" s="144" t="s">
        <v>212</v>
      </c>
      <c r="C58" s="144" t="s">
        <v>213</v>
      </c>
      <c r="D58" s="144" t="s">
        <v>214</v>
      </c>
    </row>
    <row r="59" spans="1:5" s="145" customFormat="1" ht="79.2">
      <c r="A59" s="115">
        <f ca="1">IF(OFFSET(A59,-1,0) ="",OFFSET(A59,-2,0)+1,OFFSET(A59,-1,0)+1 )</f>
        <v>35</v>
      </c>
      <c r="B59" s="144" t="s">
        <v>215</v>
      </c>
      <c r="C59" s="144" t="s">
        <v>216</v>
      </c>
      <c r="D59" s="144" t="s">
        <v>214</v>
      </c>
    </row>
    <row r="60" spans="1:5" s="145" customFormat="1" ht="52.8">
      <c r="A60" s="115">
        <f ca="1">IF(OFFSET(A60,-1,0) ="",OFFSET(A60,-2,0)+1,OFFSET(A60,-1,0)+1 )</f>
        <v>36</v>
      </c>
      <c r="B60" s="144" t="s">
        <v>217</v>
      </c>
      <c r="C60" s="144" t="s">
        <v>218</v>
      </c>
      <c r="D60" s="144" t="s">
        <v>219</v>
      </c>
    </row>
    <row r="61" spans="1:5" s="145" customFormat="1" ht="66">
      <c r="A61" s="115">
        <v>35</v>
      </c>
      <c r="B61" s="144" t="s">
        <v>220</v>
      </c>
      <c r="C61" s="144" t="s">
        <v>221</v>
      </c>
      <c r="D61" s="149" t="s">
        <v>222</v>
      </c>
    </row>
    <row r="62" spans="1:5" s="145" customFormat="1" ht="13.2">
      <c r="A62" s="115"/>
      <c r="B62" s="151"/>
      <c r="D62" s="149"/>
    </row>
    <row r="63" spans="1:5" s="145" customFormat="1" ht="13.2">
      <c r="A63" s="115"/>
      <c r="B63" s="151"/>
      <c r="D63" s="149"/>
    </row>
    <row r="64" spans="1:5" s="145" customFormat="1" ht="13.2">
      <c r="A64" s="115"/>
      <c r="B64" s="151"/>
      <c r="D64" s="149"/>
    </row>
    <row r="65" spans="1:4" s="145" customFormat="1" ht="13.2">
      <c r="A65" s="115"/>
      <c r="B65" s="151"/>
      <c r="D65" s="149"/>
    </row>
    <row r="66" spans="1:4" s="145" customFormat="1" ht="13.2">
      <c r="A66" s="115"/>
      <c r="B66" s="151"/>
      <c r="D66" s="149"/>
    </row>
    <row r="67" spans="1:4" s="145" customFormat="1" ht="13.2">
      <c r="A67" s="115"/>
      <c r="B67" s="151"/>
      <c r="D67" s="149"/>
    </row>
    <row r="68" spans="1:4" s="145" customFormat="1" ht="13.2">
      <c r="A68" s="115"/>
      <c r="B68" s="151"/>
      <c r="D68" s="149"/>
    </row>
    <row r="69" spans="1:4" s="145" customFormat="1" ht="13.2">
      <c r="A69" s="115"/>
      <c r="B69" s="151"/>
      <c r="D69" s="149"/>
    </row>
    <row r="70" spans="1:4" s="145" customFormat="1" ht="13.2">
      <c r="A70" s="115"/>
      <c r="B70" s="151"/>
      <c r="D70" s="149"/>
    </row>
    <row r="71" spans="1:4" s="145" customFormat="1" ht="13.2">
      <c r="A71" s="115"/>
      <c r="B71" s="151"/>
      <c r="D71" s="149"/>
    </row>
    <row r="72" spans="1:4" s="145" customFormat="1" ht="13.2">
      <c r="A72" s="115"/>
      <c r="B72" s="151"/>
      <c r="D72" s="149"/>
    </row>
    <row r="73" spans="1:4" s="145" customFormat="1" ht="13.2">
      <c r="A73" s="115"/>
      <c r="B73" s="151"/>
      <c r="D73" s="149"/>
    </row>
    <row r="74" spans="1:4" s="145" customFormat="1" ht="13.2">
      <c r="A74" s="115"/>
      <c r="B74" s="151"/>
      <c r="D74" s="149"/>
    </row>
    <row r="75" spans="1:4" s="145" customFormat="1" ht="13.2">
      <c r="A75" s="115"/>
      <c r="B75" s="151"/>
      <c r="D75" s="149"/>
    </row>
    <row r="76" spans="1:4" s="145" customFormat="1" ht="13.2">
      <c r="A76" s="115"/>
      <c r="B76" s="151"/>
      <c r="D76" s="149"/>
    </row>
    <row r="77" spans="1:4" s="145" customFormat="1" ht="13.2">
      <c r="A77" s="115"/>
      <c r="B77" s="151"/>
      <c r="D77" s="149"/>
    </row>
    <row r="78" spans="1:4" s="145" customFormat="1" ht="13.2">
      <c r="A78" s="115"/>
      <c r="B78" s="151"/>
      <c r="D78" s="149"/>
    </row>
    <row r="79" spans="1:4" s="145" customFormat="1" ht="13.2">
      <c r="A79" s="115"/>
      <c r="B79" s="151"/>
      <c r="D79" s="149"/>
    </row>
    <row r="80" spans="1:4" s="145" customFormat="1" ht="13.2">
      <c r="A80" s="152"/>
      <c r="B80" s="151"/>
      <c r="D80" s="149"/>
    </row>
    <row r="81" spans="1:4" s="145" customFormat="1" ht="13.2">
      <c r="A81" s="152"/>
      <c r="B81" s="151"/>
      <c r="D81" s="149"/>
    </row>
    <row r="82" spans="1:4" s="145" customFormat="1" ht="13.2">
      <c r="A82" s="152"/>
      <c r="B82" s="151"/>
      <c r="D82" s="149"/>
    </row>
    <row r="83" spans="1:4" s="145" customFormat="1" ht="13.2">
      <c r="A83" s="152"/>
      <c r="B83" s="151"/>
      <c r="D83" s="149"/>
    </row>
    <row r="84" spans="1:4" s="145" customFormat="1" ht="13.2">
      <c r="A84" s="152"/>
      <c r="B84" s="151"/>
      <c r="D84" s="149"/>
    </row>
    <row r="85" spans="1:4" s="145" customFormat="1" ht="13.2">
      <c r="A85" s="152"/>
      <c r="B85" s="151"/>
      <c r="D85" s="149"/>
    </row>
    <row r="86" spans="1:4" s="145" customFormat="1" ht="13.2">
      <c r="A86" s="152"/>
      <c r="B86" s="151"/>
      <c r="D86" s="149"/>
    </row>
    <row r="87" spans="1:4" s="145" customFormat="1" ht="13.2">
      <c r="A87" s="152"/>
      <c r="B87" s="151"/>
      <c r="D87" s="149"/>
    </row>
    <row r="88" spans="1:4" s="145" customFormat="1" ht="13.2">
      <c r="A88" s="152"/>
      <c r="B88" s="151"/>
      <c r="D88" s="149"/>
    </row>
    <row r="89" spans="1:4" s="145" customFormat="1" ht="13.2">
      <c r="A89" s="152"/>
      <c r="B89" s="151"/>
      <c r="D89" s="149"/>
    </row>
    <row r="90" spans="1:4" s="145" customFormat="1" ht="13.2">
      <c r="A90" s="152"/>
      <c r="B90" s="151"/>
      <c r="D90" s="149"/>
    </row>
    <row r="91" spans="1:4" s="145" customFormat="1" ht="13.2">
      <c r="A91" s="152"/>
      <c r="B91" s="151"/>
      <c r="D91" s="149"/>
    </row>
    <row r="92" spans="1:4" s="145" customFormat="1" ht="13.2">
      <c r="A92" s="152"/>
      <c r="B92" s="151"/>
      <c r="D92" s="149"/>
    </row>
    <row r="93" spans="1:4" s="145" customFormat="1" ht="13.2">
      <c r="A93" s="152"/>
      <c r="B93" s="151"/>
      <c r="D93" s="149"/>
    </row>
    <row r="94" spans="1:4" s="145" customFormat="1" ht="13.2">
      <c r="A94" s="152"/>
      <c r="B94" s="151"/>
      <c r="D94" s="149"/>
    </row>
    <row r="95" spans="1:4" s="145" customFormat="1" ht="13.2">
      <c r="A95" s="152"/>
      <c r="B95" s="151"/>
      <c r="D95" s="149"/>
    </row>
    <row r="96" spans="1:4" s="145" customFormat="1" ht="13.2">
      <c r="A96" s="152"/>
      <c r="B96" s="151"/>
      <c r="D96" s="149"/>
    </row>
    <row r="97" spans="1:4" s="145" customFormat="1" ht="13.2">
      <c r="A97" s="152"/>
      <c r="B97" s="151"/>
      <c r="D97" s="149"/>
    </row>
    <row r="98" spans="1:4" s="145" customFormat="1" ht="13.2">
      <c r="A98" s="152"/>
      <c r="B98" s="151"/>
      <c r="D98" s="149"/>
    </row>
    <row r="99" spans="1:4" s="145" customFormat="1" ht="13.2">
      <c r="A99" s="152"/>
      <c r="B99" s="151"/>
      <c r="D99" s="149"/>
    </row>
    <row r="100" spans="1:4" s="145" customFormat="1" ht="13.2">
      <c r="A100" s="152"/>
      <c r="B100" s="151"/>
      <c r="D100" s="149"/>
    </row>
    <row r="101" spans="1:4" s="145" customFormat="1" ht="13.2">
      <c r="A101" s="152"/>
      <c r="B101" s="151"/>
      <c r="D101" s="149"/>
    </row>
    <row r="102" spans="1:4" s="145" customFormat="1" ht="13.2">
      <c r="A102" s="152"/>
      <c r="B102" s="151"/>
      <c r="D102" s="149"/>
    </row>
    <row r="103" spans="1:4" s="145" customFormat="1" ht="13.2">
      <c r="A103" s="152"/>
      <c r="B103" s="151"/>
      <c r="D103" s="149"/>
    </row>
    <row r="104" spans="1:4" s="145" customFormat="1" ht="13.2">
      <c r="A104" s="152"/>
      <c r="B104" s="151"/>
      <c r="D104" s="149"/>
    </row>
    <row r="105" spans="1:4" s="145" customFormat="1" ht="13.2">
      <c r="A105" s="152"/>
      <c r="B105" s="151"/>
      <c r="D105" s="149"/>
    </row>
    <row r="106" spans="1:4" s="145" customFormat="1" ht="13.2">
      <c r="A106" s="152"/>
      <c r="B106" s="151"/>
      <c r="D106" s="149"/>
    </row>
    <row r="107" spans="1:4" s="145" customFormat="1" ht="13.2">
      <c r="A107" s="152"/>
      <c r="B107" s="151"/>
      <c r="D107" s="149"/>
    </row>
    <row r="108" spans="1:4" s="145" customFormat="1" ht="13.2">
      <c r="A108" s="152"/>
      <c r="B108" s="151"/>
      <c r="D108" s="149"/>
    </row>
    <row r="109" spans="1:4" s="145" customFormat="1" ht="13.2">
      <c r="A109" s="152"/>
      <c r="B109" s="151"/>
      <c r="D109" s="149"/>
    </row>
    <row r="110" spans="1:4" s="145" customFormat="1" ht="13.2">
      <c r="A110" s="152"/>
      <c r="B110" s="151"/>
      <c r="D110" s="149"/>
    </row>
    <row r="111" spans="1:4" s="145" customFormat="1" ht="13.2">
      <c r="A111" s="152"/>
      <c r="B111" s="151"/>
      <c r="D111" s="149"/>
    </row>
    <row r="112" spans="1:4" s="145" customFormat="1" ht="13.2">
      <c r="A112" s="152"/>
      <c r="B112" s="151"/>
      <c r="D112" s="149"/>
    </row>
    <row r="113" spans="1:4" s="145" customFormat="1" ht="13.2">
      <c r="A113" s="152"/>
      <c r="B113" s="151"/>
      <c r="D113" s="149"/>
    </row>
    <row r="114" spans="1:4" s="145" customFormat="1" ht="13.2">
      <c r="A114" s="152"/>
      <c r="B114" s="151"/>
      <c r="D114" s="149"/>
    </row>
    <row r="115" spans="1:4" s="145" customFormat="1" ht="13.2">
      <c r="A115" s="152"/>
      <c r="B115" s="151"/>
      <c r="D115" s="149"/>
    </row>
    <row r="116" spans="1:4" s="145" customFormat="1" ht="13.2">
      <c r="A116" s="152"/>
      <c r="B116" s="151"/>
      <c r="D116" s="149"/>
    </row>
    <row r="117" spans="1:4" s="145" customFormat="1" ht="13.2">
      <c r="A117" s="152"/>
      <c r="B117" s="151"/>
      <c r="D117" s="149"/>
    </row>
    <row r="118" spans="1:4" s="145" customFormat="1" ht="13.2">
      <c r="A118" s="152"/>
      <c r="B118" s="151"/>
      <c r="D118" s="149"/>
    </row>
    <row r="119" spans="1:4" s="145" customFormat="1" ht="13.2">
      <c r="A119" s="152"/>
      <c r="B119" s="151"/>
      <c r="D119" s="149"/>
    </row>
    <row r="120" spans="1:4" s="145" customFormat="1" ht="13.2">
      <c r="A120" s="152"/>
      <c r="B120" s="151"/>
      <c r="D120" s="149"/>
    </row>
    <row r="121" spans="1:4" s="145" customFormat="1" ht="13.2">
      <c r="A121" s="152"/>
      <c r="B121" s="151"/>
      <c r="D121" s="149"/>
    </row>
    <row r="122" spans="1:4" s="145" customFormat="1" ht="13.2">
      <c r="A122" s="152"/>
      <c r="B122" s="151"/>
      <c r="D122" s="149"/>
    </row>
    <row r="123" spans="1:4" s="145" customFormat="1" ht="13.2">
      <c r="A123" s="152"/>
      <c r="B123" s="151"/>
      <c r="D123" s="149"/>
    </row>
    <row r="124" spans="1:4" s="145" customFormat="1" ht="13.2">
      <c r="A124" s="152"/>
      <c r="B124" s="151"/>
      <c r="D124" s="149"/>
    </row>
    <row r="125" spans="1:4" s="145" customFormat="1" ht="13.2">
      <c r="A125" s="152"/>
      <c r="B125" s="151"/>
      <c r="D125" s="149"/>
    </row>
    <row r="126" spans="1:4" s="145" customFormat="1" ht="13.2">
      <c r="A126" s="152"/>
      <c r="B126" s="151"/>
      <c r="D126" s="149"/>
    </row>
    <row r="127" spans="1:4" s="145" customFormat="1" ht="13.2">
      <c r="A127" s="152"/>
      <c r="B127" s="151"/>
      <c r="D127" s="149"/>
    </row>
    <row r="128" spans="1:4" s="145" customFormat="1" ht="13.2">
      <c r="A128" s="152"/>
      <c r="B128" s="151"/>
      <c r="D128" s="149"/>
    </row>
    <row r="129" spans="1:4" s="145" customFormat="1" ht="13.2">
      <c r="A129" s="152"/>
      <c r="B129" s="151"/>
      <c r="D129" s="149"/>
    </row>
    <row r="130" spans="1:4" s="145" customFormat="1" ht="13.2">
      <c r="A130" s="152"/>
      <c r="B130" s="151"/>
      <c r="D130" s="149"/>
    </row>
    <row r="131" spans="1:4" s="145" customFormat="1" ht="13.2">
      <c r="A131" s="152"/>
      <c r="B131" s="151"/>
      <c r="D131" s="149"/>
    </row>
    <row r="132" spans="1:4" s="145" customFormat="1" ht="13.2">
      <c r="A132" s="152"/>
      <c r="B132" s="151"/>
      <c r="D132" s="149"/>
    </row>
    <row r="133" spans="1:4" s="145" customFormat="1" ht="13.2">
      <c r="A133" s="152"/>
      <c r="B133" s="151"/>
      <c r="D133" s="149"/>
    </row>
    <row r="134" spans="1:4" s="145" customFormat="1" ht="13.2">
      <c r="A134" s="152"/>
      <c r="B134" s="151"/>
      <c r="D134" s="149"/>
    </row>
    <row r="135" spans="1:4" s="145" customFormat="1" ht="13.2">
      <c r="A135" s="152"/>
      <c r="B135" s="151"/>
      <c r="D135" s="149"/>
    </row>
    <row r="136" spans="1:4" s="145" customFormat="1" ht="13.2">
      <c r="A136" s="152"/>
      <c r="B136" s="151"/>
      <c r="D136" s="149"/>
    </row>
    <row r="137" spans="1:4" s="145" customFormat="1" ht="13.2">
      <c r="A137" s="152"/>
      <c r="B137" s="151"/>
      <c r="D137" s="149"/>
    </row>
    <row r="138" spans="1:4" s="145" customFormat="1" ht="13.2">
      <c r="A138" s="152"/>
      <c r="B138" s="151"/>
      <c r="D138" s="149"/>
    </row>
    <row r="139" spans="1:4" s="145" customFormat="1" ht="13.2">
      <c r="A139" s="152"/>
      <c r="B139" s="151"/>
      <c r="D139" s="149"/>
    </row>
    <row r="140" spans="1:4" s="145" customFormat="1" ht="13.2">
      <c r="A140" s="152"/>
      <c r="B140" s="151"/>
      <c r="D140" s="149"/>
    </row>
    <row r="141" spans="1:4" s="145" customFormat="1" ht="13.2">
      <c r="A141" s="152"/>
      <c r="B141" s="151"/>
      <c r="D141" s="149"/>
    </row>
    <row r="142" spans="1:4" s="145" customFormat="1" ht="13.2">
      <c r="A142" s="152"/>
      <c r="B142" s="151"/>
      <c r="D142" s="149"/>
    </row>
    <row r="143" spans="1:4" s="145" customFormat="1" ht="13.2">
      <c r="A143" s="152"/>
      <c r="B143" s="151"/>
      <c r="D143" s="149"/>
    </row>
    <row r="144" spans="1:4" s="145" customFormat="1" ht="13.2">
      <c r="A144" s="152"/>
      <c r="B144" s="151"/>
      <c r="D144" s="149"/>
    </row>
    <row r="145" spans="1:4" s="145" customFormat="1" ht="13.2">
      <c r="A145" s="152"/>
      <c r="B145" s="151"/>
      <c r="D145" s="149"/>
    </row>
    <row r="146" spans="1:4" s="145" customFormat="1" ht="13.2">
      <c r="A146" s="152"/>
      <c r="B146" s="151"/>
      <c r="D146" s="149"/>
    </row>
    <row r="147" spans="1:4" s="145" customFormat="1" ht="13.2">
      <c r="A147" s="152"/>
      <c r="B147" s="151"/>
      <c r="D147" s="149"/>
    </row>
    <row r="148" spans="1:4" s="145" customFormat="1" ht="13.2">
      <c r="A148" s="152"/>
      <c r="B148" s="151"/>
      <c r="D148" s="149"/>
    </row>
    <row r="149" spans="1:4" s="145" customFormat="1" ht="13.2">
      <c r="A149" s="152"/>
      <c r="B149" s="151"/>
      <c r="D149" s="149"/>
    </row>
    <row r="150" spans="1:4" s="145" customFormat="1" ht="13.2">
      <c r="A150" s="152"/>
      <c r="B150" s="151"/>
      <c r="D150" s="149"/>
    </row>
    <row r="151" spans="1:4" s="145" customFormat="1" ht="13.2">
      <c r="A151" s="152"/>
      <c r="B151" s="151"/>
      <c r="D151" s="149"/>
    </row>
    <row r="152" spans="1:4" s="145" customFormat="1" ht="13.2">
      <c r="A152" s="152"/>
      <c r="B152" s="151"/>
      <c r="D152" s="149"/>
    </row>
    <row r="153" spans="1:4" s="145" customFormat="1" ht="13.2">
      <c r="A153" s="152"/>
      <c r="B153" s="151"/>
      <c r="D153" s="149"/>
    </row>
    <row r="154" spans="1:4" s="145" customFormat="1" ht="13.2">
      <c r="A154" s="152"/>
      <c r="B154" s="151"/>
      <c r="D154" s="149"/>
    </row>
    <row r="155" spans="1:4" s="145" customFormat="1" ht="13.2">
      <c r="A155" s="152"/>
      <c r="B155" s="151"/>
      <c r="D155" s="149"/>
    </row>
    <row r="156" spans="1:4" s="145" customFormat="1" ht="13.2">
      <c r="A156" s="152"/>
      <c r="B156" s="151"/>
      <c r="D156" s="149"/>
    </row>
    <row r="157" spans="1:4" s="145" customFormat="1" ht="13.2">
      <c r="A157" s="152"/>
      <c r="B157" s="151"/>
      <c r="D157" s="149"/>
    </row>
    <row r="158" spans="1:4" s="145" customFormat="1" ht="13.2">
      <c r="A158" s="152"/>
      <c r="B158" s="151"/>
      <c r="D158" s="149"/>
    </row>
    <row r="159" spans="1:4" s="145" customFormat="1" ht="13.2">
      <c r="A159" s="152"/>
      <c r="B159" s="151"/>
      <c r="D159" s="149"/>
    </row>
    <row r="160" spans="1:4" s="145" customFormat="1" ht="13.2">
      <c r="A160" s="152"/>
      <c r="B160" s="151"/>
      <c r="D160" s="149"/>
    </row>
    <row r="161" spans="1:4" s="145" customFormat="1" ht="13.2">
      <c r="A161" s="152"/>
      <c r="B161" s="151"/>
      <c r="D161" s="149"/>
    </row>
    <row r="162" spans="1:4" s="145" customFormat="1" ht="13.2">
      <c r="A162" s="152"/>
      <c r="B162" s="151"/>
      <c r="D162" s="149"/>
    </row>
    <row r="163" spans="1:4" s="145" customFormat="1" ht="13.2">
      <c r="A163" s="152"/>
      <c r="B163" s="151"/>
      <c r="D163" s="149"/>
    </row>
    <row r="164" spans="1:4" s="145" customFormat="1" ht="13.2">
      <c r="A164" s="152"/>
      <c r="B164" s="151"/>
      <c r="D164" s="149"/>
    </row>
    <row r="165" spans="1:4" s="145" customFormat="1" ht="13.2">
      <c r="A165" s="152"/>
      <c r="B165" s="151"/>
      <c r="D165" s="149"/>
    </row>
    <row r="166" spans="1:4" s="145" customFormat="1" ht="13.2">
      <c r="A166" s="152"/>
      <c r="B166" s="151"/>
      <c r="D166" s="149"/>
    </row>
    <row r="167" spans="1:4" s="145" customFormat="1" ht="13.2">
      <c r="A167" s="152"/>
      <c r="B167" s="151"/>
      <c r="D167" s="149"/>
    </row>
    <row r="168" spans="1:4" s="145" customFormat="1" ht="13.2">
      <c r="A168" s="152"/>
      <c r="B168" s="151"/>
      <c r="D168" s="149"/>
    </row>
    <row r="169" spans="1:4" s="145" customFormat="1" ht="13.2">
      <c r="A169" s="152"/>
      <c r="B169" s="151"/>
      <c r="D169" s="149"/>
    </row>
    <row r="170" spans="1:4" s="145" customFormat="1" ht="13.2">
      <c r="A170" s="152"/>
      <c r="B170" s="151"/>
      <c r="D170" s="149"/>
    </row>
    <row r="171" spans="1:4" s="145" customFormat="1" ht="13.2">
      <c r="A171" s="152"/>
      <c r="B171" s="151"/>
      <c r="D171" s="149"/>
    </row>
    <row r="172" spans="1:4" s="145" customFormat="1" ht="13.2">
      <c r="A172" s="152"/>
      <c r="B172" s="151"/>
      <c r="D172" s="149"/>
    </row>
    <row r="173" spans="1:4" s="145" customFormat="1" ht="13.2">
      <c r="A173" s="152"/>
      <c r="B173" s="151"/>
      <c r="D173" s="149"/>
    </row>
    <row r="174" spans="1:4" s="145" customFormat="1" ht="13.2">
      <c r="A174" s="152"/>
      <c r="B174" s="151"/>
      <c r="D174" s="149"/>
    </row>
    <row r="175" spans="1:4" s="145" customFormat="1" ht="13.2">
      <c r="A175" s="152"/>
      <c r="B175" s="151"/>
      <c r="D175" s="149"/>
    </row>
    <row r="176" spans="1:4" s="145" customFormat="1" ht="13.2">
      <c r="A176" s="152"/>
      <c r="B176" s="151"/>
      <c r="D176" s="149"/>
    </row>
    <row r="177" spans="1:4" s="145" customFormat="1" ht="13.2">
      <c r="A177" s="152"/>
      <c r="B177" s="151"/>
      <c r="D177" s="149"/>
    </row>
    <row r="178" spans="1:4" s="145" customFormat="1" ht="13.2">
      <c r="A178" s="152"/>
      <c r="B178" s="151"/>
      <c r="D178" s="149"/>
    </row>
    <row r="179" spans="1:4" s="145" customFormat="1" ht="13.2">
      <c r="A179" s="152"/>
      <c r="B179" s="151"/>
      <c r="D179" s="149"/>
    </row>
    <row r="180" spans="1:4" s="145" customFormat="1" ht="13.2">
      <c r="A180" s="152"/>
      <c r="B180" s="151"/>
      <c r="D180" s="149"/>
    </row>
    <row r="181" spans="1:4" s="145" customFormat="1" ht="13.2">
      <c r="A181" s="152"/>
      <c r="B181" s="151"/>
      <c r="D181" s="149"/>
    </row>
    <row r="182" spans="1:4" s="145" customFormat="1" ht="13.2">
      <c r="A182" s="152"/>
      <c r="B182" s="151"/>
      <c r="D182" s="149"/>
    </row>
    <row r="183" spans="1:4" s="145" customFormat="1" ht="13.2">
      <c r="A183" s="152"/>
      <c r="B183" s="151"/>
      <c r="D183" s="149"/>
    </row>
    <row r="184" spans="1:4" s="145" customFormat="1" ht="13.2">
      <c r="A184" s="152"/>
      <c r="B184" s="151"/>
      <c r="D184" s="149"/>
    </row>
    <row r="185" spans="1:4" s="145" customFormat="1" ht="13.2">
      <c r="A185" s="152"/>
      <c r="B185" s="151"/>
      <c r="D185" s="149"/>
    </row>
    <row r="186" spans="1:4" s="145" customFormat="1" ht="13.2">
      <c r="A186" s="152"/>
      <c r="B186" s="151"/>
      <c r="D186" s="149"/>
    </row>
    <row r="187" spans="1:4" s="145" customFormat="1" ht="13.2">
      <c r="A187" s="152"/>
      <c r="B187" s="151"/>
      <c r="D187" s="149"/>
    </row>
    <row r="188" spans="1:4" s="145" customFormat="1" ht="13.2">
      <c r="A188" s="152"/>
      <c r="B188" s="151"/>
      <c r="D188" s="149"/>
    </row>
    <row r="189" spans="1:4" s="145" customFormat="1" ht="13.2">
      <c r="A189" s="152"/>
      <c r="B189" s="151"/>
      <c r="D189" s="149"/>
    </row>
    <row r="190" spans="1:4" s="145" customFormat="1" ht="13.2">
      <c r="A190" s="152"/>
      <c r="B190" s="151"/>
      <c r="D190" s="149"/>
    </row>
    <row r="191" spans="1:4" s="145" customFormat="1" ht="13.2">
      <c r="A191" s="152"/>
      <c r="B191" s="151"/>
      <c r="D191" s="149"/>
    </row>
    <row r="192" spans="1:4" s="145" customFormat="1" ht="13.2">
      <c r="A192" s="152"/>
      <c r="B192" s="151"/>
      <c r="D192" s="149"/>
    </row>
    <row r="193" spans="1:4" s="145" customFormat="1" ht="13.2">
      <c r="A193" s="152"/>
      <c r="B193" s="151"/>
      <c r="D193" s="149"/>
    </row>
    <row r="194" spans="1:4" s="145" customFormat="1" ht="13.2">
      <c r="A194" s="152"/>
      <c r="B194" s="151"/>
      <c r="D194" s="149"/>
    </row>
    <row r="195" spans="1:4" s="145" customFormat="1" ht="13.2">
      <c r="A195" s="152"/>
      <c r="B195" s="151"/>
      <c r="D195" s="149"/>
    </row>
    <row r="196" spans="1:4" s="145" customFormat="1" ht="13.2">
      <c r="A196" s="152"/>
      <c r="B196" s="151"/>
      <c r="D196" s="149"/>
    </row>
    <row r="197" spans="1:4" s="145" customFormat="1" ht="13.2">
      <c r="A197" s="152"/>
      <c r="B197" s="151"/>
      <c r="D197" s="149"/>
    </row>
    <row r="198" spans="1:4" s="145" customFormat="1" ht="13.2">
      <c r="A198" s="152"/>
      <c r="B198" s="151"/>
      <c r="D198" s="149"/>
    </row>
    <row r="199" spans="1:4" s="145" customFormat="1" ht="13.2">
      <c r="A199" s="152"/>
      <c r="B199" s="151"/>
      <c r="D199" s="149"/>
    </row>
    <row r="200" spans="1:4" s="145" customFormat="1" ht="13.2">
      <c r="A200" s="152"/>
      <c r="B200" s="151"/>
      <c r="D200" s="149"/>
    </row>
    <row r="201" spans="1:4" s="145" customFormat="1" ht="13.2">
      <c r="A201" s="152"/>
      <c r="B201" s="151"/>
      <c r="D201" s="149"/>
    </row>
    <row r="202" spans="1:4" s="145" customFormat="1" ht="13.2">
      <c r="A202" s="152"/>
      <c r="B202" s="151"/>
      <c r="D202" s="149"/>
    </row>
    <row r="203" spans="1:4" s="145" customFormat="1" ht="13.2">
      <c r="A203" s="152"/>
      <c r="B203" s="151"/>
      <c r="D203" s="149"/>
    </row>
    <row r="204" spans="1:4" s="145" customFormat="1" ht="13.2">
      <c r="A204" s="152"/>
      <c r="B204" s="151"/>
      <c r="D204" s="149"/>
    </row>
    <row r="205" spans="1:4" s="145" customFormat="1" ht="13.2">
      <c r="A205" s="152"/>
      <c r="B205" s="151"/>
      <c r="D205" s="149"/>
    </row>
    <row r="206" spans="1:4" s="145" customFormat="1" ht="13.2">
      <c r="A206" s="152"/>
      <c r="B206" s="151"/>
      <c r="D206" s="149"/>
    </row>
    <row r="207" spans="1:4" s="145" customFormat="1" ht="13.2">
      <c r="A207" s="152"/>
      <c r="B207" s="151"/>
      <c r="D207" s="149"/>
    </row>
    <row r="208" spans="1:4" s="145" customFormat="1" ht="13.2">
      <c r="A208" s="152"/>
      <c r="B208" s="151"/>
      <c r="D208" s="149"/>
    </row>
    <row r="209" spans="1:4" s="145" customFormat="1" ht="13.2">
      <c r="A209" s="152"/>
      <c r="B209" s="151"/>
      <c r="D209" s="149"/>
    </row>
    <row r="210" spans="1:4" s="145" customFormat="1" ht="13.2">
      <c r="A210" s="152"/>
      <c r="B210" s="151"/>
      <c r="D210" s="149"/>
    </row>
    <row r="211" spans="1:4" s="145" customFormat="1" ht="13.2">
      <c r="A211" s="152"/>
      <c r="B211" s="151"/>
      <c r="D211" s="149"/>
    </row>
    <row r="212" spans="1:4" s="145" customFormat="1" ht="13.2">
      <c r="A212" s="152"/>
      <c r="B212" s="151"/>
      <c r="D212" s="149"/>
    </row>
    <row r="213" spans="1:4" s="145" customFormat="1" ht="13.2">
      <c r="A213" s="152"/>
      <c r="B213" s="151"/>
      <c r="D213" s="149"/>
    </row>
    <row r="214" spans="1:4" s="145" customFormat="1" ht="13.2">
      <c r="A214" s="152"/>
      <c r="B214" s="151"/>
      <c r="D214" s="149"/>
    </row>
    <row r="215" spans="1:4" s="145" customFormat="1" ht="13.2">
      <c r="A215" s="152"/>
      <c r="B215" s="151"/>
      <c r="D215" s="149"/>
    </row>
    <row r="216" spans="1:4" s="145" customFormat="1" ht="13.2">
      <c r="A216" s="152"/>
      <c r="B216" s="151"/>
      <c r="D216" s="149"/>
    </row>
    <row r="217" spans="1:4" s="145" customFormat="1" ht="13.2">
      <c r="A217" s="152"/>
      <c r="B217" s="151"/>
      <c r="D217" s="149"/>
    </row>
    <row r="218" spans="1:4" s="145" customFormat="1" ht="13.2">
      <c r="A218" s="152"/>
      <c r="B218" s="151"/>
      <c r="D218" s="149"/>
    </row>
    <row r="219" spans="1:4" s="145" customFormat="1" ht="13.2">
      <c r="A219" s="152"/>
      <c r="B219" s="151"/>
      <c r="D219" s="149"/>
    </row>
    <row r="220" spans="1:4" s="145" customFormat="1" ht="13.2">
      <c r="A220" s="152"/>
      <c r="B220" s="151"/>
      <c r="D220" s="149"/>
    </row>
    <row r="221" spans="1:4" s="145" customFormat="1" ht="13.2">
      <c r="A221" s="152"/>
      <c r="B221" s="151"/>
      <c r="D221" s="149"/>
    </row>
    <row r="222" spans="1:4" s="145" customFormat="1" ht="13.2">
      <c r="A222" s="152"/>
      <c r="B222" s="151"/>
      <c r="D222" s="149"/>
    </row>
    <row r="223" spans="1:4" s="145" customFormat="1" ht="13.2">
      <c r="A223" s="152"/>
      <c r="B223" s="151"/>
      <c r="D223" s="149"/>
    </row>
    <row r="224" spans="1:4" s="145" customFormat="1" ht="13.2">
      <c r="A224" s="152"/>
      <c r="B224" s="151"/>
      <c r="D224" s="149"/>
    </row>
    <row r="225" spans="1:4" s="145" customFormat="1" ht="13.2">
      <c r="A225" s="152"/>
      <c r="B225" s="151"/>
      <c r="D225" s="149"/>
    </row>
    <row r="226" spans="1:4" s="145" customFormat="1" ht="13.2">
      <c r="A226" s="152"/>
      <c r="B226" s="151"/>
      <c r="D226" s="149"/>
    </row>
    <row r="227" spans="1:4" s="145" customFormat="1" ht="13.2">
      <c r="A227" s="152"/>
      <c r="B227" s="151"/>
      <c r="D227" s="149"/>
    </row>
    <row r="228" spans="1:4" s="145" customFormat="1" ht="13.2">
      <c r="A228" s="152"/>
      <c r="B228" s="151"/>
      <c r="D228" s="149"/>
    </row>
    <row r="229" spans="1:4" s="145" customFormat="1" ht="13.2">
      <c r="A229" s="152"/>
      <c r="B229" s="151"/>
      <c r="D229" s="149"/>
    </row>
    <row r="230" spans="1:4" s="145" customFormat="1" ht="13.2">
      <c r="A230" s="152"/>
      <c r="B230" s="151"/>
      <c r="D230" s="149"/>
    </row>
    <row r="231" spans="1:4" s="145" customFormat="1" ht="13.2">
      <c r="A231" s="152"/>
      <c r="B231" s="151"/>
      <c r="D231" s="149"/>
    </row>
    <row r="232" spans="1:4" s="145" customFormat="1" ht="13.2">
      <c r="A232" s="152"/>
      <c r="B232" s="151"/>
      <c r="D232" s="149"/>
    </row>
    <row r="233" spans="1:4" s="145" customFormat="1" ht="13.2">
      <c r="A233" s="152"/>
      <c r="B233" s="151"/>
      <c r="D233" s="149"/>
    </row>
    <row r="234" spans="1:4" s="145" customFormat="1" ht="13.2">
      <c r="A234" s="152"/>
      <c r="B234" s="151"/>
      <c r="D234" s="149"/>
    </row>
    <row r="235" spans="1:4" s="145" customFormat="1" ht="13.2">
      <c r="A235" s="152"/>
      <c r="B235" s="151"/>
      <c r="D235" s="149"/>
    </row>
    <row r="236" spans="1:4" s="145" customFormat="1" ht="13.2">
      <c r="A236" s="152"/>
      <c r="B236" s="151"/>
      <c r="D236" s="149"/>
    </row>
    <row r="237" spans="1:4" s="145" customFormat="1" ht="13.2">
      <c r="A237" s="152"/>
      <c r="B237" s="151"/>
      <c r="D237" s="149"/>
    </row>
    <row r="238" spans="1:4" s="145" customFormat="1" ht="13.2">
      <c r="A238" s="152"/>
      <c r="B238" s="151"/>
      <c r="D238" s="149"/>
    </row>
    <row r="239" spans="1:4" s="145" customFormat="1" ht="13.2">
      <c r="A239" s="152"/>
      <c r="B239" s="151"/>
      <c r="D239" s="149"/>
    </row>
    <row r="240" spans="1:4" s="145" customFormat="1" ht="13.2">
      <c r="A240" s="152"/>
      <c r="B240" s="151"/>
      <c r="D240" s="149"/>
    </row>
    <row r="241" spans="1:4" s="145" customFormat="1" ht="13.2">
      <c r="A241" s="152"/>
      <c r="B241" s="151"/>
      <c r="D241" s="149"/>
    </row>
    <row r="242" spans="1:4" s="145" customFormat="1" ht="13.2">
      <c r="A242" s="152"/>
      <c r="B242" s="151"/>
      <c r="D242" s="149"/>
    </row>
    <row r="243" spans="1:4" s="145" customFormat="1" ht="13.2">
      <c r="A243" s="152"/>
      <c r="B243" s="151"/>
      <c r="D243" s="149"/>
    </row>
    <row r="244" spans="1:4" s="145" customFormat="1" ht="13.2">
      <c r="A244" s="152"/>
      <c r="B244" s="151"/>
      <c r="D244" s="149"/>
    </row>
    <row r="245" spans="1:4" s="145" customFormat="1" ht="13.2">
      <c r="A245" s="152"/>
      <c r="B245" s="151"/>
      <c r="D245" s="149"/>
    </row>
    <row r="246" spans="1:4" s="145" customFormat="1" ht="13.2">
      <c r="A246" s="152"/>
      <c r="B246" s="151"/>
      <c r="D246" s="149"/>
    </row>
    <row r="247" spans="1:4" s="145" customFormat="1" ht="13.2">
      <c r="A247" s="152"/>
      <c r="B247" s="151"/>
      <c r="D247" s="149"/>
    </row>
    <row r="248" spans="1:4" s="145" customFormat="1" ht="13.2">
      <c r="A248" s="152"/>
      <c r="B248" s="151"/>
      <c r="D248" s="149"/>
    </row>
    <row r="249" spans="1:4" s="145" customFormat="1" ht="13.2">
      <c r="A249" s="152"/>
      <c r="B249" s="151"/>
      <c r="D249" s="149"/>
    </row>
    <row r="250" spans="1:4" s="145" customFormat="1" ht="13.2">
      <c r="A250" s="152"/>
      <c r="B250" s="151"/>
      <c r="D250" s="149"/>
    </row>
    <row r="251" spans="1:4" s="145" customFormat="1" ht="13.2">
      <c r="A251" s="152"/>
      <c r="B251" s="151"/>
      <c r="D251" s="149"/>
    </row>
    <row r="252" spans="1:4" s="145" customFormat="1" ht="13.2">
      <c r="A252" s="152"/>
      <c r="B252" s="151"/>
      <c r="D252" s="149"/>
    </row>
    <row r="253" spans="1:4" s="145" customFormat="1" ht="13.2">
      <c r="A253" s="152"/>
      <c r="B253" s="151"/>
      <c r="D253" s="149"/>
    </row>
    <row r="254" spans="1:4" s="145" customFormat="1" ht="13.2">
      <c r="A254" s="152"/>
      <c r="B254" s="151"/>
      <c r="D254" s="149"/>
    </row>
    <row r="255" spans="1:4" s="145" customFormat="1" ht="13.2">
      <c r="A255" s="152"/>
      <c r="B255" s="151"/>
      <c r="D255" s="149"/>
    </row>
    <row r="256" spans="1:4" s="145" customFormat="1" ht="13.2">
      <c r="A256" s="152"/>
      <c r="B256" s="151"/>
      <c r="D256" s="149"/>
    </row>
    <row r="257" spans="1:4" s="145" customFormat="1" ht="13.2">
      <c r="A257" s="152"/>
      <c r="B257" s="151"/>
      <c r="D257" s="149"/>
    </row>
    <row r="258" spans="1:4" s="145" customFormat="1" ht="13.2">
      <c r="A258" s="152"/>
      <c r="B258" s="151"/>
      <c r="D258" s="149"/>
    </row>
    <row r="259" spans="1:4" s="145" customFormat="1" ht="13.2">
      <c r="A259" s="152"/>
      <c r="B259" s="151"/>
      <c r="D259" s="149"/>
    </row>
    <row r="260" spans="1:4" s="145" customFormat="1" ht="13.2">
      <c r="A260" s="152"/>
      <c r="B260" s="151"/>
      <c r="D260" s="149"/>
    </row>
    <row r="261" spans="1:4" s="145" customFormat="1" ht="13.2">
      <c r="A261" s="152"/>
      <c r="B261" s="151"/>
      <c r="D261" s="149"/>
    </row>
    <row r="262" spans="1:4" s="145" customFormat="1" ht="13.2">
      <c r="A262" s="152"/>
      <c r="B262" s="151"/>
      <c r="D262" s="149"/>
    </row>
    <row r="263" spans="1:4" s="145" customFormat="1" ht="13.2">
      <c r="A263" s="152"/>
      <c r="B263" s="151"/>
      <c r="D263" s="149"/>
    </row>
    <row r="264" spans="1:4" s="145" customFormat="1" ht="13.2">
      <c r="A264" s="152"/>
      <c r="B264" s="151"/>
      <c r="D264" s="149"/>
    </row>
    <row r="265" spans="1:4" s="145" customFormat="1" ht="13.2">
      <c r="A265" s="152"/>
      <c r="B265" s="151"/>
      <c r="D265" s="149"/>
    </row>
    <row r="266" spans="1:4" s="145" customFormat="1" ht="13.2">
      <c r="A266" s="152"/>
      <c r="B266" s="151"/>
      <c r="D266" s="149"/>
    </row>
    <row r="267" spans="1:4" s="145" customFormat="1" ht="13.2">
      <c r="A267" s="152"/>
      <c r="B267" s="151"/>
      <c r="D267" s="149"/>
    </row>
    <row r="268" spans="1:4" s="145" customFormat="1" ht="13.2">
      <c r="A268" s="152"/>
      <c r="B268" s="151"/>
      <c r="D268" s="149"/>
    </row>
    <row r="269" spans="1:4" s="145" customFormat="1" ht="13.2">
      <c r="A269" s="152"/>
      <c r="B269" s="151"/>
      <c r="D269" s="149"/>
    </row>
    <row r="270" spans="1:4" s="145" customFormat="1" ht="13.2">
      <c r="A270" s="152"/>
      <c r="B270" s="151"/>
      <c r="D270" s="149"/>
    </row>
    <row r="271" spans="1:4" s="145" customFormat="1" ht="13.2">
      <c r="A271" s="152"/>
      <c r="B271" s="151"/>
      <c r="D271" s="149"/>
    </row>
    <row r="272" spans="1:4" s="145" customFormat="1" ht="13.2">
      <c r="A272" s="152"/>
      <c r="B272" s="151"/>
      <c r="D272" s="149"/>
    </row>
    <row r="273" spans="1:4" s="145" customFormat="1" ht="13.2">
      <c r="A273" s="152"/>
      <c r="B273" s="151"/>
      <c r="D273" s="149"/>
    </row>
    <row r="274" spans="1:4" s="145" customFormat="1" ht="13.2">
      <c r="A274" s="152"/>
      <c r="B274" s="151"/>
      <c r="D274" s="149"/>
    </row>
    <row r="275" spans="1:4" s="145" customFormat="1" ht="13.2">
      <c r="A275" s="152"/>
      <c r="B275" s="151"/>
      <c r="D275" s="149"/>
    </row>
    <row r="276" spans="1:4" s="145" customFormat="1" ht="13.2">
      <c r="A276" s="152"/>
      <c r="B276" s="151"/>
      <c r="D276" s="149"/>
    </row>
    <row r="277" spans="1:4" s="145" customFormat="1" ht="13.2">
      <c r="A277" s="152"/>
      <c r="B277" s="151"/>
      <c r="D277" s="149"/>
    </row>
    <row r="278" spans="1:4" s="145" customFormat="1" ht="13.2">
      <c r="A278" s="152"/>
      <c r="B278" s="151"/>
      <c r="D278" s="149"/>
    </row>
    <row r="279" spans="1:4" s="145" customFormat="1" ht="13.2">
      <c r="A279" s="152"/>
      <c r="B279" s="151"/>
      <c r="D279" s="149"/>
    </row>
    <row r="280" spans="1:4" s="145" customFormat="1" ht="13.2">
      <c r="A280" s="152"/>
      <c r="B280" s="151"/>
      <c r="D280" s="149"/>
    </row>
    <row r="281" spans="1:4" s="145" customFormat="1" ht="13.2">
      <c r="A281" s="152"/>
      <c r="B281" s="151"/>
      <c r="D281" s="149"/>
    </row>
    <row r="282" spans="1:4" s="145" customFormat="1" ht="13.2">
      <c r="A282" s="152"/>
      <c r="B282" s="151"/>
      <c r="D282" s="149"/>
    </row>
    <row r="283" spans="1:4" s="145" customFormat="1" ht="13.2">
      <c r="A283" s="152"/>
      <c r="B283" s="151"/>
      <c r="D283" s="149"/>
    </row>
    <row r="284" spans="1:4" s="145" customFormat="1" ht="13.2">
      <c r="A284" s="152"/>
      <c r="B284" s="151"/>
      <c r="D284" s="149"/>
    </row>
    <row r="285" spans="1:4" s="145" customFormat="1" ht="13.2">
      <c r="A285" s="152"/>
      <c r="B285" s="151"/>
      <c r="D285" s="149"/>
    </row>
    <row r="286" spans="1:4" s="145" customFormat="1" ht="13.2">
      <c r="A286" s="152"/>
      <c r="B286" s="151"/>
      <c r="D286" s="149"/>
    </row>
    <row r="287" spans="1:4" s="145" customFormat="1" ht="13.2">
      <c r="A287" s="152"/>
      <c r="B287" s="151"/>
      <c r="D287" s="149"/>
    </row>
    <row r="288" spans="1:4" s="145" customFormat="1" ht="13.2">
      <c r="A288" s="152"/>
      <c r="B288" s="151"/>
      <c r="D288" s="149"/>
    </row>
    <row r="289" spans="1:4" s="145" customFormat="1" ht="13.2">
      <c r="A289" s="152"/>
      <c r="B289" s="151"/>
      <c r="D289" s="149"/>
    </row>
    <row r="290" spans="1:4" s="145" customFormat="1" ht="13.2">
      <c r="A290" s="152"/>
      <c r="B290" s="151"/>
      <c r="D290" s="149"/>
    </row>
    <row r="291" spans="1:4" s="145" customFormat="1" ht="13.2">
      <c r="A291" s="152"/>
      <c r="B291" s="151"/>
      <c r="D291" s="149"/>
    </row>
    <row r="292" spans="1:4" s="145" customFormat="1" ht="13.2">
      <c r="A292" s="152"/>
      <c r="B292" s="151"/>
      <c r="D292" s="149"/>
    </row>
    <row r="293" spans="1:4" s="145" customFormat="1" ht="13.2">
      <c r="A293" s="152"/>
      <c r="B293" s="151"/>
      <c r="D293" s="149"/>
    </row>
    <row r="294" spans="1:4" s="145" customFormat="1" ht="13.2">
      <c r="A294" s="152"/>
      <c r="B294" s="151"/>
      <c r="D294" s="149"/>
    </row>
    <row r="295" spans="1:4" s="145" customFormat="1" ht="13.2">
      <c r="A295" s="152"/>
      <c r="B295" s="151"/>
      <c r="D295" s="149"/>
    </row>
    <row r="296" spans="1:4" s="145" customFormat="1" ht="13.2">
      <c r="A296" s="152"/>
      <c r="B296" s="151"/>
      <c r="D296" s="149"/>
    </row>
    <row r="297" spans="1:4" s="145" customFormat="1" ht="13.2">
      <c r="A297" s="152"/>
      <c r="B297" s="151"/>
      <c r="D297" s="149"/>
    </row>
    <row r="298" spans="1:4" s="145" customFormat="1" ht="13.2">
      <c r="A298" s="152"/>
      <c r="B298" s="151"/>
      <c r="D298" s="149"/>
    </row>
    <row r="299" spans="1:4" s="145" customFormat="1" ht="13.2">
      <c r="A299" s="152"/>
      <c r="B299" s="151"/>
      <c r="D299" s="149"/>
    </row>
    <row r="300" spans="1:4" s="145" customFormat="1" ht="13.2">
      <c r="A300" s="152"/>
      <c r="B300" s="151"/>
      <c r="D300" s="149"/>
    </row>
    <row r="301" spans="1:4" s="145" customFormat="1" ht="13.2">
      <c r="A301" s="152"/>
      <c r="B301" s="151"/>
      <c r="D301" s="149"/>
    </row>
    <row r="302" spans="1:4" s="145" customFormat="1" ht="13.2">
      <c r="A302" s="152"/>
      <c r="B302" s="151"/>
      <c r="D302" s="149"/>
    </row>
    <row r="303" spans="1:4" s="145" customFormat="1" ht="13.2">
      <c r="A303" s="152"/>
      <c r="B303" s="151"/>
      <c r="D303" s="149"/>
    </row>
    <row r="304" spans="1:4" s="145" customFormat="1" ht="13.2">
      <c r="A304" s="152"/>
      <c r="B304" s="151"/>
      <c r="D304" s="149"/>
    </row>
    <row r="305" spans="1:4" s="145" customFormat="1" ht="13.2">
      <c r="A305" s="152"/>
      <c r="B305" s="151"/>
      <c r="D305" s="149"/>
    </row>
    <row r="306" spans="1:4" s="145" customFormat="1" ht="13.2">
      <c r="A306" s="152"/>
      <c r="B306" s="151"/>
      <c r="D306" s="149"/>
    </row>
    <row r="307" spans="1:4" s="145" customFormat="1" ht="13.2">
      <c r="A307" s="152"/>
      <c r="B307" s="151"/>
      <c r="D307" s="149"/>
    </row>
    <row r="308" spans="1:4" s="145" customFormat="1" ht="13.2">
      <c r="A308" s="152"/>
      <c r="B308" s="151"/>
      <c r="D308" s="149"/>
    </row>
    <row r="309" spans="1:4" s="145" customFormat="1" ht="13.2">
      <c r="A309" s="152"/>
      <c r="B309" s="151"/>
      <c r="D309" s="149"/>
    </row>
    <row r="310" spans="1:4" s="145" customFormat="1" ht="13.2">
      <c r="A310" s="152"/>
      <c r="B310" s="151"/>
      <c r="D310" s="149"/>
    </row>
    <row r="311" spans="1:4" s="145" customFormat="1" ht="13.2">
      <c r="A311" s="152"/>
      <c r="B311" s="151"/>
      <c r="D311" s="149"/>
    </row>
    <row r="312" spans="1:4" s="145" customFormat="1" ht="13.2">
      <c r="A312" s="152"/>
      <c r="B312" s="151"/>
      <c r="D312" s="149"/>
    </row>
    <row r="313" spans="1:4" s="145" customFormat="1" ht="13.2">
      <c r="A313" s="152"/>
      <c r="B313" s="151"/>
      <c r="D313" s="149"/>
    </row>
    <row r="314" spans="1:4" s="145" customFormat="1" ht="13.2">
      <c r="A314" s="152"/>
      <c r="B314" s="151"/>
      <c r="D314" s="149"/>
    </row>
    <row r="315" spans="1:4" s="145" customFormat="1" ht="13.2">
      <c r="A315" s="152"/>
      <c r="B315" s="151"/>
      <c r="D315" s="149"/>
    </row>
    <row r="316" spans="1:4" s="145" customFormat="1" ht="13.2">
      <c r="A316" s="152"/>
      <c r="B316" s="151"/>
      <c r="D316" s="149"/>
    </row>
    <row r="317" spans="1:4" s="145" customFormat="1" ht="13.2">
      <c r="A317" s="152"/>
      <c r="B317" s="151"/>
      <c r="D317" s="149"/>
    </row>
    <row r="318" spans="1:4" s="145" customFormat="1" ht="13.2">
      <c r="A318" s="152"/>
      <c r="B318" s="151"/>
      <c r="D318" s="149"/>
    </row>
    <row r="319" spans="1:4" s="145" customFormat="1" ht="13.2">
      <c r="A319" s="152"/>
      <c r="B319" s="151"/>
      <c r="D319" s="149"/>
    </row>
    <row r="320" spans="1:4" s="145" customFormat="1" ht="13.2">
      <c r="A320" s="152"/>
      <c r="B320" s="151"/>
      <c r="D320" s="149"/>
    </row>
    <row r="321" spans="1:4" s="145" customFormat="1" ht="13.2">
      <c r="A321" s="152"/>
      <c r="B321" s="151"/>
      <c r="D321" s="149"/>
    </row>
    <row r="322" spans="1:4" s="145" customFormat="1" ht="13.2">
      <c r="A322" s="152"/>
      <c r="B322" s="151"/>
      <c r="D322" s="149"/>
    </row>
    <row r="323" spans="1:4" s="145" customFormat="1" ht="13.2">
      <c r="A323" s="152"/>
      <c r="B323" s="151"/>
      <c r="D323" s="149"/>
    </row>
    <row r="324" spans="1:4" s="145" customFormat="1" ht="13.2">
      <c r="A324" s="152"/>
      <c r="B324" s="151"/>
      <c r="D324" s="149"/>
    </row>
    <row r="325" spans="1:4" s="145" customFormat="1" ht="13.2">
      <c r="A325" s="152"/>
      <c r="B325" s="151"/>
      <c r="D325" s="149"/>
    </row>
    <row r="326" spans="1:4" s="145" customFormat="1" ht="13.2">
      <c r="A326" s="152"/>
      <c r="B326" s="151"/>
      <c r="D326" s="149"/>
    </row>
    <row r="327" spans="1:4" s="145" customFormat="1" ht="13.2">
      <c r="A327" s="152"/>
      <c r="B327" s="151"/>
      <c r="D327" s="149"/>
    </row>
    <row r="328" spans="1:4" s="145" customFormat="1" ht="13.2">
      <c r="A328" s="152"/>
      <c r="B328" s="151"/>
      <c r="D328" s="149"/>
    </row>
    <row r="329" spans="1:4" s="145" customFormat="1" ht="13.2">
      <c r="A329" s="152"/>
      <c r="B329" s="151"/>
      <c r="D329" s="149"/>
    </row>
    <row r="330" spans="1:4" s="145" customFormat="1" ht="13.2">
      <c r="A330" s="152"/>
      <c r="B330" s="151"/>
      <c r="D330" s="149"/>
    </row>
    <row r="331" spans="1:4" s="145" customFormat="1" ht="13.2">
      <c r="A331" s="152"/>
      <c r="B331" s="151"/>
      <c r="D331" s="149"/>
    </row>
    <row r="332" spans="1:4" s="145" customFormat="1" ht="13.2">
      <c r="A332" s="152"/>
      <c r="B332" s="151"/>
      <c r="D332" s="149"/>
    </row>
    <row r="333" spans="1:4" s="145" customFormat="1" ht="13.2">
      <c r="A333" s="152"/>
      <c r="B333" s="151"/>
      <c r="D333" s="149"/>
    </row>
    <row r="334" spans="1:4" s="145" customFormat="1" ht="13.2">
      <c r="A334" s="152"/>
      <c r="B334" s="151"/>
      <c r="D334" s="149"/>
    </row>
    <row r="335" spans="1:4" s="145" customFormat="1" ht="13.2">
      <c r="A335" s="152"/>
      <c r="B335" s="151"/>
      <c r="D335" s="149"/>
    </row>
    <row r="336" spans="1:4" s="145" customFormat="1" ht="13.2">
      <c r="A336" s="152"/>
      <c r="B336" s="151"/>
      <c r="D336" s="149"/>
    </row>
    <row r="337" spans="1:4" s="145" customFormat="1" ht="13.2">
      <c r="A337" s="152"/>
      <c r="B337" s="151"/>
      <c r="D337" s="149"/>
    </row>
    <row r="338" spans="1:4" s="145" customFormat="1" ht="13.2">
      <c r="A338" s="152"/>
      <c r="B338" s="151"/>
      <c r="D338" s="149"/>
    </row>
    <row r="339" spans="1:4" s="145" customFormat="1" ht="13.2">
      <c r="A339" s="152"/>
      <c r="B339" s="151"/>
      <c r="D339" s="149"/>
    </row>
    <row r="340" spans="1:4" s="145" customFormat="1" ht="13.2">
      <c r="A340" s="152"/>
      <c r="B340" s="151"/>
      <c r="D340" s="149"/>
    </row>
    <row r="341" spans="1:4" s="145" customFormat="1" ht="13.2">
      <c r="A341" s="152"/>
      <c r="B341" s="151"/>
      <c r="D341" s="149"/>
    </row>
    <row r="342" spans="1:4" s="145" customFormat="1" ht="13.2">
      <c r="A342" s="152"/>
      <c r="B342" s="151"/>
      <c r="D342" s="149"/>
    </row>
    <row r="343" spans="1:4" s="145" customFormat="1" ht="13.2">
      <c r="A343" s="152"/>
      <c r="B343" s="151"/>
      <c r="D343" s="149"/>
    </row>
    <row r="344" spans="1:4" s="145" customFormat="1" ht="13.2">
      <c r="A344" s="152"/>
      <c r="B344" s="151"/>
      <c r="D344" s="149"/>
    </row>
    <row r="345" spans="1:4" s="145" customFormat="1" ht="13.2">
      <c r="A345" s="152"/>
      <c r="B345" s="151"/>
      <c r="D345" s="149"/>
    </row>
    <row r="346" spans="1:4" s="145" customFormat="1" ht="13.2">
      <c r="A346" s="152"/>
      <c r="B346" s="151"/>
      <c r="D346" s="149"/>
    </row>
    <row r="347" spans="1:4" s="145" customFormat="1" ht="13.2">
      <c r="A347" s="152"/>
      <c r="B347" s="151"/>
      <c r="D347" s="149"/>
    </row>
    <row r="348" spans="1:4" s="145" customFormat="1" ht="13.2">
      <c r="A348" s="152"/>
      <c r="B348" s="151"/>
      <c r="D348" s="149"/>
    </row>
    <row r="349" spans="1:4" s="145" customFormat="1" ht="13.2">
      <c r="A349" s="152"/>
      <c r="B349" s="151"/>
      <c r="D349" s="149"/>
    </row>
    <row r="350" spans="1:4" s="145" customFormat="1" ht="13.2">
      <c r="A350" s="152"/>
      <c r="B350" s="151"/>
      <c r="D350" s="149"/>
    </row>
    <row r="351" spans="1:4" s="145" customFormat="1" ht="13.2">
      <c r="A351" s="152"/>
      <c r="B351" s="151"/>
      <c r="D351" s="149"/>
    </row>
    <row r="352" spans="1:4" s="145" customFormat="1" ht="13.2">
      <c r="A352" s="152"/>
      <c r="B352" s="151"/>
      <c r="D352" s="149"/>
    </row>
    <row r="353" spans="1:4" s="145" customFormat="1" ht="13.2">
      <c r="A353" s="152"/>
      <c r="B353" s="151"/>
      <c r="D353" s="149"/>
    </row>
    <row r="354" spans="1:4" s="145" customFormat="1" ht="13.2">
      <c r="A354" s="152"/>
      <c r="B354" s="151"/>
      <c r="D354" s="149"/>
    </row>
    <row r="355" spans="1:4" s="145" customFormat="1" ht="13.2">
      <c r="A355" s="152"/>
      <c r="B355" s="151"/>
      <c r="D355" s="149"/>
    </row>
    <row r="356" spans="1:4" s="145" customFormat="1" ht="13.2">
      <c r="A356" s="152"/>
      <c r="B356" s="151"/>
      <c r="D356" s="149"/>
    </row>
    <row r="357" spans="1:4" s="145" customFormat="1" ht="13.2">
      <c r="A357" s="152"/>
      <c r="B357" s="151"/>
      <c r="D357" s="149"/>
    </row>
    <row r="358" spans="1:4" s="145" customFormat="1" ht="13.2">
      <c r="A358" s="152"/>
      <c r="B358" s="151"/>
      <c r="D358" s="149"/>
    </row>
    <row r="359" spans="1:4" s="145" customFormat="1" ht="13.2">
      <c r="A359" s="152"/>
      <c r="B359" s="151"/>
      <c r="D359" s="149"/>
    </row>
    <row r="360" spans="1:4" s="145" customFormat="1" ht="13.2">
      <c r="A360" s="152"/>
      <c r="B360" s="151"/>
      <c r="D360" s="149"/>
    </row>
    <row r="361" spans="1:4" s="145" customFormat="1" ht="13.2">
      <c r="A361" s="152"/>
      <c r="B361" s="151"/>
      <c r="D361" s="149"/>
    </row>
    <row r="362" spans="1:4" s="145" customFormat="1" ht="13.2">
      <c r="A362" s="152"/>
      <c r="B362" s="151"/>
      <c r="D362" s="149"/>
    </row>
    <row r="363" spans="1:4" s="145" customFormat="1" ht="13.2">
      <c r="A363" s="152"/>
      <c r="B363" s="151"/>
      <c r="D363" s="149"/>
    </row>
    <row r="364" spans="1:4" s="145" customFormat="1" ht="13.2">
      <c r="A364" s="152"/>
      <c r="B364" s="151"/>
      <c r="D364" s="149"/>
    </row>
    <row r="365" spans="1:4" s="145" customFormat="1" ht="13.2">
      <c r="A365" s="152"/>
      <c r="B365" s="151"/>
      <c r="D365" s="149"/>
    </row>
    <row r="366" spans="1:4" s="145" customFormat="1" ht="13.2">
      <c r="A366" s="152"/>
      <c r="B366" s="151"/>
      <c r="D366" s="149"/>
    </row>
    <row r="367" spans="1:4" s="145" customFormat="1" ht="13.2">
      <c r="A367" s="152"/>
      <c r="B367" s="151"/>
      <c r="D367" s="149"/>
    </row>
    <row r="368" spans="1:4" s="145" customFormat="1" ht="13.2">
      <c r="A368" s="152"/>
      <c r="B368" s="151"/>
      <c r="D368" s="149"/>
    </row>
    <row r="369" spans="1:4" s="145" customFormat="1" ht="13.2">
      <c r="A369" s="152"/>
      <c r="B369" s="151"/>
      <c r="D369" s="149"/>
    </row>
    <row r="370" spans="1:4" s="145" customFormat="1" ht="13.2">
      <c r="A370" s="152"/>
      <c r="B370" s="151"/>
      <c r="D370" s="149"/>
    </row>
    <row r="371" spans="1:4" s="145" customFormat="1" ht="13.2">
      <c r="A371" s="152"/>
      <c r="B371" s="151"/>
      <c r="D371" s="149"/>
    </row>
    <row r="372" spans="1:4" s="145" customFormat="1" ht="13.2">
      <c r="A372" s="152"/>
      <c r="B372" s="151"/>
      <c r="D372" s="149"/>
    </row>
    <row r="373" spans="1:4" s="145" customFormat="1" ht="13.2">
      <c r="A373" s="152"/>
      <c r="B373" s="151"/>
      <c r="D373" s="149"/>
    </row>
    <row r="374" spans="1:4" s="145" customFormat="1" ht="13.2">
      <c r="A374" s="152"/>
      <c r="B374" s="151"/>
      <c r="D374" s="149"/>
    </row>
    <row r="375" spans="1:4" s="145" customFormat="1" ht="13.2">
      <c r="A375" s="152"/>
      <c r="B375" s="151"/>
      <c r="D375" s="149"/>
    </row>
    <row r="376" spans="1:4" s="145" customFormat="1" ht="13.2">
      <c r="A376" s="152"/>
      <c r="B376" s="151"/>
      <c r="D376" s="149"/>
    </row>
    <row r="377" spans="1:4" s="145" customFormat="1" ht="13.2">
      <c r="A377" s="152"/>
      <c r="B377" s="151"/>
      <c r="D377" s="149"/>
    </row>
    <row r="378" spans="1:4" s="145" customFormat="1" ht="13.2">
      <c r="A378" s="152"/>
      <c r="B378" s="151"/>
      <c r="D378" s="149"/>
    </row>
    <row r="379" spans="1:4" s="145" customFormat="1" ht="13.2">
      <c r="A379" s="152"/>
      <c r="B379" s="151"/>
      <c r="D379" s="149"/>
    </row>
    <row r="380" spans="1:4" s="145" customFormat="1" ht="13.2">
      <c r="A380" s="152"/>
      <c r="B380" s="151"/>
      <c r="D380" s="149"/>
    </row>
    <row r="381" spans="1:4" s="145" customFormat="1" ht="13.2">
      <c r="A381" s="152"/>
      <c r="B381" s="151"/>
      <c r="D381" s="149"/>
    </row>
    <row r="382" spans="1:4" s="145" customFormat="1" ht="13.2">
      <c r="A382" s="152"/>
      <c r="B382" s="151"/>
      <c r="D382" s="149"/>
    </row>
    <row r="383" spans="1:4" s="145" customFormat="1" ht="13.2">
      <c r="A383" s="152"/>
      <c r="B383" s="151"/>
      <c r="D383" s="149"/>
    </row>
    <row r="384" spans="1:4" s="145" customFormat="1" ht="13.2">
      <c r="A384" s="152"/>
      <c r="B384" s="151"/>
      <c r="D384" s="149"/>
    </row>
    <row r="385" spans="1:4" s="145" customFormat="1" ht="13.2">
      <c r="A385" s="152"/>
      <c r="B385" s="151"/>
      <c r="D385" s="149"/>
    </row>
    <row r="386" spans="1:4" s="145" customFormat="1" ht="13.2">
      <c r="A386" s="152"/>
      <c r="B386" s="151"/>
      <c r="D386" s="149"/>
    </row>
    <row r="387" spans="1:4" s="145" customFormat="1" ht="13.2">
      <c r="A387" s="152"/>
      <c r="B387" s="151"/>
      <c r="D387" s="149"/>
    </row>
    <row r="388" spans="1:4" s="145" customFormat="1" ht="13.2">
      <c r="A388" s="152"/>
      <c r="B388" s="151"/>
      <c r="D388" s="149"/>
    </row>
    <row r="389" spans="1:4" s="145" customFormat="1" ht="13.2">
      <c r="A389" s="152"/>
      <c r="B389" s="151"/>
      <c r="D389" s="149"/>
    </row>
    <row r="390" spans="1:4" s="145" customFormat="1" ht="13.2">
      <c r="A390" s="152"/>
      <c r="B390" s="151"/>
      <c r="D390" s="149"/>
    </row>
    <row r="391" spans="1:4" s="145" customFormat="1" ht="13.2">
      <c r="A391" s="152"/>
      <c r="B391" s="151"/>
      <c r="D391" s="149"/>
    </row>
  </sheetData>
  <mergeCells count="10">
    <mergeCell ref="B5:D5"/>
    <mergeCell ref="B6:D6"/>
    <mergeCell ref="B7:D7"/>
    <mergeCell ref="B8:D8"/>
    <mergeCell ref="F16:H16"/>
    <mergeCell ref="A1:D1"/>
    <mergeCell ref="A2:D2"/>
    <mergeCell ref="E2:E3"/>
    <mergeCell ref="C3:D3"/>
    <mergeCell ref="B4:D4"/>
  </mergeCells>
  <dataValidations count="3">
    <dataValidation showDropDown="1" showErrorMessage="1" sqref="F16:H17" xr:uid="{00000000-0002-0000-0400-000000000000}">
      <formula1>0</formula1>
      <formula2>0</formula2>
    </dataValidation>
    <dataValidation allowBlank="1" showInputMessage="1" showErrorMessage="1" sqref="F18:H19" xr:uid="{00000000-0002-0000-0400-000001000000}">
      <formula1>0</formula1>
      <formula2>0</formula2>
    </dataValidation>
    <dataValidation type="list" allowBlank="1" sqref="F20:H43" xr:uid="{00000000-0002-0000-0400-000002000000}">
      <formula1>$A$11:$A$15</formula1>
      <formula2>0</formula2>
    </dataValidation>
  </dataValidations>
  <pageMargins left="0.7" right="0.7" top="0.75" bottom="0.75" header="0.511811023622047" footer="0.511811023622047"/>
  <pageSetup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61"/>
  <sheetViews>
    <sheetView showGridLines="0" topLeftCell="A106" zoomScaleNormal="100" workbookViewId="0">
      <selection activeCell="D66" activeCellId="1" sqref="B103:B104 D66"/>
    </sheetView>
  </sheetViews>
  <sheetFormatPr defaultColWidth="9.109375" defaultRowHeight="14.4"/>
  <cols>
    <col min="1" max="1" width="12.44140625" style="153" customWidth="1"/>
    <col min="2" max="2" width="35.109375" style="69" customWidth="1"/>
    <col min="3" max="3" width="35.109375" style="70" customWidth="1"/>
    <col min="4" max="4" width="35.109375" style="28" customWidth="1"/>
    <col min="5" max="5" width="32.109375" style="70" customWidth="1"/>
    <col min="6" max="8" width="9.6640625" style="70" customWidth="1"/>
    <col min="9" max="9" width="17.6640625" style="70" customWidth="1"/>
    <col min="10" max="1024" width="9.109375" style="70"/>
  </cols>
  <sheetData>
    <row r="1" spans="1:24" s="28" customFormat="1" ht="13.8">
      <c r="A1" s="367"/>
      <c r="B1" s="367"/>
      <c r="C1" s="367"/>
      <c r="D1" s="367"/>
      <c r="E1" s="29"/>
      <c r="F1" s="29"/>
      <c r="G1" s="29"/>
      <c r="H1" s="29"/>
      <c r="I1" s="29"/>
      <c r="J1" s="29"/>
    </row>
    <row r="2" spans="1:24" s="28" customFormat="1" ht="31.5" customHeight="1">
      <c r="A2" s="368" t="s">
        <v>223</v>
      </c>
      <c r="B2" s="368"/>
      <c r="C2" s="368"/>
      <c r="D2" s="368"/>
      <c r="E2" s="369"/>
      <c r="F2" s="56"/>
      <c r="G2" s="56"/>
      <c r="H2" s="56"/>
      <c r="I2" s="56"/>
      <c r="J2" s="56"/>
    </row>
    <row r="3" spans="1:24" s="28" customFormat="1" ht="31.5" customHeight="1">
      <c r="A3" s="154"/>
      <c r="B3" s="73"/>
      <c r="C3" s="374"/>
      <c r="D3" s="374"/>
      <c r="E3" s="369"/>
      <c r="F3" s="56"/>
      <c r="G3" s="56"/>
      <c r="H3" s="56"/>
      <c r="I3" s="56"/>
      <c r="J3" s="56"/>
    </row>
    <row r="4" spans="1:24" s="76" customFormat="1" ht="12.75" customHeight="1">
      <c r="A4" s="155" t="s">
        <v>64</v>
      </c>
      <c r="B4" s="371" t="s">
        <v>65</v>
      </c>
      <c r="C4" s="371"/>
      <c r="D4" s="371"/>
      <c r="E4" s="75"/>
      <c r="F4" s="75"/>
      <c r="G4" s="75"/>
      <c r="H4" s="73"/>
      <c r="I4" s="73"/>
      <c r="X4" s="76" t="s">
        <v>92</v>
      </c>
    </row>
    <row r="5" spans="1:24" s="76" customFormat="1" ht="144.75" customHeight="1">
      <c r="A5" s="155" t="s">
        <v>58</v>
      </c>
      <c r="B5" s="371"/>
      <c r="C5" s="371"/>
      <c r="D5" s="371"/>
      <c r="E5" s="75"/>
      <c r="F5" s="75"/>
      <c r="G5" s="75"/>
      <c r="H5" s="73"/>
      <c r="I5" s="73"/>
      <c r="X5" s="76" t="s">
        <v>93</v>
      </c>
    </row>
    <row r="6" spans="1:24" s="76" customFormat="1" ht="26.4">
      <c r="A6" s="155" t="s">
        <v>94</v>
      </c>
      <c r="B6" s="371"/>
      <c r="C6" s="371"/>
      <c r="D6" s="371"/>
      <c r="E6" s="75"/>
      <c r="F6" s="75"/>
      <c r="G6" s="75"/>
      <c r="H6" s="73"/>
      <c r="I6" s="73"/>
    </row>
    <row r="7" spans="1:24" s="76" customFormat="1" ht="13.2">
      <c r="A7" s="155" t="s">
        <v>95</v>
      </c>
      <c r="B7" s="371"/>
      <c r="C7" s="371"/>
      <c r="D7" s="371"/>
      <c r="E7" s="75"/>
      <c r="F7" s="75"/>
      <c r="G7" s="75"/>
      <c r="H7" s="77"/>
      <c r="I7" s="73"/>
      <c r="X7" s="78"/>
    </row>
    <row r="8" spans="1:24" s="79" customFormat="1" ht="13.2">
      <c r="A8" s="155" t="s">
        <v>97</v>
      </c>
      <c r="B8" s="372"/>
      <c r="C8" s="372"/>
      <c r="D8" s="372"/>
      <c r="E8" s="75"/>
    </row>
    <row r="9" spans="1:24" s="79" customFormat="1" ht="13.2">
      <c r="A9" s="74" t="s">
        <v>98</v>
      </c>
      <c r="B9" s="80" t="str">
        <f>F17</f>
        <v>Internal Build 03112011</v>
      </c>
      <c r="C9" s="80" t="str">
        <f>G17</f>
        <v>Internal build 14112011</v>
      </c>
      <c r="D9" s="156" t="str">
        <f>H17</f>
        <v>External build 16112011</v>
      </c>
    </row>
    <row r="10" spans="1:24" s="79" customFormat="1" ht="13.2">
      <c r="A10" s="155" t="s">
        <v>99</v>
      </c>
      <c r="B10" s="83">
        <f>SUM(B11:B14)</f>
        <v>0</v>
      </c>
      <c r="C10" s="83">
        <f>SUM(C11:C14)</f>
        <v>0</v>
      </c>
      <c r="D10" s="85">
        <f>SUM(D11:D14)</f>
        <v>0</v>
      </c>
    </row>
    <row r="11" spans="1:24" s="79" customFormat="1" ht="13.2">
      <c r="A11" s="155" t="s">
        <v>37</v>
      </c>
      <c r="B11" s="85">
        <f>COUNTIF($F$18:$F$49710,"*Passed")</f>
        <v>0</v>
      </c>
      <c r="C11" s="85">
        <f>COUNTIF($G$18:$G$49710,"*Passed")</f>
        <v>0</v>
      </c>
      <c r="D11" s="85">
        <f>COUNTIF($H$18:$H$49710,"*Passed")</f>
        <v>0</v>
      </c>
    </row>
    <row r="12" spans="1:24" s="79" customFormat="1" ht="13.2">
      <c r="A12" s="155" t="s">
        <v>39</v>
      </c>
      <c r="B12" s="85">
        <f>COUNTIF($F$18:$F$49430,"*Failed*")</f>
        <v>0</v>
      </c>
      <c r="C12" s="85">
        <f>COUNTIF($G$18:$G$49430,"*Failed*")</f>
        <v>0</v>
      </c>
      <c r="D12" s="85">
        <f>COUNTIF($H$18:$H$49430,"*Failed*")</f>
        <v>0</v>
      </c>
    </row>
    <row r="13" spans="1:24" s="79" customFormat="1" ht="13.2">
      <c r="A13" s="155" t="s">
        <v>41</v>
      </c>
      <c r="B13" s="85">
        <f>COUNTIF($F$18:$F$49430,"*Not Run*")</f>
        <v>0</v>
      </c>
      <c r="C13" s="85">
        <f>COUNTIF($G$18:$G$49430,"*Not Run*")</f>
        <v>0</v>
      </c>
      <c r="D13" s="85">
        <f>COUNTIF($H$18:$H$49430,"*Not Run*")</f>
        <v>0</v>
      </c>
      <c r="E13" s="28"/>
      <c r="F13" s="28"/>
      <c r="G13" s="28"/>
      <c r="H13" s="28"/>
      <c r="I13" s="28"/>
    </row>
    <row r="14" spans="1:24" s="79" customFormat="1" ht="13.2">
      <c r="A14" s="155" t="s">
        <v>100</v>
      </c>
      <c r="B14" s="85">
        <f>COUNTIF($F$18:$F$49430,"*NA*")</f>
        <v>0</v>
      </c>
      <c r="C14" s="85">
        <f>COUNTIF($G$18:$G$49430,"*NA*")</f>
        <v>0</v>
      </c>
      <c r="D14" s="85">
        <f>COUNTIF($H$18:$H$49430,"*NA*")</f>
        <v>0</v>
      </c>
      <c r="E14" s="157"/>
      <c r="F14" s="28"/>
      <c r="G14" s="28"/>
      <c r="H14" s="28"/>
      <c r="I14" s="28"/>
    </row>
    <row r="15" spans="1:24" s="79" customFormat="1" ht="39.6">
      <c r="A15" s="155" t="s">
        <v>101</v>
      </c>
      <c r="B15" s="85">
        <f>COUNTIF($F$18:$F$49430,"*Passed in previous build*")</f>
        <v>0</v>
      </c>
      <c r="C15" s="85">
        <f>COUNTIF($G$18:$G$49430,"*Passed in previous build*")</f>
        <v>0</v>
      </c>
      <c r="D15" s="85">
        <f>COUNTIF($H$18:$H$49430,"*Passed in previous build*")</f>
        <v>0</v>
      </c>
      <c r="E15" s="28"/>
      <c r="F15" s="28"/>
      <c r="G15" s="28"/>
      <c r="H15" s="28"/>
      <c r="I15" s="28"/>
    </row>
    <row r="16" spans="1:24" s="93" customFormat="1" ht="15" customHeight="1">
      <c r="A16" s="158"/>
      <c r="B16" s="88"/>
      <c r="C16" s="89"/>
      <c r="D16" s="159"/>
      <c r="E16" s="160"/>
      <c r="F16" s="375" t="s">
        <v>98</v>
      </c>
      <c r="G16" s="375"/>
      <c r="H16" s="375"/>
      <c r="I16" s="160"/>
    </row>
    <row r="17" spans="1:9" s="164" customFormat="1" ht="39.6">
      <c r="A17" s="161" t="s">
        <v>102</v>
      </c>
      <c r="B17" s="162" t="s">
        <v>103</v>
      </c>
      <c r="C17" s="162" t="s">
        <v>104</v>
      </c>
      <c r="D17" s="162" t="s">
        <v>105</v>
      </c>
      <c r="E17" s="163" t="s">
        <v>106</v>
      </c>
      <c r="F17" s="162" t="s">
        <v>107</v>
      </c>
      <c r="G17" s="162" t="s">
        <v>108</v>
      </c>
      <c r="H17" s="162" t="s">
        <v>109</v>
      </c>
      <c r="I17" s="162" t="s">
        <v>110</v>
      </c>
    </row>
    <row r="18" spans="1:9" s="93" customFormat="1" ht="15.75" customHeight="1">
      <c r="A18" s="165"/>
      <c r="B18" s="379" t="s">
        <v>224</v>
      </c>
      <c r="C18" s="379"/>
      <c r="D18" s="379"/>
      <c r="E18" s="165"/>
      <c r="F18" s="167"/>
      <c r="G18" s="167"/>
      <c r="H18" s="167"/>
      <c r="I18" s="165"/>
    </row>
    <row r="19" spans="1:9" s="173" customFormat="1" ht="15.75" customHeight="1">
      <c r="A19" s="168"/>
      <c r="B19" s="169" t="s">
        <v>225</v>
      </c>
      <c r="C19" s="170"/>
      <c r="D19" s="171"/>
      <c r="E19" s="168"/>
      <c r="F19" s="172"/>
      <c r="G19" s="172"/>
      <c r="H19" s="172"/>
      <c r="I19" s="168"/>
    </row>
    <row r="20" spans="1:9" s="126" customFormat="1" ht="13.8">
      <c r="A20" s="174"/>
      <c r="B20" s="377" t="s">
        <v>226</v>
      </c>
      <c r="C20" s="377"/>
      <c r="D20" s="377"/>
      <c r="E20" s="124"/>
      <c r="F20" s="125"/>
      <c r="G20" s="125"/>
      <c r="H20" s="125"/>
      <c r="I20" s="124"/>
    </row>
    <row r="21" spans="1:9" s="126" customFormat="1" ht="13.8">
      <c r="A21" s="174"/>
      <c r="B21" s="104" t="s">
        <v>227</v>
      </c>
      <c r="C21" s="176"/>
      <c r="D21" s="177"/>
      <c r="E21" s="124"/>
      <c r="F21" s="125"/>
      <c r="G21" s="125"/>
      <c r="H21" s="125"/>
      <c r="I21" s="124"/>
    </row>
    <row r="22" spans="1:9" s="119" customFormat="1" ht="13.8">
      <c r="A22" s="115">
        <f t="shared" ref="A22:A31" ca="1" si="0">IF(OFFSET(A22,-1,0) ="",OFFSET(A22,-2,0)+1,OFFSET(A22,-1,0)+1 )</f>
        <v>1</v>
      </c>
      <c r="B22" s="1" t="s">
        <v>228</v>
      </c>
      <c r="C22" s="1" t="s">
        <v>229</v>
      </c>
      <c r="D22" s="36" t="s">
        <v>230</v>
      </c>
      <c r="E22" s="112"/>
      <c r="F22" s="1"/>
      <c r="G22" s="1"/>
      <c r="H22" s="1"/>
      <c r="I22" s="115"/>
    </row>
    <row r="23" spans="1:9" s="119" customFormat="1" ht="26.4">
      <c r="A23" s="115">
        <f t="shared" ca="1" si="0"/>
        <v>2</v>
      </c>
      <c r="B23" s="1" t="s">
        <v>231</v>
      </c>
      <c r="C23" s="1" t="s">
        <v>229</v>
      </c>
      <c r="D23" s="36" t="s">
        <v>232</v>
      </c>
      <c r="E23" s="112"/>
      <c r="F23" s="1"/>
      <c r="G23" s="1"/>
      <c r="H23" s="1"/>
      <c r="I23" s="115"/>
    </row>
    <row r="24" spans="1:9" s="119" customFormat="1" ht="52.8">
      <c r="A24" s="115">
        <f t="shared" ca="1" si="0"/>
        <v>3</v>
      </c>
      <c r="B24" s="1" t="s">
        <v>233</v>
      </c>
      <c r="C24" s="1" t="s">
        <v>234</v>
      </c>
      <c r="D24" s="36" t="s">
        <v>235</v>
      </c>
      <c r="E24" s="112"/>
      <c r="F24" s="1"/>
      <c r="G24" s="1"/>
      <c r="H24" s="1"/>
      <c r="I24" s="115"/>
    </row>
    <row r="25" spans="1:9" s="119" customFormat="1" ht="52.8">
      <c r="A25" s="115">
        <f t="shared" ca="1" si="0"/>
        <v>4</v>
      </c>
      <c r="B25" s="1" t="s">
        <v>236</v>
      </c>
      <c r="C25" s="1" t="s">
        <v>237</v>
      </c>
      <c r="D25" s="36" t="s">
        <v>238</v>
      </c>
      <c r="E25" s="112"/>
      <c r="F25" s="1"/>
      <c r="G25" s="1"/>
      <c r="H25" s="1"/>
      <c r="I25" s="115"/>
    </row>
    <row r="26" spans="1:9" s="119" customFormat="1" ht="60" customHeight="1">
      <c r="A26" s="115">
        <f t="shared" ca="1" si="0"/>
        <v>5</v>
      </c>
      <c r="B26" s="1" t="s">
        <v>239</v>
      </c>
      <c r="C26" s="112" t="s">
        <v>240</v>
      </c>
      <c r="D26" s="36" t="s">
        <v>238</v>
      </c>
      <c r="E26" s="112"/>
      <c r="F26" s="1"/>
      <c r="G26" s="1"/>
      <c r="H26" s="1"/>
      <c r="I26" s="115"/>
    </row>
    <row r="27" spans="1:9" s="114" customFormat="1" ht="52.8">
      <c r="A27" s="115">
        <f t="shared" ca="1" si="0"/>
        <v>6</v>
      </c>
      <c r="B27" s="1" t="s">
        <v>241</v>
      </c>
      <c r="C27" s="112" t="s">
        <v>242</v>
      </c>
      <c r="D27" s="36" t="s">
        <v>235</v>
      </c>
      <c r="E27" s="112"/>
      <c r="F27" s="1"/>
      <c r="G27" s="1"/>
      <c r="H27" s="1"/>
      <c r="I27" s="113"/>
    </row>
    <row r="28" spans="1:9" s="119" customFormat="1" ht="52.8">
      <c r="A28" s="115">
        <f t="shared" ca="1" si="0"/>
        <v>7</v>
      </c>
      <c r="B28" s="1" t="s">
        <v>243</v>
      </c>
      <c r="C28" s="1" t="s">
        <v>244</v>
      </c>
      <c r="D28" s="36" t="s">
        <v>245</v>
      </c>
      <c r="E28" s="112"/>
      <c r="F28" s="1"/>
      <c r="G28" s="1"/>
      <c r="H28" s="1"/>
      <c r="I28" s="115"/>
    </row>
    <row r="29" spans="1:9" s="119" customFormat="1" ht="79.2">
      <c r="A29" s="115">
        <f t="shared" ca="1" si="0"/>
        <v>8</v>
      </c>
      <c r="B29" s="1" t="s">
        <v>246</v>
      </c>
      <c r="C29" s="1" t="s">
        <v>247</v>
      </c>
      <c r="D29" s="36" t="s">
        <v>248</v>
      </c>
      <c r="E29" s="112"/>
      <c r="F29" s="1"/>
      <c r="G29" s="1"/>
      <c r="H29" s="1"/>
      <c r="I29" s="115"/>
    </row>
    <row r="30" spans="1:9" s="114" customFormat="1" ht="52.8">
      <c r="A30" s="115">
        <f t="shared" ca="1" si="0"/>
        <v>9</v>
      </c>
      <c r="B30" s="1" t="s">
        <v>249</v>
      </c>
      <c r="C30" s="112" t="s">
        <v>250</v>
      </c>
      <c r="D30" s="36" t="s">
        <v>251</v>
      </c>
      <c r="E30" s="112"/>
      <c r="F30" s="1"/>
      <c r="G30" s="1"/>
      <c r="H30" s="1"/>
      <c r="I30" s="113"/>
    </row>
    <row r="31" spans="1:9" s="119" customFormat="1" ht="39.6">
      <c r="A31" s="115">
        <f t="shared" ca="1" si="0"/>
        <v>10</v>
      </c>
      <c r="B31" s="1" t="s">
        <v>252</v>
      </c>
      <c r="C31" s="1" t="s">
        <v>253</v>
      </c>
      <c r="D31" s="36" t="s">
        <v>245</v>
      </c>
      <c r="E31" s="112"/>
      <c r="F31" s="1"/>
      <c r="G31" s="1"/>
      <c r="H31" s="1"/>
      <c r="I31" s="115"/>
    </row>
    <row r="32" spans="1:9" s="179" customFormat="1" ht="13.8">
      <c r="A32" s="120"/>
      <c r="B32" s="380" t="s">
        <v>254</v>
      </c>
      <c r="C32" s="380"/>
      <c r="D32" s="380"/>
      <c r="E32" s="148"/>
      <c r="F32" s="178"/>
      <c r="G32" s="178"/>
      <c r="H32" s="178"/>
      <c r="I32" s="148"/>
    </row>
    <row r="33" spans="1:9" s="119" customFormat="1" ht="26.4">
      <c r="A33" s="115">
        <f t="shared" ref="A33:A48" ca="1" si="1">IF(OFFSET(A33,-1,0) ="",OFFSET(A33,-2,0)+1,OFFSET(A33,-1,0)+1 )</f>
        <v>11</v>
      </c>
      <c r="B33" s="1" t="s">
        <v>231</v>
      </c>
      <c r="C33" s="1" t="s">
        <v>255</v>
      </c>
      <c r="D33" s="36" t="s">
        <v>256</v>
      </c>
      <c r="E33" s="112"/>
      <c r="F33" s="1"/>
      <c r="G33" s="1"/>
      <c r="H33" s="1"/>
      <c r="I33" s="115"/>
    </row>
    <row r="34" spans="1:9" s="119" customFormat="1" ht="26.4">
      <c r="A34" s="115">
        <f t="shared" ca="1" si="1"/>
        <v>12</v>
      </c>
      <c r="B34" s="1" t="s">
        <v>257</v>
      </c>
      <c r="C34" s="1" t="s">
        <v>255</v>
      </c>
      <c r="D34" s="36" t="s">
        <v>258</v>
      </c>
      <c r="E34" s="112"/>
      <c r="F34" s="1"/>
      <c r="G34" s="1"/>
      <c r="H34" s="1"/>
      <c r="I34" s="115"/>
    </row>
    <row r="35" spans="1:9" s="119" customFormat="1" ht="52.8">
      <c r="A35" s="115">
        <f t="shared" ca="1" si="1"/>
        <v>13</v>
      </c>
      <c r="B35" s="1" t="s">
        <v>259</v>
      </c>
      <c r="C35" s="180" t="s">
        <v>260</v>
      </c>
      <c r="D35" s="36" t="s">
        <v>235</v>
      </c>
      <c r="E35" s="112"/>
      <c r="F35" s="1"/>
      <c r="G35" s="1"/>
      <c r="H35" s="1"/>
      <c r="I35" s="115"/>
    </row>
    <row r="36" spans="1:9" s="183" customFormat="1" ht="66">
      <c r="A36" s="115">
        <f t="shared" ca="1" si="1"/>
        <v>14</v>
      </c>
      <c r="B36" s="1" t="s">
        <v>261</v>
      </c>
      <c r="C36" s="180" t="s">
        <v>262</v>
      </c>
      <c r="D36" s="36" t="s">
        <v>235</v>
      </c>
      <c r="E36" s="181"/>
      <c r="F36" s="182"/>
      <c r="G36" s="182"/>
      <c r="H36" s="182"/>
      <c r="I36" s="181"/>
    </row>
    <row r="37" spans="1:9" s="183" customFormat="1" ht="66">
      <c r="A37" s="115">
        <f t="shared" ca="1" si="1"/>
        <v>15</v>
      </c>
      <c r="B37" s="1" t="s">
        <v>263</v>
      </c>
      <c r="C37" s="180" t="s">
        <v>264</v>
      </c>
      <c r="D37" s="36" t="s">
        <v>235</v>
      </c>
      <c r="E37" s="181"/>
      <c r="F37" s="182"/>
      <c r="G37" s="182"/>
      <c r="H37" s="182"/>
      <c r="I37" s="181"/>
    </row>
    <row r="38" spans="1:9" s="183" customFormat="1" ht="66">
      <c r="A38" s="115">
        <f t="shared" ca="1" si="1"/>
        <v>16</v>
      </c>
      <c r="B38" s="1" t="s">
        <v>265</v>
      </c>
      <c r="C38" s="180" t="s">
        <v>266</v>
      </c>
      <c r="D38" s="36" t="s">
        <v>235</v>
      </c>
      <c r="E38" s="181"/>
      <c r="F38" s="182"/>
      <c r="G38" s="182"/>
      <c r="H38" s="182"/>
      <c r="I38" s="181"/>
    </row>
    <row r="39" spans="1:9" s="183" customFormat="1" ht="52.8">
      <c r="A39" s="130">
        <f t="shared" ca="1" si="1"/>
        <v>17</v>
      </c>
      <c r="B39" s="1" t="s">
        <v>267</v>
      </c>
      <c r="C39" s="180" t="s">
        <v>268</v>
      </c>
      <c r="D39" s="182" t="s">
        <v>269</v>
      </c>
      <c r="F39" s="182"/>
      <c r="G39" s="182"/>
      <c r="H39" s="182"/>
      <c r="I39" s="181"/>
    </row>
    <row r="40" spans="1:9" s="183" customFormat="1" ht="66">
      <c r="A40" s="115">
        <f t="shared" ca="1" si="1"/>
        <v>18</v>
      </c>
      <c r="B40" s="1" t="s">
        <v>270</v>
      </c>
      <c r="C40" s="180" t="s">
        <v>271</v>
      </c>
      <c r="D40" s="36" t="s">
        <v>272</v>
      </c>
      <c r="E40" s="181"/>
      <c r="F40" s="182"/>
      <c r="G40" s="182"/>
      <c r="H40" s="182"/>
      <c r="I40" s="181"/>
    </row>
    <row r="41" spans="1:9" s="183" customFormat="1" ht="66">
      <c r="A41" s="115">
        <f t="shared" ca="1" si="1"/>
        <v>19</v>
      </c>
      <c r="B41" s="1" t="s">
        <v>273</v>
      </c>
      <c r="C41" s="1" t="s">
        <v>274</v>
      </c>
      <c r="D41" s="184" t="s">
        <v>272</v>
      </c>
      <c r="E41" s="181"/>
      <c r="F41" s="182"/>
      <c r="G41" s="182"/>
      <c r="H41" s="182"/>
      <c r="I41" s="181"/>
    </row>
    <row r="42" spans="1:9" s="183" customFormat="1" ht="52.8">
      <c r="A42" s="115">
        <f t="shared" ca="1" si="1"/>
        <v>20</v>
      </c>
      <c r="B42" s="1" t="s">
        <v>275</v>
      </c>
      <c r="C42" s="1" t="s">
        <v>276</v>
      </c>
      <c r="D42" s="182" t="s">
        <v>277</v>
      </c>
      <c r="E42" s="181"/>
      <c r="F42" s="182"/>
      <c r="G42" s="182"/>
      <c r="H42" s="182"/>
      <c r="I42" s="181"/>
    </row>
    <row r="43" spans="1:9" s="183" customFormat="1" ht="66">
      <c r="A43" s="115">
        <f t="shared" ca="1" si="1"/>
        <v>21</v>
      </c>
      <c r="B43" s="1" t="s">
        <v>278</v>
      </c>
      <c r="C43" s="1" t="s">
        <v>279</v>
      </c>
      <c r="D43" s="182" t="s">
        <v>280</v>
      </c>
      <c r="E43" s="181"/>
      <c r="F43" s="182"/>
      <c r="G43" s="182"/>
      <c r="H43" s="182"/>
      <c r="I43" s="181"/>
    </row>
    <row r="44" spans="1:9" s="183" customFormat="1" ht="66">
      <c r="A44" s="115">
        <f t="shared" ca="1" si="1"/>
        <v>22</v>
      </c>
      <c r="B44" s="1" t="s">
        <v>281</v>
      </c>
      <c r="C44" s="1" t="s">
        <v>282</v>
      </c>
      <c r="D44" s="182" t="s">
        <v>280</v>
      </c>
      <c r="E44" s="181"/>
      <c r="F44" s="182"/>
      <c r="G44" s="182"/>
      <c r="H44" s="182"/>
      <c r="I44" s="181"/>
    </row>
    <row r="45" spans="1:9" s="183" customFormat="1" ht="79.2">
      <c r="A45" s="115">
        <f t="shared" ca="1" si="1"/>
        <v>23</v>
      </c>
      <c r="B45" s="184" t="s">
        <v>283</v>
      </c>
      <c r="C45" s="1" t="s">
        <v>284</v>
      </c>
      <c r="D45" s="36" t="s">
        <v>235</v>
      </c>
      <c r="E45" s="181"/>
      <c r="F45" s="182"/>
      <c r="G45" s="182"/>
      <c r="H45" s="182"/>
      <c r="I45" s="181"/>
    </row>
    <row r="46" spans="1:9" s="183" customFormat="1" ht="79.2">
      <c r="A46" s="115">
        <f t="shared" ca="1" si="1"/>
        <v>24</v>
      </c>
      <c r="B46" s="36" t="s">
        <v>285</v>
      </c>
      <c r="C46" s="1" t="s">
        <v>286</v>
      </c>
      <c r="D46" s="36" t="s">
        <v>235</v>
      </c>
      <c r="E46" s="181"/>
      <c r="F46" s="182"/>
      <c r="G46" s="182"/>
      <c r="H46" s="182"/>
      <c r="I46" s="181"/>
    </row>
    <row r="47" spans="1:9" s="114" customFormat="1" ht="52.8">
      <c r="A47" s="115">
        <f t="shared" ca="1" si="1"/>
        <v>25</v>
      </c>
      <c r="B47" s="1" t="s">
        <v>241</v>
      </c>
      <c r="C47" s="112" t="s">
        <v>287</v>
      </c>
      <c r="D47" s="36" t="s">
        <v>235</v>
      </c>
      <c r="E47" s="112"/>
      <c r="F47" s="1"/>
      <c r="G47" s="1"/>
      <c r="H47" s="1"/>
      <c r="I47" s="113"/>
    </row>
    <row r="48" spans="1:9" s="119" customFormat="1" ht="52.8">
      <c r="A48" s="115">
        <f t="shared" ca="1" si="1"/>
        <v>26</v>
      </c>
      <c r="B48" s="185" t="s">
        <v>288</v>
      </c>
      <c r="C48" s="1" t="s">
        <v>289</v>
      </c>
      <c r="D48" s="36" t="s">
        <v>290</v>
      </c>
      <c r="E48" s="112"/>
      <c r="F48" s="1"/>
      <c r="G48" s="1"/>
      <c r="H48" s="1"/>
      <c r="I48" s="115"/>
    </row>
    <row r="49" spans="1:9" s="126" customFormat="1" ht="13.8">
      <c r="A49" s="174"/>
      <c r="B49" s="381" t="s">
        <v>291</v>
      </c>
      <c r="C49" s="381"/>
      <c r="D49" s="381"/>
      <c r="E49" s="124"/>
      <c r="F49" s="125"/>
      <c r="G49" s="125"/>
      <c r="H49" s="125"/>
      <c r="I49" s="124"/>
    </row>
    <row r="50" spans="1:9" s="188" customFormat="1" ht="66">
      <c r="A50" s="152">
        <f t="shared" ref="A50:A59" ca="1" si="2">IF(OFFSET(A50,-1,0) ="",OFFSET(A50,-2,0)+1,OFFSET(A50,-1,0)+1 )</f>
        <v>27</v>
      </c>
      <c r="B50" s="1" t="s">
        <v>292</v>
      </c>
      <c r="C50" s="112" t="s">
        <v>293</v>
      </c>
      <c r="D50" s="187" t="s">
        <v>294</v>
      </c>
      <c r="E50" s="112"/>
      <c r="F50" s="1"/>
      <c r="G50" s="1"/>
      <c r="H50" s="1"/>
      <c r="I50" s="152"/>
    </row>
    <row r="51" spans="1:9" s="119" customFormat="1" ht="26.4">
      <c r="A51" s="115">
        <f t="shared" ca="1" si="2"/>
        <v>28</v>
      </c>
      <c r="B51" s="1" t="s">
        <v>231</v>
      </c>
      <c r="C51" s="112" t="s">
        <v>293</v>
      </c>
      <c r="D51" s="36" t="s">
        <v>295</v>
      </c>
      <c r="E51" s="112"/>
      <c r="F51" s="1"/>
      <c r="G51" s="1"/>
      <c r="H51" s="1"/>
      <c r="I51" s="115"/>
    </row>
    <row r="52" spans="1:9" s="119" customFormat="1" ht="79.2">
      <c r="A52" s="115">
        <f t="shared" ca="1" si="2"/>
        <v>29</v>
      </c>
      <c r="B52" s="139" t="s">
        <v>296</v>
      </c>
      <c r="C52" s="112" t="s">
        <v>297</v>
      </c>
      <c r="D52" s="36" t="s">
        <v>298</v>
      </c>
      <c r="E52" s="36"/>
      <c r="F52" s="139"/>
      <c r="G52" s="139"/>
      <c r="H52" s="139"/>
      <c r="I52" s="115"/>
    </row>
    <row r="53" spans="1:9" s="119" customFormat="1" ht="66">
      <c r="A53" s="115">
        <f t="shared" ca="1" si="2"/>
        <v>30</v>
      </c>
      <c r="B53" s="144" t="s">
        <v>299</v>
      </c>
      <c r="C53" s="112" t="s">
        <v>300</v>
      </c>
      <c r="D53" s="36" t="s">
        <v>301</v>
      </c>
      <c r="E53" s="36"/>
      <c r="F53" s="139"/>
      <c r="G53" s="139"/>
      <c r="H53" s="139"/>
      <c r="I53" s="115"/>
    </row>
    <row r="54" spans="1:9" s="119" customFormat="1" ht="79.2">
      <c r="A54" s="115">
        <f t="shared" ca="1" si="2"/>
        <v>31</v>
      </c>
      <c r="B54" s="144" t="s">
        <v>302</v>
      </c>
      <c r="C54" s="112" t="s">
        <v>303</v>
      </c>
      <c r="D54" s="36" t="s">
        <v>304</v>
      </c>
      <c r="E54" s="36"/>
      <c r="F54" s="139"/>
      <c r="G54" s="139"/>
      <c r="H54" s="139"/>
      <c r="I54" s="115"/>
    </row>
    <row r="55" spans="1:9" s="119" customFormat="1" ht="79.2">
      <c r="A55" s="115">
        <f t="shared" ca="1" si="2"/>
        <v>32</v>
      </c>
      <c r="B55" s="144" t="s">
        <v>305</v>
      </c>
      <c r="C55" s="112" t="s">
        <v>306</v>
      </c>
      <c r="D55" s="36" t="s">
        <v>307</v>
      </c>
      <c r="E55" s="36"/>
      <c r="F55" s="139"/>
      <c r="G55" s="139"/>
      <c r="H55" s="139"/>
      <c r="I55" s="115"/>
    </row>
    <row r="56" spans="1:9" s="119" customFormat="1" ht="39.6">
      <c r="A56" s="115">
        <f t="shared" ca="1" si="2"/>
        <v>33</v>
      </c>
      <c r="B56" s="144" t="s">
        <v>308</v>
      </c>
      <c r="C56" s="112" t="s">
        <v>309</v>
      </c>
      <c r="D56" s="36" t="s">
        <v>310</v>
      </c>
      <c r="E56" s="36"/>
      <c r="F56" s="139"/>
      <c r="G56" s="139"/>
      <c r="H56" s="139"/>
      <c r="I56" s="115"/>
    </row>
    <row r="57" spans="1:9" s="119" customFormat="1" ht="52.8">
      <c r="A57" s="115">
        <f t="shared" ca="1" si="2"/>
        <v>34</v>
      </c>
      <c r="B57" s="144" t="s">
        <v>311</v>
      </c>
      <c r="C57" s="112" t="s">
        <v>312</v>
      </c>
      <c r="D57" s="184" t="s">
        <v>313</v>
      </c>
      <c r="E57" s="36"/>
      <c r="F57" s="139"/>
      <c r="G57" s="139"/>
      <c r="H57" s="139"/>
      <c r="I57" s="115"/>
    </row>
    <row r="58" spans="1:9" s="119" customFormat="1" ht="66">
      <c r="A58" s="115">
        <f t="shared" ca="1" si="2"/>
        <v>35</v>
      </c>
      <c r="B58" s="1" t="s">
        <v>314</v>
      </c>
      <c r="C58" s="112" t="s">
        <v>315</v>
      </c>
      <c r="D58" s="184" t="s">
        <v>313</v>
      </c>
      <c r="E58" s="112"/>
      <c r="F58" s="1"/>
      <c r="G58" s="1"/>
      <c r="H58" s="1"/>
      <c r="I58" s="115"/>
    </row>
    <row r="59" spans="1:9" s="119" customFormat="1" ht="39.6">
      <c r="A59" s="115">
        <f t="shared" ca="1" si="2"/>
        <v>36</v>
      </c>
      <c r="B59" s="144" t="s">
        <v>316</v>
      </c>
      <c r="C59" s="112" t="s">
        <v>317</v>
      </c>
      <c r="D59" s="36" t="s">
        <v>318</v>
      </c>
      <c r="E59" s="36"/>
      <c r="F59" s="139"/>
      <c r="G59" s="139"/>
      <c r="H59" s="139"/>
      <c r="I59" s="115"/>
    </row>
    <row r="60" spans="1:9" s="126" customFormat="1" ht="13.8">
      <c r="A60" s="120"/>
      <c r="B60" s="189" t="s">
        <v>319</v>
      </c>
      <c r="C60" s="137"/>
      <c r="D60" s="136"/>
      <c r="E60" s="136"/>
      <c r="F60" s="137"/>
      <c r="G60" s="137"/>
      <c r="H60" s="137"/>
      <c r="I60" s="120"/>
    </row>
    <row r="61" spans="1:9" s="119" customFormat="1" ht="26.4">
      <c r="A61" s="115">
        <f ca="1">IF(OFFSET(A61,-1,0) ="",OFFSET(A61,-2,0)+1,OFFSET(A61,-1,0)+1 )</f>
        <v>37</v>
      </c>
      <c r="B61" s="1" t="s">
        <v>231</v>
      </c>
      <c r="C61" s="112" t="s">
        <v>320</v>
      </c>
      <c r="D61" s="36" t="s">
        <v>321</v>
      </c>
      <c r="E61" s="112"/>
      <c r="F61" s="1"/>
      <c r="G61" s="1"/>
      <c r="H61" s="1"/>
      <c r="I61" s="115"/>
    </row>
    <row r="62" spans="1:9" s="188" customFormat="1" ht="26.4">
      <c r="A62" s="152">
        <f ca="1">IF(OFFSET(A62,-1,0) ="",OFFSET(A62,-2,0)+1,OFFSET(A62,-1,0)+1 )</f>
        <v>38</v>
      </c>
      <c r="B62" s="1" t="s">
        <v>322</v>
      </c>
      <c r="C62" s="112" t="s">
        <v>320</v>
      </c>
      <c r="D62" s="36" t="s">
        <v>323</v>
      </c>
      <c r="E62" s="112"/>
      <c r="F62" s="1"/>
      <c r="G62" s="1"/>
      <c r="H62" s="1"/>
      <c r="I62" s="152"/>
    </row>
    <row r="63" spans="1:9" s="188" customFormat="1" ht="39.6">
      <c r="A63" s="152">
        <f ca="1">IF(OFFSET(A63,-1,0) ="",OFFSET(A63,-2,0)+1,OFFSET(A63,-1,0)+1 )</f>
        <v>39</v>
      </c>
      <c r="B63" s="1" t="s">
        <v>324</v>
      </c>
      <c r="C63" s="112" t="s">
        <v>325</v>
      </c>
      <c r="D63" s="36" t="s">
        <v>326</v>
      </c>
      <c r="E63" s="112"/>
      <c r="F63" s="1"/>
      <c r="G63" s="1"/>
      <c r="H63" s="1"/>
      <c r="I63" s="152"/>
    </row>
    <row r="64" spans="1:9" s="119" customFormat="1" ht="39.6">
      <c r="A64" s="115">
        <f ca="1">IF(OFFSET(A64,-1,0) ="",OFFSET(A64,-2,0)+1,OFFSET(A64,-1,0)+1 )</f>
        <v>40</v>
      </c>
      <c r="B64" s="144" t="s">
        <v>327</v>
      </c>
      <c r="C64" s="112" t="s">
        <v>328</v>
      </c>
      <c r="D64" s="36" t="s">
        <v>329</v>
      </c>
      <c r="E64" s="36"/>
      <c r="F64" s="139"/>
      <c r="G64" s="139"/>
      <c r="H64" s="139"/>
      <c r="I64" s="115"/>
    </row>
    <row r="65" spans="1:9" s="126" customFormat="1" ht="13.8">
      <c r="A65" s="120"/>
      <c r="B65" s="189" t="s">
        <v>330</v>
      </c>
      <c r="C65" s="137"/>
      <c r="D65" s="136"/>
      <c r="E65" s="136"/>
      <c r="F65" s="137"/>
      <c r="G65" s="137"/>
      <c r="H65" s="137"/>
      <c r="I65" s="120"/>
    </row>
    <row r="66" spans="1:9" s="114" customFormat="1" ht="26.4">
      <c r="A66" s="115">
        <f t="shared" ref="A66:A79" ca="1" si="3">IF(OFFSET(A66,-1,0) ="",OFFSET(A66,-2,0)+1,OFFSET(A66,-1,0)+1 )</f>
        <v>41</v>
      </c>
      <c r="B66" s="1" t="s">
        <v>331</v>
      </c>
      <c r="C66" s="112" t="s">
        <v>332</v>
      </c>
      <c r="D66" s="36" t="s">
        <v>333</v>
      </c>
      <c r="E66" s="112"/>
      <c r="F66" s="1"/>
      <c r="G66" s="1"/>
      <c r="H66" s="1"/>
      <c r="I66" s="113"/>
    </row>
    <row r="67" spans="1:9" s="119" customFormat="1" ht="26.4">
      <c r="A67" s="115">
        <f t="shared" ca="1" si="3"/>
        <v>42</v>
      </c>
      <c r="B67" s="1" t="s">
        <v>231</v>
      </c>
      <c r="C67" s="112" t="s">
        <v>332</v>
      </c>
      <c r="D67" s="36" t="s">
        <v>334</v>
      </c>
      <c r="E67" s="112"/>
      <c r="F67" s="1"/>
      <c r="G67" s="1"/>
      <c r="H67" s="1"/>
      <c r="I67" s="115"/>
    </row>
    <row r="68" spans="1:9" s="190" customFormat="1" ht="52.8">
      <c r="A68" s="115">
        <f t="shared" ca="1" si="3"/>
        <v>43</v>
      </c>
      <c r="B68" s="1" t="s">
        <v>335</v>
      </c>
      <c r="C68" s="112" t="s">
        <v>336</v>
      </c>
      <c r="D68" s="36" t="s">
        <v>235</v>
      </c>
      <c r="E68" s="112"/>
      <c r="F68" s="1"/>
      <c r="G68" s="1"/>
      <c r="H68" s="1"/>
      <c r="I68" s="115"/>
    </row>
    <row r="69" spans="1:9" s="119" customFormat="1" ht="66">
      <c r="A69" s="115">
        <f t="shared" ca="1" si="3"/>
        <v>44</v>
      </c>
      <c r="B69" s="1" t="s">
        <v>337</v>
      </c>
      <c r="C69" s="112" t="s">
        <v>338</v>
      </c>
      <c r="D69" s="36" t="s">
        <v>235</v>
      </c>
      <c r="E69" s="112"/>
      <c r="F69" s="1"/>
      <c r="G69" s="1"/>
      <c r="H69" s="1"/>
      <c r="I69" s="115"/>
    </row>
    <row r="70" spans="1:9" s="119" customFormat="1" ht="66">
      <c r="A70" s="115">
        <f t="shared" ca="1" si="3"/>
        <v>45</v>
      </c>
      <c r="B70" s="1" t="s">
        <v>339</v>
      </c>
      <c r="C70" s="112" t="s">
        <v>340</v>
      </c>
      <c r="D70" s="36" t="s">
        <v>235</v>
      </c>
      <c r="E70" s="112"/>
      <c r="F70" s="1"/>
      <c r="G70" s="1"/>
      <c r="H70" s="1"/>
      <c r="I70" s="115"/>
    </row>
    <row r="71" spans="1:9" s="119" customFormat="1" ht="66">
      <c r="A71" s="115">
        <f t="shared" ca="1" si="3"/>
        <v>46</v>
      </c>
      <c r="B71" s="1" t="s">
        <v>341</v>
      </c>
      <c r="C71" s="112" t="s">
        <v>342</v>
      </c>
      <c r="D71" s="36" t="s">
        <v>235</v>
      </c>
      <c r="E71" s="112"/>
      <c r="F71" s="1"/>
      <c r="G71" s="1"/>
      <c r="H71" s="1"/>
      <c r="I71" s="115"/>
    </row>
    <row r="72" spans="1:9" s="119" customFormat="1" ht="66">
      <c r="A72" s="115">
        <f t="shared" ca="1" si="3"/>
        <v>47</v>
      </c>
      <c r="B72" s="1" t="s">
        <v>343</v>
      </c>
      <c r="C72" s="112" t="s">
        <v>344</v>
      </c>
      <c r="D72" s="36" t="s">
        <v>345</v>
      </c>
      <c r="E72" s="112"/>
      <c r="F72" s="1"/>
      <c r="G72" s="1"/>
      <c r="H72" s="1"/>
      <c r="I72" s="115"/>
    </row>
    <row r="73" spans="1:9" s="119" customFormat="1" ht="66">
      <c r="A73" s="115">
        <f t="shared" ca="1" si="3"/>
        <v>48</v>
      </c>
      <c r="B73" s="1" t="s">
        <v>346</v>
      </c>
      <c r="C73" s="112" t="s">
        <v>347</v>
      </c>
      <c r="D73" s="36" t="s">
        <v>345</v>
      </c>
      <c r="E73" s="112"/>
      <c r="F73" s="1"/>
      <c r="G73" s="1"/>
      <c r="H73" s="1"/>
      <c r="I73" s="115"/>
    </row>
    <row r="74" spans="1:9" s="190" customFormat="1" ht="66">
      <c r="A74" s="115">
        <f t="shared" ca="1" si="3"/>
        <v>49</v>
      </c>
      <c r="B74" s="1" t="s">
        <v>348</v>
      </c>
      <c r="C74" s="112" t="s">
        <v>349</v>
      </c>
      <c r="D74" s="36" t="s">
        <v>235</v>
      </c>
      <c r="E74" s="112"/>
      <c r="F74" s="1"/>
      <c r="G74" s="1"/>
      <c r="H74" s="1"/>
      <c r="I74" s="115"/>
    </row>
    <row r="75" spans="1:9" s="190" customFormat="1" ht="66">
      <c r="A75" s="115">
        <f t="shared" ca="1" si="3"/>
        <v>50</v>
      </c>
      <c r="B75" s="1" t="s">
        <v>350</v>
      </c>
      <c r="C75" s="112" t="s">
        <v>351</v>
      </c>
      <c r="D75" s="36" t="s">
        <v>235</v>
      </c>
      <c r="E75" s="112"/>
      <c r="F75" s="1"/>
      <c r="G75" s="1"/>
      <c r="H75" s="1"/>
      <c r="I75" s="115"/>
    </row>
    <row r="76" spans="1:9" s="190" customFormat="1" ht="66">
      <c r="A76" s="115">
        <f t="shared" ca="1" si="3"/>
        <v>51</v>
      </c>
      <c r="B76" s="1" t="s">
        <v>352</v>
      </c>
      <c r="C76" s="112" t="s">
        <v>353</v>
      </c>
      <c r="D76" s="36" t="s">
        <v>235</v>
      </c>
      <c r="E76" s="112"/>
      <c r="F76" s="1"/>
      <c r="G76" s="1"/>
      <c r="H76" s="1"/>
      <c r="I76" s="115"/>
    </row>
    <row r="77" spans="1:9" s="119" customFormat="1" ht="52.8">
      <c r="A77" s="115">
        <f t="shared" ca="1" si="3"/>
        <v>52</v>
      </c>
      <c r="B77" s="1" t="s">
        <v>354</v>
      </c>
      <c r="C77" s="112" t="s">
        <v>355</v>
      </c>
      <c r="D77" s="36" t="s">
        <v>356</v>
      </c>
      <c r="E77" s="112"/>
      <c r="F77" s="1"/>
      <c r="G77" s="1"/>
      <c r="H77" s="1"/>
      <c r="I77" s="115"/>
    </row>
    <row r="78" spans="1:9" s="119" customFormat="1" ht="39.6">
      <c r="A78" s="115">
        <f t="shared" ca="1" si="3"/>
        <v>53</v>
      </c>
      <c r="B78" s="112" t="s">
        <v>357</v>
      </c>
      <c r="C78" s="112" t="s">
        <v>358</v>
      </c>
      <c r="D78" s="36" t="s">
        <v>359</v>
      </c>
      <c r="E78" s="112"/>
      <c r="F78" s="1"/>
      <c r="G78" s="1"/>
      <c r="H78" s="1"/>
      <c r="I78" s="115"/>
    </row>
    <row r="79" spans="1:9" s="114" customFormat="1" ht="52.8">
      <c r="A79" s="115">
        <f t="shared" ca="1" si="3"/>
        <v>54</v>
      </c>
      <c r="B79" s="1" t="s">
        <v>241</v>
      </c>
      <c r="C79" s="112" t="s">
        <v>360</v>
      </c>
      <c r="D79" s="36" t="s">
        <v>235</v>
      </c>
      <c r="E79" s="112"/>
      <c r="F79" s="1"/>
      <c r="G79" s="1"/>
      <c r="H79" s="1"/>
      <c r="I79" s="113"/>
    </row>
    <row r="80" spans="1:9" s="197" customFormat="1" ht="15" customHeight="1">
      <c r="A80" s="191"/>
      <c r="B80" s="192" t="s">
        <v>361</v>
      </c>
      <c r="C80" s="193"/>
      <c r="D80" s="194"/>
      <c r="E80" s="195"/>
      <c r="F80" s="196"/>
      <c r="G80" s="196"/>
      <c r="H80" s="196"/>
      <c r="I80" s="191"/>
    </row>
    <row r="81" spans="1:9" s="110" customFormat="1" ht="15.75" customHeight="1">
      <c r="A81" s="108"/>
      <c r="B81" s="104" t="s">
        <v>362</v>
      </c>
      <c r="C81" s="198"/>
      <c r="D81" s="199"/>
      <c r="E81" s="108"/>
      <c r="F81" s="109"/>
      <c r="G81" s="109"/>
      <c r="H81" s="109"/>
      <c r="I81" s="108"/>
    </row>
    <row r="82" spans="1:9" ht="27" customHeight="1">
      <c r="A82" s="115">
        <f ca="1">IF(OFFSET(A82,-2,0) ="",OFFSET(A82,-3,0)+1,OFFSET(A82,-2,0)+1 )</f>
        <v>55</v>
      </c>
      <c r="B82" s="1" t="s">
        <v>231</v>
      </c>
      <c r="C82" s="112" t="s">
        <v>363</v>
      </c>
      <c r="D82" s="200" t="s">
        <v>364</v>
      </c>
      <c r="E82" s="201"/>
      <c r="F82" s="202"/>
      <c r="G82" s="202"/>
      <c r="H82" s="202"/>
      <c r="I82" s="201"/>
    </row>
    <row r="83" spans="1:9" ht="28.5" customHeight="1">
      <c r="A83" s="115">
        <f ca="1">IF(OFFSET(A83,-1,0)="",OFFSET(A83,-2,0)+1,OFFSET(A83,-1,0)+1)</f>
        <v>56</v>
      </c>
      <c r="B83" s="1" t="s">
        <v>365</v>
      </c>
      <c r="C83" s="203" t="s">
        <v>363</v>
      </c>
      <c r="D83" s="139" t="s">
        <v>366</v>
      </c>
      <c r="E83" s="201"/>
      <c r="F83" s="202"/>
      <c r="G83" s="202"/>
      <c r="H83" s="202"/>
      <c r="I83" s="201"/>
    </row>
    <row r="84" spans="1:9" ht="62.25" customHeight="1">
      <c r="A84" s="202">
        <f t="shared" ref="A84:A90" ca="1" si="4">IF(OFFSET(A84,-1,0) ="",OFFSET(A84,-2,0)+1,OFFSET(A84,-1,0)+1 )</f>
        <v>57</v>
      </c>
      <c r="B84" s="36" t="s">
        <v>367</v>
      </c>
      <c r="C84" s="203" t="s">
        <v>368</v>
      </c>
      <c r="D84" s="200" t="s">
        <v>235</v>
      </c>
      <c r="E84" s="201"/>
      <c r="F84" s="202"/>
      <c r="G84" s="202"/>
      <c r="H84" s="202"/>
      <c r="I84" s="201"/>
    </row>
    <row r="85" spans="1:9" s="190" customFormat="1" ht="52.8">
      <c r="A85" s="115">
        <f t="shared" ca="1" si="4"/>
        <v>58</v>
      </c>
      <c r="B85" s="1" t="s">
        <v>348</v>
      </c>
      <c r="C85" s="203" t="s">
        <v>369</v>
      </c>
      <c r="D85" s="200" t="s">
        <v>370</v>
      </c>
      <c r="E85" s="112"/>
      <c r="F85" s="1"/>
      <c r="G85" s="1"/>
      <c r="H85" s="1"/>
      <c r="I85" s="115"/>
    </row>
    <row r="86" spans="1:9" s="190" customFormat="1" ht="52.8">
      <c r="A86" s="115">
        <f t="shared" ca="1" si="4"/>
        <v>59</v>
      </c>
      <c r="B86" s="1" t="s">
        <v>350</v>
      </c>
      <c r="C86" s="203" t="s">
        <v>371</v>
      </c>
      <c r="D86" s="200" t="s">
        <v>370</v>
      </c>
      <c r="E86" s="112"/>
      <c r="F86" s="1"/>
      <c r="G86" s="1"/>
      <c r="H86" s="1"/>
      <c r="I86" s="115"/>
    </row>
    <row r="87" spans="1:9" s="190" customFormat="1" ht="66">
      <c r="A87" s="115">
        <f t="shared" ca="1" si="4"/>
        <v>60</v>
      </c>
      <c r="B87" s="1" t="s">
        <v>352</v>
      </c>
      <c r="C87" s="203" t="s">
        <v>372</v>
      </c>
      <c r="D87" s="36" t="s">
        <v>235</v>
      </c>
      <c r="E87" s="112" t="s">
        <v>373</v>
      </c>
      <c r="F87" s="1"/>
      <c r="G87" s="1"/>
      <c r="H87" s="1"/>
      <c r="I87" s="115"/>
    </row>
    <row r="88" spans="1:9" ht="44.25" customHeight="1">
      <c r="A88" s="115">
        <f t="shared" ca="1" si="4"/>
        <v>61</v>
      </c>
      <c r="B88" s="1" t="s">
        <v>374</v>
      </c>
      <c r="C88" s="112" t="s">
        <v>375</v>
      </c>
      <c r="D88" s="200" t="s">
        <v>370</v>
      </c>
      <c r="E88" s="201"/>
      <c r="F88" s="202"/>
      <c r="G88" s="202"/>
      <c r="H88" s="202"/>
      <c r="I88" s="201"/>
    </row>
    <row r="89" spans="1:9" ht="59.25" customHeight="1">
      <c r="A89" s="115">
        <f t="shared" ca="1" si="4"/>
        <v>62</v>
      </c>
      <c r="B89" s="1" t="s">
        <v>376</v>
      </c>
      <c r="C89" s="112" t="s">
        <v>377</v>
      </c>
      <c r="D89" s="200" t="s">
        <v>370</v>
      </c>
      <c r="E89" s="201"/>
      <c r="F89" s="202"/>
      <c r="G89" s="202"/>
      <c r="H89" s="202"/>
      <c r="I89" s="201"/>
    </row>
    <row r="90" spans="1:9" ht="66.75" customHeight="1">
      <c r="A90" s="115">
        <f t="shared" ca="1" si="4"/>
        <v>63</v>
      </c>
      <c r="B90" s="1" t="s">
        <v>378</v>
      </c>
      <c r="C90" s="203" t="s">
        <v>379</v>
      </c>
      <c r="D90" s="200" t="s">
        <v>370</v>
      </c>
      <c r="E90" s="201"/>
      <c r="F90" s="202"/>
      <c r="G90" s="202"/>
      <c r="H90" s="202"/>
      <c r="I90" s="201"/>
    </row>
    <row r="91" spans="1:9" ht="66.75" customHeight="1">
      <c r="A91" s="115"/>
      <c r="B91" s="1" t="s">
        <v>380</v>
      </c>
      <c r="C91" s="203" t="s">
        <v>381</v>
      </c>
      <c r="D91" s="200" t="s">
        <v>370</v>
      </c>
      <c r="E91" s="201"/>
      <c r="F91" s="202"/>
      <c r="G91" s="202"/>
      <c r="H91" s="202"/>
      <c r="I91" s="201"/>
    </row>
    <row r="92" spans="1:9" ht="64.5" customHeight="1">
      <c r="A92" s="115">
        <f ca="1">IF(OFFSET(A92,-1,0) ="",OFFSET(A92,-2,0)+1,OFFSET(A92,-1,0)+1 )</f>
        <v>64</v>
      </c>
      <c r="B92" s="1" t="s">
        <v>382</v>
      </c>
      <c r="C92" s="203" t="s">
        <v>383</v>
      </c>
      <c r="D92" s="200" t="s">
        <v>370</v>
      </c>
      <c r="E92" s="201"/>
      <c r="F92" s="202"/>
      <c r="G92" s="202"/>
      <c r="H92" s="202"/>
      <c r="I92" s="201"/>
    </row>
    <row r="93" spans="1:9" s="114" customFormat="1" ht="66">
      <c r="A93" s="115">
        <f ca="1">IF(OFFSET(A93,-1,0) ="",OFFSET(A93,-2,0)+1,OFFSET(A93,-1,0)+1 )</f>
        <v>65</v>
      </c>
      <c r="B93" s="1" t="s">
        <v>384</v>
      </c>
      <c r="C93" s="203" t="s">
        <v>385</v>
      </c>
      <c r="D93" s="115" t="s">
        <v>235</v>
      </c>
      <c r="E93" s="112"/>
      <c r="F93" s="1"/>
      <c r="G93" s="1"/>
      <c r="H93" s="1"/>
      <c r="I93" s="113"/>
    </row>
    <row r="94" spans="1:9" s="205" customFormat="1" ht="16.5" customHeight="1">
      <c r="A94" s="204"/>
      <c r="B94" s="169" t="s">
        <v>386</v>
      </c>
      <c r="C94" s="170"/>
      <c r="D94" s="171"/>
      <c r="E94" s="168"/>
      <c r="F94" s="168"/>
      <c r="G94" s="168"/>
      <c r="H94" s="168"/>
      <c r="I94" s="168"/>
    </row>
    <row r="95" spans="1:9" s="110" customFormat="1" ht="15.75" customHeight="1">
      <c r="A95" s="120"/>
      <c r="B95" s="206" t="s">
        <v>387</v>
      </c>
      <c r="C95" s="198"/>
      <c r="D95" s="199"/>
      <c r="E95" s="108"/>
      <c r="F95" s="109"/>
      <c r="G95" s="109"/>
      <c r="H95" s="109"/>
      <c r="I95" s="108"/>
    </row>
    <row r="96" spans="1:9" s="119" customFormat="1" ht="26.4">
      <c r="A96" s="115">
        <f ca="1">IF(OFFSET(A96,-2,0) ="",OFFSET(A96,-3,0)+1,OFFSET(A96,-2,0)+1 )</f>
        <v>66</v>
      </c>
      <c r="B96" s="1" t="s">
        <v>231</v>
      </c>
      <c r="C96" s="112" t="s">
        <v>388</v>
      </c>
      <c r="D96" s="200" t="s">
        <v>389</v>
      </c>
      <c r="E96" s="112"/>
      <c r="F96" s="1"/>
      <c r="G96" s="1"/>
      <c r="H96" s="1"/>
      <c r="I96" s="118"/>
    </row>
    <row r="97" spans="1:9" s="119" customFormat="1" ht="26.4">
      <c r="A97" s="115">
        <f ca="1">IF(OFFSET(A97,-1,0) ="",OFFSET(A97,-2,0)+1,OFFSET(A97,-1,0)+1 )</f>
        <v>67</v>
      </c>
      <c r="B97" s="1" t="s">
        <v>390</v>
      </c>
      <c r="C97" s="1" t="s">
        <v>388</v>
      </c>
      <c r="D97" s="36" t="s">
        <v>391</v>
      </c>
      <c r="E97" s="112"/>
      <c r="F97" s="1"/>
      <c r="G97" s="1"/>
      <c r="H97" s="1"/>
      <c r="I97" s="118"/>
    </row>
    <row r="98" spans="1:9" s="114" customFormat="1" ht="66">
      <c r="A98" s="115">
        <f ca="1">IF(OFFSET(A98,-1,0) ="",OFFSET(A98,-2,0)+1,OFFSET(A98,-1,0)+1 )</f>
        <v>68</v>
      </c>
      <c r="B98" s="1" t="s">
        <v>384</v>
      </c>
      <c r="C98" s="203" t="s">
        <v>392</v>
      </c>
      <c r="D98" s="200" t="s">
        <v>235</v>
      </c>
      <c r="E98" s="112"/>
      <c r="F98" s="1"/>
      <c r="G98" s="1"/>
      <c r="H98" s="1"/>
      <c r="I98" s="113"/>
    </row>
    <row r="99" spans="1:9" s="114" customFormat="1" ht="66">
      <c r="A99" s="115">
        <f ca="1">IF(OFFSET(A99,-1,0) ="",OFFSET(A99,-2,0)+1,OFFSET(A99,-1,0)+1 )</f>
        <v>69</v>
      </c>
      <c r="B99" s="1" t="s">
        <v>393</v>
      </c>
      <c r="C99" s="112" t="s">
        <v>394</v>
      </c>
      <c r="D99" s="200" t="s">
        <v>235</v>
      </c>
      <c r="E99" s="112"/>
      <c r="F99" s="1"/>
      <c r="G99" s="1"/>
      <c r="H99" s="1"/>
      <c r="I99" s="113"/>
    </row>
    <row r="100" spans="1:9" s="114" customFormat="1" ht="66">
      <c r="A100" s="115">
        <f ca="1">IF(OFFSET(A100,-2,0) ="",OFFSET(A100,-3,0)+1,OFFSET(A100,-2,0)+1)</f>
        <v>69</v>
      </c>
      <c r="B100" s="1" t="s">
        <v>395</v>
      </c>
      <c r="C100" s="112" t="s">
        <v>396</v>
      </c>
      <c r="D100" s="36" t="s">
        <v>397</v>
      </c>
      <c r="E100" s="112"/>
      <c r="F100" s="1"/>
      <c r="G100" s="1"/>
      <c r="H100" s="1"/>
      <c r="I100" s="113"/>
    </row>
    <row r="101" spans="1:9" s="114" customFormat="1" ht="66">
      <c r="A101" s="115">
        <f ca="1">IF(OFFSET(A101,-1,0) ="",OFFSET(A101,-2,0)+1,OFFSET(A101,-1,0)+1 )</f>
        <v>70</v>
      </c>
      <c r="B101" s="1" t="s">
        <v>398</v>
      </c>
      <c r="C101" s="112" t="s">
        <v>399</v>
      </c>
      <c r="D101" s="36" t="s">
        <v>397</v>
      </c>
      <c r="E101" s="112"/>
      <c r="F101" s="1"/>
      <c r="G101" s="1"/>
      <c r="H101" s="1"/>
      <c r="I101" s="113"/>
    </row>
    <row r="102" spans="1:9" s="114" customFormat="1" ht="66">
      <c r="A102" s="115">
        <f ca="1">IF(OFFSET(A102,-2,0) ="",OFFSET(A102,-3,0)+1,OFFSET(A102,-2,0)+2 )</f>
        <v>71</v>
      </c>
      <c r="B102" s="1" t="s">
        <v>400</v>
      </c>
      <c r="C102" s="112" t="s">
        <v>401</v>
      </c>
      <c r="D102" s="36" t="s">
        <v>402</v>
      </c>
      <c r="E102" s="112"/>
      <c r="F102" s="1"/>
      <c r="G102" s="1"/>
      <c r="H102" s="1"/>
      <c r="I102" s="113"/>
    </row>
    <row r="103" spans="1:9" s="114" customFormat="1" ht="66">
      <c r="A103" s="115">
        <f t="shared" ref="A103:A110" ca="1" si="5">IF(OFFSET(A103,-1,0) ="",OFFSET(A103,-2,0)+1,OFFSET(A103,-1,0)+1 )</f>
        <v>72</v>
      </c>
      <c r="B103" s="1" t="s">
        <v>403</v>
      </c>
      <c r="C103" s="112" t="s">
        <v>404</v>
      </c>
      <c r="D103" s="36" t="s">
        <v>251</v>
      </c>
      <c r="E103" s="112"/>
      <c r="F103" s="1"/>
      <c r="G103" s="1"/>
      <c r="H103" s="1"/>
      <c r="I103" s="113"/>
    </row>
    <row r="104" spans="1:9" s="114" customFormat="1" ht="52.8">
      <c r="A104" s="115">
        <f t="shared" ca="1" si="5"/>
        <v>73</v>
      </c>
      <c r="B104" s="113" t="s">
        <v>405</v>
      </c>
      <c r="C104" s="112" t="s">
        <v>406</v>
      </c>
      <c r="D104" s="36" t="s">
        <v>407</v>
      </c>
      <c r="E104" s="112"/>
      <c r="F104" s="1"/>
      <c r="G104" s="1"/>
      <c r="H104" s="1"/>
      <c r="I104" s="113"/>
    </row>
    <row r="105" spans="1:9" s="114" customFormat="1" ht="66">
      <c r="A105" s="115">
        <f t="shared" ca="1" si="5"/>
        <v>74</v>
      </c>
      <c r="B105" s="113" t="s">
        <v>408</v>
      </c>
      <c r="C105" s="112" t="s">
        <v>409</v>
      </c>
      <c r="D105" s="36" t="s">
        <v>410</v>
      </c>
      <c r="E105" s="112"/>
      <c r="F105" s="1"/>
      <c r="G105" s="1"/>
      <c r="H105" s="1"/>
      <c r="I105" s="113"/>
    </row>
    <row r="106" spans="1:9" s="119" customFormat="1" ht="66">
      <c r="A106" s="115">
        <f t="shared" ca="1" si="5"/>
        <v>75</v>
      </c>
      <c r="B106" s="1" t="s">
        <v>411</v>
      </c>
      <c r="C106" s="112" t="s">
        <v>409</v>
      </c>
      <c r="D106" s="36" t="s">
        <v>410</v>
      </c>
      <c r="E106" s="112"/>
      <c r="F106" s="1"/>
      <c r="G106" s="1"/>
      <c r="H106" s="1"/>
      <c r="I106" s="115"/>
    </row>
    <row r="107" spans="1:9" s="119" customFormat="1" ht="66">
      <c r="A107" s="115">
        <f t="shared" ca="1" si="5"/>
        <v>76</v>
      </c>
      <c r="B107" s="1" t="s">
        <v>412</v>
      </c>
      <c r="C107" s="112" t="s">
        <v>413</v>
      </c>
      <c r="D107" s="36" t="s">
        <v>407</v>
      </c>
      <c r="E107" s="112"/>
      <c r="F107" s="1"/>
      <c r="G107" s="1"/>
      <c r="H107" s="1"/>
      <c r="I107" s="115"/>
    </row>
    <row r="108" spans="1:9" s="119" customFormat="1" ht="66">
      <c r="A108" s="115">
        <f t="shared" ca="1" si="5"/>
        <v>77</v>
      </c>
      <c r="B108" s="1" t="s">
        <v>414</v>
      </c>
      <c r="C108" s="112" t="s">
        <v>415</v>
      </c>
      <c r="D108" s="36" t="s">
        <v>407</v>
      </c>
      <c r="E108" s="112"/>
      <c r="F108" s="1"/>
      <c r="G108" s="1"/>
      <c r="H108" s="1"/>
      <c r="I108" s="115"/>
    </row>
    <row r="109" spans="1:9" s="114" customFormat="1" ht="52.8">
      <c r="A109" s="115">
        <f t="shared" ca="1" si="5"/>
        <v>78</v>
      </c>
      <c r="B109" s="1" t="s">
        <v>416</v>
      </c>
      <c r="C109" s="112" t="s">
        <v>417</v>
      </c>
      <c r="D109" s="36" t="s">
        <v>418</v>
      </c>
      <c r="E109" s="112"/>
      <c r="F109" s="1"/>
      <c r="G109" s="1"/>
      <c r="H109" s="1"/>
      <c r="I109" s="113"/>
    </row>
    <row r="110" spans="1:9" s="114" customFormat="1" ht="66">
      <c r="A110" s="115">
        <f t="shared" ca="1" si="5"/>
        <v>79</v>
      </c>
      <c r="B110" s="1" t="s">
        <v>419</v>
      </c>
      <c r="C110" s="112" t="s">
        <v>420</v>
      </c>
      <c r="D110" s="36" t="s">
        <v>410</v>
      </c>
      <c r="E110" s="112"/>
      <c r="F110" s="1"/>
      <c r="G110" s="1"/>
      <c r="H110" s="1"/>
      <c r="I110" s="113"/>
    </row>
    <row r="111" spans="1:9" s="210" customFormat="1" ht="13.8">
      <c r="A111" s="207"/>
      <c r="B111" s="382" t="s">
        <v>421</v>
      </c>
      <c r="C111" s="382"/>
      <c r="D111" s="382"/>
      <c r="E111" s="208"/>
      <c r="F111" s="209"/>
      <c r="G111" s="209"/>
      <c r="H111" s="209"/>
      <c r="I111" s="208"/>
    </row>
    <row r="112" spans="1:9" s="126" customFormat="1" ht="13.8">
      <c r="A112" s="120"/>
      <c r="B112" s="189" t="s">
        <v>422</v>
      </c>
      <c r="C112" s="137"/>
      <c r="D112" s="136"/>
      <c r="E112" s="136"/>
      <c r="F112" s="137"/>
      <c r="G112" s="137"/>
      <c r="H112" s="137"/>
      <c r="I112" s="120"/>
    </row>
    <row r="113" spans="1:9" s="119" customFormat="1" ht="66">
      <c r="A113" s="115">
        <f ca="1">IF(OFFSET(A113,-2,0) ="",OFFSET(A113,-3,0)+1,OFFSET(A113,-2,0)+1 )</f>
        <v>80</v>
      </c>
      <c r="B113" s="1" t="s">
        <v>423</v>
      </c>
      <c r="C113" s="1" t="s">
        <v>424</v>
      </c>
      <c r="D113" s="115" t="s">
        <v>235</v>
      </c>
      <c r="E113" s="112"/>
      <c r="F113" s="1"/>
      <c r="G113" s="1"/>
      <c r="H113" s="1"/>
      <c r="I113" s="115"/>
    </row>
    <row r="114" spans="1:9" s="119" customFormat="1" ht="66">
      <c r="A114" s="115">
        <f t="shared" ref="A114:A122" ca="1" si="6">IF(OFFSET(A114,-1,0) ="",OFFSET(A114,-2,0)+1,OFFSET(A114,-1,0)+1 )</f>
        <v>81</v>
      </c>
      <c r="B114" s="1" t="s">
        <v>425</v>
      </c>
      <c r="C114" s="1" t="s">
        <v>426</v>
      </c>
      <c r="D114" s="115" t="s">
        <v>235</v>
      </c>
      <c r="E114" s="112" t="s">
        <v>427</v>
      </c>
      <c r="F114" s="1"/>
      <c r="G114" s="1"/>
      <c r="H114" s="1"/>
      <c r="I114" s="115"/>
    </row>
    <row r="115" spans="1:9" s="119" customFormat="1" ht="66">
      <c r="A115" s="115">
        <f t="shared" ca="1" si="6"/>
        <v>82</v>
      </c>
      <c r="B115" s="1" t="s">
        <v>428</v>
      </c>
      <c r="C115" s="1" t="s">
        <v>429</v>
      </c>
      <c r="D115" s="115" t="s">
        <v>235</v>
      </c>
      <c r="E115" s="112" t="s">
        <v>427</v>
      </c>
      <c r="F115" s="1"/>
      <c r="G115" s="1"/>
      <c r="H115" s="1"/>
      <c r="I115" s="115"/>
    </row>
    <row r="116" spans="1:9" s="119" customFormat="1" ht="66">
      <c r="A116" s="115">
        <f t="shared" ca="1" si="6"/>
        <v>83</v>
      </c>
      <c r="B116" s="1" t="s">
        <v>430</v>
      </c>
      <c r="C116" s="1" t="s">
        <v>431</v>
      </c>
      <c r="D116" s="36" t="s">
        <v>432</v>
      </c>
      <c r="E116" s="112" t="s">
        <v>427</v>
      </c>
      <c r="F116" s="1"/>
      <c r="G116" s="1"/>
      <c r="H116" s="1"/>
      <c r="I116" s="115"/>
    </row>
    <row r="117" spans="1:9" s="119" customFormat="1" ht="79.2">
      <c r="A117" s="115">
        <f t="shared" ca="1" si="6"/>
        <v>84</v>
      </c>
      <c r="B117" s="1" t="s">
        <v>433</v>
      </c>
      <c r="C117" s="1" t="s">
        <v>434</v>
      </c>
      <c r="D117" s="36" t="s">
        <v>435</v>
      </c>
      <c r="E117" s="112" t="s">
        <v>427</v>
      </c>
      <c r="F117" s="1"/>
      <c r="G117" s="1"/>
      <c r="H117" s="1"/>
      <c r="I117" s="115"/>
    </row>
    <row r="118" spans="1:9" s="119" customFormat="1" ht="66">
      <c r="A118" s="115">
        <f t="shared" ca="1" si="6"/>
        <v>85</v>
      </c>
      <c r="B118" s="1" t="s">
        <v>436</v>
      </c>
      <c r="C118" s="112" t="s">
        <v>437</v>
      </c>
      <c r="D118" s="36" t="s">
        <v>435</v>
      </c>
      <c r="E118" s="112" t="s">
        <v>427</v>
      </c>
      <c r="F118" s="1"/>
      <c r="G118" s="1"/>
      <c r="H118" s="1"/>
      <c r="I118" s="115"/>
    </row>
    <row r="119" spans="1:9" s="119" customFormat="1" ht="79.2">
      <c r="A119" s="115">
        <f t="shared" ca="1" si="6"/>
        <v>86</v>
      </c>
      <c r="B119" s="1" t="s">
        <v>438</v>
      </c>
      <c r="C119" s="112" t="s">
        <v>439</v>
      </c>
      <c r="D119" s="36" t="s">
        <v>440</v>
      </c>
      <c r="E119" s="112"/>
      <c r="F119" s="1"/>
      <c r="G119" s="1"/>
      <c r="H119" s="1"/>
      <c r="I119" s="115"/>
    </row>
    <row r="120" spans="1:9" s="119" customFormat="1" ht="79.2">
      <c r="A120" s="115">
        <f t="shared" ca="1" si="6"/>
        <v>87</v>
      </c>
      <c r="B120" s="1" t="s">
        <v>441</v>
      </c>
      <c r="C120" s="112" t="s">
        <v>439</v>
      </c>
      <c r="D120" s="36" t="s">
        <v>442</v>
      </c>
      <c r="E120" s="112"/>
      <c r="F120" s="1"/>
      <c r="G120" s="1"/>
      <c r="H120" s="1"/>
      <c r="I120" s="115"/>
    </row>
    <row r="121" spans="1:9" s="119" customFormat="1" ht="66">
      <c r="A121" s="115">
        <f t="shared" ca="1" si="6"/>
        <v>88</v>
      </c>
      <c r="B121" s="211" t="s">
        <v>443</v>
      </c>
      <c r="C121" s="1" t="s">
        <v>444</v>
      </c>
      <c r="D121" s="36" t="s">
        <v>445</v>
      </c>
      <c r="E121" s="112"/>
      <c r="F121" s="1"/>
      <c r="G121" s="1"/>
      <c r="H121" s="1"/>
      <c r="I121" s="115"/>
    </row>
    <row r="122" spans="1:9" s="119" customFormat="1" ht="66">
      <c r="A122" s="115">
        <f t="shared" ca="1" si="6"/>
        <v>89</v>
      </c>
      <c r="B122" s="211" t="s">
        <v>446</v>
      </c>
      <c r="C122" s="1" t="s">
        <v>447</v>
      </c>
      <c r="D122" s="36" t="s">
        <v>448</v>
      </c>
      <c r="E122" s="112"/>
      <c r="F122" s="1"/>
      <c r="G122" s="1"/>
      <c r="H122" s="1"/>
      <c r="I122" s="115"/>
    </row>
    <row r="123" spans="1:9" s="179" customFormat="1" ht="15.75" customHeight="1">
      <c r="A123" s="148"/>
      <c r="B123" s="376" t="s">
        <v>449</v>
      </c>
      <c r="C123" s="376"/>
      <c r="D123" s="376"/>
      <c r="E123" s="148"/>
      <c r="F123" s="178"/>
      <c r="G123" s="178"/>
      <c r="H123" s="178"/>
      <c r="I123" s="148"/>
    </row>
    <row r="124" spans="1:9" s="119" customFormat="1" ht="52.8">
      <c r="A124" s="115">
        <f t="shared" ref="A124:A133" ca="1" si="7">IF(OFFSET(A124,-1,0) ="",OFFSET(A124,-2,0)+1,OFFSET(A124,-1,0)+1 )</f>
        <v>90</v>
      </c>
      <c r="B124" s="1" t="s">
        <v>423</v>
      </c>
      <c r="C124" s="1" t="s">
        <v>450</v>
      </c>
      <c r="D124" s="115" t="s">
        <v>235</v>
      </c>
      <c r="E124" s="112"/>
      <c r="F124" s="1"/>
      <c r="G124" s="1"/>
      <c r="H124" s="1"/>
      <c r="I124" s="115"/>
    </row>
    <row r="125" spans="1:9" s="119" customFormat="1" ht="66">
      <c r="A125" s="115">
        <f t="shared" ca="1" si="7"/>
        <v>91</v>
      </c>
      <c r="B125" s="1" t="s">
        <v>425</v>
      </c>
      <c r="C125" s="1" t="s">
        <v>426</v>
      </c>
      <c r="D125" s="115" t="s">
        <v>235</v>
      </c>
      <c r="E125" s="112" t="s">
        <v>427</v>
      </c>
      <c r="F125" s="1"/>
      <c r="G125" s="1"/>
      <c r="H125" s="1"/>
      <c r="I125" s="115"/>
    </row>
    <row r="126" spans="1:9" s="119" customFormat="1" ht="66">
      <c r="A126" s="115">
        <f t="shared" ca="1" si="7"/>
        <v>92</v>
      </c>
      <c r="B126" s="1" t="s">
        <v>428</v>
      </c>
      <c r="C126" s="1" t="s">
        <v>429</v>
      </c>
      <c r="D126" s="115" t="s">
        <v>235</v>
      </c>
      <c r="E126" s="112" t="s">
        <v>427</v>
      </c>
      <c r="F126" s="1"/>
      <c r="G126" s="1"/>
      <c r="H126" s="1"/>
      <c r="I126" s="115"/>
    </row>
    <row r="127" spans="1:9" s="119" customFormat="1" ht="66">
      <c r="A127" s="115">
        <f t="shared" ca="1" si="7"/>
        <v>93</v>
      </c>
      <c r="B127" s="1" t="s">
        <v>430</v>
      </c>
      <c r="C127" s="1" t="s">
        <v>431</v>
      </c>
      <c r="D127" s="36" t="s">
        <v>432</v>
      </c>
      <c r="E127" s="112" t="s">
        <v>427</v>
      </c>
      <c r="F127" s="1"/>
      <c r="G127" s="1"/>
      <c r="H127" s="1"/>
      <c r="I127" s="115"/>
    </row>
    <row r="128" spans="1:9" s="119" customFormat="1" ht="79.2">
      <c r="A128" s="115">
        <f t="shared" ca="1" si="7"/>
        <v>94</v>
      </c>
      <c r="B128" s="1" t="s">
        <v>433</v>
      </c>
      <c r="C128" s="1" t="s">
        <v>434</v>
      </c>
      <c r="D128" s="36" t="s">
        <v>435</v>
      </c>
      <c r="E128" s="112" t="s">
        <v>427</v>
      </c>
      <c r="F128" s="1"/>
      <c r="G128" s="1"/>
      <c r="H128" s="1"/>
      <c r="I128" s="115"/>
    </row>
    <row r="129" spans="1:9" s="119" customFormat="1" ht="66">
      <c r="A129" s="115">
        <f t="shared" ca="1" si="7"/>
        <v>95</v>
      </c>
      <c r="B129" s="1" t="s">
        <v>436</v>
      </c>
      <c r="C129" s="112" t="s">
        <v>437</v>
      </c>
      <c r="D129" s="36" t="s">
        <v>435</v>
      </c>
      <c r="E129" s="112" t="s">
        <v>427</v>
      </c>
      <c r="F129" s="1"/>
      <c r="G129" s="1"/>
      <c r="H129" s="1"/>
      <c r="I129" s="115"/>
    </row>
    <row r="130" spans="1:9" s="119" customFormat="1" ht="79.2">
      <c r="A130" s="115">
        <f t="shared" ca="1" si="7"/>
        <v>96</v>
      </c>
      <c r="B130" s="1" t="s">
        <v>451</v>
      </c>
      <c r="C130" s="112" t="s">
        <v>452</v>
      </c>
      <c r="D130" s="36" t="s">
        <v>453</v>
      </c>
      <c r="E130" s="112"/>
      <c r="F130" s="1"/>
      <c r="G130" s="1"/>
      <c r="H130" s="1"/>
      <c r="I130" s="115"/>
    </row>
    <row r="131" spans="1:9" s="119" customFormat="1" ht="79.2">
      <c r="A131" s="115">
        <f t="shared" ca="1" si="7"/>
        <v>97</v>
      </c>
      <c r="B131" s="1" t="s">
        <v>454</v>
      </c>
      <c r="C131" s="112" t="s">
        <v>452</v>
      </c>
      <c r="D131" s="36" t="s">
        <v>455</v>
      </c>
      <c r="E131" s="112"/>
      <c r="F131" s="1"/>
      <c r="G131" s="1"/>
      <c r="H131" s="1"/>
      <c r="I131" s="115"/>
    </row>
    <row r="132" spans="1:9" s="119" customFormat="1" ht="66">
      <c r="A132" s="115">
        <f t="shared" ca="1" si="7"/>
        <v>98</v>
      </c>
      <c r="B132" s="211" t="s">
        <v>456</v>
      </c>
      <c r="C132" s="1" t="s">
        <v>457</v>
      </c>
      <c r="D132" s="36" t="s">
        <v>458</v>
      </c>
      <c r="E132" s="112"/>
      <c r="F132" s="1"/>
      <c r="G132" s="1"/>
      <c r="H132" s="1"/>
      <c r="I132" s="115"/>
    </row>
    <row r="133" spans="1:9" s="119" customFormat="1" ht="66">
      <c r="A133" s="115">
        <f t="shared" ca="1" si="7"/>
        <v>99</v>
      </c>
      <c r="B133" s="211" t="s">
        <v>459</v>
      </c>
      <c r="C133" s="1" t="s">
        <v>460</v>
      </c>
      <c r="D133" s="36" t="s">
        <v>461</v>
      </c>
      <c r="E133" s="112"/>
      <c r="F133" s="1"/>
      <c r="G133" s="1"/>
      <c r="H133" s="1"/>
      <c r="I133" s="115"/>
    </row>
    <row r="134" spans="1:9" s="214" customFormat="1" ht="13.8">
      <c r="A134" s="212"/>
      <c r="B134" s="376" t="s">
        <v>462</v>
      </c>
      <c r="C134" s="376"/>
      <c r="D134" s="376"/>
      <c r="E134" s="212"/>
      <c r="F134" s="213"/>
      <c r="G134" s="213"/>
      <c r="H134" s="213"/>
      <c r="I134" s="212"/>
    </row>
    <row r="135" spans="1:9" s="119" customFormat="1" ht="52.8">
      <c r="A135" s="115">
        <f ca="1">IF(OFFSET(A135,-1,0) ="",OFFSET(A135,-2,0)+1,OFFSET(A135,-1,0)+1 )</f>
        <v>100</v>
      </c>
      <c r="B135" s="1" t="s">
        <v>463</v>
      </c>
      <c r="C135" s="1" t="s">
        <v>464</v>
      </c>
      <c r="D135" s="36" t="s">
        <v>465</v>
      </c>
      <c r="E135" s="112"/>
      <c r="F135" s="1"/>
      <c r="G135" s="1"/>
      <c r="H135" s="1"/>
      <c r="I135" s="115"/>
    </row>
    <row r="136" spans="1:9" s="126" customFormat="1" ht="13.8">
      <c r="A136" s="174"/>
      <c r="B136" s="377" t="s">
        <v>466</v>
      </c>
      <c r="C136" s="377"/>
      <c r="D136" s="377"/>
      <c r="E136" s="124"/>
      <c r="F136" s="125"/>
      <c r="G136" s="125"/>
      <c r="H136" s="125"/>
      <c r="I136" s="124"/>
    </row>
    <row r="137" spans="1:9" s="119" customFormat="1" ht="52.8">
      <c r="A137" s="115">
        <f ca="1">IF(OFFSET(A137,-1,0) ="",OFFSET(A137,-2,0)+1,OFFSET(A137,-1,0)+1 )</f>
        <v>101</v>
      </c>
      <c r="B137" s="1" t="s">
        <v>463</v>
      </c>
      <c r="C137" s="1" t="s">
        <v>467</v>
      </c>
      <c r="D137" s="36" t="s">
        <v>465</v>
      </c>
      <c r="E137" s="112"/>
      <c r="F137" s="1"/>
      <c r="G137" s="1"/>
      <c r="H137" s="1"/>
      <c r="I137" s="115"/>
    </row>
    <row r="138" spans="1:9" s="210" customFormat="1" ht="13.5" customHeight="1">
      <c r="A138" s="215"/>
      <c r="B138" s="378" t="s">
        <v>468</v>
      </c>
      <c r="C138" s="378"/>
      <c r="D138" s="378"/>
      <c r="E138" s="208"/>
      <c r="F138" s="209"/>
      <c r="G138" s="209"/>
      <c r="H138" s="209"/>
      <c r="I138" s="208"/>
    </row>
    <row r="139" spans="1:9" s="197" customFormat="1" ht="13.8">
      <c r="A139" s="191"/>
      <c r="B139" s="216" t="s">
        <v>469</v>
      </c>
      <c r="C139" s="196"/>
      <c r="D139" s="195"/>
      <c r="E139" s="195"/>
      <c r="F139" s="196"/>
      <c r="G139" s="196"/>
      <c r="H139" s="196"/>
      <c r="I139" s="191"/>
    </row>
    <row r="140" spans="1:9" s="126" customFormat="1" ht="13.8">
      <c r="A140" s="120"/>
      <c r="B140" s="189" t="s">
        <v>254</v>
      </c>
      <c r="C140" s="137"/>
      <c r="D140" s="136"/>
      <c r="E140" s="136"/>
      <c r="F140" s="137"/>
      <c r="G140" s="137"/>
      <c r="H140" s="137"/>
      <c r="I140" s="120"/>
    </row>
    <row r="141" spans="1:9" s="119" customFormat="1" ht="66">
      <c r="A141" s="115">
        <f ca="1">IF(OFFSET(A141,-3,0) ="",OFFSET(A141,-4,0)+1,OFFSET(A141,-3,0)+1 )</f>
        <v>102</v>
      </c>
      <c r="B141" s="211" t="s">
        <v>470</v>
      </c>
      <c r="C141" s="1" t="s">
        <v>471</v>
      </c>
      <c r="D141" s="36" t="s">
        <v>472</v>
      </c>
      <c r="E141" s="36"/>
      <c r="F141" s="139"/>
      <c r="G141" s="139"/>
      <c r="H141" s="139"/>
      <c r="I141" s="115"/>
    </row>
    <row r="142" spans="1:9" s="119" customFormat="1" ht="66">
      <c r="A142" s="115">
        <f ca="1">IF(OFFSET(A142,-1,0) ="",OFFSET(A142,-2,0)+1,OFFSET(A142,-1,0)+1 )</f>
        <v>103</v>
      </c>
      <c r="B142" s="185" t="s">
        <v>473</v>
      </c>
      <c r="C142" s="112" t="s">
        <v>474</v>
      </c>
      <c r="D142" s="36" t="s">
        <v>475</v>
      </c>
      <c r="E142" s="36"/>
      <c r="F142" s="139"/>
      <c r="G142" s="139"/>
      <c r="H142" s="139"/>
      <c r="I142" s="115"/>
    </row>
    <row r="143" spans="1:9" s="126" customFormat="1" ht="13.8">
      <c r="A143" s="120"/>
      <c r="B143" s="189" t="s">
        <v>291</v>
      </c>
      <c r="C143" s="137"/>
      <c r="D143" s="136"/>
      <c r="E143" s="136"/>
      <c r="F143" s="137"/>
      <c r="G143" s="137"/>
      <c r="H143" s="137"/>
      <c r="I143" s="120"/>
    </row>
    <row r="144" spans="1:9" s="119" customFormat="1" ht="66">
      <c r="A144" s="115">
        <f ca="1">IF(OFFSET(A144,-1,0) ="",OFFSET(A144,-2,0)+1,OFFSET(A144,-1,0)+1 )</f>
        <v>104</v>
      </c>
      <c r="B144" s="139" t="s">
        <v>476</v>
      </c>
      <c r="C144" s="112" t="s">
        <v>477</v>
      </c>
      <c r="D144" s="36" t="s">
        <v>478</v>
      </c>
      <c r="E144" s="36"/>
      <c r="F144" s="139"/>
      <c r="G144" s="139"/>
      <c r="H144" s="139"/>
      <c r="I144" s="115"/>
    </row>
    <row r="145" spans="1:9" s="119" customFormat="1" ht="79.2">
      <c r="A145" s="115">
        <f ca="1">IF(OFFSET(A145,-1,0) ="",OFFSET(A145,-2,0)+1,OFFSET(A145,-1,0)+1 )</f>
        <v>105</v>
      </c>
      <c r="B145" s="144" t="s">
        <v>479</v>
      </c>
      <c r="C145" s="112" t="s">
        <v>480</v>
      </c>
      <c r="D145" s="36" t="s">
        <v>481</v>
      </c>
      <c r="E145" s="36"/>
      <c r="F145" s="139"/>
      <c r="G145" s="139"/>
      <c r="H145" s="139"/>
      <c r="I145" s="115"/>
    </row>
    <row r="146" spans="1:9" s="119" customFormat="1" ht="66">
      <c r="A146" s="115">
        <f ca="1">IF(OFFSET(A146,-1,0) ="",OFFSET(A146,-2,0)+1,OFFSET(A146,-1,0)+1 )</f>
        <v>106</v>
      </c>
      <c r="B146" s="144" t="s">
        <v>482</v>
      </c>
      <c r="C146" s="112" t="s">
        <v>483</v>
      </c>
      <c r="D146" s="36" t="s">
        <v>484</v>
      </c>
      <c r="E146" s="36"/>
      <c r="F146" s="139"/>
      <c r="G146" s="139"/>
      <c r="H146" s="139"/>
      <c r="I146" s="115"/>
    </row>
    <row r="147" spans="1:9" s="119" customFormat="1" ht="79.2">
      <c r="A147" s="115">
        <f ca="1">IF(OFFSET(A147,-1,0) ="",OFFSET(A147,-2,0)+1,OFFSET(A147,-1,0)+1 )</f>
        <v>107</v>
      </c>
      <c r="B147" s="144" t="s">
        <v>485</v>
      </c>
      <c r="C147" s="112" t="s">
        <v>486</v>
      </c>
      <c r="D147" s="36" t="s">
        <v>487</v>
      </c>
      <c r="E147" s="36"/>
      <c r="F147" s="139"/>
      <c r="G147" s="139"/>
      <c r="H147" s="139"/>
      <c r="I147" s="115"/>
    </row>
    <row r="148" spans="1:9" s="126" customFormat="1" ht="13.8">
      <c r="A148" s="120"/>
      <c r="B148" s="189" t="s">
        <v>319</v>
      </c>
      <c r="C148" s="137"/>
      <c r="D148" s="136"/>
      <c r="E148" s="136"/>
      <c r="F148" s="137"/>
      <c r="G148" s="137"/>
      <c r="H148" s="137"/>
      <c r="I148" s="120"/>
    </row>
    <row r="149" spans="1:9" s="119" customFormat="1" ht="52.8">
      <c r="A149" s="115">
        <f ca="1">IF(OFFSET(A149,-1,0) ="",OFFSET(A149,-2,0)+1,OFFSET(A149,-1,0)+1 )</f>
        <v>108</v>
      </c>
      <c r="B149" s="139" t="s">
        <v>488</v>
      </c>
      <c r="C149" s="112" t="s">
        <v>489</v>
      </c>
      <c r="D149" s="36" t="s">
        <v>490</v>
      </c>
      <c r="E149" s="36"/>
      <c r="F149" s="139"/>
      <c r="G149" s="139"/>
      <c r="H149" s="139"/>
      <c r="I149" s="115"/>
    </row>
    <row r="150" spans="1:9" s="119" customFormat="1" ht="52.8">
      <c r="A150" s="115">
        <f ca="1">IF(OFFSET(A150,-1,0) ="",OFFSET(A150,-2,0)+1,OFFSET(A150,-1,0)+1 )</f>
        <v>109</v>
      </c>
      <c r="B150" s="144" t="s">
        <v>491</v>
      </c>
      <c r="C150" s="112" t="s">
        <v>492</v>
      </c>
      <c r="D150" s="187" t="s">
        <v>493</v>
      </c>
      <c r="E150" s="36"/>
      <c r="F150" s="139"/>
      <c r="G150" s="139"/>
      <c r="H150" s="139"/>
      <c r="I150" s="115"/>
    </row>
    <row r="151" spans="1:9" s="119" customFormat="1" ht="52.8">
      <c r="A151" s="115">
        <f ca="1">IF(OFFSET(A151,-1,0) ="",OFFSET(A151,-2,0)+1,OFFSET(A151,-1,0)+1 )</f>
        <v>110</v>
      </c>
      <c r="B151" s="217" t="s">
        <v>494</v>
      </c>
      <c r="C151" s="112" t="s">
        <v>495</v>
      </c>
      <c r="D151" s="187" t="s">
        <v>496</v>
      </c>
      <c r="E151" s="36"/>
      <c r="F151" s="139"/>
      <c r="G151" s="139"/>
      <c r="H151" s="139"/>
      <c r="I151" s="115"/>
    </row>
    <row r="152" spans="1:9" s="126" customFormat="1" ht="13.8">
      <c r="A152" s="120"/>
      <c r="B152" s="218" t="s">
        <v>497</v>
      </c>
      <c r="C152" s="219"/>
      <c r="D152" s="136"/>
      <c r="E152" s="136"/>
      <c r="F152" s="137"/>
      <c r="G152" s="137"/>
      <c r="H152" s="137"/>
      <c r="I152" s="120"/>
    </row>
    <row r="153" spans="1:9" s="119" customFormat="1" ht="39.6">
      <c r="A153" s="115">
        <f ca="1">IF(OFFSET(A153,-1,0) ="",OFFSET(A153,-2,0)+1,OFFSET(A153,-1,0)+1 )</f>
        <v>111</v>
      </c>
      <c r="B153" s="220" t="s">
        <v>498</v>
      </c>
      <c r="C153" s="112" t="s">
        <v>499</v>
      </c>
      <c r="D153" s="36" t="s">
        <v>500</v>
      </c>
      <c r="E153" s="36"/>
      <c r="F153" s="139"/>
      <c r="G153" s="139"/>
      <c r="H153" s="139"/>
      <c r="I153" s="115"/>
    </row>
    <row r="154" spans="1:9" s="119" customFormat="1" ht="39.6">
      <c r="A154" s="115">
        <f ca="1">IF(OFFSET(A154,-1,0) ="",OFFSET(A154,-2,0)+1,OFFSET(A154,-1,0)+1 )</f>
        <v>112</v>
      </c>
      <c r="B154" s="220" t="s">
        <v>501</v>
      </c>
      <c r="C154" s="112" t="s">
        <v>499</v>
      </c>
      <c r="D154" s="36" t="s">
        <v>502</v>
      </c>
      <c r="E154" s="36"/>
      <c r="F154" s="139"/>
      <c r="G154" s="139"/>
      <c r="H154" s="139"/>
      <c r="I154" s="115"/>
    </row>
    <row r="155" spans="1:9" s="126" customFormat="1" ht="13.8">
      <c r="A155" s="120"/>
      <c r="B155" s="218" t="s">
        <v>503</v>
      </c>
      <c r="C155" s="219"/>
      <c r="D155" s="136"/>
      <c r="E155" s="136"/>
      <c r="F155" s="137"/>
      <c r="G155" s="137"/>
      <c r="H155" s="137"/>
      <c r="I155" s="120"/>
    </row>
    <row r="156" spans="1:9" s="119" customFormat="1" ht="39.6">
      <c r="A156" s="115">
        <f ca="1">IF(OFFSET(A156,-1,0) ="",OFFSET(A156,-2,0)+1,OFFSET(A156,-1,0)+1 )</f>
        <v>113</v>
      </c>
      <c r="B156" s="220" t="s">
        <v>504</v>
      </c>
      <c r="C156" s="112" t="s">
        <v>505</v>
      </c>
      <c r="D156" s="36" t="s">
        <v>506</v>
      </c>
      <c r="E156" s="36"/>
      <c r="F156" s="139"/>
      <c r="G156" s="139"/>
      <c r="H156" s="139"/>
      <c r="I156" s="115"/>
    </row>
    <row r="157" spans="1:9" s="119" customFormat="1" ht="39.6">
      <c r="A157" s="115">
        <f ca="1">IF(OFFSET(A157,-1,0) ="",OFFSET(A157,-2,0)+1,OFFSET(A157,-1,0)+1 )</f>
        <v>114</v>
      </c>
      <c r="B157" s="220" t="s">
        <v>507</v>
      </c>
      <c r="C157" s="112" t="s">
        <v>508</v>
      </c>
      <c r="D157" s="36" t="s">
        <v>506</v>
      </c>
      <c r="E157" s="36"/>
      <c r="F157" s="139"/>
      <c r="G157" s="139"/>
      <c r="H157" s="139"/>
      <c r="I157" s="115"/>
    </row>
    <row r="158" spans="1:9" s="126" customFormat="1" ht="13.8">
      <c r="A158" s="120"/>
      <c r="B158" s="189" t="s">
        <v>509</v>
      </c>
      <c r="C158" s="137"/>
      <c r="D158" s="136"/>
      <c r="E158" s="136"/>
      <c r="F158" s="137"/>
      <c r="G158" s="137"/>
      <c r="H158" s="137"/>
      <c r="I158" s="120"/>
    </row>
    <row r="159" spans="1:9" s="119" customFormat="1" ht="52.8">
      <c r="A159" s="115">
        <f ca="1">IF(OFFSET(A159,-1,0) ="",OFFSET(A159,-2,0)+1,OFFSET(A159,-1,0)+1 )</f>
        <v>115</v>
      </c>
      <c r="B159" s="1" t="s">
        <v>510</v>
      </c>
      <c r="C159" s="112" t="s">
        <v>511</v>
      </c>
      <c r="D159" s="36" t="s">
        <v>512</v>
      </c>
      <c r="E159" s="112"/>
      <c r="F159" s="1"/>
      <c r="G159" s="1"/>
      <c r="H159" s="1"/>
      <c r="I159" s="115"/>
    </row>
    <row r="160" spans="1:9" s="126" customFormat="1" ht="13.8">
      <c r="A160" s="120"/>
      <c r="B160" s="189" t="s">
        <v>513</v>
      </c>
      <c r="C160" s="137"/>
      <c r="D160" s="136"/>
      <c r="E160" s="136"/>
      <c r="F160" s="137"/>
      <c r="G160" s="137"/>
      <c r="H160" s="137"/>
      <c r="I160" s="120"/>
    </row>
    <row r="161" spans="1:9" s="119" customFormat="1" ht="52.8">
      <c r="A161" s="115">
        <f ca="1">IF(OFFSET(A161,-2,0) ="",OFFSET(A161,-3,0)+1,OFFSET(A161,-2,0)+1 )</f>
        <v>116</v>
      </c>
      <c r="B161" s="1" t="s">
        <v>514</v>
      </c>
      <c r="C161" s="112" t="s">
        <v>515</v>
      </c>
      <c r="D161" s="36" t="s">
        <v>512</v>
      </c>
      <c r="E161" s="112"/>
      <c r="F161" s="1"/>
      <c r="G161" s="1"/>
      <c r="H161" s="1"/>
      <c r="I161" s="115"/>
    </row>
  </sheetData>
  <mergeCells count="19">
    <mergeCell ref="B123:D123"/>
    <mergeCell ref="B134:D134"/>
    <mergeCell ref="B136:D136"/>
    <mergeCell ref="B138:D138"/>
    <mergeCell ref="B18:D18"/>
    <mergeCell ref="B20:D20"/>
    <mergeCell ref="B32:D32"/>
    <mergeCell ref="B49:D49"/>
    <mergeCell ref="B111:D111"/>
    <mergeCell ref="B5:D5"/>
    <mergeCell ref="B6:D6"/>
    <mergeCell ref="B7:D7"/>
    <mergeCell ref="B8:D8"/>
    <mergeCell ref="F16:H16"/>
    <mergeCell ref="A1:D1"/>
    <mergeCell ref="A2:D2"/>
    <mergeCell ref="E2:E3"/>
    <mergeCell ref="C3:D3"/>
    <mergeCell ref="B4:D4"/>
  </mergeCells>
  <dataValidations count="4">
    <dataValidation showDropDown="1" showErrorMessage="1" sqref="F16:H17" xr:uid="{00000000-0002-0000-0500-000000000000}">
      <formula1>0</formula1>
      <formula2>0</formula2>
    </dataValidation>
    <dataValidation allowBlank="1" showInputMessage="1" showErrorMessage="1" sqref="F18:H19 F81:H84 F88:H92 F94:H95" xr:uid="{00000000-0002-0000-0500-000001000000}">
      <formula1>0</formula1>
      <formula2>0</formula2>
    </dataValidation>
    <dataValidation type="list" allowBlank="1" showErrorMessage="1" sqref="F162:H216" xr:uid="{00000000-0002-0000-0500-000002000000}">
      <formula1>#REF!</formula1>
      <formula2>0</formula2>
    </dataValidation>
    <dataValidation type="list" allowBlank="1" sqref="F20:H80 F85:H87 F93:H93 F96:H161" xr:uid="{00000000-0002-0000-0500-000003000000}">
      <formula1>$A$11:$A$15</formula1>
      <formula2>0</formula2>
    </dataValidation>
  </dataValidations>
  <pageMargins left="0.7" right="0.7" top="0.75" bottom="0.75" header="0.511811023622047" footer="0.511811023622047"/>
  <pageSetup orientation="portrait" horizontalDpi="300" verticalDpi="30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95"/>
  <sheetViews>
    <sheetView showGridLines="0" topLeftCell="A67" zoomScaleNormal="100" workbookViewId="0">
      <selection activeCell="C19" activeCellId="1" sqref="B103:B104 C19"/>
    </sheetView>
  </sheetViews>
  <sheetFormatPr defaultColWidth="9.109375" defaultRowHeight="14.4"/>
  <cols>
    <col min="1" max="1" width="12.44140625" style="68" customWidth="1"/>
    <col min="2" max="4" width="35.109375" style="70" customWidth="1"/>
    <col min="5" max="5" width="32.109375" style="70" customWidth="1"/>
    <col min="6" max="8" width="9.6640625" style="70" customWidth="1"/>
    <col min="9" max="9" width="17.6640625" style="70" customWidth="1"/>
    <col min="10" max="1024" width="9.109375" style="70"/>
  </cols>
  <sheetData>
    <row r="1" spans="1:24" s="28" customFormat="1" ht="13.8">
      <c r="A1" s="367"/>
      <c r="B1" s="367"/>
      <c r="C1" s="367"/>
      <c r="D1" s="367"/>
      <c r="E1" s="29"/>
      <c r="F1" s="29"/>
      <c r="G1" s="29"/>
      <c r="H1" s="29"/>
      <c r="I1" s="29"/>
      <c r="J1" s="29"/>
    </row>
    <row r="2" spans="1:24" s="28" customFormat="1" ht="31.5" customHeight="1">
      <c r="A2" s="368" t="s">
        <v>223</v>
      </c>
      <c r="B2" s="368"/>
      <c r="C2" s="368"/>
      <c r="D2" s="368"/>
      <c r="E2" s="369"/>
      <c r="F2" s="56"/>
      <c r="G2" s="56"/>
      <c r="H2" s="56"/>
      <c r="I2" s="56"/>
      <c r="J2" s="56"/>
    </row>
    <row r="3" spans="1:24" s="28" customFormat="1" ht="31.5" customHeight="1">
      <c r="A3" s="72"/>
      <c r="C3" s="374"/>
      <c r="D3" s="374"/>
      <c r="E3" s="369"/>
      <c r="F3" s="56"/>
      <c r="G3" s="56"/>
      <c r="H3" s="56"/>
      <c r="I3" s="56"/>
      <c r="J3" s="56"/>
    </row>
    <row r="4" spans="1:24" s="76" customFormat="1" ht="12.75" customHeight="1">
      <c r="A4" s="74" t="s">
        <v>64</v>
      </c>
      <c r="B4" s="371" t="s">
        <v>516</v>
      </c>
      <c r="C4" s="371"/>
      <c r="D4" s="371"/>
      <c r="E4" s="75"/>
      <c r="F4" s="75"/>
      <c r="G4" s="75"/>
      <c r="H4" s="73"/>
      <c r="I4" s="73"/>
      <c r="X4" s="76" t="s">
        <v>92</v>
      </c>
    </row>
    <row r="5" spans="1:24" s="76" customFormat="1" ht="144.75" customHeight="1">
      <c r="A5" s="74" t="s">
        <v>58</v>
      </c>
      <c r="B5" s="371"/>
      <c r="C5" s="371"/>
      <c r="D5" s="371"/>
      <c r="E5" s="75"/>
      <c r="F5" s="75"/>
      <c r="G5" s="75"/>
      <c r="H5" s="73"/>
      <c r="I5" s="73"/>
      <c r="X5" s="76" t="s">
        <v>93</v>
      </c>
    </row>
    <row r="6" spans="1:24" s="76" customFormat="1" ht="26.4">
      <c r="A6" s="74" t="s">
        <v>94</v>
      </c>
      <c r="B6" s="371"/>
      <c r="C6" s="371"/>
      <c r="D6" s="371"/>
      <c r="E6" s="75"/>
      <c r="F6" s="75"/>
      <c r="G6" s="75"/>
      <c r="H6" s="73"/>
      <c r="I6" s="73"/>
    </row>
    <row r="7" spans="1:24" s="76" customFormat="1" ht="13.2">
      <c r="A7" s="74" t="s">
        <v>95</v>
      </c>
      <c r="B7" s="371"/>
      <c r="C7" s="371"/>
      <c r="D7" s="371"/>
      <c r="E7" s="75"/>
      <c r="F7" s="75"/>
      <c r="G7" s="75"/>
      <c r="H7" s="77"/>
      <c r="I7" s="73"/>
      <c r="X7" s="78"/>
    </row>
    <row r="8" spans="1:24" s="79" customFormat="1" ht="13.2">
      <c r="A8" s="74" t="s">
        <v>97</v>
      </c>
      <c r="B8" s="372"/>
      <c r="C8" s="372"/>
      <c r="D8" s="372"/>
      <c r="E8" s="75"/>
    </row>
    <row r="9" spans="1:24" s="79" customFormat="1" ht="13.2">
      <c r="A9" s="74" t="s">
        <v>98</v>
      </c>
      <c r="B9" s="80" t="str">
        <f>F17</f>
        <v>Internal Build 03112011</v>
      </c>
      <c r="C9" s="80" t="str">
        <f>G17</f>
        <v>Internal build 14112011</v>
      </c>
      <c r="D9" s="80" t="str">
        <f>H17</f>
        <v>External build 16112011</v>
      </c>
    </row>
    <row r="10" spans="1:24" s="79" customFormat="1" ht="13.2">
      <c r="A10" s="74" t="s">
        <v>99</v>
      </c>
      <c r="B10" s="83">
        <f>SUM(B11:B14)</f>
        <v>0</v>
      </c>
      <c r="C10" s="83">
        <f>SUM(C11:C14)</f>
        <v>0</v>
      </c>
      <c r="D10" s="83">
        <f>SUM(D11:D14)</f>
        <v>0</v>
      </c>
    </row>
    <row r="11" spans="1:24" s="79" customFormat="1" ht="13.2">
      <c r="A11" s="74" t="s">
        <v>37</v>
      </c>
      <c r="B11" s="85">
        <f>COUNTIF($F$18:$F$49642,"*Passed")</f>
        <v>0</v>
      </c>
      <c r="C11" s="85">
        <f>COUNTIF($G$18:$G$49642,"*Passed")</f>
        <v>0</v>
      </c>
      <c r="D11" s="85">
        <f>COUNTIF($H$18:$H$49642,"*Passed")</f>
        <v>0</v>
      </c>
    </row>
    <row r="12" spans="1:24" s="79" customFormat="1" ht="13.2">
      <c r="A12" s="74" t="s">
        <v>39</v>
      </c>
      <c r="B12" s="85">
        <f>COUNTIF($F$18:$F$49362,"*Failed*")</f>
        <v>0</v>
      </c>
      <c r="C12" s="85">
        <f>COUNTIF($G$18:$G$49362,"*Failed*")</f>
        <v>0</v>
      </c>
      <c r="D12" s="85">
        <f>COUNTIF($H$18:$H$49362,"*Failed*")</f>
        <v>0</v>
      </c>
    </row>
    <row r="13" spans="1:24" s="79" customFormat="1" ht="13.2">
      <c r="A13" s="74" t="s">
        <v>41</v>
      </c>
      <c r="B13" s="85">
        <f>COUNTIF($F$18:$F$49362,"*Not Run*")</f>
        <v>0</v>
      </c>
      <c r="C13" s="85">
        <f>COUNTIF($G$18:$G$49362,"*Not Run*")</f>
        <v>0</v>
      </c>
      <c r="D13" s="85">
        <f>COUNTIF($H$18:$H$49362,"*Not Run*")</f>
        <v>0</v>
      </c>
      <c r="E13" s="28"/>
      <c r="F13" s="28"/>
      <c r="G13" s="28"/>
      <c r="H13" s="28"/>
      <c r="I13" s="28"/>
    </row>
    <row r="14" spans="1:24" s="79" customFormat="1" ht="13.2">
      <c r="A14" s="74" t="s">
        <v>100</v>
      </c>
      <c r="B14" s="85">
        <f>COUNTIF($F$18:$F$49362,"*NA*")</f>
        <v>0</v>
      </c>
      <c r="C14" s="85">
        <f>COUNTIF($G$18:$G$49362,"*NA*")</f>
        <v>0</v>
      </c>
      <c r="D14" s="85">
        <f>COUNTIF($H$18:$H$49362,"*NA*")</f>
        <v>0</v>
      </c>
      <c r="E14" s="157"/>
      <c r="F14" s="28"/>
      <c r="G14" s="28"/>
      <c r="H14" s="28"/>
      <c r="I14" s="28"/>
    </row>
    <row r="15" spans="1:24" s="79" customFormat="1" ht="39.6">
      <c r="A15" s="74" t="s">
        <v>101</v>
      </c>
      <c r="B15" s="85">
        <f>COUNTIF($F$18:$F$49362,"*Passed in previous build*")</f>
        <v>0</v>
      </c>
      <c r="C15" s="85">
        <f>COUNTIF($G$18:$G$49362,"*Passed in previous build*")</f>
        <v>0</v>
      </c>
      <c r="D15" s="85">
        <f>COUNTIF($H$18:$H$49362,"*Passed in previous build*")</f>
        <v>0</v>
      </c>
      <c r="E15" s="28"/>
      <c r="F15" s="28"/>
      <c r="G15" s="28"/>
      <c r="H15" s="28"/>
      <c r="I15" s="28"/>
    </row>
    <row r="16" spans="1:24" s="93" customFormat="1" ht="15" customHeight="1">
      <c r="A16" s="87"/>
      <c r="B16" s="89"/>
      <c r="C16" s="89"/>
      <c r="D16" s="221"/>
      <c r="E16" s="160"/>
      <c r="F16" s="375" t="s">
        <v>98</v>
      </c>
      <c r="G16" s="375"/>
      <c r="H16" s="375"/>
      <c r="I16" s="160"/>
    </row>
    <row r="17" spans="1:9" s="93" customFormat="1" ht="39.6">
      <c r="A17" s="74" t="s">
        <v>102</v>
      </c>
      <c r="B17" s="94" t="s">
        <v>103</v>
      </c>
      <c r="C17" s="94" t="s">
        <v>104</v>
      </c>
      <c r="D17" s="94" t="s">
        <v>105</v>
      </c>
      <c r="E17" s="222" t="s">
        <v>106</v>
      </c>
      <c r="F17" s="94" t="s">
        <v>107</v>
      </c>
      <c r="G17" s="94" t="s">
        <v>108</v>
      </c>
      <c r="H17" s="94" t="s">
        <v>109</v>
      </c>
      <c r="I17" s="94" t="s">
        <v>110</v>
      </c>
    </row>
    <row r="18" spans="1:9" s="93" customFormat="1" ht="15.75" customHeight="1">
      <c r="A18" s="166"/>
      <c r="B18" s="379" t="s">
        <v>224</v>
      </c>
      <c r="C18" s="379"/>
      <c r="D18" s="379"/>
      <c r="E18" s="165"/>
      <c r="F18" s="167"/>
      <c r="G18" s="167"/>
      <c r="H18" s="167"/>
      <c r="I18" s="165"/>
    </row>
    <row r="19" spans="1:9" s="114" customFormat="1" ht="26.4">
      <c r="A19" s="115">
        <v>1</v>
      </c>
      <c r="B19" s="1" t="s">
        <v>517</v>
      </c>
      <c r="C19" s="1" t="s">
        <v>518</v>
      </c>
      <c r="D19" s="112" t="s">
        <v>519</v>
      </c>
      <c r="E19" s="112"/>
      <c r="F19" s="1"/>
      <c r="G19" s="1"/>
      <c r="H19" s="1"/>
      <c r="I19" s="113"/>
    </row>
    <row r="20" spans="1:9" s="114" customFormat="1" ht="26.4">
      <c r="A20" s="115">
        <v>2</v>
      </c>
      <c r="B20" s="1" t="s">
        <v>520</v>
      </c>
      <c r="C20" s="1" t="s">
        <v>518</v>
      </c>
      <c r="D20" s="112" t="s">
        <v>521</v>
      </c>
      <c r="E20" s="112"/>
      <c r="F20" s="1"/>
      <c r="G20" s="1"/>
      <c r="H20" s="1"/>
      <c r="I20" s="113"/>
    </row>
    <row r="21" spans="1:9" s="210" customFormat="1" ht="13.8">
      <c r="A21" s="215"/>
      <c r="B21" s="223" t="s">
        <v>522</v>
      </c>
      <c r="C21" s="224"/>
      <c r="D21" s="225"/>
      <c r="E21" s="225"/>
      <c r="F21" s="224"/>
      <c r="G21" s="224"/>
      <c r="H21" s="224"/>
      <c r="I21" s="226"/>
    </row>
    <row r="22" spans="1:9" s="126" customFormat="1" ht="13.8">
      <c r="A22" s="120"/>
      <c r="B22" s="189" t="s">
        <v>523</v>
      </c>
      <c r="C22" s="137"/>
      <c r="D22" s="136"/>
      <c r="E22" s="136"/>
      <c r="F22" s="137"/>
      <c r="G22" s="137"/>
      <c r="H22" s="137"/>
      <c r="I22" s="147"/>
    </row>
    <row r="23" spans="1:9" s="232" customFormat="1" ht="26.4">
      <c r="A23" s="227"/>
      <c r="B23" s="228" t="s">
        <v>524</v>
      </c>
      <c r="C23" s="229"/>
      <c r="D23" s="230"/>
      <c r="E23" s="230"/>
      <c r="F23" s="229"/>
      <c r="G23" s="229"/>
      <c r="H23" s="229"/>
      <c r="I23" s="231"/>
    </row>
    <row r="24" spans="1:9" s="119" customFormat="1" ht="39.6">
      <c r="A24" s="115">
        <f ca="1">IF(OFFSET(A24,-3,0) ="",OFFSET(A24,-4,0)+1,OFFSET(A24,-3,0)+1 )</f>
        <v>3</v>
      </c>
      <c r="B24" s="1" t="s">
        <v>525</v>
      </c>
      <c r="C24" s="1" t="s">
        <v>526</v>
      </c>
      <c r="D24" s="112" t="s">
        <v>527</v>
      </c>
      <c r="E24" s="112" t="s">
        <v>528</v>
      </c>
      <c r="F24" s="1"/>
      <c r="G24" s="1"/>
      <c r="H24" s="1"/>
      <c r="I24" s="118"/>
    </row>
    <row r="25" spans="1:9" s="119" customFormat="1" ht="39.6">
      <c r="A25" s="115">
        <f t="shared" ref="A25:A47" ca="1" si="0">IF(OFFSET(A25,-1,0) ="",OFFSET(A25,-2,0)+1,OFFSET(A25,-1,0)+1 )</f>
        <v>4</v>
      </c>
      <c r="B25" s="1" t="s">
        <v>529</v>
      </c>
      <c r="C25" s="1" t="s">
        <v>530</v>
      </c>
      <c r="D25" s="112" t="s">
        <v>527</v>
      </c>
      <c r="E25" s="112" t="s">
        <v>531</v>
      </c>
      <c r="F25" s="1"/>
      <c r="G25" s="1"/>
      <c r="H25" s="1"/>
      <c r="I25" s="118"/>
    </row>
    <row r="26" spans="1:9" s="119" customFormat="1" ht="39.6">
      <c r="A26" s="115">
        <f t="shared" ca="1" si="0"/>
        <v>5</v>
      </c>
      <c r="B26" s="1" t="s">
        <v>532</v>
      </c>
      <c r="C26" s="1" t="s">
        <v>533</v>
      </c>
      <c r="D26" s="112" t="s">
        <v>534</v>
      </c>
      <c r="E26" s="112" t="s">
        <v>535</v>
      </c>
      <c r="F26" s="1"/>
      <c r="G26" s="1"/>
      <c r="H26" s="1"/>
      <c r="I26" s="118"/>
    </row>
    <row r="27" spans="1:9" s="119" customFormat="1" ht="39.6">
      <c r="A27" s="115">
        <f t="shared" ca="1" si="0"/>
        <v>6</v>
      </c>
      <c r="B27" s="1" t="s">
        <v>536</v>
      </c>
      <c r="C27" s="1" t="s">
        <v>537</v>
      </c>
      <c r="D27" s="112" t="s">
        <v>527</v>
      </c>
      <c r="E27" s="112" t="s">
        <v>538</v>
      </c>
      <c r="F27" s="1"/>
      <c r="G27" s="1"/>
      <c r="H27" s="1"/>
      <c r="I27" s="118"/>
    </row>
    <row r="28" spans="1:9" s="119" customFormat="1" ht="39.6">
      <c r="A28" s="115">
        <f t="shared" ca="1" si="0"/>
        <v>7</v>
      </c>
      <c r="B28" s="1" t="s">
        <v>539</v>
      </c>
      <c r="C28" s="1" t="s">
        <v>540</v>
      </c>
      <c r="D28" s="112" t="s">
        <v>541</v>
      </c>
      <c r="E28" s="112" t="s">
        <v>542</v>
      </c>
      <c r="F28" s="1"/>
      <c r="G28" s="1"/>
      <c r="H28" s="1"/>
      <c r="I28" s="118"/>
    </row>
    <row r="29" spans="1:9" s="119" customFormat="1" ht="26.4">
      <c r="A29" s="115">
        <f t="shared" ca="1" si="0"/>
        <v>8</v>
      </c>
      <c r="B29" s="1" t="s">
        <v>543</v>
      </c>
      <c r="C29" s="1" t="s">
        <v>544</v>
      </c>
      <c r="D29" s="112" t="s">
        <v>545</v>
      </c>
      <c r="E29" s="112">
        <v>2018</v>
      </c>
      <c r="F29" s="1"/>
      <c r="G29" s="1"/>
      <c r="H29" s="1"/>
      <c r="I29" s="118"/>
    </row>
    <row r="30" spans="1:9" s="119" customFormat="1" ht="26.4">
      <c r="A30" s="115">
        <f t="shared" ca="1" si="0"/>
        <v>9</v>
      </c>
      <c r="B30" s="1" t="s">
        <v>408</v>
      </c>
      <c r="C30" s="1" t="s">
        <v>546</v>
      </c>
      <c r="D30" s="112" t="s">
        <v>547</v>
      </c>
      <c r="E30" s="112" t="s">
        <v>548</v>
      </c>
      <c r="F30" s="1"/>
      <c r="G30" s="1"/>
      <c r="H30" s="1"/>
      <c r="I30" s="118"/>
    </row>
    <row r="31" spans="1:9" s="119" customFormat="1" ht="66">
      <c r="A31" s="115">
        <f t="shared" ca="1" si="0"/>
        <v>10</v>
      </c>
      <c r="B31" s="1" t="s">
        <v>549</v>
      </c>
      <c r="C31" s="1" t="s">
        <v>550</v>
      </c>
      <c r="D31" s="112" t="s">
        <v>551</v>
      </c>
      <c r="E31" s="112" t="s">
        <v>552</v>
      </c>
      <c r="F31" s="1"/>
      <c r="G31" s="1"/>
      <c r="H31" s="1"/>
      <c r="I31" s="118"/>
    </row>
    <row r="32" spans="1:9" s="119" customFormat="1" ht="26.4">
      <c r="A32" s="115">
        <f t="shared" ca="1" si="0"/>
        <v>11</v>
      </c>
      <c r="B32" s="1" t="s">
        <v>553</v>
      </c>
      <c r="C32" s="1" t="s">
        <v>554</v>
      </c>
      <c r="D32" s="112" t="s">
        <v>527</v>
      </c>
      <c r="E32" s="112" t="s">
        <v>555</v>
      </c>
      <c r="F32" s="1"/>
      <c r="G32" s="1"/>
      <c r="H32" s="1"/>
      <c r="I32" s="118"/>
    </row>
    <row r="33" spans="1:9" s="119" customFormat="1" ht="26.4">
      <c r="A33" s="115">
        <f t="shared" ca="1" si="0"/>
        <v>12</v>
      </c>
      <c r="B33" s="1" t="s">
        <v>556</v>
      </c>
      <c r="C33" s="1" t="s">
        <v>557</v>
      </c>
      <c r="D33" s="112" t="s">
        <v>527</v>
      </c>
      <c r="E33" s="112" t="s">
        <v>558</v>
      </c>
      <c r="F33" s="1"/>
      <c r="G33" s="1"/>
      <c r="H33" s="1"/>
      <c r="I33" s="118"/>
    </row>
    <row r="34" spans="1:9" s="119" customFormat="1" ht="26.4">
      <c r="A34" s="115">
        <f t="shared" ca="1" si="0"/>
        <v>13</v>
      </c>
      <c r="B34" s="1" t="s">
        <v>559</v>
      </c>
      <c r="C34" s="1" t="s">
        <v>560</v>
      </c>
      <c r="D34" s="112" t="s">
        <v>527</v>
      </c>
      <c r="E34" s="112" t="s">
        <v>561</v>
      </c>
      <c r="F34" s="1"/>
      <c r="G34" s="1"/>
      <c r="H34" s="1"/>
      <c r="I34" s="118"/>
    </row>
    <row r="35" spans="1:9" s="119" customFormat="1" ht="26.4">
      <c r="A35" s="115">
        <f t="shared" ca="1" si="0"/>
        <v>14</v>
      </c>
      <c r="B35" s="1" t="s">
        <v>562</v>
      </c>
      <c r="C35" s="1" t="s">
        <v>563</v>
      </c>
      <c r="D35" s="112" t="s">
        <v>527</v>
      </c>
      <c r="E35" s="112" t="s">
        <v>564</v>
      </c>
      <c r="F35" s="1"/>
      <c r="G35" s="1"/>
      <c r="H35" s="1"/>
      <c r="I35" s="118"/>
    </row>
    <row r="36" spans="1:9" s="190" customFormat="1" ht="39.6">
      <c r="A36" s="115">
        <f t="shared" ca="1" si="0"/>
        <v>15</v>
      </c>
      <c r="B36" s="1" t="s">
        <v>565</v>
      </c>
      <c r="C36" s="1" t="s">
        <v>566</v>
      </c>
      <c r="D36" s="112" t="s">
        <v>527</v>
      </c>
      <c r="E36" s="112" t="s">
        <v>567</v>
      </c>
      <c r="F36" s="1"/>
      <c r="G36" s="1"/>
      <c r="H36" s="1"/>
      <c r="I36" s="118"/>
    </row>
    <row r="37" spans="1:9" s="119" customFormat="1" ht="39.6">
      <c r="A37" s="115">
        <f t="shared" ca="1" si="0"/>
        <v>16</v>
      </c>
      <c r="B37" s="1" t="s">
        <v>568</v>
      </c>
      <c r="C37" s="1" t="s">
        <v>569</v>
      </c>
      <c r="D37" s="112" t="s">
        <v>527</v>
      </c>
      <c r="E37" s="112"/>
      <c r="F37" s="1"/>
      <c r="G37" s="1"/>
      <c r="H37" s="1"/>
      <c r="I37" s="118"/>
    </row>
    <row r="38" spans="1:9" s="119" customFormat="1" ht="39.6">
      <c r="A38" s="115">
        <f t="shared" ca="1" si="0"/>
        <v>17</v>
      </c>
      <c r="B38" s="1" t="s">
        <v>570</v>
      </c>
      <c r="C38" s="1" t="s">
        <v>571</v>
      </c>
      <c r="D38" s="112" t="s">
        <v>527</v>
      </c>
      <c r="E38" s="112" t="s">
        <v>572</v>
      </c>
      <c r="F38" s="1"/>
      <c r="G38" s="1"/>
      <c r="H38" s="1"/>
      <c r="I38" s="118"/>
    </row>
    <row r="39" spans="1:9" s="119" customFormat="1" ht="26.4">
      <c r="A39" s="115">
        <f t="shared" ca="1" si="0"/>
        <v>18</v>
      </c>
      <c r="B39" s="1" t="s">
        <v>573</v>
      </c>
      <c r="C39" s="1" t="s">
        <v>574</v>
      </c>
      <c r="D39" s="112" t="s">
        <v>527</v>
      </c>
      <c r="E39" s="112" t="s">
        <v>575</v>
      </c>
      <c r="F39" s="1"/>
      <c r="G39" s="1"/>
      <c r="H39" s="1"/>
      <c r="I39" s="118"/>
    </row>
    <row r="40" spans="1:9" s="119" customFormat="1" ht="26.4">
      <c r="A40" s="115">
        <f t="shared" ca="1" si="0"/>
        <v>19</v>
      </c>
      <c r="B40" s="1" t="s">
        <v>576</v>
      </c>
      <c r="C40" s="1" t="s">
        <v>577</v>
      </c>
      <c r="D40" s="112" t="s">
        <v>578</v>
      </c>
      <c r="E40" s="112" t="s">
        <v>579</v>
      </c>
      <c r="F40" s="1"/>
      <c r="G40" s="1"/>
      <c r="H40" s="1"/>
      <c r="I40" s="118"/>
    </row>
    <row r="41" spans="1:9" s="119" customFormat="1" ht="26.4">
      <c r="A41" s="115">
        <f t="shared" ca="1" si="0"/>
        <v>20</v>
      </c>
      <c r="B41" s="1" t="s">
        <v>580</v>
      </c>
      <c r="C41" s="1" t="s">
        <v>581</v>
      </c>
      <c r="D41" s="112" t="s">
        <v>527</v>
      </c>
      <c r="E41" s="112" t="s">
        <v>582</v>
      </c>
      <c r="F41" s="1"/>
      <c r="G41" s="1"/>
      <c r="H41" s="1"/>
      <c r="I41" s="118"/>
    </row>
    <row r="42" spans="1:9" s="190" customFormat="1" ht="26.4">
      <c r="A42" s="115">
        <f t="shared" ca="1" si="0"/>
        <v>21</v>
      </c>
      <c r="B42" s="1" t="s">
        <v>583</v>
      </c>
      <c r="C42" s="112" t="s">
        <v>584</v>
      </c>
      <c r="D42" s="184" t="s">
        <v>585</v>
      </c>
      <c r="E42" s="112"/>
      <c r="F42" s="1"/>
      <c r="G42" s="1"/>
      <c r="H42" s="1"/>
      <c r="I42" s="118"/>
    </row>
    <row r="43" spans="1:9" s="119" customFormat="1" ht="39.6">
      <c r="A43" s="115">
        <f t="shared" ca="1" si="0"/>
        <v>22</v>
      </c>
      <c r="B43" s="1" t="s">
        <v>586</v>
      </c>
      <c r="C43" s="1" t="s">
        <v>587</v>
      </c>
      <c r="D43" s="112" t="s">
        <v>588</v>
      </c>
      <c r="E43" s="112"/>
      <c r="F43" s="1"/>
      <c r="G43" s="1"/>
      <c r="H43" s="1"/>
      <c r="I43" s="118"/>
    </row>
    <row r="44" spans="1:9" s="119" customFormat="1" ht="26.4">
      <c r="A44" s="115">
        <f t="shared" ca="1" si="0"/>
        <v>23</v>
      </c>
      <c r="B44" s="1" t="s">
        <v>589</v>
      </c>
      <c r="C44" s="1" t="s">
        <v>590</v>
      </c>
      <c r="D44" s="112" t="s">
        <v>527</v>
      </c>
      <c r="E44" s="112" t="s">
        <v>591</v>
      </c>
      <c r="F44" s="1"/>
      <c r="G44" s="1"/>
      <c r="H44" s="1"/>
      <c r="I44" s="118"/>
    </row>
    <row r="45" spans="1:9" s="190" customFormat="1" ht="39.6">
      <c r="A45" s="115">
        <f t="shared" ca="1" si="0"/>
        <v>24</v>
      </c>
      <c r="B45" s="1" t="s">
        <v>592</v>
      </c>
      <c r="C45" s="1" t="s">
        <v>593</v>
      </c>
      <c r="D45" s="112" t="s">
        <v>527</v>
      </c>
      <c r="E45" s="112" t="s">
        <v>594</v>
      </c>
      <c r="F45" s="1"/>
      <c r="G45" s="1"/>
      <c r="H45" s="1"/>
      <c r="I45" s="118"/>
    </row>
    <row r="46" spans="1:9" s="190" customFormat="1" ht="26.4">
      <c r="A46" s="115">
        <f t="shared" ca="1" si="0"/>
        <v>25</v>
      </c>
      <c r="B46" s="1" t="s">
        <v>595</v>
      </c>
      <c r="C46" s="112" t="s">
        <v>596</v>
      </c>
      <c r="D46" s="112" t="s">
        <v>527</v>
      </c>
      <c r="E46" s="112" t="s">
        <v>597</v>
      </c>
      <c r="F46" s="1"/>
      <c r="G46" s="1"/>
      <c r="H46" s="1"/>
      <c r="I46" s="118"/>
    </row>
    <row r="47" spans="1:9" s="119" customFormat="1" ht="39.6">
      <c r="A47" s="115">
        <f t="shared" ca="1" si="0"/>
        <v>26</v>
      </c>
      <c r="B47" s="1" t="s">
        <v>598</v>
      </c>
      <c r="C47" s="1" t="s">
        <v>599</v>
      </c>
      <c r="D47" s="184" t="s">
        <v>585</v>
      </c>
      <c r="E47" s="112"/>
      <c r="F47" s="1"/>
      <c r="G47" s="1"/>
      <c r="H47" s="1"/>
      <c r="I47" s="118"/>
    </row>
    <row r="48" spans="1:9" s="126" customFormat="1" ht="13.8">
      <c r="A48" s="120"/>
      <c r="B48" s="189" t="s">
        <v>600</v>
      </c>
      <c r="C48" s="137"/>
      <c r="D48" s="136"/>
      <c r="E48" s="136"/>
      <c r="F48" s="137"/>
      <c r="G48" s="137"/>
      <c r="H48" s="137"/>
      <c r="I48" s="147"/>
    </row>
    <row r="49" spans="1:9" s="232" customFormat="1" ht="26.4">
      <c r="A49" s="227"/>
      <c r="B49" s="228" t="s">
        <v>524</v>
      </c>
      <c r="C49" s="229"/>
      <c r="D49" s="230"/>
      <c r="E49" s="230"/>
      <c r="F49" s="229"/>
      <c r="G49" s="229"/>
      <c r="H49" s="229"/>
      <c r="I49" s="231"/>
    </row>
    <row r="50" spans="1:9" s="119" customFormat="1" ht="39.6">
      <c r="A50" s="115">
        <f ca="1">IF(OFFSET(A50,-2,0) ="",OFFSET(A50,-3,0)+1,OFFSET(A50,-2,0)+1 )</f>
        <v>27</v>
      </c>
      <c r="B50" s="1" t="s">
        <v>601</v>
      </c>
      <c r="C50" s="1" t="s">
        <v>602</v>
      </c>
      <c r="D50" s="112" t="s">
        <v>603</v>
      </c>
      <c r="E50" s="112"/>
      <c r="F50" s="1"/>
      <c r="G50" s="1"/>
      <c r="H50" s="1"/>
      <c r="I50" s="118"/>
    </row>
    <row r="51" spans="1:9" s="119" customFormat="1" ht="26.4">
      <c r="A51" s="115">
        <f t="shared" ref="A51:A68" ca="1" si="1">IF(OFFSET(A51,-1,0) ="",OFFSET(A51,-2,0)+1,OFFSET(A51,-1,0)+1 )</f>
        <v>28</v>
      </c>
      <c r="B51" s="1" t="s">
        <v>539</v>
      </c>
      <c r="C51" s="1" t="s">
        <v>604</v>
      </c>
      <c r="D51" s="112" t="s">
        <v>603</v>
      </c>
      <c r="E51" s="112" t="s">
        <v>542</v>
      </c>
      <c r="F51" s="1"/>
      <c r="G51" s="1"/>
      <c r="H51" s="1"/>
      <c r="I51" s="118"/>
    </row>
    <row r="52" spans="1:9" s="119" customFormat="1" ht="26.4">
      <c r="A52" s="115">
        <f t="shared" ca="1" si="1"/>
        <v>29</v>
      </c>
      <c r="B52" s="1" t="s">
        <v>543</v>
      </c>
      <c r="C52" s="1" t="s">
        <v>605</v>
      </c>
      <c r="D52" s="112" t="s">
        <v>603</v>
      </c>
      <c r="E52" s="112">
        <v>2018</v>
      </c>
      <c r="F52" s="1"/>
      <c r="G52" s="1"/>
      <c r="H52" s="1"/>
      <c r="I52" s="118"/>
    </row>
    <row r="53" spans="1:9" s="119" customFormat="1" ht="39.6">
      <c r="A53" s="115">
        <f t="shared" ca="1" si="1"/>
        <v>30</v>
      </c>
      <c r="B53" s="1" t="s">
        <v>408</v>
      </c>
      <c r="C53" s="1" t="s">
        <v>606</v>
      </c>
      <c r="D53" s="112" t="s">
        <v>603</v>
      </c>
      <c r="E53" s="112" t="s">
        <v>548</v>
      </c>
      <c r="F53" s="1"/>
      <c r="G53" s="1"/>
      <c r="H53" s="1"/>
      <c r="I53" s="118"/>
    </row>
    <row r="54" spans="1:9" s="119" customFormat="1" ht="52.8">
      <c r="A54" s="115">
        <f t="shared" ca="1" si="1"/>
        <v>31</v>
      </c>
      <c r="B54" s="1" t="s">
        <v>553</v>
      </c>
      <c r="C54" s="1" t="s">
        <v>607</v>
      </c>
      <c r="D54" s="112" t="s">
        <v>608</v>
      </c>
      <c r="E54" s="112" t="s">
        <v>555</v>
      </c>
      <c r="F54" s="1"/>
      <c r="G54" s="1"/>
      <c r="H54" s="1"/>
      <c r="I54" s="118"/>
    </row>
    <row r="55" spans="1:9" s="119" customFormat="1" ht="39.6">
      <c r="A55" s="115">
        <f t="shared" ca="1" si="1"/>
        <v>32</v>
      </c>
      <c r="B55" s="1" t="s">
        <v>556</v>
      </c>
      <c r="C55" s="1" t="s">
        <v>609</v>
      </c>
      <c r="D55" s="112" t="s">
        <v>603</v>
      </c>
      <c r="E55" s="112" t="s">
        <v>558</v>
      </c>
      <c r="F55" s="1"/>
      <c r="G55" s="1"/>
      <c r="H55" s="1"/>
      <c r="I55" s="118"/>
    </row>
    <row r="56" spans="1:9" s="190" customFormat="1" ht="39.6">
      <c r="A56" s="115">
        <f t="shared" ca="1" si="1"/>
        <v>33</v>
      </c>
      <c r="B56" s="112" t="s">
        <v>559</v>
      </c>
      <c r="C56" s="1" t="s">
        <v>610</v>
      </c>
      <c r="D56" s="112" t="s">
        <v>603</v>
      </c>
      <c r="E56" s="112" t="s">
        <v>561</v>
      </c>
      <c r="F56" s="1"/>
      <c r="G56" s="1"/>
      <c r="H56" s="1"/>
      <c r="I56" s="118"/>
    </row>
    <row r="57" spans="1:9" s="190" customFormat="1" ht="39.6">
      <c r="A57" s="115">
        <f t="shared" ca="1" si="1"/>
        <v>34</v>
      </c>
      <c r="B57" s="112" t="s">
        <v>562</v>
      </c>
      <c r="C57" s="1" t="s">
        <v>611</v>
      </c>
      <c r="D57" s="112" t="s">
        <v>603</v>
      </c>
      <c r="E57" s="112" t="s">
        <v>564</v>
      </c>
      <c r="F57" s="1"/>
      <c r="G57" s="1"/>
      <c r="H57" s="1"/>
      <c r="I57" s="118"/>
    </row>
    <row r="58" spans="1:9" s="190" customFormat="1" ht="39.6">
      <c r="A58" s="115">
        <f t="shared" ca="1" si="1"/>
        <v>35</v>
      </c>
      <c r="B58" s="1" t="s">
        <v>565</v>
      </c>
      <c r="C58" s="1" t="s">
        <v>566</v>
      </c>
      <c r="D58" s="112" t="s">
        <v>603</v>
      </c>
      <c r="E58" s="112" t="s">
        <v>567</v>
      </c>
      <c r="F58" s="1"/>
      <c r="G58" s="1"/>
      <c r="H58" s="1"/>
      <c r="I58" s="118"/>
    </row>
    <row r="59" spans="1:9" s="119" customFormat="1" ht="39.6">
      <c r="A59" s="115">
        <f t="shared" ca="1" si="1"/>
        <v>36</v>
      </c>
      <c r="B59" s="1" t="s">
        <v>612</v>
      </c>
      <c r="C59" s="112" t="s">
        <v>613</v>
      </c>
      <c r="D59" s="112" t="s">
        <v>614</v>
      </c>
      <c r="E59" s="112" t="s">
        <v>615</v>
      </c>
      <c r="F59" s="1"/>
      <c r="G59" s="1"/>
      <c r="H59" s="1"/>
      <c r="I59" s="118"/>
    </row>
    <row r="60" spans="1:9" s="119" customFormat="1" ht="26.4">
      <c r="A60" s="115">
        <f t="shared" ca="1" si="1"/>
        <v>37</v>
      </c>
      <c r="B60" s="1" t="s">
        <v>573</v>
      </c>
      <c r="C60" s="112" t="s">
        <v>616</v>
      </c>
      <c r="D60" s="112" t="s">
        <v>617</v>
      </c>
      <c r="E60" s="112" t="s">
        <v>575</v>
      </c>
      <c r="F60" s="1"/>
      <c r="G60" s="1"/>
      <c r="H60" s="1"/>
      <c r="I60" s="118"/>
    </row>
    <row r="61" spans="1:9" s="119" customFormat="1" ht="39.6">
      <c r="A61" s="115">
        <f t="shared" ca="1" si="1"/>
        <v>38</v>
      </c>
      <c r="B61" s="1" t="s">
        <v>576</v>
      </c>
      <c r="C61" s="112" t="s">
        <v>613</v>
      </c>
      <c r="D61" s="112" t="s">
        <v>618</v>
      </c>
      <c r="E61" s="112" t="s">
        <v>619</v>
      </c>
      <c r="F61" s="1"/>
      <c r="G61" s="1"/>
      <c r="H61" s="1"/>
      <c r="I61" s="118"/>
    </row>
    <row r="62" spans="1:9" s="119" customFormat="1" ht="39.6">
      <c r="A62" s="115">
        <f t="shared" ca="1" si="1"/>
        <v>39</v>
      </c>
      <c r="B62" s="1" t="s">
        <v>580</v>
      </c>
      <c r="C62" s="112" t="s">
        <v>620</v>
      </c>
      <c r="D62" s="112" t="s">
        <v>621</v>
      </c>
      <c r="E62" s="112" t="s">
        <v>582</v>
      </c>
      <c r="F62" s="1"/>
      <c r="G62" s="1"/>
      <c r="H62" s="1"/>
      <c r="I62" s="118"/>
    </row>
    <row r="63" spans="1:9" s="190" customFormat="1" ht="26.4">
      <c r="A63" s="115">
        <f t="shared" ca="1" si="1"/>
        <v>40</v>
      </c>
      <c r="B63" s="1" t="s">
        <v>583</v>
      </c>
      <c r="C63" s="112" t="s">
        <v>584</v>
      </c>
      <c r="D63" s="112" t="s">
        <v>622</v>
      </c>
      <c r="E63" s="112"/>
      <c r="F63" s="1"/>
      <c r="G63" s="1"/>
      <c r="H63" s="1"/>
      <c r="I63" s="118"/>
    </row>
    <row r="64" spans="1:9" s="119" customFormat="1" ht="39.6">
      <c r="A64" s="115">
        <f t="shared" ca="1" si="1"/>
        <v>41</v>
      </c>
      <c r="B64" s="1" t="s">
        <v>589</v>
      </c>
      <c r="C64" s="112" t="s">
        <v>623</v>
      </c>
      <c r="D64" s="112" t="s">
        <v>617</v>
      </c>
      <c r="E64" s="112" t="s">
        <v>591</v>
      </c>
      <c r="F64" s="1"/>
      <c r="G64" s="1"/>
      <c r="H64" s="1"/>
      <c r="I64" s="118"/>
    </row>
    <row r="65" spans="1:9" s="190" customFormat="1" ht="26.4">
      <c r="A65" s="115">
        <f t="shared" ca="1" si="1"/>
        <v>42</v>
      </c>
      <c r="B65" s="1" t="s">
        <v>595</v>
      </c>
      <c r="C65" s="112" t="s">
        <v>596</v>
      </c>
      <c r="D65" s="112" t="s">
        <v>617</v>
      </c>
      <c r="E65" s="112" t="s">
        <v>597</v>
      </c>
      <c r="F65" s="1"/>
      <c r="G65" s="1"/>
      <c r="H65" s="1"/>
      <c r="I65" s="118"/>
    </row>
    <row r="66" spans="1:9" s="190" customFormat="1" ht="39.6">
      <c r="A66" s="115">
        <f t="shared" ca="1" si="1"/>
        <v>43</v>
      </c>
      <c r="B66" s="1" t="s">
        <v>592</v>
      </c>
      <c r="C66" s="1" t="s">
        <v>593</v>
      </c>
      <c r="D66" s="112" t="s">
        <v>617</v>
      </c>
      <c r="E66" s="112" t="s">
        <v>594</v>
      </c>
      <c r="F66" s="1"/>
      <c r="G66" s="1"/>
      <c r="H66" s="1"/>
      <c r="I66" s="118"/>
    </row>
    <row r="67" spans="1:9" s="119" customFormat="1" ht="39.6">
      <c r="A67" s="115">
        <f t="shared" ca="1" si="1"/>
        <v>44</v>
      </c>
      <c r="B67" s="1" t="s">
        <v>624</v>
      </c>
      <c r="C67" s="1" t="s">
        <v>599</v>
      </c>
      <c r="D67" s="112" t="s">
        <v>622</v>
      </c>
      <c r="E67" s="112"/>
      <c r="F67" s="1"/>
      <c r="G67" s="1"/>
      <c r="H67" s="1"/>
      <c r="I67" s="118"/>
    </row>
    <row r="68" spans="1:9" s="119" customFormat="1" ht="66">
      <c r="A68" s="115">
        <f t="shared" ca="1" si="1"/>
        <v>45</v>
      </c>
      <c r="B68" s="1" t="s">
        <v>625</v>
      </c>
      <c r="C68" s="1" t="s">
        <v>626</v>
      </c>
      <c r="D68" s="112" t="s">
        <v>627</v>
      </c>
      <c r="E68" s="112"/>
      <c r="F68" s="1"/>
      <c r="G68" s="1"/>
      <c r="H68" s="1"/>
      <c r="I68" s="118"/>
    </row>
    <row r="69" spans="1:9" s="236" customFormat="1" ht="13.8">
      <c r="A69" s="233"/>
      <c r="B69" s="189" t="s">
        <v>628</v>
      </c>
      <c r="C69" s="189"/>
      <c r="D69" s="234"/>
      <c r="E69" s="234"/>
      <c r="F69" s="189"/>
      <c r="G69" s="189"/>
      <c r="H69" s="189"/>
      <c r="I69" s="235"/>
    </row>
    <row r="70" spans="1:9" s="240" customFormat="1" ht="26.4">
      <c r="A70" s="237"/>
      <c r="B70" s="228" t="s">
        <v>629</v>
      </c>
      <c r="C70" s="228"/>
      <c r="D70" s="238"/>
      <c r="E70" s="238"/>
      <c r="F70" s="228"/>
      <c r="G70" s="228"/>
      <c r="H70" s="228"/>
      <c r="I70" s="239"/>
    </row>
    <row r="71" spans="1:9" s="119" customFormat="1" ht="39.6">
      <c r="A71" s="115">
        <f ca="1">IF(OFFSET(A71,-2,0) ="",OFFSET(A71,-3,0)+1,OFFSET(A71,-2,0)+1 )</f>
        <v>46</v>
      </c>
      <c r="B71" s="1" t="s">
        <v>630</v>
      </c>
      <c r="C71" s="1" t="s">
        <v>631</v>
      </c>
      <c r="D71" s="112" t="s">
        <v>632</v>
      </c>
      <c r="E71" s="112"/>
      <c r="F71" s="1"/>
      <c r="G71" s="1"/>
      <c r="H71" s="1"/>
      <c r="I71" s="118"/>
    </row>
    <row r="72" spans="1:9" s="119" customFormat="1" ht="79.2">
      <c r="A72" s="115">
        <f t="shared" ref="A72:A78" ca="1" si="2">IF(OFFSET(A72,-1,0) ="",OFFSET(A72,-2,0)+1,OFFSET(A72,-1,0)+1 )</f>
        <v>47</v>
      </c>
      <c r="B72" s="1" t="s">
        <v>633</v>
      </c>
      <c r="C72" s="1" t="s">
        <v>634</v>
      </c>
      <c r="D72" s="112" t="s">
        <v>635</v>
      </c>
      <c r="E72" s="112"/>
      <c r="F72" s="1"/>
      <c r="G72" s="1"/>
      <c r="H72" s="1"/>
      <c r="I72" s="118"/>
    </row>
    <row r="73" spans="1:9" s="119" customFormat="1" ht="79.2">
      <c r="A73" s="115">
        <f t="shared" ca="1" si="2"/>
        <v>48</v>
      </c>
      <c r="B73" s="1" t="s">
        <v>636</v>
      </c>
      <c r="C73" s="1" t="s">
        <v>637</v>
      </c>
      <c r="D73" s="112" t="s">
        <v>638</v>
      </c>
      <c r="E73" s="112"/>
      <c r="F73" s="1"/>
      <c r="G73" s="1"/>
      <c r="H73" s="1"/>
      <c r="I73" s="118"/>
    </row>
    <row r="74" spans="1:9" s="119" customFormat="1" ht="39.6">
      <c r="A74" s="115">
        <f t="shared" ca="1" si="2"/>
        <v>49</v>
      </c>
      <c r="B74" s="1" t="s">
        <v>639</v>
      </c>
      <c r="C74" s="1" t="s">
        <v>640</v>
      </c>
      <c r="D74" s="112" t="s">
        <v>641</v>
      </c>
      <c r="E74" s="112"/>
      <c r="F74" s="1"/>
      <c r="G74" s="1"/>
      <c r="H74" s="1"/>
      <c r="I74" s="118"/>
    </row>
    <row r="75" spans="1:9" s="119" customFormat="1" ht="52.8">
      <c r="A75" s="115">
        <f t="shared" ca="1" si="2"/>
        <v>50</v>
      </c>
      <c r="B75" s="1" t="s">
        <v>642</v>
      </c>
      <c r="C75" s="1" t="s">
        <v>643</v>
      </c>
      <c r="D75" s="112" t="s">
        <v>644</v>
      </c>
      <c r="E75" s="112"/>
      <c r="F75" s="1"/>
      <c r="G75" s="1"/>
      <c r="H75" s="1"/>
      <c r="I75" s="118"/>
    </row>
    <row r="76" spans="1:9" s="119" customFormat="1" ht="52.8">
      <c r="A76" s="115">
        <f t="shared" ca="1" si="2"/>
        <v>51</v>
      </c>
      <c r="B76" s="1" t="s">
        <v>645</v>
      </c>
      <c r="C76" s="1" t="s">
        <v>646</v>
      </c>
      <c r="D76" s="112" t="s">
        <v>647</v>
      </c>
      <c r="E76" s="112"/>
      <c r="F76" s="1"/>
      <c r="G76" s="1"/>
      <c r="H76" s="1"/>
      <c r="I76" s="118"/>
    </row>
    <row r="77" spans="1:9" s="119" customFormat="1" ht="52.8">
      <c r="A77" s="115">
        <f t="shared" ca="1" si="2"/>
        <v>52</v>
      </c>
      <c r="B77" s="1" t="s">
        <v>648</v>
      </c>
      <c r="C77" s="1" t="s">
        <v>649</v>
      </c>
      <c r="D77" s="112" t="s">
        <v>650</v>
      </c>
      <c r="E77" s="112"/>
      <c r="F77" s="1"/>
      <c r="G77" s="1"/>
      <c r="H77" s="1"/>
      <c r="I77" s="118"/>
    </row>
    <row r="78" spans="1:9" s="119" customFormat="1" ht="52.8">
      <c r="A78" s="115">
        <f t="shared" ca="1" si="2"/>
        <v>53</v>
      </c>
      <c r="B78" s="1" t="s">
        <v>651</v>
      </c>
      <c r="C78" s="1" t="s">
        <v>652</v>
      </c>
      <c r="D78" s="112" t="s">
        <v>653</v>
      </c>
      <c r="E78" s="112"/>
      <c r="F78" s="1"/>
      <c r="G78" s="1"/>
      <c r="H78" s="1"/>
      <c r="I78" s="118"/>
    </row>
    <row r="79" spans="1:9" s="126" customFormat="1" ht="13.8">
      <c r="A79" s="120"/>
      <c r="B79" s="241" t="s">
        <v>654</v>
      </c>
      <c r="C79" s="242"/>
      <c r="D79" s="243"/>
      <c r="E79" s="136"/>
      <c r="F79" s="137"/>
      <c r="G79" s="137"/>
      <c r="H79" s="137"/>
      <c r="I79" s="147"/>
    </row>
    <row r="80" spans="1:9" s="232" customFormat="1" ht="39.6">
      <c r="A80" s="244"/>
      <c r="B80" s="245" t="s">
        <v>655</v>
      </c>
      <c r="C80" s="246"/>
      <c r="D80" s="247"/>
      <c r="E80" s="230"/>
      <c r="F80" s="229"/>
      <c r="G80" s="229"/>
      <c r="H80" s="229"/>
      <c r="I80" s="231"/>
    </row>
    <row r="81" spans="1:9" s="119" customFormat="1" ht="52.8">
      <c r="A81" s="130">
        <f ca="1">IF(OFFSET(A81,-2,0) ="",OFFSET(A81,-3,0)+1,OFFSET(A81,-2,0)+1 )</f>
        <v>54</v>
      </c>
      <c r="B81" s="1" t="s">
        <v>656</v>
      </c>
      <c r="C81" s="248" t="s">
        <v>657</v>
      </c>
      <c r="D81" s="112" t="s">
        <v>658</v>
      </c>
      <c r="E81" s="112"/>
      <c r="F81" s="1"/>
      <c r="G81" s="1"/>
      <c r="H81" s="1"/>
      <c r="I81" s="118"/>
    </row>
    <row r="82" spans="1:9" s="119" customFormat="1" ht="52.8">
      <c r="A82" s="115">
        <f ca="1">IF(OFFSET(A82,-1,0) ="",OFFSET(A82,-2,0)+1,OFFSET(A82,-1,0)+1 )</f>
        <v>55</v>
      </c>
      <c r="B82" s="248" t="s">
        <v>659</v>
      </c>
      <c r="C82" s="248" t="s">
        <v>660</v>
      </c>
      <c r="D82" s="112" t="s">
        <v>661</v>
      </c>
      <c r="E82" s="112"/>
      <c r="F82" s="1"/>
      <c r="G82" s="1"/>
      <c r="H82" s="1"/>
      <c r="I82" s="118"/>
    </row>
    <row r="83" spans="1:9" s="119" customFormat="1" ht="39.6">
      <c r="A83" s="115">
        <f ca="1">IF(OFFSET(A83,-1,0) ="",OFFSET(A83,-2,0)+1,OFFSET(A83,-1,0)+1 )</f>
        <v>56</v>
      </c>
      <c r="B83" s="1" t="s">
        <v>662</v>
      </c>
      <c r="C83" s="248" t="s">
        <v>663</v>
      </c>
      <c r="D83" s="249" t="s">
        <v>664</v>
      </c>
      <c r="E83" s="112"/>
      <c r="F83" s="1"/>
      <c r="G83" s="1"/>
      <c r="H83" s="1"/>
      <c r="I83" s="118"/>
    </row>
    <row r="84" spans="1:9" s="126" customFormat="1" ht="13.8">
      <c r="A84" s="120"/>
      <c r="B84" s="377" t="s">
        <v>665</v>
      </c>
      <c r="C84" s="377"/>
      <c r="D84" s="377"/>
      <c r="E84" s="124"/>
      <c r="F84" s="125"/>
      <c r="G84" s="125"/>
      <c r="H84" s="125"/>
      <c r="I84" s="124"/>
    </row>
    <row r="85" spans="1:9" s="232" customFormat="1" ht="66">
      <c r="A85" s="244"/>
      <c r="B85" s="245" t="s">
        <v>666</v>
      </c>
      <c r="C85" s="246"/>
      <c r="D85" s="247"/>
      <c r="E85" s="230"/>
      <c r="F85" s="229"/>
      <c r="G85" s="229"/>
      <c r="H85" s="229"/>
      <c r="I85" s="231"/>
    </row>
    <row r="86" spans="1:9" s="119" customFormat="1" ht="52.8">
      <c r="A86" s="115">
        <f ca="1">IF(OFFSET(A86,-2,0) ="",OFFSET(A86,-3,0)+1,OFFSET(A86,-2,0)+1 )</f>
        <v>57</v>
      </c>
      <c r="B86" s="1" t="s">
        <v>667</v>
      </c>
      <c r="C86" s="1" t="s">
        <v>668</v>
      </c>
      <c r="D86" s="112" t="s">
        <v>669</v>
      </c>
      <c r="E86" s="112"/>
      <c r="F86" s="1"/>
      <c r="G86" s="1"/>
      <c r="H86" s="1"/>
      <c r="I86" s="115"/>
    </row>
    <row r="87" spans="1:9" s="119" customFormat="1" ht="52.8">
      <c r="A87" s="115">
        <f t="shared" ref="A87:A95" ca="1" si="3">IF(OFFSET(A87,-1,0) ="",OFFSET(A87,-2,0)+1,OFFSET(A87,-1,0)+1 )</f>
        <v>58</v>
      </c>
      <c r="B87" s="144" t="s">
        <v>670</v>
      </c>
      <c r="C87" s="1" t="s">
        <v>671</v>
      </c>
      <c r="D87" s="112" t="s">
        <v>672</v>
      </c>
      <c r="E87" s="112"/>
      <c r="F87" s="1"/>
      <c r="G87" s="1"/>
      <c r="H87" s="1"/>
      <c r="I87" s="115"/>
    </row>
    <row r="88" spans="1:9" s="119" customFormat="1" ht="52.8">
      <c r="A88" s="115">
        <f t="shared" ca="1" si="3"/>
        <v>59</v>
      </c>
      <c r="B88" s="144" t="s">
        <v>673</v>
      </c>
      <c r="C88" s="1" t="s">
        <v>674</v>
      </c>
      <c r="D88" s="112" t="s">
        <v>675</v>
      </c>
      <c r="E88" s="112"/>
      <c r="F88" s="1"/>
      <c r="G88" s="1"/>
      <c r="H88" s="1"/>
      <c r="I88" s="115"/>
    </row>
    <row r="89" spans="1:9" s="119" customFormat="1" ht="52.8">
      <c r="A89" s="115">
        <f t="shared" ca="1" si="3"/>
        <v>60</v>
      </c>
      <c r="B89" s="1" t="s">
        <v>676</v>
      </c>
      <c r="C89" s="1" t="s">
        <v>677</v>
      </c>
      <c r="D89" s="250" t="s">
        <v>678</v>
      </c>
      <c r="E89" s="112"/>
      <c r="F89" s="1"/>
      <c r="G89" s="1"/>
      <c r="H89" s="1"/>
      <c r="I89" s="115"/>
    </row>
    <row r="90" spans="1:9" s="190" customFormat="1" ht="39.6">
      <c r="A90" s="115">
        <f t="shared" ca="1" si="3"/>
        <v>61</v>
      </c>
      <c r="B90" s="1" t="s">
        <v>679</v>
      </c>
      <c r="C90" s="1" t="s">
        <v>680</v>
      </c>
      <c r="D90" s="250" t="s">
        <v>681</v>
      </c>
      <c r="E90" s="112"/>
      <c r="F90" s="1"/>
      <c r="G90" s="1"/>
      <c r="H90" s="1"/>
      <c r="I90" s="115"/>
    </row>
    <row r="91" spans="1:9" s="190" customFormat="1" ht="66">
      <c r="A91" s="115">
        <f t="shared" ca="1" si="3"/>
        <v>62</v>
      </c>
      <c r="B91" s="144" t="s">
        <v>682</v>
      </c>
      <c r="C91" s="1" t="s">
        <v>683</v>
      </c>
      <c r="D91" s="250" t="s">
        <v>684</v>
      </c>
      <c r="E91" s="112"/>
      <c r="F91" s="1"/>
      <c r="G91" s="1"/>
      <c r="H91" s="1"/>
      <c r="I91" s="115"/>
    </row>
    <row r="92" spans="1:9" s="190" customFormat="1" ht="66">
      <c r="A92" s="115">
        <f t="shared" ca="1" si="3"/>
        <v>63</v>
      </c>
      <c r="B92" s="144" t="s">
        <v>685</v>
      </c>
      <c r="C92" s="1" t="s">
        <v>686</v>
      </c>
      <c r="D92" s="250" t="s">
        <v>687</v>
      </c>
      <c r="E92" s="112"/>
      <c r="F92" s="1"/>
      <c r="G92" s="1"/>
      <c r="H92" s="1"/>
      <c r="I92" s="115"/>
    </row>
    <row r="93" spans="1:9" s="119" customFormat="1" ht="39.6">
      <c r="A93" s="115">
        <f t="shared" ca="1" si="3"/>
        <v>64</v>
      </c>
      <c r="B93" s="1" t="s">
        <v>688</v>
      </c>
      <c r="C93" s="1" t="s">
        <v>689</v>
      </c>
      <c r="D93" s="112" t="s">
        <v>690</v>
      </c>
      <c r="E93" s="112"/>
      <c r="F93" s="1"/>
      <c r="G93" s="1"/>
      <c r="H93" s="1"/>
      <c r="I93" s="118"/>
    </row>
    <row r="94" spans="1:9" s="119" customFormat="1" ht="39.6">
      <c r="A94" s="115">
        <f t="shared" ca="1" si="3"/>
        <v>65</v>
      </c>
      <c r="B94" s="1" t="s">
        <v>691</v>
      </c>
      <c r="C94" s="1" t="s">
        <v>692</v>
      </c>
      <c r="D94" s="112" t="s">
        <v>693</v>
      </c>
      <c r="E94" s="112"/>
      <c r="F94" s="1"/>
      <c r="G94" s="1"/>
      <c r="H94" s="1"/>
      <c r="I94" s="118"/>
    </row>
    <row r="95" spans="1:9" s="119" customFormat="1" ht="39.6">
      <c r="A95" s="115">
        <f t="shared" ca="1" si="3"/>
        <v>66</v>
      </c>
      <c r="B95" s="1" t="s">
        <v>694</v>
      </c>
      <c r="C95" s="1" t="s">
        <v>695</v>
      </c>
      <c r="D95" s="112" t="s">
        <v>696</v>
      </c>
      <c r="E95" s="112"/>
      <c r="F95" s="1"/>
      <c r="G95" s="1"/>
      <c r="H95" s="1"/>
      <c r="I95" s="118"/>
    </row>
  </sheetData>
  <mergeCells count="12">
    <mergeCell ref="B18:D18"/>
    <mergeCell ref="B84:D84"/>
    <mergeCell ref="B5:D5"/>
    <mergeCell ref="B6:D6"/>
    <mergeCell ref="B7:D7"/>
    <mergeCell ref="B8:D8"/>
    <mergeCell ref="F16:H16"/>
    <mergeCell ref="A1:D1"/>
    <mergeCell ref="A2:D2"/>
    <mergeCell ref="E2:E3"/>
    <mergeCell ref="C3:D3"/>
    <mergeCell ref="B4:D4"/>
  </mergeCells>
  <dataValidations count="4">
    <dataValidation showDropDown="1" showErrorMessage="1" sqref="F16:H17" xr:uid="{00000000-0002-0000-0600-000000000000}">
      <formula1>0</formula1>
      <formula2>0</formula2>
    </dataValidation>
    <dataValidation type="list" allowBlank="1" sqref="F19:H92" xr:uid="{00000000-0002-0000-0600-000001000000}">
      <formula1>$A$11:$A$15</formula1>
      <formula2>0</formula2>
    </dataValidation>
    <dataValidation type="list" allowBlank="1" showErrorMessage="1" sqref="F93:H148" xr:uid="{00000000-0002-0000-0600-000002000000}">
      <formula1>#REF!</formula1>
      <formula2>0</formula2>
    </dataValidation>
    <dataValidation allowBlank="1" showInputMessage="1" showErrorMessage="1" sqref="F18:H18" xr:uid="{00000000-0002-0000-0600-000003000000}">
      <formula1>0</formula1>
      <formula2>0</formula2>
    </dataValidation>
  </dataValidations>
  <pageMargins left="0.7" right="0.7" top="0.75" bottom="0.75" header="0.511811023622047" footer="0.511811023622047"/>
  <pageSetup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17"/>
  <sheetViews>
    <sheetView showGridLines="0" topLeftCell="A4" zoomScale="96" zoomScaleNormal="96" workbookViewId="0">
      <selection activeCell="B5" sqref="B5:D5"/>
    </sheetView>
  </sheetViews>
  <sheetFormatPr defaultColWidth="9.109375" defaultRowHeight="14.4"/>
  <cols>
    <col min="1" max="1" width="12.44140625" style="68" customWidth="1"/>
    <col min="2" max="2" width="35.109375" style="69" customWidth="1"/>
    <col min="3" max="4" width="35.109375" style="70" customWidth="1"/>
    <col min="5" max="5" width="32.109375" style="70" customWidth="1"/>
    <col min="6" max="8" width="9.6640625" style="70" hidden="1" customWidth="1"/>
    <col min="9" max="9" width="17.6640625" style="70" hidden="1" customWidth="1"/>
    <col min="10" max="10" width="26" style="414" customWidth="1"/>
    <col min="11" max="1024" width="9.109375" style="70"/>
  </cols>
  <sheetData>
    <row r="1" spans="1:24" s="28" customFormat="1" ht="13.8">
      <c r="A1" s="367"/>
      <c r="B1" s="367"/>
      <c r="C1" s="367"/>
      <c r="D1" s="367"/>
      <c r="E1" s="29"/>
      <c r="F1" s="29"/>
      <c r="G1" s="29"/>
      <c r="H1" s="29"/>
      <c r="I1" s="29"/>
      <c r="J1" s="407"/>
    </row>
    <row r="2" spans="1:24" s="28" customFormat="1" ht="31.5" customHeight="1">
      <c r="A2" s="368" t="s">
        <v>223</v>
      </c>
      <c r="B2" s="368"/>
      <c r="C2" s="368"/>
      <c r="D2" s="368"/>
      <c r="E2" s="369"/>
      <c r="F2" s="56"/>
      <c r="G2" s="56"/>
      <c r="H2" s="56"/>
      <c r="I2" s="56"/>
      <c r="J2" s="408"/>
    </row>
    <row r="3" spans="1:24" s="28" customFormat="1" ht="31.5" customHeight="1">
      <c r="A3" s="72"/>
      <c r="B3" s="73"/>
      <c r="C3" s="374"/>
      <c r="D3" s="374"/>
      <c r="E3" s="369"/>
      <c r="F3" s="56"/>
      <c r="G3" s="56"/>
      <c r="H3" s="56"/>
      <c r="I3" s="56"/>
      <c r="J3" s="408"/>
    </row>
    <row r="4" spans="1:24" s="76" customFormat="1" ht="12.75" customHeight="1">
      <c r="A4" s="74" t="s">
        <v>64</v>
      </c>
      <c r="B4" s="371" t="s">
        <v>1035</v>
      </c>
      <c r="C4" s="371"/>
      <c r="D4" s="371"/>
      <c r="E4" s="75"/>
      <c r="F4" s="75"/>
      <c r="G4" s="75"/>
      <c r="H4" s="73"/>
      <c r="I4" s="73"/>
      <c r="J4" s="411"/>
      <c r="X4" s="76" t="s">
        <v>92</v>
      </c>
    </row>
    <row r="5" spans="1:24" s="76" customFormat="1" ht="144.75" customHeight="1">
      <c r="A5" s="74" t="s">
        <v>58</v>
      </c>
      <c r="B5" s="371"/>
      <c r="C5" s="371"/>
      <c r="D5" s="371"/>
      <c r="E5" s="75"/>
      <c r="F5" s="75"/>
      <c r="G5" s="75"/>
      <c r="H5" s="73"/>
      <c r="I5" s="73"/>
      <c r="J5" s="411"/>
      <c r="X5" s="76" t="s">
        <v>93</v>
      </c>
    </row>
    <row r="6" spans="1:24" s="76" customFormat="1" ht="41.4" customHeight="1">
      <c r="A6" s="74" t="s">
        <v>94</v>
      </c>
      <c r="B6" s="371" t="s">
        <v>1034</v>
      </c>
      <c r="C6" s="371"/>
      <c r="D6" s="371"/>
      <c r="E6" s="75"/>
      <c r="F6" s="75"/>
      <c r="G6" s="75"/>
      <c r="H6" s="73"/>
      <c r="I6" s="73"/>
      <c r="J6" s="411"/>
    </row>
    <row r="7" spans="1:24" s="76" customFormat="1" ht="13.2">
      <c r="A7" s="74" t="s">
        <v>95</v>
      </c>
      <c r="B7" s="371"/>
      <c r="C7" s="371"/>
      <c r="D7" s="371"/>
      <c r="E7" s="75"/>
      <c r="F7" s="75"/>
      <c r="G7" s="75"/>
      <c r="H7" s="77"/>
      <c r="I7" s="73"/>
      <c r="J7" s="411"/>
      <c r="X7" s="78"/>
    </row>
    <row r="8" spans="1:24" s="79" customFormat="1" ht="13.2">
      <c r="A8" s="74" t="s">
        <v>97</v>
      </c>
      <c r="B8" s="372"/>
      <c r="C8" s="372"/>
      <c r="D8" s="372"/>
      <c r="E8" s="75"/>
      <c r="J8" s="412"/>
    </row>
    <row r="9" spans="1:24" s="79" customFormat="1" ht="13.2">
      <c r="A9" s="74" t="s">
        <v>98</v>
      </c>
      <c r="B9" s="80" t="str">
        <f>F17</f>
        <v>Internal Build 03112011</v>
      </c>
      <c r="C9" s="80" t="str">
        <f>G17</f>
        <v>Internal build 14112011</v>
      </c>
      <c r="D9" s="80" t="str">
        <f>H17</f>
        <v>External build 16112011</v>
      </c>
      <c r="J9" s="412"/>
    </row>
    <row r="10" spans="1:24" s="79" customFormat="1" ht="13.2">
      <c r="A10" s="74" t="s">
        <v>99</v>
      </c>
      <c r="B10" s="83">
        <f>SUM(B11:B14)</f>
        <v>0</v>
      </c>
      <c r="C10" s="83">
        <f>SUM(C11:C14)</f>
        <v>0</v>
      </c>
      <c r="D10" s="83">
        <f>SUM(D11:D14)</f>
        <v>0</v>
      </c>
      <c r="J10" s="412"/>
    </row>
    <row r="11" spans="1:24" s="79" customFormat="1" ht="13.2">
      <c r="A11" s="74" t="s">
        <v>37</v>
      </c>
      <c r="B11" s="85">
        <f>COUNTIF($F$18:$F$49639,"*Passed")</f>
        <v>0</v>
      </c>
      <c r="C11" s="85">
        <f>COUNTIF($G$18:$G$49639,"*Passed")</f>
        <v>0</v>
      </c>
      <c r="D11" s="85">
        <f>COUNTIF($H$18:$H$49639,"*Passed")</f>
        <v>0</v>
      </c>
      <c r="J11" s="412"/>
    </row>
    <row r="12" spans="1:24" s="79" customFormat="1" ht="13.2">
      <c r="A12" s="74" t="s">
        <v>39</v>
      </c>
      <c r="B12" s="85">
        <f>COUNTIF($F$18:$F$49359,"*Failed*")</f>
        <v>0</v>
      </c>
      <c r="C12" s="85">
        <f>COUNTIF($G$18:$G$49359,"*Failed*")</f>
        <v>0</v>
      </c>
      <c r="D12" s="85">
        <f>COUNTIF($H$18:$H$49359,"*Failed*")</f>
        <v>0</v>
      </c>
      <c r="J12" s="412"/>
    </row>
    <row r="13" spans="1:24" s="79" customFormat="1" ht="13.2">
      <c r="A13" s="74" t="s">
        <v>41</v>
      </c>
      <c r="B13" s="85">
        <f>COUNTIF($F$18:$F$49359,"*Not Run*")</f>
        <v>0</v>
      </c>
      <c r="C13" s="85">
        <f>COUNTIF($G$18:$G$49359,"*Not Run*")</f>
        <v>0</v>
      </c>
      <c r="D13" s="85">
        <f>COUNTIF($H$18:$H$49359,"*Not Run*")</f>
        <v>0</v>
      </c>
      <c r="E13" s="28"/>
      <c r="F13" s="28"/>
      <c r="G13" s="28"/>
      <c r="H13" s="28"/>
      <c r="I13" s="28"/>
      <c r="J13" s="412"/>
    </row>
    <row r="14" spans="1:24" s="79" customFormat="1" ht="13.2">
      <c r="A14" s="74" t="s">
        <v>100</v>
      </c>
      <c r="B14" s="85">
        <f>COUNTIF($F$18:$F$49359,"*NA*")</f>
        <v>0</v>
      </c>
      <c r="C14" s="85">
        <f>COUNTIF($G$18:$G$49359,"*NA*")</f>
        <v>0</v>
      </c>
      <c r="D14" s="85">
        <f>COUNTIF($H$18:$H$49359,"*NA*")</f>
        <v>0</v>
      </c>
      <c r="E14" s="157"/>
      <c r="F14" s="28"/>
      <c r="G14" s="28"/>
      <c r="H14" s="28"/>
      <c r="I14" s="28"/>
      <c r="J14" s="412"/>
    </row>
    <row r="15" spans="1:24" s="79" customFormat="1" ht="39.6">
      <c r="A15" s="74" t="s">
        <v>101</v>
      </c>
      <c r="B15" s="85">
        <f>COUNTIF($F$18:$F$49359,"*Passed in previous build*")</f>
        <v>0</v>
      </c>
      <c r="C15" s="85">
        <f>COUNTIF($G$18:$G$49359,"*Passed in previous build*")</f>
        <v>0</v>
      </c>
      <c r="D15" s="85">
        <f>COUNTIF($H$18:$H$49359,"*Passed in previous build*")</f>
        <v>0</v>
      </c>
      <c r="E15" s="28"/>
      <c r="F15" s="28"/>
      <c r="G15" s="28"/>
      <c r="H15" s="28"/>
      <c r="I15" s="28"/>
      <c r="J15" s="412"/>
    </row>
    <row r="16" spans="1:24" s="93" customFormat="1" ht="15" customHeight="1">
      <c r="A16" s="87"/>
      <c r="B16" s="88"/>
      <c r="C16" s="89"/>
      <c r="D16" s="221"/>
      <c r="E16" s="160"/>
      <c r="F16" s="375" t="s">
        <v>98</v>
      </c>
      <c r="G16" s="375"/>
      <c r="H16" s="375"/>
      <c r="I16" s="160"/>
      <c r="J16" s="411"/>
    </row>
    <row r="17" spans="1:10" s="93" customFormat="1" ht="39.6">
      <c r="A17" s="74" t="s">
        <v>102</v>
      </c>
      <c r="B17" s="94" t="s">
        <v>103</v>
      </c>
      <c r="C17" s="94" t="s">
        <v>104</v>
      </c>
      <c r="D17" s="94" t="s">
        <v>105</v>
      </c>
      <c r="E17" s="222" t="s">
        <v>106</v>
      </c>
      <c r="F17" s="94" t="s">
        <v>107</v>
      </c>
      <c r="G17" s="94" t="s">
        <v>108</v>
      </c>
      <c r="H17" s="94" t="s">
        <v>109</v>
      </c>
      <c r="I17" s="94" t="s">
        <v>110</v>
      </c>
      <c r="J17" s="411"/>
    </row>
    <row r="18" spans="1:10" s="431" customFormat="1" ht="15.75" customHeight="1">
      <c r="A18" s="427"/>
      <c r="B18" s="428" t="s">
        <v>224</v>
      </c>
      <c r="C18" s="428"/>
      <c r="D18" s="428"/>
      <c r="E18" s="429"/>
      <c r="F18" s="430"/>
      <c r="G18" s="430"/>
      <c r="H18" s="430"/>
      <c r="I18" s="429"/>
      <c r="J18" s="421"/>
    </row>
    <row r="19" spans="1:10" s="252" customFormat="1" ht="13.2">
      <c r="A19" s="175"/>
      <c r="B19" s="206" t="s">
        <v>330</v>
      </c>
      <c r="C19" s="176"/>
      <c r="D19" s="177"/>
      <c r="E19" s="186"/>
      <c r="F19" s="251"/>
      <c r="G19" s="251"/>
      <c r="H19" s="251"/>
      <c r="I19" s="186"/>
      <c r="J19" s="425"/>
    </row>
    <row r="20" spans="1:10" s="452" customFormat="1" ht="52.8">
      <c r="A20" s="438">
        <v>1</v>
      </c>
      <c r="B20" s="449" t="s">
        <v>697</v>
      </c>
      <c r="C20" s="439" t="s">
        <v>893</v>
      </c>
      <c r="D20" s="434" t="s">
        <v>894</v>
      </c>
      <c r="E20" s="440"/>
      <c r="F20" s="439"/>
      <c r="G20" s="439"/>
      <c r="H20" s="439"/>
      <c r="I20" s="450"/>
      <c r="J20" s="451"/>
    </row>
    <row r="21" spans="1:10" s="452" customFormat="1" ht="26.4">
      <c r="A21" s="438">
        <v>2</v>
      </c>
      <c r="B21" s="439" t="s">
        <v>231</v>
      </c>
      <c r="C21" s="439" t="s">
        <v>698</v>
      </c>
      <c r="D21" s="443" t="s">
        <v>699</v>
      </c>
      <c r="E21" s="440"/>
      <c r="F21" s="439"/>
      <c r="G21" s="439"/>
      <c r="H21" s="439"/>
      <c r="I21" s="450"/>
      <c r="J21" s="451"/>
    </row>
    <row r="22" spans="1:10" s="442" customFormat="1" ht="42" customHeight="1">
      <c r="A22" s="438">
        <f t="shared" ref="A22:A39" ca="1" si="0">IF(OFFSET(A22,-1,0) ="",OFFSET(A22,-2,0)+1,OFFSET(A22,-1,0)+1 )</f>
        <v>3</v>
      </c>
      <c r="B22" s="445" t="s">
        <v>700</v>
      </c>
      <c r="C22" s="445" t="s">
        <v>701</v>
      </c>
      <c r="D22" s="443" t="s">
        <v>702</v>
      </c>
      <c r="E22" s="443"/>
      <c r="F22" s="445"/>
      <c r="G22" s="445"/>
      <c r="H22" s="445"/>
      <c r="I22" s="441"/>
    </row>
    <row r="23" spans="1:10" s="444" customFormat="1" ht="76.5" customHeight="1">
      <c r="A23" s="438">
        <f t="shared" ca="1" si="0"/>
        <v>4</v>
      </c>
      <c r="B23" s="439" t="s">
        <v>703</v>
      </c>
      <c r="C23" s="439" t="s">
        <v>934</v>
      </c>
      <c r="D23" s="434" t="s">
        <v>895</v>
      </c>
      <c r="E23" s="440"/>
      <c r="F23" s="439"/>
      <c r="G23" s="439"/>
      <c r="H23" s="439"/>
      <c r="I23" s="441"/>
      <c r="J23" s="416"/>
    </row>
    <row r="24" spans="1:10" s="444" customFormat="1" ht="66">
      <c r="A24" s="438">
        <f t="shared" ca="1" si="0"/>
        <v>5</v>
      </c>
      <c r="B24" s="439" t="s">
        <v>704</v>
      </c>
      <c r="C24" s="439" t="s">
        <v>705</v>
      </c>
      <c r="D24" s="434" t="s">
        <v>895</v>
      </c>
      <c r="E24" s="440"/>
      <c r="F24" s="439"/>
      <c r="G24" s="439"/>
      <c r="H24" s="439"/>
      <c r="I24" s="441"/>
      <c r="J24" s="416"/>
    </row>
    <row r="25" spans="1:10" s="444" customFormat="1" ht="39.6">
      <c r="A25" s="438">
        <f t="shared" ca="1" si="0"/>
        <v>6</v>
      </c>
      <c r="B25" s="439" t="s">
        <v>706</v>
      </c>
      <c r="C25" s="439" t="s">
        <v>912</v>
      </c>
      <c r="D25" s="434" t="s">
        <v>895</v>
      </c>
      <c r="E25" s="440" t="s">
        <v>913</v>
      </c>
      <c r="F25" s="439"/>
      <c r="G25" s="439"/>
      <c r="H25" s="439"/>
      <c r="I25" s="441"/>
      <c r="J25" s="416"/>
    </row>
    <row r="26" spans="1:10" s="444" customFormat="1" ht="39.6">
      <c r="A26" s="438">
        <f t="shared" ca="1" si="0"/>
        <v>7</v>
      </c>
      <c r="B26" s="439" t="s">
        <v>707</v>
      </c>
      <c r="C26" s="439" t="s">
        <v>911</v>
      </c>
      <c r="D26" s="440" t="s">
        <v>708</v>
      </c>
      <c r="E26" s="440"/>
      <c r="F26" s="439"/>
      <c r="G26" s="439"/>
      <c r="H26" s="439"/>
      <c r="I26" s="441"/>
      <c r="J26" s="416"/>
    </row>
    <row r="27" spans="1:10" s="444" customFormat="1" ht="39.6">
      <c r="A27" s="438">
        <f t="shared" ca="1" si="0"/>
        <v>8</v>
      </c>
      <c r="B27" s="439" t="s">
        <v>965</v>
      </c>
      <c r="C27" s="439" t="s">
        <v>966</v>
      </c>
      <c r="D27" s="440" t="s">
        <v>708</v>
      </c>
      <c r="E27" s="440" t="s">
        <v>709</v>
      </c>
      <c r="F27" s="439"/>
      <c r="G27" s="439"/>
      <c r="H27" s="439"/>
      <c r="I27" s="441"/>
      <c r="J27" s="416"/>
    </row>
    <row r="28" spans="1:10" s="444" customFormat="1" ht="39.6">
      <c r="A28" s="438">
        <f t="shared" ca="1" si="0"/>
        <v>9</v>
      </c>
      <c r="B28" s="439" t="s">
        <v>967</v>
      </c>
      <c r="C28" s="439" t="s">
        <v>968</v>
      </c>
      <c r="D28" s="440" t="s">
        <v>708</v>
      </c>
      <c r="E28" s="440">
        <v>1</v>
      </c>
      <c r="F28" s="439"/>
      <c r="G28" s="439"/>
      <c r="H28" s="439"/>
      <c r="I28" s="441"/>
      <c r="J28" s="416"/>
    </row>
    <row r="29" spans="1:10" s="444" customFormat="1" ht="39.6">
      <c r="A29" s="438">
        <f t="shared" ca="1" si="0"/>
        <v>10</v>
      </c>
      <c r="B29" s="439" t="s">
        <v>710</v>
      </c>
      <c r="C29" s="439" t="s">
        <v>910</v>
      </c>
      <c r="D29" s="434" t="s">
        <v>896</v>
      </c>
      <c r="E29" s="440" t="s">
        <v>711</v>
      </c>
      <c r="F29" s="439"/>
      <c r="G29" s="439"/>
      <c r="H29" s="439"/>
      <c r="I29" s="441"/>
      <c r="J29" s="416"/>
    </row>
    <row r="30" spans="1:10" s="444" customFormat="1" ht="39.6">
      <c r="A30" s="438">
        <f t="shared" ca="1" si="0"/>
        <v>11</v>
      </c>
      <c r="B30" s="439" t="s">
        <v>712</v>
      </c>
      <c r="C30" s="439" t="s">
        <v>909</v>
      </c>
      <c r="D30" s="434" t="s">
        <v>897</v>
      </c>
      <c r="E30" s="440">
        <v>191104</v>
      </c>
      <c r="F30" s="439"/>
      <c r="G30" s="439"/>
      <c r="H30" s="439"/>
      <c r="I30" s="441"/>
      <c r="J30" s="416"/>
    </row>
    <row r="31" spans="1:10" s="444" customFormat="1" ht="39.6">
      <c r="A31" s="438">
        <f t="shared" ca="1" si="0"/>
        <v>12</v>
      </c>
      <c r="B31" s="439" t="s">
        <v>713</v>
      </c>
      <c r="C31" s="439" t="s">
        <v>908</v>
      </c>
      <c r="D31" s="434" t="s">
        <v>895</v>
      </c>
      <c r="E31" s="440" t="s">
        <v>1013</v>
      </c>
      <c r="F31" s="439"/>
      <c r="G31" s="439"/>
      <c r="H31" s="439"/>
      <c r="I31" s="441"/>
      <c r="J31" s="416"/>
    </row>
    <row r="32" spans="1:10" s="444" customFormat="1" ht="52.8" customHeight="1">
      <c r="A32" s="438">
        <f t="shared" ca="1" si="0"/>
        <v>13</v>
      </c>
      <c r="B32" s="439" t="s">
        <v>714</v>
      </c>
      <c r="C32" s="439" t="s">
        <v>907</v>
      </c>
      <c r="D32" s="409" t="s">
        <v>906</v>
      </c>
      <c r="E32" s="453" t="s">
        <v>715</v>
      </c>
      <c r="F32" s="439"/>
      <c r="G32" s="439"/>
      <c r="H32" s="439"/>
      <c r="I32" s="441"/>
      <c r="J32" s="416"/>
    </row>
    <row r="33" spans="1:10" s="444" customFormat="1" ht="39.6">
      <c r="A33" s="438">
        <f t="shared" ca="1" si="0"/>
        <v>14</v>
      </c>
      <c r="B33" s="439" t="s">
        <v>716</v>
      </c>
      <c r="C33" s="439" t="s">
        <v>938</v>
      </c>
      <c r="D33" s="434" t="s">
        <v>898</v>
      </c>
      <c r="E33" s="440" t="s">
        <v>717</v>
      </c>
      <c r="F33" s="439"/>
      <c r="G33" s="439"/>
      <c r="H33" s="439"/>
      <c r="I33" s="441"/>
      <c r="J33" s="416"/>
    </row>
    <row r="34" spans="1:10" s="444" customFormat="1" ht="39.6">
      <c r="A34" s="438">
        <f t="shared" ca="1" si="0"/>
        <v>15</v>
      </c>
      <c r="B34" s="439" t="s">
        <v>718</v>
      </c>
      <c r="C34" s="439" t="s">
        <v>937</v>
      </c>
      <c r="D34" s="434" t="s">
        <v>898</v>
      </c>
      <c r="E34" s="440" t="s">
        <v>719</v>
      </c>
      <c r="F34" s="439"/>
      <c r="G34" s="439"/>
      <c r="H34" s="439"/>
      <c r="I34" s="441"/>
      <c r="J34" s="416"/>
    </row>
    <row r="35" spans="1:10" s="444" customFormat="1" ht="39.6">
      <c r="A35" s="438">
        <f t="shared" ca="1" si="0"/>
        <v>16</v>
      </c>
      <c r="B35" s="439" t="s">
        <v>721</v>
      </c>
      <c r="C35" s="439" t="s">
        <v>939</v>
      </c>
      <c r="D35" s="434" t="s">
        <v>901</v>
      </c>
      <c r="E35" s="440"/>
      <c r="F35" s="439"/>
      <c r="G35" s="439"/>
      <c r="H35" s="439"/>
      <c r="I35" s="441"/>
      <c r="J35" s="416"/>
    </row>
    <row r="36" spans="1:10" s="444" customFormat="1" ht="79.2">
      <c r="A36" s="438">
        <f t="shared" ca="1" si="0"/>
        <v>17</v>
      </c>
      <c r="B36" s="409" t="s">
        <v>914</v>
      </c>
      <c r="C36" s="409" t="s">
        <v>915</v>
      </c>
      <c r="D36" s="409" t="s">
        <v>905</v>
      </c>
      <c r="E36" s="440"/>
      <c r="F36" s="439"/>
      <c r="G36" s="439"/>
      <c r="H36" s="439"/>
      <c r="I36" s="441"/>
      <c r="J36" s="416"/>
    </row>
    <row r="37" spans="1:10" s="444" customFormat="1" ht="39.6">
      <c r="A37" s="438">
        <f t="shared" ca="1" si="0"/>
        <v>18</v>
      </c>
      <c r="B37" s="439" t="s">
        <v>899</v>
      </c>
      <c r="C37" s="439" t="s">
        <v>936</v>
      </c>
      <c r="D37" s="434" t="s">
        <v>900</v>
      </c>
      <c r="E37" s="440"/>
      <c r="F37" s="439"/>
      <c r="G37" s="439"/>
      <c r="H37" s="439"/>
      <c r="I37" s="441"/>
      <c r="J37" s="416"/>
    </row>
    <row r="38" spans="1:10" s="444" customFormat="1" ht="39.6">
      <c r="A38" s="438">
        <f t="shared" ca="1" si="0"/>
        <v>19</v>
      </c>
      <c r="B38" s="439" t="s">
        <v>722</v>
      </c>
      <c r="C38" s="439" t="s">
        <v>935</v>
      </c>
      <c r="D38" s="434" t="s">
        <v>901</v>
      </c>
      <c r="E38" s="440"/>
      <c r="F38" s="439"/>
      <c r="G38" s="439"/>
      <c r="H38" s="439"/>
      <c r="I38" s="441"/>
      <c r="J38" s="416"/>
    </row>
    <row r="39" spans="1:10" s="444" customFormat="1" ht="26.4">
      <c r="A39" s="438">
        <f t="shared" ca="1" si="0"/>
        <v>20</v>
      </c>
      <c r="B39" s="439" t="s">
        <v>723</v>
      </c>
      <c r="C39" s="439" t="s">
        <v>724</v>
      </c>
      <c r="D39" s="440" t="s">
        <v>512</v>
      </c>
      <c r="E39" s="440"/>
      <c r="F39" s="439"/>
      <c r="G39" s="439"/>
      <c r="H39" s="439"/>
      <c r="I39" s="441"/>
      <c r="J39" s="416"/>
    </row>
    <row r="40" spans="1:10" s="253" customFormat="1" ht="13.8">
      <c r="A40" s="233"/>
      <c r="B40" s="189" t="s">
        <v>387</v>
      </c>
      <c r="C40" s="189"/>
      <c r="D40" s="234"/>
      <c r="E40" s="234"/>
      <c r="F40" s="189"/>
      <c r="G40" s="189"/>
      <c r="H40" s="189"/>
      <c r="I40" s="235"/>
      <c r="J40" s="426"/>
    </row>
    <row r="41" spans="1:10" s="442" customFormat="1" ht="42.6" customHeight="1">
      <c r="A41" s="438">
        <f t="shared" ref="A41:A53" ca="1" si="1">IF(OFFSET(A41,-1,0) ="",OFFSET(A41,-2,0)+1,OFFSET(A41,-1,0)+1 )</f>
        <v>21</v>
      </c>
      <c r="B41" s="439" t="s">
        <v>725</v>
      </c>
      <c r="C41" s="439" t="s">
        <v>726</v>
      </c>
      <c r="D41" s="434" t="s">
        <v>926</v>
      </c>
      <c r="E41" s="440"/>
      <c r="F41" s="439"/>
      <c r="G41" s="439"/>
      <c r="H41" s="439"/>
      <c r="I41" s="441"/>
    </row>
    <row r="42" spans="1:10" s="444" customFormat="1" ht="42.6" customHeight="1">
      <c r="A42" s="438">
        <f t="shared" ca="1" si="1"/>
        <v>22</v>
      </c>
      <c r="B42" s="439" t="s">
        <v>231</v>
      </c>
      <c r="C42" s="439" t="s">
        <v>726</v>
      </c>
      <c r="D42" s="443" t="s">
        <v>727</v>
      </c>
      <c r="E42" s="440"/>
      <c r="F42" s="439"/>
      <c r="G42" s="439"/>
      <c r="H42" s="439"/>
      <c r="I42" s="441"/>
      <c r="J42" s="416"/>
    </row>
    <row r="43" spans="1:10" s="442" customFormat="1" ht="42.6" customHeight="1">
      <c r="A43" s="438">
        <f t="shared" ca="1" si="1"/>
        <v>23</v>
      </c>
      <c r="B43" s="445" t="s">
        <v>728</v>
      </c>
      <c r="C43" s="445" t="s">
        <v>729</v>
      </c>
      <c r="D43" s="443" t="s">
        <v>730</v>
      </c>
      <c r="E43" s="443"/>
      <c r="F43" s="445"/>
      <c r="G43" s="445"/>
      <c r="H43" s="445"/>
      <c r="I43" s="441"/>
    </row>
    <row r="44" spans="1:10" s="444" customFormat="1" ht="42.6" customHeight="1">
      <c r="A44" s="438">
        <f t="shared" ca="1" si="1"/>
        <v>24</v>
      </c>
      <c r="B44" s="439" t="s">
        <v>731</v>
      </c>
      <c r="C44" s="439" t="s">
        <v>940</v>
      </c>
      <c r="D44" s="434" t="s">
        <v>897</v>
      </c>
      <c r="E44" s="440"/>
      <c r="F44" s="439"/>
      <c r="G44" s="439"/>
      <c r="H44" s="439"/>
      <c r="I44" s="441"/>
      <c r="J44" s="416"/>
    </row>
    <row r="45" spans="1:10" s="444" customFormat="1" ht="42.6" customHeight="1">
      <c r="A45" s="438">
        <f t="shared" ca="1" si="1"/>
        <v>25</v>
      </c>
      <c r="B45" s="439" t="s">
        <v>732</v>
      </c>
      <c r="C45" s="439" t="s">
        <v>941</v>
      </c>
      <c r="D45" s="434" t="s">
        <v>904</v>
      </c>
      <c r="E45" s="440"/>
      <c r="F45" s="439"/>
      <c r="G45" s="439"/>
      <c r="H45" s="439"/>
      <c r="I45" s="441"/>
      <c r="J45" s="416"/>
    </row>
    <row r="46" spans="1:10" s="442" customFormat="1" ht="42.6" customHeight="1">
      <c r="A46" s="438">
        <f t="shared" ca="1" si="1"/>
        <v>26</v>
      </c>
      <c r="B46" s="439" t="s">
        <v>733</v>
      </c>
      <c r="C46" s="439" t="s">
        <v>942</v>
      </c>
      <c r="D46" s="434" t="s">
        <v>904</v>
      </c>
      <c r="E46" s="440"/>
      <c r="F46" s="439"/>
      <c r="G46" s="439"/>
      <c r="H46" s="439"/>
      <c r="I46" s="441"/>
    </row>
    <row r="47" spans="1:10" s="436" customFormat="1" ht="42.6" customHeight="1">
      <c r="A47" s="432">
        <f t="shared" ca="1" si="1"/>
        <v>27</v>
      </c>
      <c r="B47" s="433" t="s">
        <v>539</v>
      </c>
      <c r="C47" s="433" t="s">
        <v>734</v>
      </c>
      <c r="D47" s="434" t="s">
        <v>902</v>
      </c>
      <c r="E47" s="434" t="s">
        <v>994</v>
      </c>
      <c r="F47" s="433"/>
      <c r="G47" s="433"/>
      <c r="H47" s="433"/>
      <c r="I47" s="435"/>
      <c r="J47" s="416"/>
    </row>
    <row r="48" spans="1:10" s="436" customFormat="1" ht="42.6" customHeight="1">
      <c r="A48" s="432">
        <f t="shared" ca="1" si="1"/>
        <v>28</v>
      </c>
      <c r="B48" s="433" t="s">
        <v>408</v>
      </c>
      <c r="C48" s="433" t="s">
        <v>735</v>
      </c>
      <c r="D48" s="434" t="s">
        <v>903</v>
      </c>
      <c r="E48" s="434" t="s">
        <v>993</v>
      </c>
      <c r="F48" s="433"/>
      <c r="G48" s="433"/>
      <c r="H48" s="433"/>
      <c r="I48" s="435"/>
      <c r="J48" s="416"/>
    </row>
    <row r="49" spans="1:10" s="436" customFormat="1" ht="42.6" customHeight="1">
      <c r="A49" s="432">
        <f t="shared" ca="1" si="1"/>
        <v>29</v>
      </c>
      <c r="B49" s="409" t="s">
        <v>916</v>
      </c>
      <c r="C49" s="409" t="s">
        <v>917</v>
      </c>
      <c r="D49" s="409" t="s">
        <v>918</v>
      </c>
      <c r="E49" s="434"/>
      <c r="F49" s="433"/>
      <c r="G49" s="433"/>
      <c r="H49" s="433"/>
      <c r="I49" s="435"/>
      <c r="J49" s="416"/>
    </row>
    <row r="50" spans="1:10" s="436" customFormat="1" ht="42.6" customHeight="1">
      <c r="A50" s="432">
        <f t="shared" ca="1" si="1"/>
        <v>30</v>
      </c>
      <c r="B50" s="437" t="s">
        <v>919</v>
      </c>
      <c r="C50" s="409" t="s">
        <v>943</v>
      </c>
      <c r="D50" s="434" t="s">
        <v>944</v>
      </c>
      <c r="E50" s="434" t="s">
        <v>720</v>
      </c>
      <c r="F50" s="433"/>
      <c r="G50" s="433"/>
      <c r="H50" s="433"/>
      <c r="I50" s="435"/>
      <c r="J50" s="416"/>
    </row>
    <row r="51" spans="1:10" s="444" customFormat="1" ht="42.6" customHeight="1">
      <c r="A51" s="438">
        <f t="shared" ca="1" si="1"/>
        <v>31</v>
      </c>
      <c r="B51" s="439" t="s">
        <v>736</v>
      </c>
      <c r="C51" s="439" t="s">
        <v>960</v>
      </c>
      <c r="D51" s="434" t="s">
        <v>962</v>
      </c>
      <c r="E51" s="440"/>
      <c r="F51" s="439"/>
      <c r="G51" s="439"/>
      <c r="H51" s="439"/>
      <c r="I51" s="441"/>
      <c r="J51" s="416"/>
    </row>
    <row r="52" spans="1:10" s="444" customFormat="1" ht="39.6">
      <c r="A52" s="438">
        <f t="shared" ca="1" si="1"/>
        <v>32</v>
      </c>
      <c r="B52" s="439" t="s">
        <v>722</v>
      </c>
      <c r="C52" s="439" t="s">
        <v>961</v>
      </c>
      <c r="D52" s="434" t="s">
        <v>962</v>
      </c>
      <c r="E52" s="440"/>
      <c r="F52" s="439"/>
      <c r="G52" s="439"/>
      <c r="H52" s="439"/>
      <c r="I52" s="441"/>
      <c r="J52" s="416"/>
    </row>
    <row r="53" spans="1:10" s="444" customFormat="1" ht="26.4">
      <c r="A53" s="438">
        <f t="shared" ca="1" si="1"/>
        <v>33</v>
      </c>
      <c r="B53" s="439" t="s">
        <v>723</v>
      </c>
      <c r="C53" s="439" t="s">
        <v>724</v>
      </c>
      <c r="D53" s="440" t="s">
        <v>512</v>
      </c>
      <c r="E53" s="440"/>
      <c r="F53" s="439"/>
      <c r="G53" s="439"/>
      <c r="H53" s="439"/>
      <c r="I53" s="441"/>
      <c r="J53" s="416"/>
    </row>
    <row r="54" spans="1:10" s="126" customFormat="1" ht="13.2" customHeight="1">
      <c r="A54" s="120"/>
      <c r="B54" s="189" t="s">
        <v>737</v>
      </c>
      <c r="C54" s="137"/>
      <c r="D54" s="136"/>
      <c r="E54" s="136"/>
      <c r="F54" s="137"/>
      <c r="G54" s="137"/>
      <c r="H54" s="137"/>
      <c r="I54" s="147"/>
      <c r="J54" s="425"/>
    </row>
    <row r="55" spans="1:10" s="444" customFormat="1" ht="52.8">
      <c r="A55" s="438">
        <f ca="1">IF(OFFSET(A55,-2,0) ="",OFFSET(A55,-3,0)+1,OFFSET(A55,-2,0)+1 )</f>
        <v>34</v>
      </c>
      <c r="B55" s="439" t="s">
        <v>738</v>
      </c>
      <c r="C55" s="439" t="s">
        <v>739</v>
      </c>
      <c r="D55" s="434" t="s">
        <v>925</v>
      </c>
      <c r="E55" s="440"/>
      <c r="F55" s="439"/>
      <c r="G55" s="439"/>
      <c r="H55" s="439"/>
      <c r="I55" s="441"/>
      <c r="J55" s="416"/>
    </row>
    <row r="56" spans="1:10" s="444" customFormat="1" ht="26.4">
      <c r="A56" s="438">
        <f t="shared" ref="A56:A74" ca="1" si="2">IF(OFFSET(A56,-1,0) ="",OFFSET(A56,-2,0)+1,OFFSET(A56,-1,0)+1 )</f>
        <v>35</v>
      </c>
      <c r="B56" s="439" t="s">
        <v>231</v>
      </c>
      <c r="C56" s="439" t="s">
        <v>739</v>
      </c>
      <c r="D56" s="443" t="s">
        <v>699</v>
      </c>
      <c r="E56" s="440"/>
      <c r="F56" s="439"/>
      <c r="G56" s="439"/>
      <c r="H56" s="439"/>
      <c r="I56" s="441"/>
      <c r="J56" s="416"/>
    </row>
    <row r="57" spans="1:10" s="442" customFormat="1" ht="52.8">
      <c r="A57" s="438">
        <f t="shared" ca="1" si="2"/>
        <v>36</v>
      </c>
      <c r="B57" s="445" t="s">
        <v>740</v>
      </c>
      <c r="C57" s="445" t="s">
        <v>741</v>
      </c>
      <c r="D57" s="443" t="s">
        <v>742</v>
      </c>
      <c r="E57" s="443"/>
      <c r="F57" s="445"/>
      <c r="G57" s="445"/>
      <c r="H57" s="445"/>
      <c r="I57" s="441"/>
    </row>
    <row r="58" spans="1:10" s="444" customFormat="1" ht="39.6">
      <c r="A58" s="438">
        <f t="shared" ca="1" si="2"/>
        <v>37</v>
      </c>
      <c r="B58" s="439" t="s">
        <v>743</v>
      </c>
      <c r="C58" s="439" t="s">
        <v>945</v>
      </c>
      <c r="D58" s="434" t="s">
        <v>895</v>
      </c>
      <c r="E58" s="440"/>
      <c r="F58" s="439"/>
      <c r="G58" s="439"/>
      <c r="H58" s="439"/>
      <c r="I58" s="441"/>
      <c r="J58" s="416"/>
    </row>
    <row r="59" spans="1:10" s="444" customFormat="1" ht="39.6">
      <c r="A59" s="438">
        <f t="shared" ca="1" si="2"/>
        <v>38</v>
      </c>
      <c r="B59" s="439" t="s">
        <v>744</v>
      </c>
      <c r="C59" s="439" t="s">
        <v>946</v>
      </c>
      <c r="D59" s="434" t="s">
        <v>895</v>
      </c>
      <c r="E59" s="440"/>
      <c r="F59" s="439"/>
      <c r="G59" s="439"/>
      <c r="H59" s="439"/>
      <c r="I59" s="441"/>
      <c r="J59" s="416"/>
    </row>
    <row r="60" spans="1:10" s="444" customFormat="1" ht="39.6">
      <c r="A60" s="438">
        <f t="shared" ca="1" si="2"/>
        <v>39</v>
      </c>
      <c r="B60" s="439" t="s">
        <v>745</v>
      </c>
      <c r="C60" s="439" t="s">
        <v>947</v>
      </c>
      <c r="D60" s="434" t="s">
        <v>895</v>
      </c>
      <c r="E60" s="440"/>
      <c r="F60" s="439"/>
      <c r="G60" s="439"/>
      <c r="H60" s="439"/>
      <c r="I60" s="441"/>
      <c r="J60" s="416"/>
    </row>
    <row r="61" spans="1:10" s="444" customFormat="1" ht="39.6">
      <c r="A61" s="438">
        <f t="shared" ca="1" si="2"/>
        <v>40</v>
      </c>
      <c r="B61" s="439" t="s">
        <v>746</v>
      </c>
      <c r="C61" s="439" t="s">
        <v>948</v>
      </c>
      <c r="D61" s="440" t="s">
        <v>747</v>
      </c>
      <c r="E61" s="440"/>
      <c r="F61" s="439"/>
      <c r="G61" s="439"/>
      <c r="H61" s="439"/>
      <c r="I61" s="441"/>
      <c r="J61" s="416"/>
    </row>
    <row r="62" spans="1:10" s="444" customFormat="1" ht="39.6">
      <c r="A62" s="438">
        <f t="shared" ca="1" si="2"/>
        <v>41</v>
      </c>
      <c r="B62" s="439" t="s">
        <v>748</v>
      </c>
      <c r="C62" s="439" t="s">
        <v>949</v>
      </c>
      <c r="D62" s="440" t="s">
        <v>747</v>
      </c>
      <c r="E62" s="440"/>
      <c r="F62" s="439"/>
      <c r="G62" s="439"/>
      <c r="H62" s="439"/>
      <c r="I62" s="441"/>
      <c r="J62" s="416"/>
    </row>
    <row r="63" spans="1:10" s="442" customFormat="1" ht="39.6">
      <c r="A63" s="438">
        <f t="shared" ca="1" si="2"/>
        <v>42</v>
      </c>
      <c r="B63" s="434" t="s">
        <v>920</v>
      </c>
      <c r="C63" s="439" t="s">
        <v>950</v>
      </c>
      <c r="D63" s="440" t="s">
        <v>747</v>
      </c>
      <c r="E63" s="440" t="s">
        <v>922</v>
      </c>
      <c r="F63" s="439"/>
      <c r="G63" s="439"/>
      <c r="H63" s="439"/>
      <c r="I63" s="441"/>
    </row>
    <row r="64" spans="1:10" s="442" customFormat="1" ht="39.6">
      <c r="A64" s="438">
        <f t="shared" ca="1" si="2"/>
        <v>43</v>
      </c>
      <c r="B64" s="434" t="s">
        <v>921</v>
      </c>
      <c r="C64" s="439" t="s">
        <v>951</v>
      </c>
      <c r="D64" s="440" t="s">
        <v>747</v>
      </c>
      <c r="E64" s="440" t="s">
        <v>923</v>
      </c>
      <c r="F64" s="439"/>
      <c r="G64" s="439"/>
      <c r="H64" s="439"/>
      <c r="I64" s="441"/>
    </row>
    <row r="65" spans="1:10" s="444" customFormat="1" ht="39.6">
      <c r="A65" s="438">
        <f t="shared" ca="1" si="2"/>
        <v>44</v>
      </c>
      <c r="B65" s="439" t="s">
        <v>543</v>
      </c>
      <c r="C65" s="439" t="s">
        <v>952</v>
      </c>
      <c r="D65" s="434" t="s">
        <v>924</v>
      </c>
      <c r="E65" s="440">
        <v>123</v>
      </c>
      <c r="F65" s="439"/>
      <c r="G65" s="439"/>
      <c r="H65" s="439"/>
      <c r="I65" s="441"/>
      <c r="J65" s="416"/>
    </row>
    <row r="66" spans="1:10" s="442" customFormat="1" ht="39.6">
      <c r="A66" s="438">
        <f t="shared" ca="1" si="2"/>
        <v>45</v>
      </c>
      <c r="B66" s="439" t="s">
        <v>539</v>
      </c>
      <c r="C66" s="439" t="s">
        <v>953</v>
      </c>
      <c r="D66" s="434" t="s">
        <v>896</v>
      </c>
      <c r="E66" s="440" t="s">
        <v>1009</v>
      </c>
      <c r="F66" s="439"/>
      <c r="G66" s="439"/>
      <c r="H66" s="439"/>
      <c r="I66" s="441"/>
    </row>
    <row r="67" spans="1:10" s="444" customFormat="1" ht="39.6">
      <c r="A67" s="438">
        <f t="shared" ca="1" si="2"/>
        <v>46</v>
      </c>
      <c r="B67" s="439" t="s">
        <v>408</v>
      </c>
      <c r="C67" s="439" t="s">
        <v>954</v>
      </c>
      <c r="D67" s="434" t="s">
        <v>896</v>
      </c>
      <c r="E67" s="454" t="s">
        <v>1010</v>
      </c>
      <c r="F67" s="439"/>
      <c r="G67" s="439"/>
      <c r="H67" s="439"/>
      <c r="I67" s="441"/>
      <c r="J67" s="416"/>
    </row>
    <row r="68" spans="1:10" s="444" customFormat="1" ht="39.6">
      <c r="A68" s="438">
        <f t="shared" ca="1" si="2"/>
        <v>47</v>
      </c>
      <c r="B68" s="439" t="s">
        <v>749</v>
      </c>
      <c r="C68" s="439" t="s">
        <v>955</v>
      </c>
      <c r="D68" s="434" t="s">
        <v>898</v>
      </c>
      <c r="E68" s="440" t="s">
        <v>1011</v>
      </c>
      <c r="F68" s="439"/>
      <c r="G68" s="439"/>
      <c r="H68" s="439"/>
      <c r="I68" s="441"/>
      <c r="J68" s="416"/>
    </row>
    <row r="69" spans="1:10" s="444" customFormat="1" ht="39.6">
      <c r="A69" s="438">
        <f t="shared" ca="1" si="2"/>
        <v>48</v>
      </c>
      <c r="B69" s="439" t="s">
        <v>716</v>
      </c>
      <c r="C69" s="439" t="s">
        <v>956</v>
      </c>
      <c r="D69" s="434" t="s">
        <v>898</v>
      </c>
      <c r="E69" s="440" t="s">
        <v>1012</v>
      </c>
      <c r="F69" s="439"/>
      <c r="G69" s="439"/>
      <c r="H69" s="439"/>
      <c r="I69" s="441"/>
      <c r="J69" s="416"/>
    </row>
    <row r="70" spans="1:10" s="444" customFormat="1" ht="39.6">
      <c r="A70" s="438">
        <f t="shared" ca="1" si="2"/>
        <v>49</v>
      </c>
      <c r="B70" s="439" t="s">
        <v>718</v>
      </c>
      <c r="C70" s="439" t="s">
        <v>957</v>
      </c>
      <c r="D70" s="434" t="s">
        <v>898</v>
      </c>
      <c r="E70" s="440" t="s">
        <v>1011</v>
      </c>
      <c r="F70" s="439"/>
      <c r="G70" s="439"/>
      <c r="H70" s="439"/>
      <c r="I70" s="441"/>
      <c r="J70" s="416"/>
    </row>
    <row r="71" spans="1:10" s="444" customFormat="1" ht="39.6">
      <c r="A71" s="438">
        <f t="shared" ca="1" si="2"/>
        <v>50</v>
      </c>
      <c r="B71" s="439" t="s">
        <v>899</v>
      </c>
      <c r="C71" s="439" t="s">
        <v>963</v>
      </c>
      <c r="D71" s="434" t="s">
        <v>964</v>
      </c>
      <c r="E71" s="440"/>
      <c r="F71" s="439"/>
      <c r="G71" s="439"/>
      <c r="H71" s="439"/>
      <c r="I71" s="441"/>
      <c r="J71" s="416"/>
    </row>
    <row r="72" spans="1:10" s="444" customFormat="1" ht="39.6">
      <c r="A72" s="438">
        <f t="shared" ca="1" si="2"/>
        <v>51</v>
      </c>
      <c r="B72" s="439" t="s">
        <v>736</v>
      </c>
      <c r="C72" s="439" t="s">
        <v>958</v>
      </c>
      <c r="D72" s="440" t="s">
        <v>901</v>
      </c>
      <c r="E72" s="440"/>
      <c r="F72" s="439"/>
      <c r="G72" s="439"/>
      <c r="H72" s="439"/>
      <c r="I72" s="441"/>
      <c r="J72" s="416"/>
    </row>
    <row r="73" spans="1:10" s="444" customFormat="1" ht="39.6">
      <c r="A73" s="438">
        <f t="shared" ca="1" si="2"/>
        <v>52</v>
      </c>
      <c r="B73" s="439" t="s">
        <v>722</v>
      </c>
      <c r="C73" s="439" t="s">
        <v>959</v>
      </c>
      <c r="D73" s="440" t="s">
        <v>901</v>
      </c>
      <c r="E73" s="440"/>
      <c r="F73" s="439"/>
      <c r="G73" s="439"/>
      <c r="H73" s="439"/>
      <c r="I73" s="441"/>
      <c r="J73" s="416"/>
    </row>
    <row r="74" spans="1:10" s="444" customFormat="1" ht="26.4">
      <c r="A74" s="438">
        <f t="shared" ca="1" si="2"/>
        <v>53</v>
      </c>
      <c r="B74" s="439" t="s">
        <v>723</v>
      </c>
      <c r="C74" s="439" t="s">
        <v>750</v>
      </c>
      <c r="D74" s="440" t="s">
        <v>512</v>
      </c>
      <c r="E74" s="440"/>
      <c r="F74" s="439"/>
      <c r="G74" s="439"/>
      <c r="H74" s="439"/>
      <c r="I74" s="441"/>
      <c r="J74" s="416"/>
    </row>
    <row r="75" spans="1:10" s="236" customFormat="1" ht="13.8">
      <c r="A75" s="233"/>
      <c r="B75" s="189" t="s">
        <v>751</v>
      </c>
      <c r="C75" s="189"/>
      <c r="D75" s="234"/>
      <c r="E75" s="234"/>
      <c r="F75" s="189"/>
      <c r="G75" s="189"/>
      <c r="H75" s="189"/>
      <c r="I75" s="235"/>
      <c r="J75" s="415"/>
    </row>
    <row r="76" spans="1:10" s="444" customFormat="1" ht="66">
      <c r="A76" s="438">
        <f ca="1">IF(OFFSET(A76,-2,0) ="",OFFSET(A76,-3,0)+1,OFFSET(A76,-2,0)+1 )</f>
        <v>54</v>
      </c>
      <c r="B76" s="439" t="s">
        <v>752</v>
      </c>
      <c r="C76" s="439" t="s">
        <v>753</v>
      </c>
      <c r="D76" s="434" t="s">
        <v>927</v>
      </c>
      <c r="E76" s="440"/>
      <c r="F76" s="439"/>
      <c r="G76" s="439"/>
      <c r="H76" s="439"/>
      <c r="I76" s="441"/>
      <c r="J76" s="416"/>
    </row>
    <row r="77" spans="1:10" s="444" customFormat="1" ht="26.4">
      <c r="A77" s="438">
        <f ca="1">IF(OFFSET(A77,-1,0) ="",OFFSET(A77,-2,0)+1,OFFSET(A77,-1,0)+1 )</f>
        <v>55</v>
      </c>
      <c r="B77" s="439" t="s">
        <v>231</v>
      </c>
      <c r="C77" s="439" t="s">
        <v>753</v>
      </c>
      <c r="D77" s="443" t="s">
        <v>754</v>
      </c>
      <c r="E77" s="440"/>
      <c r="F77" s="439"/>
      <c r="G77" s="439"/>
      <c r="H77" s="439"/>
      <c r="I77" s="441"/>
      <c r="J77" s="416"/>
    </row>
    <row r="78" spans="1:10" s="442" customFormat="1" ht="43.5" customHeight="1">
      <c r="A78" s="438">
        <f ca="1">IF(OFFSET(A78,-1,0) ="",OFFSET(A78,-2,0)+1,OFFSET(A78,-1,0)+1 )</f>
        <v>56</v>
      </c>
      <c r="B78" s="445" t="s">
        <v>755</v>
      </c>
      <c r="C78" s="445" t="s">
        <v>756</v>
      </c>
      <c r="D78" s="443" t="s">
        <v>757</v>
      </c>
      <c r="E78" s="443"/>
      <c r="F78" s="445"/>
      <c r="G78" s="445"/>
      <c r="H78" s="445"/>
      <c r="I78" s="441"/>
    </row>
    <row r="79" spans="1:10" s="442" customFormat="1" ht="43.5" customHeight="1">
      <c r="A79" s="438">
        <f ca="1">IF(OFFSET(A79,-1,0) ="",OFFSET(A79,-2,0)+1,OFFSET(A79,-1,0)+1 )</f>
        <v>57</v>
      </c>
      <c r="B79" s="409" t="s">
        <v>982</v>
      </c>
      <c r="C79" s="409" t="s">
        <v>983</v>
      </c>
      <c r="D79" s="410" t="s">
        <v>986</v>
      </c>
      <c r="E79" s="443"/>
      <c r="F79" s="445"/>
      <c r="G79" s="445"/>
      <c r="H79" s="445"/>
      <c r="I79" s="441"/>
    </row>
    <row r="80" spans="1:10" s="444" customFormat="1" ht="26.4">
      <c r="A80" s="438">
        <f ca="1">IF(OFFSET(A80,-1,0) ="",OFFSET(A80,-2,0)+1,OFFSET(A80,-1,0)+1 )</f>
        <v>58</v>
      </c>
      <c r="B80" s="439" t="s">
        <v>758</v>
      </c>
      <c r="C80" s="439" t="s">
        <v>759</v>
      </c>
      <c r="D80" s="440" t="s">
        <v>969</v>
      </c>
      <c r="E80" s="440"/>
      <c r="F80" s="439"/>
      <c r="G80" s="439"/>
      <c r="H80" s="439"/>
      <c r="I80" s="441"/>
      <c r="J80" s="416"/>
    </row>
    <row r="81" spans="1:10" s="444" customFormat="1" ht="18" customHeight="1">
      <c r="A81" s="438">
        <f ca="1">IF(OFFSET(A81,-3,0) ="",OFFSET(A81,-4,0)+1,OFFSET(A81,-3,0)+1 )</f>
        <v>57</v>
      </c>
      <c r="B81" s="445" t="s">
        <v>760</v>
      </c>
      <c r="C81" s="439" t="s">
        <v>761</v>
      </c>
      <c r="D81" s="440" t="s">
        <v>762</v>
      </c>
      <c r="E81" s="440"/>
      <c r="F81" s="439"/>
      <c r="G81" s="439"/>
      <c r="H81" s="439"/>
      <c r="I81" s="441"/>
      <c r="J81" s="416"/>
    </row>
    <row r="82" spans="1:10" s="444" customFormat="1" ht="30.75" customHeight="1">
      <c r="A82" s="438">
        <f ca="1">IF(OFFSET(A82,-1,0) ="",OFFSET(A82,-2,0)+1,OFFSET(A82,-1,0)+1 )</f>
        <v>58</v>
      </c>
      <c r="B82" s="446" t="s">
        <v>763</v>
      </c>
      <c r="C82" s="439" t="s">
        <v>764</v>
      </c>
      <c r="D82" s="446" t="s">
        <v>763</v>
      </c>
      <c r="E82" s="440"/>
      <c r="F82" s="439"/>
      <c r="G82" s="439"/>
      <c r="H82" s="439"/>
      <c r="I82" s="441"/>
      <c r="J82" s="416"/>
    </row>
    <row r="83" spans="1:10" s="423" customFormat="1" ht="13.8">
      <c r="A83" s="120"/>
      <c r="B83" s="241" t="s">
        <v>765</v>
      </c>
      <c r="C83" s="242"/>
      <c r="D83" s="243"/>
      <c r="E83" s="136"/>
      <c r="F83" s="137"/>
      <c r="G83" s="137"/>
      <c r="H83" s="137"/>
      <c r="I83" s="147"/>
      <c r="J83" s="424"/>
    </row>
    <row r="84" spans="1:10" s="444" customFormat="1" ht="66">
      <c r="A84" s="447">
        <f ca="1">IF(OFFSET(A84,-2,0) ="",OFFSET(A84,-3,0)+1,OFFSET(A84,-2,0)+1 )</f>
        <v>59</v>
      </c>
      <c r="B84" s="439" t="s">
        <v>752</v>
      </c>
      <c r="C84" s="439" t="s">
        <v>932</v>
      </c>
      <c r="D84" s="434" t="s">
        <v>931</v>
      </c>
      <c r="E84" s="440"/>
      <c r="F84" s="439"/>
      <c r="G84" s="439"/>
      <c r="H84" s="439"/>
      <c r="I84" s="441"/>
      <c r="J84" s="416"/>
    </row>
    <row r="85" spans="1:10" s="444" customFormat="1" ht="26.4">
      <c r="A85" s="438">
        <f ca="1">IF(OFFSET(A85,-1,0) ="",OFFSET(A85,-2,0)+1,OFFSET(A85,-1,0)+1 )</f>
        <v>60</v>
      </c>
      <c r="B85" s="439" t="s">
        <v>231</v>
      </c>
      <c r="C85" s="439" t="s">
        <v>932</v>
      </c>
      <c r="D85" s="443" t="s">
        <v>933</v>
      </c>
      <c r="E85" s="440"/>
      <c r="F85" s="439"/>
      <c r="G85" s="439"/>
      <c r="H85" s="439"/>
      <c r="I85" s="441"/>
      <c r="J85" s="416"/>
    </row>
    <row r="86" spans="1:10" s="444" customFormat="1" ht="52.8">
      <c r="A86" s="438">
        <f ca="1">IF(OFFSET(A86,-1,0) ="",OFFSET(A86,-2,0)+1,OFFSET(A86,-1,0)+1 )</f>
        <v>61</v>
      </c>
      <c r="B86" s="445" t="s">
        <v>766</v>
      </c>
      <c r="C86" s="445" t="s">
        <v>767</v>
      </c>
      <c r="D86" s="443" t="s">
        <v>768</v>
      </c>
      <c r="E86" s="440"/>
      <c r="F86" s="439"/>
      <c r="G86" s="439"/>
      <c r="H86" s="439"/>
      <c r="I86" s="441"/>
      <c r="J86" s="416"/>
    </row>
    <row r="87" spans="1:10" s="442" customFormat="1" ht="43.5" customHeight="1">
      <c r="A87" s="438">
        <f ca="1">IF(OFFSET(A87,-1,0) ="",OFFSET(A87,-2,0)+1,OFFSET(A87,-1,0)+1 )</f>
        <v>62</v>
      </c>
      <c r="B87" s="409" t="s">
        <v>984</v>
      </c>
      <c r="C87" s="409" t="s">
        <v>987</v>
      </c>
      <c r="D87" s="410" t="s">
        <v>985</v>
      </c>
      <c r="E87" s="443"/>
      <c r="F87" s="445"/>
      <c r="G87" s="445"/>
      <c r="H87" s="445"/>
      <c r="I87" s="441"/>
    </row>
    <row r="88" spans="1:10" s="444" customFormat="1" ht="105.6">
      <c r="A88" s="438">
        <f ca="1">IF(OFFSET(A88,-1,0) ="",OFFSET(A88,-2,0)+1,OFFSET(A88,-1,0)+1 )</f>
        <v>63</v>
      </c>
      <c r="B88" s="448" t="s">
        <v>769</v>
      </c>
      <c r="C88" s="445" t="s">
        <v>970</v>
      </c>
      <c r="D88" s="443" t="s">
        <v>981</v>
      </c>
      <c r="E88" s="440"/>
      <c r="F88" s="439"/>
      <c r="G88" s="439"/>
      <c r="H88" s="439"/>
      <c r="I88" s="441"/>
      <c r="J88" s="416"/>
    </row>
    <row r="89" spans="1:10" s="444" customFormat="1" ht="18" customHeight="1">
      <c r="A89" s="438">
        <f ca="1">IF(OFFSET(A89,-1,0) ="",OFFSET(A89,-2,0)+1,OFFSET(A89,-1,0)+1 )</f>
        <v>64</v>
      </c>
      <c r="B89" s="445" t="s">
        <v>770</v>
      </c>
      <c r="C89" s="439" t="s">
        <v>992</v>
      </c>
      <c r="D89" s="440" t="s">
        <v>771</v>
      </c>
      <c r="E89" s="440"/>
      <c r="F89" s="439"/>
      <c r="G89" s="439"/>
      <c r="H89" s="439"/>
      <c r="I89" s="441"/>
      <c r="J89" s="416"/>
    </row>
    <row r="90" spans="1:10" s="444" customFormat="1" ht="30.75" customHeight="1">
      <c r="A90" s="438">
        <f ca="1">IF(OFFSET(A90,-1,0) ="",OFFSET(A90,-2,0)+1,OFFSET(A90,-1,0)+1 )</f>
        <v>65</v>
      </c>
      <c r="B90" s="446" t="s">
        <v>772</v>
      </c>
      <c r="C90" s="439" t="s">
        <v>773</v>
      </c>
      <c r="D90" s="446" t="s">
        <v>772</v>
      </c>
      <c r="E90" s="440"/>
      <c r="F90" s="439"/>
      <c r="G90" s="439"/>
      <c r="H90" s="439"/>
      <c r="I90" s="441"/>
      <c r="J90" s="416"/>
    </row>
    <row r="91" spans="1:10" s="126" customFormat="1" ht="13.8">
      <c r="A91" s="120"/>
      <c r="B91" s="377" t="s">
        <v>774</v>
      </c>
      <c r="C91" s="377"/>
      <c r="D91" s="377"/>
      <c r="E91" s="124"/>
      <c r="F91" s="125"/>
      <c r="G91" s="125"/>
      <c r="H91" s="125"/>
      <c r="I91" s="124"/>
      <c r="J91" s="415"/>
    </row>
    <row r="92" spans="1:10" s="444" customFormat="1" ht="52.8">
      <c r="A92" s="438">
        <f ca="1">IF(OFFSET(A92,-2,0) ="",OFFSET(A92,-3,0)+1,OFFSET(A92,-2,0)+1 )</f>
        <v>66</v>
      </c>
      <c r="B92" s="439" t="s">
        <v>752</v>
      </c>
      <c r="C92" s="439" t="s">
        <v>928</v>
      </c>
      <c r="D92" s="434" t="s">
        <v>930</v>
      </c>
      <c r="E92" s="440"/>
      <c r="F92" s="439"/>
      <c r="G92" s="439"/>
      <c r="H92" s="439"/>
      <c r="I92" s="438"/>
      <c r="J92" s="416"/>
    </row>
    <row r="93" spans="1:10" s="444" customFormat="1" ht="26.4">
      <c r="A93" s="438">
        <f ca="1">IF(OFFSET(A93,-1,0) ="",OFFSET(A93,-2,0)+1,OFFSET(A93,-1,0)+1 )</f>
        <v>67</v>
      </c>
      <c r="B93" s="439" t="s">
        <v>231</v>
      </c>
      <c r="C93" s="439" t="s">
        <v>929</v>
      </c>
      <c r="D93" s="443" t="s">
        <v>754</v>
      </c>
      <c r="E93" s="440"/>
      <c r="F93" s="439"/>
      <c r="G93" s="439"/>
      <c r="H93" s="439"/>
      <c r="I93" s="438"/>
      <c r="J93" s="416"/>
    </row>
    <row r="94" spans="1:10" s="444" customFormat="1" ht="52.8">
      <c r="A94" s="438">
        <f ca="1">IF(OFFSET(A94,-1,0) ="",OFFSET(A94,-2,0)+1,OFFSET(A94,-1,0)+1 )</f>
        <v>68</v>
      </c>
      <c r="B94" s="445" t="s">
        <v>775</v>
      </c>
      <c r="C94" s="445" t="s">
        <v>776</v>
      </c>
      <c r="D94" s="443" t="s">
        <v>777</v>
      </c>
      <c r="E94" s="440"/>
      <c r="F94" s="439"/>
      <c r="G94" s="439"/>
      <c r="H94" s="439"/>
      <c r="I94" s="441"/>
      <c r="J94" s="416"/>
    </row>
    <row r="95" spans="1:10" s="442" customFormat="1" ht="43.5" customHeight="1">
      <c r="A95" s="438">
        <f ca="1">IF(OFFSET(A95,-1,0) ="",OFFSET(A95,-2,0)+1,OFFSET(A95,-1,0)+1 )</f>
        <v>69</v>
      </c>
      <c r="B95" s="409" t="s">
        <v>988</v>
      </c>
      <c r="C95" s="409" t="s">
        <v>989</v>
      </c>
      <c r="D95" s="410" t="s">
        <v>990</v>
      </c>
      <c r="E95" s="443"/>
      <c r="F95" s="445"/>
      <c r="G95" s="445"/>
      <c r="H95" s="445"/>
      <c r="I95" s="441"/>
    </row>
    <row r="96" spans="1:10" s="444" customFormat="1" ht="105.6">
      <c r="A96" s="438">
        <f ca="1">IF(OFFSET(A96,-1,0) ="",OFFSET(A96,-2,0)+1,OFFSET(A96,-1,0)+1 )</f>
        <v>70</v>
      </c>
      <c r="B96" s="448" t="s">
        <v>778</v>
      </c>
      <c r="C96" s="445" t="s">
        <v>970</v>
      </c>
      <c r="D96" s="443" t="s">
        <v>980</v>
      </c>
      <c r="E96" s="440"/>
      <c r="F96" s="439"/>
      <c r="G96" s="439"/>
      <c r="H96" s="439"/>
      <c r="I96" s="438"/>
      <c r="J96" s="416"/>
    </row>
    <row r="97" spans="1:10" s="444" customFormat="1" ht="36.6" customHeight="1">
      <c r="A97" s="438">
        <f ca="1">IF(OFFSET(A97,-1,0) ="",OFFSET(A97,-2,0)+1,OFFSET(A97,-1,0)+1 )</f>
        <v>71</v>
      </c>
      <c r="B97" s="445" t="s">
        <v>779</v>
      </c>
      <c r="C97" s="439" t="s">
        <v>991</v>
      </c>
      <c r="D97" s="440" t="s">
        <v>780</v>
      </c>
      <c r="E97" s="440"/>
      <c r="F97" s="439"/>
      <c r="G97" s="439"/>
      <c r="H97" s="439"/>
      <c r="I97" s="441"/>
      <c r="J97" s="416"/>
    </row>
    <row r="98" spans="1:10" s="444" customFormat="1" ht="30.75" customHeight="1">
      <c r="A98" s="438">
        <f ca="1">IF(OFFSET(A98,-1,0) ="",OFFSET(A98,-2,0)+1,OFFSET(A98,-1,0)+1 )</f>
        <v>72</v>
      </c>
      <c r="B98" s="446" t="s">
        <v>781</v>
      </c>
      <c r="C98" s="439" t="s">
        <v>782</v>
      </c>
      <c r="D98" s="446" t="s">
        <v>783</v>
      </c>
      <c r="E98" s="440"/>
      <c r="F98" s="439"/>
      <c r="G98" s="439"/>
      <c r="H98" s="439"/>
      <c r="I98" s="441"/>
      <c r="J98" s="416"/>
    </row>
    <row r="99" spans="1:10" s="126" customFormat="1" ht="18" customHeight="1">
      <c r="A99" s="120"/>
      <c r="B99" s="218" t="s">
        <v>784</v>
      </c>
      <c r="C99" s="254"/>
      <c r="D99" s="243"/>
      <c r="E99" s="136"/>
      <c r="F99" s="137"/>
      <c r="G99" s="137"/>
      <c r="H99" s="137"/>
      <c r="I99" s="147"/>
      <c r="J99" s="415"/>
    </row>
    <row r="100" spans="1:10" s="403" customFormat="1" ht="39.75" customHeight="1">
      <c r="A100" s="398">
        <f ca="1">IF(OFFSET(A100,-1,0) ="",OFFSET(A100,-2,0)+1,OFFSET(A100,-1,0)+1 )</f>
        <v>73</v>
      </c>
      <c r="B100" s="399" t="s">
        <v>785</v>
      </c>
      <c r="C100" s="397" t="s">
        <v>971</v>
      </c>
      <c r="D100" s="400" t="s">
        <v>976</v>
      </c>
      <c r="E100" s="401"/>
      <c r="F100" s="397"/>
      <c r="G100" s="397"/>
      <c r="H100" s="397"/>
      <c r="I100" s="402"/>
    </row>
    <row r="101" spans="1:10" s="126" customFormat="1" ht="16.5" customHeight="1">
      <c r="A101" s="396"/>
      <c r="B101" s="218" t="s">
        <v>786</v>
      </c>
      <c r="C101" s="255"/>
      <c r="D101" s="243"/>
      <c r="E101" s="136"/>
      <c r="F101" s="137"/>
      <c r="G101" s="137"/>
      <c r="H101" s="137"/>
      <c r="I101" s="147"/>
      <c r="J101" s="415"/>
    </row>
    <row r="102" spans="1:10" s="403" customFormat="1" ht="39.75" customHeight="1">
      <c r="A102" s="398">
        <f ca="1">IF(OFFSET(A102,-1,0) ="",OFFSET(A102,-2,0)+1,OFFSET(A102,-1,0)+1 )</f>
        <v>74</v>
      </c>
      <c r="B102" s="399" t="s">
        <v>972</v>
      </c>
      <c r="C102" s="397" t="s">
        <v>973</v>
      </c>
      <c r="D102" s="400" t="s">
        <v>977</v>
      </c>
      <c r="E102" s="401"/>
      <c r="F102" s="397"/>
      <c r="G102" s="397"/>
      <c r="H102" s="397"/>
      <c r="I102" s="402"/>
    </row>
    <row r="103" spans="1:10" s="403" customFormat="1" ht="43.5" customHeight="1">
      <c r="A103" s="398">
        <f ca="1">IF(OFFSET(A103,-1,0) ="",OFFSET(A103,-2,0)+1,OFFSET(A103,-1,0)+1 )</f>
        <v>75</v>
      </c>
      <c r="B103" s="404" t="s">
        <v>787</v>
      </c>
      <c r="C103" s="405" t="s">
        <v>974</v>
      </c>
      <c r="D103" s="406" t="s">
        <v>975</v>
      </c>
      <c r="E103" s="401"/>
      <c r="F103" s="397"/>
      <c r="G103" s="397"/>
      <c r="H103" s="397"/>
      <c r="I103" s="402"/>
    </row>
    <row r="104" spans="1:10" s="422" customFormat="1" ht="15.75" customHeight="1">
      <c r="A104" s="417"/>
      <c r="B104" s="418" t="s">
        <v>522</v>
      </c>
      <c r="C104" s="418"/>
      <c r="D104" s="418"/>
      <c r="E104" s="419"/>
      <c r="F104" s="420"/>
      <c r="G104" s="420"/>
      <c r="H104" s="420"/>
      <c r="I104" s="419"/>
      <c r="J104" s="421"/>
    </row>
    <row r="105" spans="1:10" s="119" customFormat="1" ht="52.8">
      <c r="A105" s="115">
        <f t="shared" ref="A105:A117" ca="1" si="3">IF(OFFSET(A105,-1,0) ="",OFFSET(A105,-2,0)+1,OFFSET(A105,-1,0)+1 )</f>
        <v>76</v>
      </c>
      <c r="B105" s="1" t="s">
        <v>788</v>
      </c>
      <c r="C105" s="1" t="s">
        <v>789</v>
      </c>
      <c r="D105" s="36" t="s">
        <v>790</v>
      </c>
      <c r="E105" s="112"/>
      <c r="F105" s="1"/>
      <c r="G105" s="1"/>
      <c r="H105" s="1"/>
      <c r="I105" s="118"/>
      <c r="J105" s="403"/>
    </row>
    <row r="106" spans="1:10" s="119" customFormat="1" ht="52.8">
      <c r="A106" s="115">
        <f t="shared" ca="1" si="3"/>
        <v>77</v>
      </c>
      <c r="B106" s="1" t="s">
        <v>791</v>
      </c>
      <c r="C106" s="1" t="s">
        <v>792</v>
      </c>
      <c r="D106" s="36" t="s">
        <v>996</v>
      </c>
      <c r="E106" s="112"/>
      <c r="F106" s="1"/>
      <c r="G106" s="1"/>
      <c r="H106" s="1"/>
      <c r="I106" s="118"/>
      <c r="J106" s="403"/>
    </row>
    <row r="107" spans="1:10" s="119" customFormat="1" ht="52.8">
      <c r="A107" s="115">
        <f t="shared" ca="1" si="3"/>
        <v>78</v>
      </c>
      <c r="B107" s="1" t="s">
        <v>793</v>
      </c>
      <c r="C107" s="1" t="s">
        <v>794</v>
      </c>
      <c r="D107" s="36" t="s">
        <v>997</v>
      </c>
      <c r="E107" s="112"/>
      <c r="F107" s="1"/>
      <c r="G107" s="1"/>
      <c r="H107" s="1"/>
      <c r="I107" s="118"/>
      <c r="J107" s="403"/>
    </row>
    <row r="108" spans="1:10" s="119" customFormat="1" ht="39.6">
      <c r="A108" s="115">
        <f t="shared" ca="1" si="3"/>
        <v>79</v>
      </c>
      <c r="B108" s="1" t="s">
        <v>795</v>
      </c>
      <c r="C108" s="1" t="s">
        <v>796</v>
      </c>
      <c r="D108" s="36" t="s">
        <v>797</v>
      </c>
      <c r="E108" s="112"/>
      <c r="F108" s="1"/>
      <c r="G108" s="1"/>
      <c r="H108" s="1"/>
      <c r="I108" s="118"/>
      <c r="J108" s="403"/>
    </row>
    <row r="109" spans="1:10" s="119" customFormat="1" ht="79.2">
      <c r="A109" s="115">
        <f t="shared" ca="1" si="3"/>
        <v>80</v>
      </c>
      <c r="B109" s="1" t="s">
        <v>1002</v>
      </c>
      <c r="C109" s="1" t="s">
        <v>995</v>
      </c>
      <c r="D109" s="36" t="s">
        <v>998</v>
      </c>
      <c r="E109" s="112"/>
      <c r="F109" s="1"/>
      <c r="G109" s="1"/>
      <c r="H109" s="1"/>
      <c r="I109" s="118"/>
      <c r="J109" s="403"/>
    </row>
    <row r="110" spans="1:10" s="119" customFormat="1" ht="79.2">
      <c r="A110" s="115">
        <f t="shared" ca="1" si="3"/>
        <v>81</v>
      </c>
      <c r="B110" s="1" t="s">
        <v>1001</v>
      </c>
      <c r="C110" s="1" t="s">
        <v>999</v>
      </c>
      <c r="D110" s="36" t="s">
        <v>998</v>
      </c>
      <c r="E110" s="112"/>
      <c r="F110" s="1"/>
      <c r="G110" s="1"/>
      <c r="H110" s="1"/>
      <c r="I110" s="118"/>
      <c r="J110" s="403"/>
    </row>
    <row r="111" spans="1:10" s="119" customFormat="1" ht="79.2">
      <c r="A111" s="115">
        <f t="shared" ca="1" si="3"/>
        <v>82</v>
      </c>
      <c r="B111" s="1" t="s">
        <v>1002</v>
      </c>
      <c r="C111" s="1" t="s">
        <v>1000</v>
      </c>
      <c r="D111" s="36" t="s">
        <v>998</v>
      </c>
      <c r="E111" s="112"/>
      <c r="F111" s="1"/>
      <c r="G111" s="1"/>
      <c r="H111" s="1"/>
      <c r="I111" s="118"/>
      <c r="J111" s="403"/>
    </row>
    <row r="112" spans="1:10" s="119" customFormat="1" ht="92.4">
      <c r="A112" s="115">
        <f t="shared" ca="1" si="3"/>
        <v>83</v>
      </c>
      <c r="B112" s="1" t="s">
        <v>1003</v>
      </c>
      <c r="C112" s="1" t="s">
        <v>1004</v>
      </c>
      <c r="D112" s="36" t="s">
        <v>998</v>
      </c>
      <c r="E112" s="112"/>
      <c r="F112" s="1"/>
      <c r="G112" s="1"/>
      <c r="H112" s="1"/>
      <c r="I112" s="118"/>
      <c r="J112" s="403"/>
    </row>
    <row r="113" spans="1:10" s="119" customFormat="1" ht="79.2">
      <c r="A113" s="115">
        <f t="shared" ca="1" si="3"/>
        <v>84</v>
      </c>
      <c r="B113" s="1" t="s">
        <v>1005</v>
      </c>
      <c r="C113" s="1" t="s">
        <v>1006</v>
      </c>
      <c r="D113" s="36" t="s">
        <v>998</v>
      </c>
      <c r="E113" s="112"/>
      <c r="F113" s="1"/>
      <c r="G113" s="1"/>
      <c r="H113" s="1"/>
      <c r="I113" s="118"/>
      <c r="J113" s="403"/>
    </row>
    <row r="114" spans="1:10" s="119" customFormat="1" ht="92.4">
      <c r="A114" s="115">
        <f t="shared" ca="1" si="3"/>
        <v>85</v>
      </c>
      <c r="B114" s="1" t="s">
        <v>1007</v>
      </c>
      <c r="C114" s="1" t="s">
        <v>1008</v>
      </c>
      <c r="D114" s="36" t="s">
        <v>998</v>
      </c>
      <c r="E114" s="112"/>
      <c r="F114" s="1"/>
      <c r="G114" s="1"/>
      <c r="H114" s="1"/>
      <c r="I114" s="118"/>
      <c r="J114" s="403"/>
    </row>
    <row r="115" spans="1:10" s="119" customFormat="1" ht="79.2">
      <c r="A115" s="115">
        <f t="shared" ca="1" si="3"/>
        <v>86</v>
      </c>
      <c r="B115" s="397" t="s">
        <v>979</v>
      </c>
      <c r="C115" s="1" t="s">
        <v>798</v>
      </c>
      <c r="D115" s="112" t="s">
        <v>799</v>
      </c>
      <c r="E115" s="112"/>
      <c r="F115" s="1"/>
      <c r="G115" s="1"/>
      <c r="H115" s="1"/>
      <c r="I115" s="118"/>
      <c r="J115" s="403"/>
    </row>
    <row r="116" spans="1:10" s="119" customFormat="1" ht="39.6">
      <c r="A116" s="115">
        <f t="shared" ca="1" si="3"/>
        <v>87</v>
      </c>
      <c r="B116" s="1" t="s">
        <v>800</v>
      </c>
      <c r="C116" s="1" t="s">
        <v>801</v>
      </c>
      <c r="D116" s="406" t="s">
        <v>978</v>
      </c>
      <c r="E116" s="112"/>
      <c r="F116" s="1"/>
      <c r="G116" s="1"/>
      <c r="H116" s="1"/>
      <c r="I116" s="118"/>
      <c r="J116" s="403"/>
    </row>
    <row r="117" spans="1:10" s="259" customFormat="1" ht="33" customHeight="1">
      <c r="A117" s="152">
        <f t="shared" ca="1" si="3"/>
        <v>88</v>
      </c>
      <c r="B117" s="1" t="s">
        <v>802</v>
      </c>
      <c r="C117" s="1" t="s">
        <v>803</v>
      </c>
      <c r="D117" s="406" t="s">
        <v>978</v>
      </c>
      <c r="E117" s="256"/>
      <c r="F117" s="257"/>
      <c r="G117" s="257"/>
      <c r="H117" s="257"/>
      <c r="I117" s="258"/>
      <c r="J117" s="413"/>
    </row>
  </sheetData>
  <mergeCells count="13">
    <mergeCell ref="B18:D18"/>
    <mergeCell ref="B91:D91"/>
    <mergeCell ref="B104:D104"/>
    <mergeCell ref="B5:D5"/>
    <mergeCell ref="B6:D6"/>
    <mergeCell ref="B7:D7"/>
    <mergeCell ref="B8:D8"/>
    <mergeCell ref="F16:H16"/>
    <mergeCell ref="A1:D1"/>
    <mergeCell ref="A2:D2"/>
    <mergeCell ref="E2:E3"/>
    <mergeCell ref="C3:D3"/>
    <mergeCell ref="B4:D4"/>
  </mergeCells>
  <dataValidations count="4">
    <dataValidation showDropDown="1" showErrorMessage="1" sqref="F16:H17" xr:uid="{00000000-0002-0000-0700-000000000000}">
      <formula1>0</formula1>
      <formula2>0</formula2>
    </dataValidation>
    <dataValidation allowBlank="1" showInputMessage="1" showErrorMessage="1" sqref="F18:H19 F104:H104" xr:uid="{00000000-0002-0000-0700-000001000000}">
      <formula1>0</formula1>
      <formula2>0</formula2>
    </dataValidation>
    <dataValidation type="list" allowBlank="1" sqref="F83:H88 F91:H96 F20:H80" xr:uid="{00000000-0002-0000-0700-000002000000}">
      <formula1>$A$11:$A$15</formula1>
      <formula2>0</formula2>
    </dataValidation>
    <dataValidation type="list" allowBlank="1" showErrorMessage="1" sqref="F81:H82 F89:H90 F97:H103 F105:H145" xr:uid="{00000000-0002-0000-0700-000003000000}">
      <formula1>#REF!</formula1>
      <formula2>0</formula2>
    </dataValidation>
  </dataValidations>
  <hyperlinks>
    <hyperlink ref="E32" r:id="rId1" xr:uid="{00000000-0004-0000-0700-000000000000}"/>
  </hyperlinks>
  <pageMargins left="0.7" right="0.7" top="0.75" bottom="0.75" header="0.511811023622047" footer="0.511811023622047"/>
  <pageSetup orientation="portrait" horizontalDpi="300" verticalDpi="300"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15"/>
  <sheetViews>
    <sheetView showGridLines="0" tabSelected="1" topLeftCell="A4" zoomScaleNormal="100" workbookViewId="0">
      <selection activeCell="B5" sqref="B5:D5"/>
    </sheetView>
  </sheetViews>
  <sheetFormatPr defaultColWidth="9.109375" defaultRowHeight="14.4"/>
  <cols>
    <col min="1" max="1" width="12.44140625" style="68" customWidth="1"/>
    <col min="2" max="2" width="35.109375" style="69" customWidth="1"/>
    <col min="3" max="4" width="35.109375" style="70" customWidth="1"/>
    <col min="5" max="5" width="32.109375" style="70" customWidth="1"/>
    <col min="6" max="8" width="9.6640625" style="70" customWidth="1"/>
    <col min="9" max="9" width="17.6640625" style="70" customWidth="1"/>
    <col min="10" max="1024" width="9.109375" style="70"/>
  </cols>
  <sheetData>
    <row r="1" spans="1:24" s="28" customFormat="1" ht="13.8">
      <c r="A1" s="367"/>
      <c r="B1" s="367"/>
      <c r="C1" s="367"/>
      <c r="D1" s="367"/>
      <c r="E1" s="29"/>
      <c r="F1" s="29"/>
      <c r="G1" s="29"/>
      <c r="H1" s="29"/>
      <c r="I1" s="29"/>
      <c r="J1" s="29"/>
    </row>
    <row r="2" spans="1:24" s="28" customFormat="1" ht="31.5" customHeight="1">
      <c r="A2" s="368" t="s">
        <v>223</v>
      </c>
      <c r="B2" s="368"/>
      <c r="C2" s="368"/>
      <c r="D2" s="368"/>
      <c r="E2" s="369"/>
      <c r="F2" s="56"/>
      <c r="G2" s="56"/>
      <c r="H2" s="56"/>
      <c r="I2" s="56"/>
      <c r="J2" s="56"/>
    </row>
    <row r="3" spans="1:24" s="28" customFormat="1" ht="31.5" customHeight="1">
      <c r="A3" s="72"/>
      <c r="B3" s="73"/>
      <c r="C3" s="374"/>
      <c r="D3" s="374"/>
      <c r="E3" s="369"/>
      <c r="F3" s="56"/>
      <c r="G3" s="56"/>
      <c r="H3" s="56"/>
      <c r="I3" s="56"/>
      <c r="J3" s="56"/>
    </row>
    <row r="4" spans="1:24" s="76" customFormat="1" ht="12.75" customHeight="1">
      <c r="A4" s="74" t="s">
        <v>64</v>
      </c>
      <c r="B4" s="371" t="s">
        <v>1036</v>
      </c>
      <c r="C4" s="371"/>
      <c r="D4" s="371"/>
      <c r="E4" s="75"/>
      <c r="F4" s="75"/>
      <c r="G4" s="75"/>
      <c r="H4" s="73"/>
      <c r="I4" s="73"/>
      <c r="X4" s="76" t="s">
        <v>92</v>
      </c>
    </row>
    <row r="5" spans="1:24" s="76" customFormat="1" ht="144.75" customHeight="1">
      <c r="A5" s="74" t="s">
        <v>58</v>
      </c>
      <c r="B5" s="371"/>
      <c r="C5" s="371"/>
      <c r="D5" s="371"/>
      <c r="E5" s="75"/>
      <c r="F5" s="75"/>
      <c r="G5" s="75"/>
      <c r="H5" s="73"/>
      <c r="I5" s="73"/>
      <c r="X5" s="76" t="s">
        <v>93</v>
      </c>
    </row>
    <row r="6" spans="1:24" s="76" customFormat="1" ht="26.4">
      <c r="A6" s="74" t="s">
        <v>94</v>
      </c>
      <c r="B6" s="371" t="s">
        <v>1033</v>
      </c>
      <c r="C6" s="371"/>
      <c r="D6" s="371"/>
      <c r="E6" s="75"/>
      <c r="F6" s="75"/>
      <c r="G6" s="75"/>
      <c r="H6" s="73"/>
      <c r="I6" s="73"/>
    </row>
    <row r="7" spans="1:24" s="76" customFormat="1" ht="13.2">
      <c r="A7" s="74" t="s">
        <v>95</v>
      </c>
      <c r="B7" s="371"/>
      <c r="C7" s="371"/>
      <c r="D7" s="371"/>
      <c r="E7" s="75"/>
      <c r="F7" s="75"/>
      <c r="G7" s="75"/>
      <c r="H7" s="77"/>
      <c r="I7" s="73"/>
      <c r="X7" s="78"/>
    </row>
    <row r="8" spans="1:24" s="79" customFormat="1" ht="13.2">
      <c r="A8" s="74" t="s">
        <v>97</v>
      </c>
      <c r="B8" s="372"/>
      <c r="C8" s="372"/>
      <c r="D8" s="372"/>
      <c r="E8" s="75"/>
    </row>
    <row r="9" spans="1:24" s="79" customFormat="1" ht="13.2">
      <c r="A9" s="74" t="s">
        <v>98</v>
      </c>
      <c r="B9" s="80" t="str">
        <f>F17</f>
        <v>Internal Build 03112011</v>
      </c>
      <c r="C9" s="80" t="str">
        <f>G17</f>
        <v>Internal build 14112011</v>
      </c>
      <c r="D9" s="80" t="str">
        <f>H17</f>
        <v>External build 16112011</v>
      </c>
    </row>
    <row r="10" spans="1:24" s="79" customFormat="1" ht="13.2">
      <c r="A10" s="74" t="s">
        <v>99</v>
      </c>
      <c r="B10" s="83">
        <f>SUM(B11:B14)</f>
        <v>0</v>
      </c>
      <c r="C10" s="83">
        <f>SUM(C11:C14)</f>
        <v>0</v>
      </c>
      <c r="D10" s="83">
        <f>SUM(D11:D14)</f>
        <v>0</v>
      </c>
    </row>
    <row r="11" spans="1:24" s="79" customFormat="1" ht="13.2">
      <c r="A11" s="74" t="s">
        <v>37</v>
      </c>
      <c r="B11" s="85">
        <f>COUNTIF($F$18:$F$49637,"*Passed")</f>
        <v>0</v>
      </c>
      <c r="C11" s="85">
        <f>COUNTIF($G$18:$G$49637,"*Passed")</f>
        <v>0</v>
      </c>
      <c r="D11" s="85">
        <f>COUNTIF($H$18:$H$49637,"*Passed")</f>
        <v>0</v>
      </c>
    </row>
    <row r="12" spans="1:24" s="79" customFormat="1" ht="13.2">
      <c r="A12" s="74" t="s">
        <v>39</v>
      </c>
      <c r="B12" s="85">
        <f>COUNTIF($F$18:$F$49357,"*Failed*")</f>
        <v>0</v>
      </c>
      <c r="C12" s="85">
        <f>COUNTIF($G$18:$G$49357,"*Failed*")</f>
        <v>0</v>
      </c>
      <c r="D12" s="85">
        <f>COUNTIF($H$18:$H$49357,"*Failed*")</f>
        <v>0</v>
      </c>
    </row>
    <row r="13" spans="1:24" s="79" customFormat="1" ht="13.2">
      <c r="A13" s="74" t="s">
        <v>41</v>
      </c>
      <c r="B13" s="85">
        <f>COUNTIF($F$18:$F$49357,"*Not Run*")</f>
        <v>0</v>
      </c>
      <c r="C13" s="85">
        <f>COUNTIF($G$18:$G$49357,"*Not Run*")</f>
        <v>0</v>
      </c>
      <c r="D13" s="85">
        <f>COUNTIF($H$18:$H$49357,"*Not Run*")</f>
        <v>0</v>
      </c>
      <c r="E13" s="28"/>
      <c r="F13" s="28"/>
      <c r="G13" s="28"/>
      <c r="H13" s="28"/>
      <c r="I13" s="28"/>
    </row>
    <row r="14" spans="1:24" s="79" customFormat="1" ht="13.2">
      <c r="A14" s="74" t="s">
        <v>100</v>
      </c>
      <c r="B14" s="85">
        <f>COUNTIF($F$18:$F$49357,"*NA*")</f>
        <v>0</v>
      </c>
      <c r="C14" s="85">
        <f>COUNTIF($G$18:$G$49357,"*NA*")</f>
        <v>0</v>
      </c>
      <c r="D14" s="85">
        <f>COUNTIF($H$18:$H$49357,"*NA*")</f>
        <v>0</v>
      </c>
      <c r="E14" s="157"/>
      <c r="F14" s="28"/>
      <c r="G14" s="28"/>
      <c r="H14" s="28"/>
      <c r="I14" s="28"/>
    </row>
    <row r="15" spans="1:24" s="79" customFormat="1" ht="39.6">
      <c r="A15" s="74" t="s">
        <v>101</v>
      </c>
      <c r="B15" s="85">
        <f>COUNTIF($F$18:$F$49357,"*Passed in previous build*")</f>
        <v>0</v>
      </c>
      <c r="C15" s="85">
        <f>COUNTIF($G$18:$G$49357,"*Passed in previous build*")</f>
        <v>0</v>
      </c>
      <c r="D15" s="85">
        <f>COUNTIF($H$18:$H$49357,"*Passed in previous build*")</f>
        <v>0</v>
      </c>
      <c r="E15" s="28"/>
      <c r="F15" s="28"/>
      <c r="G15" s="28"/>
      <c r="H15" s="28"/>
      <c r="I15" s="28"/>
    </row>
    <row r="16" spans="1:24" s="93" customFormat="1" ht="15" customHeight="1">
      <c r="A16" s="87"/>
      <c r="B16" s="88"/>
      <c r="C16" s="89"/>
      <c r="D16" s="221"/>
      <c r="E16" s="160"/>
      <c r="F16" s="375" t="s">
        <v>98</v>
      </c>
      <c r="G16" s="375"/>
      <c r="H16" s="375"/>
      <c r="I16" s="160"/>
    </row>
    <row r="17" spans="1:9" s="93" customFormat="1" ht="39.6">
      <c r="A17" s="74" t="s">
        <v>102</v>
      </c>
      <c r="B17" s="94" t="s">
        <v>103</v>
      </c>
      <c r="C17" s="94" t="s">
        <v>104</v>
      </c>
      <c r="D17" s="94" t="s">
        <v>105</v>
      </c>
      <c r="E17" s="222" t="s">
        <v>106</v>
      </c>
      <c r="F17" s="94" t="s">
        <v>107</v>
      </c>
      <c r="G17" s="94" t="s">
        <v>108</v>
      </c>
      <c r="H17" s="94" t="s">
        <v>109</v>
      </c>
      <c r="I17" s="94" t="s">
        <v>110</v>
      </c>
    </row>
    <row r="18" spans="1:9" s="265" customFormat="1" ht="13.2">
      <c r="A18" s="260"/>
      <c r="B18" s="261" t="s">
        <v>522</v>
      </c>
      <c r="C18" s="466"/>
      <c r="D18" s="263"/>
      <c r="E18" s="263"/>
      <c r="F18" s="262"/>
      <c r="G18" s="262"/>
      <c r="H18" s="262"/>
      <c r="I18" s="264"/>
    </row>
    <row r="19" spans="1:9" s="114" customFormat="1" ht="39.6">
      <c r="A19" s="115">
        <v>1</v>
      </c>
      <c r="B19" s="468" t="s">
        <v>1016</v>
      </c>
      <c r="C19" s="467" t="s">
        <v>1017</v>
      </c>
      <c r="D19" s="456" t="s">
        <v>1018</v>
      </c>
      <c r="E19" s="112"/>
      <c r="F19" s="1"/>
      <c r="G19" s="1"/>
      <c r="H19" s="1"/>
      <c r="I19" s="113"/>
    </row>
    <row r="20" spans="1:9" s="190" customFormat="1" ht="38.4" customHeight="1">
      <c r="A20" s="115">
        <f t="shared" ref="A20:A33" ca="1" si="0">IF(OFFSET(A20,-1,0) ="",OFFSET(A20,-2,0)+1,OFFSET(A20,-1,0)+1 )</f>
        <v>2</v>
      </c>
      <c r="B20" s="460" t="s">
        <v>1014</v>
      </c>
      <c r="C20" s="465" t="s">
        <v>1015</v>
      </c>
      <c r="D20" s="464" t="s">
        <v>1019</v>
      </c>
      <c r="E20" s="36"/>
      <c r="F20" s="139"/>
      <c r="G20" s="139"/>
      <c r="H20" s="139"/>
      <c r="I20" s="118"/>
    </row>
    <row r="21" spans="1:9" s="190" customFormat="1" ht="84.6" customHeight="1">
      <c r="A21" s="115">
        <f t="shared" ca="1" si="0"/>
        <v>3</v>
      </c>
      <c r="B21" s="462" t="s">
        <v>1022</v>
      </c>
      <c r="C21" s="463" t="s">
        <v>1020</v>
      </c>
      <c r="D21" s="464" t="s">
        <v>1021</v>
      </c>
      <c r="E21" s="36"/>
      <c r="F21" s="139"/>
      <c r="G21" s="139"/>
      <c r="H21" s="139"/>
      <c r="I21" s="118"/>
    </row>
    <row r="22" spans="1:9" s="119" customFormat="1" ht="66">
      <c r="A22" s="115">
        <f t="shared" ca="1" si="0"/>
        <v>4</v>
      </c>
      <c r="B22" s="248" t="s">
        <v>1023</v>
      </c>
      <c r="C22" s="461" t="s">
        <v>1026</v>
      </c>
      <c r="D22" s="455" t="s">
        <v>1027</v>
      </c>
      <c r="E22" s="112"/>
      <c r="F22" s="1"/>
      <c r="G22" s="1"/>
      <c r="H22" s="1"/>
      <c r="I22" s="118"/>
    </row>
    <row r="23" spans="1:9" s="119" customFormat="1" ht="79.2">
      <c r="A23" s="115">
        <f ca="1">IF(OFFSET(A23,-1,0) ="",OFFSET(A23,-2,0)+1,OFFSET(A23,-1,0)+1 )</f>
        <v>5</v>
      </c>
      <c r="B23" s="248" t="s">
        <v>1024</v>
      </c>
      <c r="C23" s="459" t="s">
        <v>1028</v>
      </c>
      <c r="D23" s="250" t="s">
        <v>1029</v>
      </c>
      <c r="E23" s="112"/>
      <c r="F23" s="1"/>
      <c r="G23" s="1"/>
      <c r="H23" s="1"/>
      <c r="I23" s="118"/>
    </row>
    <row r="24" spans="1:9" s="119" customFormat="1" ht="79.2">
      <c r="A24" s="115">
        <f t="shared" ca="1" si="0"/>
        <v>6</v>
      </c>
      <c r="B24" s="458" t="s">
        <v>1025</v>
      </c>
      <c r="C24" s="457" t="s">
        <v>1030</v>
      </c>
      <c r="D24" s="456" t="s">
        <v>1029</v>
      </c>
      <c r="E24" s="112"/>
      <c r="F24" s="1"/>
      <c r="G24" s="1"/>
      <c r="H24" s="1"/>
      <c r="I24" s="118"/>
    </row>
    <row r="25" spans="1:9" s="119" customFormat="1" ht="66">
      <c r="A25" s="115">
        <f t="shared" ca="1" si="0"/>
        <v>7</v>
      </c>
      <c r="B25" s="248" t="s">
        <v>804</v>
      </c>
      <c r="C25" s="459" t="s">
        <v>1031</v>
      </c>
      <c r="D25" s="456" t="s">
        <v>1032</v>
      </c>
      <c r="E25" s="112"/>
      <c r="F25" s="1"/>
      <c r="G25" s="1"/>
      <c r="H25" s="1"/>
      <c r="I25" s="118"/>
    </row>
    <row r="26" spans="1:9" s="119" customFormat="1" ht="56.4" customHeight="1">
      <c r="A26" s="115"/>
      <c r="B26" s="1"/>
      <c r="C26" s="138"/>
      <c r="D26" s="112"/>
      <c r="E26" s="112"/>
      <c r="F26" s="1"/>
      <c r="G26" s="1"/>
      <c r="H26" s="1"/>
      <c r="I26" s="118"/>
    </row>
    <row r="27" spans="1:9" s="119" customFormat="1" ht="98.4" customHeight="1">
      <c r="A27" s="115"/>
      <c r="B27" s="1"/>
      <c r="C27" s="1"/>
      <c r="D27" s="112"/>
      <c r="E27" s="112"/>
      <c r="F27" s="1"/>
      <c r="G27" s="1"/>
      <c r="H27" s="1"/>
      <c r="I27" s="118"/>
    </row>
    <row r="28" spans="1:9" s="119" customFormat="1" ht="97.2" customHeight="1">
      <c r="A28" s="115"/>
      <c r="B28" s="1"/>
      <c r="C28" s="1"/>
      <c r="D28" s="112"/>
      <c r="E28" s="112"/>
      <c r="F28" s="1"/>
      <c r="G28" s="1"/>
      <c r="H28" s="1"/>
      <c r="I28" s="118"/>
    </row>
    <row r="29" spans="1:9" s="119" customFormat="1" ht="87.6" customHeight="1">
      <c r="A29" s="115"/>
      <c r="B29" s="1"/>
      <c r="C29" s="1"/>
      <c r="D29" s="112"/>
      <c r="E29" s="112"/>
      <c r="F29" s="1"/>
      <c r="G29" s="1"/>
      <c r="H29" s="1"/>
      <c r="I29" s="118"/>
    </row>
    <row r="30" spans="1:9" s="119" customFormat="1" ht="102.6" customHeight="1">
      <c r="A30" s="115"/>
      <c r="B30" s="1"/>
      <c r="C30" s="1"/>
      <c r="D30" s="112"/>
      <c r="E30" s="112"/>
      <c r="F30" s="1"/>
      <c r="G30" s="1"/>
      <c r="H30" s="1"/>
      <c r="I30" s="118"/>
    </row>
    <row r="31" spans="1:9" s="190" customFormat="1" ht="56.4" customHeight="1">
      <c r="A31" s="115"/>
      <c r="B31" s="1"/>
      <c r="C31" s="1"/>
      <c r="D31" s="112"/>
      <c r="E31" s="112"/>
      <c r="F31" s="1"/>
      <c r="G31" s="1"/>
      <c r="H31" s="1"/>
      <c r="I31" s="118"/>
    </row>
    <row r="32" spans="1:9" s="119" customFormat="1" ht="98.4" customHeight="1">
      <c r="A32" s="115"/>
      <c r="B32" s="1"/>
      <c r="C32" s="1"/>
      <c r="D32" s="112"/>
      <c r="E32" s="112"/>
      <c r="F32" s="1"/>
      <c r="G32" s="1"/>
      <c r="H32" s="1"/>
      <c r="I32" s="118"/>
    </row>
    <row r="33" spans="1:9" s="119" customFormat="1" ht="97.2" customHeight="1">
      <c r="A33" s="115"/>
      <c r="B33" s="1"/>
      <c r="C33" s="1"/>
      <c r="D33" s="112"/>
      <c r="E33" s="112"/>
      <c r="F33" s="1"/>
      <c r="G33" s="1"/>
      <c r="H33" s="1"/>
      <c r="I33" s="118"/>
    </row>
    <row r="34" spans="1:9" s="119" customFormat="1" ht="87.6" customHeight="1">
      <c r="A34" s="115"/>
      <c r="B34" s="1"/>
      <c r="C34" s="1"/>
      <c r="D34" s="112"/>
      <c r="E34" s="112"/>
      <c r="F34" s="1"/>
      <c r="G34" s="1"/>
      <c r="H34" s="1"/>
      <c r="I34" s="118"/>
    </row>
    <row r="35" spans="1:9" s="119" customFormat="1" ht="102.6" customHeight="1">
      <c r="A35" s="115"/>
      <c r="B35" s="1"/>
      <c r="C35" s="1"/>
      <c r="D35" s="112"/>
      <c r="E35" s="112"/>
      <c r="F35" s="1"/>
      <c r="G35" s="1"/>
      <c r="H35" s="1"/>
      <c r="I35" s="118"/>
    </row>
    <row r="36" spans="1:9" s="119" customFormat="1" ht="13.8">
      <c r="A36" s="115"/>
      <c r="B36" s="1"/>
      <c r="C36" s="1"/>
      <c r="D36" s="112"/>
      <c r="E36" s="112"/>
      <c r="F36" s="1"/>
      <c r="G36" s="1"/>
      <c r="H36" s="1"/>
      <c r="I36" s="118"/>
    </row>
    <row r="37" spans="1:9" s="119" customFormat="1" ht="13.8">
      <c r="A37" s="115"/>
      <c r="B37" s="1"/>
      <c r="C37" s="1"/>
      <c r="D37" s="112"/>
      <c r="E37" s="112"/>
      <c r="F37" s="1"/>
      <c r="G37" s="1"/>
      <c r="H37" s="1"/>
      <c r="I37" s="118"/>
    </row>
    <row r="38" spans="1:9" s="190" customFormat="1" ht="13.8">
      <c r="A38" s="115"/>
      <c r="B38" s="1"/>
      <c r="C38" s="112"/>
      <c r="D38" s="184"/>
      <c r="E38" s="112"/>
      <c r="F38" s="1"/>
      <c r="G38" s="1"/>
      <c r="H38" s="1"/>
      <c r="I38" s="118"/>
    </row>
    <row r="39" spans="1:9" s="119" customFormat="1" ht="13.8">
      <c r="A39" s="115"/>
      <c r="B39" s="1"/>
      <c r="C39" s="1"/>
      <c r="D39" s="112"/>
      <c r="E39" s="112"/>
      <c r="F39" s="1"/>
      <c r="G39" s="1"/>
      <c r="H39" s="1"/>
      <c r="I39" s="118"/>
    </row>
    <row r="40" spans="1:9" s="119" customFormat="1" ht="13.8">
      <c r="A40" s="115"/>
      <c r="B40" s="1"/>
      <c r="C40" s="1"/>
      <c r="D40" s="112"/>
      <c r="E40" s="112"/>
      <c r="F40" s="1"/>
      <c r="G40" s="1"/>
      <c r="H40" s="1"/>
      <c r="I40" s="118"/>
    </row>
    <row r="41" spans="1:9" s="190" customFormat="1" ht="13.8">
      <c r="A41" s="115"/>
      <c r="B41" s="1"/>
      <c r="C41" s="1"/>
      <c r="D41" s="112"/>
      <c r="E41" s="112"/>
      <c r="F41" s="1"/>
      <c r="G41" s="1"/>
      <c r="H41" s="1"/>
      <c r="I41" s="118"/>
    </row>
    <row r="42" spans="1:9" s="190" customFormat="1" ht="13.8">
      <c r="A42" s="115"/>
      <c r="B42" s="1"/>
      <c r="C42" s="112"/>
      <c r="D42" s="112"/>
      <c r="E42" s="112"/>
      <c r="F42" s="1"/>
      <c r="G42" s="1"/>
      <c r="H42" s="1"/>
      <c r="I42" s="118"/>
    </row>
    <row r="43" spans="1:9" s="190" customFormat="1" ht="13.8">
      <c r="A43" s="115"/>
      <c r="B43" s="1"/>
      <c r="C43" s="112"/>
      <c r="D43" s="266"/>
      <c r="E43" s="112"/>
      <c r="F43" s="1"/>
      <c r="G43" s="1"/>
      <c r="H43" s="1"/>
      <c r="I43" s="118"/>
    </row>
    <row r="44" spans="1:9" s="190" customFormat="1" ht="13.8">
      <c r="A44" s="115"/>
      <c r="B44" s="1"/>
      <c r="C44" s="112"/>
      <c r="D44" s="266"/>
      <c r="E44" s="112"/>
      <c r="F44" s="1"/>
      <c r="G44" s="1"/>
      <c r="H44" s="1"/>
      <c r="I44" s="118"/>
    </row>
    <row r="45" spans="1:9" s="119" customFormat="1" ht="13.8">
      <c r="A45" s="115"/>
      <c r="B45" s="1"/>
      <c r="C45" s="1"/>
      <c r="D45" s="112"/>
      <c r="E45" s="112"/>
      <c r="F45" s="1"/>
      <c r="G45" s="1"/>
      <c r="H45" s="1"/>
      <c r="I45" s="118"/>
    </row>
    <row r="46" spans="1:9" s="119" customFormat="1" ht="13.8">
      <c r="A46" s="115"/>
      <c r="B46" s="1"/>
      <c r="C46" s="1"/>
      <c r="D46" s="112"/>
      <c r="E46" s="112"/>
      <c r="F46" s="1"/>
      <c r="G46" s="1"/>
      <c r="H46" s="1"/>
      <c r="I46" s="118"/>
    </row>
    <row r="47" spans="1:9" s="119" customFormat="1" ht="13.8">
      <c r="A47" s="115"/>
      <c r="B47" s="1"/>
      <c r="C47" s="1"/>
      <c r="D47" s="112"/>
      <c r="E47" s="112"/>
      <c r="F47" s="1"/>
      <c r="G47" s="1"/>
      <c r="H47" s="1"/>
      <c r="I47" s="118"/>
    </row>
    <row r="48" spans="1:9" s="119" customFormat="1" ht="13.8">
      <c r="A48" s="115"/>
      <c r="B48" s="1"/>
      <c r="C48" s="1"/>
      <c r="D48" s="112"/>
      <c r="E48" s="112"/>
      <c r="F48" s="1"/>
      <c r="G48" s="1"/>
      <c r="H48" s="1"/>
      <c r="I48" s="118"/>
    </row>
    <row r="49" spans="1:9" s="119" customFormat="1" ht="13.8">
      <c r="A49" s="115"/>
      <c r="B49" s="1"/>
      <c r="C49" s="1"/>
      <c r="D49" s="112"/>
      <c r="E49" s="112"/>
      <c r="F49" s="1"/>
      <c r="G49" s="1"/>
      <c r="H49" s="1"/>
      <c r="I49" s="118"/>
    </row>
    <row r="50" spans="1:9" s="119" customFormat="1" ht="13.8">
      <c r="A50" s="115"/>
      <c r="B50" s="1"/>
      <c r="C50" s="1"/>
      <c r="D50" s="112"/>
      <c r="E50" s="112"/>
      <c r="F50" s="1"/>
      <c r="G50" s="1"/>
      <c r="H50" s="1"/>
      <c r="I50" s="118"/>
    </row>
    <row r="51" spans="1:9" s="190" customFormat="1" ht="13.8">
      <c r="A51" s="115"/>
      <c r="B51" s="112"/>
      <c r="C51" s="1"/>
      <c r="D51" s="112"/>
      <c r="E51" s="112"/>
      <c r="F51" s="1"/>
      <c r="G51" s="1"/>
      <c r="H51" s="1"/>
      <c r="I51" s="118"/>
    </row>
    <row r="52" spans="1:9" s="190" customFormat="1" ht="13.8">
      <c r="A52" s="115"/>
      <c r="B52" s="112"/>
      <c r="C52" s="1"/>
      <c r="D52" s="112"/>
      <c r="E52" s="112"/>
      <c r="F52" s="1"/>
      <c r="G52" s="1"/>
      <c r="H52" s="1"/>
      <c r="I52" s="118"/>
    </row>
    <row r="53" spans="1:9" s="190" customFormat="1" ht="13.8">
      <c r="A53" s="115"/>
      <c r="B53" s="1"/>
      <c r="C53" s="1"/>
      <c r="D53" s="112"/>
      <c r="E53" s="112"/>
      <c r="F53" s="1"/>
      <c r="G53" s="1"/>
      <c r="H53" s="1"/>
      <c r="I53" s="118"/>
    </row>
    <row r="54" spans="1:9" s="119" customFormat="1" ht="13.8">
      <c r="A54" s="115"/>
      <c r="B54" s="1"/>
      <c r="C54" s="112"/>
      <c r="D54" s="112"/>
      <c r="E54" s="112"/>
      <c r="F54" s="1"/>
      <c r="G54" s="1"/>
      <c r="H54" s="1"/>
      <c r="I54" s="118"/>
    </row>
    <row r="55" spans="1:9" s="119" customFormat="1" ht="13.8">
      <c r="A55" s="115"/>
      <c r="B55" s="1"/>
      <c r="C55" s="112"/>
      <c r="D55" s="112"/>
      <c r="E55" s="112"/>
      <c r="F55" s="1"/>
      <c r="G55" s="1"/>
      <c r="H55" s="1"/>
      <c r="I55" s="118"/>
    </row>
    <row r="56" spans="1:9" s="119" customFormat="1" ht="13.8">
      <c r="A56" s="115"/>
      <c r="B56" s="1"/>
      <c r="C56" s="112"/>
      <c r="D56" s="112"/>
      <c r="E56" s="112"/>
      <c r="F56" s="1"/>
      <c r="G56" s="1"/>
      <c r="H56" s="1"/>
      <c r="I56" s="118"/>
    </row>
    <row r="57" spans="1:9" s="119" customFormat="1" ht="13.8">
      <c r="A57" s="115"/>
      <c r="B57" s="1"/>
      <c r="C57" s="112"/>
      <c r="D57" s="112"/>
      <c r="E57" s="112"/>
      <c r="F57" s="1"/>
      <c r="G57" s="1"/>
      <c r="H57" s="1"/>
      <c r="I57" s="118"/>
    </row>
    <row r="58" spans="1:9" s="190" customFormat="1" ht="13.8">
      <c r="A58" s="115"/>
      <c r="B58" s="1"/>
      <c r="C58" s="112"/>
      <c r="D58" s="112"/>
      <c r="E58" s="112"/>
      <c r="F58" s="1"/>
      <c r="G58" s="1"/>
      <c r="H58" s="1"/>
      <c r="I58" s="118"/>
    </row>
    <row r="59" spans="1:9" s="119" customFormat="1" ht="13.8">
      <c r="A59" s="115"/>
      <c r="B59" s="1"/>
      <c r="C59" s="112"/>
      <c r="D59" s="112"/>
      <c r="E59" s="112"/>
      <c r="F59" s="1"/>
      <c r="G59" s="1"/>
      <c r="H59" s="1"/>
      <c r="I59" s="118"/>
    </row>
    <row r="60" spans="1:9" s="190" customFormat="1" ht="13.8">
      <c r="A60" s="115"/>
      <c r="B60" s="1"/>
      <c r="C60" s="112"/>
      <c r="D60" s="112"/>
      <c r="E60" s="112"/>
      <c r="F60" s="1"/>
      <c r="G60" s="1"/>
      <c r="H60" s="1"/>
      <c r="I60" s="118"/>
    </row>
    <row r="61" spans="1:9" s="119" customFormat="1" ht="13.8">
      <c r="A61" s="115"/>
      <c r="B61" s="1"/>
      <c r="C61" s="1"/>
      <c r="D61" s="112"/>
      <c r="E61" s="112"/>
      <c r="F61" s="1"/>
      <c r="G61" s="1"/>
      <c r="H61" s="1"/>
      <c r="I61" s="118"/>
    </row>
    <row r="62" spans="1:9" s="119" customFormat="1" ht="13.8">
      <c r="A62" s="115"/>
      <c r="B62" s="1"/>
      <c r="C62" s="1"/>
      <c r="D62" s="112"/>
      <c r="E62" s="112"/>
      <c r="F62" s="1"/>
      <c r="G62" s="1"/>
      <c r="H62" s="1"/>
      <c r="I62" s="118"/>
    </row>
    <row r="63" spans="1:9" s="119" customFormat="1" ht="13.8">
      <c r="A63" s="115"/>
      <c r="B63" s="1"/>
      <c r="C63" s="1"/>
      <c r="D63" s="112"/>
      <c r="E63" s="112"/>
      <c r="F63" s="1"/>
      <c r="G63" s="1"/>
      <c r="H63" s="1"/>
      <c r="I63" s="118"/>
    </row>
    <row r="64" spans="1:9" s="119" customFormat="1" ht="13.8">
      <c r="A64" s="115"/>
      <c r="B64" s="1"/>
      <c r="C64" s="1"/>
      <c r="D64" s="112"/>
      <c r="E64" s="112"/>
      <c r="F64" s="1"/>
      <c r="G64" s="1"/>
      <c r="H64" s="1"/>
      <c r="I64" s="118"/>
    </row>
    <row r="65" spans="1:9" s="119" customFormat="1" ht="13.8">
      <c r="A65" s="115"/>
      <c r="B65" s="144"/>
      <c r="C65" s="1"/>
      <c r="D65" s="112"/>
      <c r="E65" s="112"/>
      <c r="F65" s="1"/>
      <c r="G65" s="1"/>
      <c r="H65" s="1"/>
      <c r="I65" s="118"/>
    </row>
    <row r="66" spans="1:9" s="119" customFormat="1" ht="13.8">
      <c r="A66" s="115"/>
      <c r="B66" s="267"/>
      <c r="C66" s="248"/>
      <c r="D66" s="112"/>
      <c r="E66" s="112"/>
      <c r="F66" s="1"/>
      <c r="G66" s="1"/>
      <c r="H66" s="1"/>
      <c r="I66" s="118"/>
    </row>
    <row r="67" spans="1:9" s="119" customFormat="1" ht="13.8">
      <c r="A67" s="115"/>
      <c r="B67" s="267"/>
      <c r="C67" s="248"/>
      <c r="D67" s="112"/>
      <c r="E67" s="112"/>
      <c r="F67" s="1"/>
      <c r="G67" s="1"/>
      <c r="H67" s="1"/>
      <c r="I67" s="118"/>
    </row>
    <row r="68" spans="1:9" s="119" customFormat="1" ht="13.8">
      <c r="A68" s="130"/>
      <c r="B68" s="1"/>
      <c r="C68" s="248"/>
      <c r="D68" s="112"/>
      <c r="E68" s="112"/>
      <c r="F68" s="1"/>
      <c r="G68" s="1"/>
      <c r="H68" s="1"/>
      <c r="I68" s="118"/>
    </row>
    <row r="69" spans="1:9" s="119" customFormat="1" ht="13.8">
      <c r="A69" s="115"/>
      <c r="B69" s="1"/>
      <c r="C69" s="268"/>
      <c r="D69" s="112"/>
      <c r="E69" s="112"/>
      <c r="F69" s="1"/>
      <c r="G69" s="1"/>
      <c r="H69" s="1"/>
      <c r="I69" s="118"/>
    </row>
    <row r="70" spans="1:9" s="119" customFormat="1" ht="13.8">
      <c r="A70" s="115"/>
      <c r="B70" s="248"/>
      <c r="C70" s="1"/>
      <c r="D70" s="249"/>
      <c r="E70" s="112"/>
      <c r="F70" s="1"/>
      <c r="G70" s="1"/>
      <c r="H70" s="1"/>
      <c r="I70" s="118"/>
    </row>
    <row r="71" spans="1:9" s="119" customFormat="1" ht="13.8">
      <c r="A71" s="115"/>
      <c r="B71" s="248"/>
      <c r="C71" s="269"/>
      <c r="D71" s="250"/>
      <c r="E71" s="112"/>
      <c r="F71" s="1"/>
      <c r="G71" s="1"/>
      <c r="H71" s="1"/>
      <c r="I71" s="118"/>
    </row>
    <row r="72" spans="1:9" s="119" customFormat="1" ht="13.8">
      <c r="A72" s="115"/>
      <c r="B72" s="1"/>
      <c r="C72" s="270"/>
      <c r="D72" s="112"/>
      <c r="E72" s="112"/>
      <c r="F72" s="1"/>
      <c r="G72" s="1"/>
      <c r="H72" s="1"/>
      <c r="I72" s="118"/>
    </row>
    <row r="73" spans="1:9" s="119" customFormat="1" ht="13.8">
      <c r="A73" s="115"/>
      <c r="B73" s="220"/>
      <c r="C73" s="271"/>
      <c r="D73" s="112"/>
      <c r="E73" s="112"/>
      <c r="F73" s="1"/>
      <c r="G73" s="1"/>
      <c r="H73" s="1"/>
      <c r="I73" s="118"/>
    </row>
    <row r="74" spans="1:9" s="119" customFormat="1" ht="13.8">
      <c r="A74" s="115"/>
      <c r="B74" s="144"/>
      <c r="C74" s="272"/>
      <c r="D74" s="250"/>
      <c r="E74" s="112"/>
      <c r="F74" s="1"/>
      <c r="G74" s="1"/>
      <c r="H74" s="1"/>
      <c r="I74" s="118"/>
    </row>
    <row r="75" spans="1:9" s="119" customFormat="1" ht="13.8">
      <c r="A75" s="115"/>
      <c r="B75" s="144"/>
      <c r="C75" s="270"/>
      <c r="D75" s="249"/>
      <c r="E75" s="112"/>
      <c r="F75" s="1"/>
      <c r="G75" s="1"/>
      <c r="H75" s="1"/>
      <c r="I75" s="118"/>
    </row>
    <row r="76" spans="1:9" s="119" customFormat="1" ht="13.8">
      <c r="A76" s="115"/>
      <c r="B76" s="1"/>
      <c r="C76" s="1"/>
      <c r="D76" s="112"/>
      <c r="E76" s="112"/>
      <c r="F76" s="1"/>
      <c r="G76" s="1"/>
      <c r="H76" s="1"/>
      <c r="I76" s="115"/>
    </row>
    <row r="77" spans="1:9" s="119" customFormat="1" ht="13.8">
      <c r="A77" s="115"/>
      <c r="B77" s="1"/>
      <c r="C77" s="1"/>
      <c r="D77" s="112"/>
      <c r="E77" s="112"/>
      <c r="F77" s="1"/>
      <c r="G77" s="1"/>
      <c r="H77" s="1"/>
      <c r="I77" s="115"/>
    </row>
    <row r="78" spans="1:9" s="119" customFormat="1" ht="13.8">
      <c r="A78" s="115"/>
      <c r="B78" s="248"/>
      <c r="C78" s="1"/>
      <c r="D78" s="112"/>
      <c r="E78" s="112"/>
      <c r="F78" s="1"/>
      <c r="G78" s="1"/>
      <c r="H78" s="1"/>
      <c r="I78" s="115"/>
    </row>
    <row r="79" spans="1:9" s="119" customFormat="1" ht="13.8">
      <c r="A79" s="115"/>
      <c r="B79" s="248"/>
      <c r="C79" s="1"/>
      <c r="D79" s="250"/>
      <c r="E79" s="112"/>
      <c r="F79" s="1"/>
      <c r="G79" s="1"/>
      <c r="H79" s="1"/>
      <c r="I79" s="115"/>
    </row>
    <row r="80" spans="1:9" s="190" customFormat="1" ht="13.8">
      <c r="A80" s="115"/>
      <c r="B80" s="1"/>
      <c r="C80" s="1"/>
      <c r="D80" s="250"/>
      <c r="E80" s="112"/>
      <c r="F80" s="1"/>
      <c r="G80" s="1"/>
      <c r="H80" s="1"/>
      <c r="I80" s="115"/>
    </row>
    <row r="81" spans="1:9" s="190" customFormat="1" ht="13.8">
      <c r="A81" s="115"/>
      <c r="B81" s="220"/>
      <c r="C81" s="1"/>
      <c r="D81" s="250"/>
      <c r="E81" s="112"/>
      <c r="F81" s="1"/>
      <c r="G81" s="1"/>
      <c r="H81" s="1"/>
      <c r="I81" s="115"/>
    </row>
    <row r="82" spans="1:9" s="190" customFormat="1" ht="13.8">
      <c r="A82" s="115"/>
      <c r="B82" s="144"/>
      <c r="C82" s="1"/>
      <c r="D82" s="250"/>
      <c r="E82" s="112"/>
      <c r="F82" s="1"/>
      <c r="G82" s="1"/>
      <c r="H82" s="1"/>
      <c r="I82" s="115"/>
    </row>
    <row r="83" spans="1:9" s="119" customFormat="1" ht="13.8">
      <c r="A83" s="115"/>
      <c r="B83" s="144"/>
      <c r="C83" s="1"/>
      <c r="D83" s="112"/>
      <c r="E83" s="112"/>
      <c r="F83" s="1"/>
      <c r="G83" s="1"/>
      <c r="H83" s="1"/>
      <c r="I83" s="118"/>
    </row>
    <row r="84" spans="1:9" s="273" customFormat="1" ht="13.8">
      <c r="A84" s="152"/>
      <c r="B84" s="1"/>
      <c r="C84" s="1"/>
      <c r="D84" s="112"/>
      <c r="E84" s="112"/>
      <c r="F84" s="1"/>
      <c r="G84" s="1"/>
      <c r="H84" s="1"/>
      <c r="I84" s="145"/>
    </row>
    <row r="85" spans="1:9" s="119" customFormat="1" ht="13.8">
      <c r="A85" s="115"/>
      <c r="B85" s="1"/>
      <c r="C85" s="1"/>
      <c r="D85" s="112"/>
      <c r="E85" s="112"/>
      <c r="F85" s="1"/>
      <c r="G85" s="1"/>
      <c r="H85" s="1"/>
      <c r="I85" s="118"/>
    </row>
    <row r="86" spans="1:9" s="119" customFormat="1" ht="13.8">
      <c r="A86" s="115"/>
      <c r="B86" s="1"/>
      <c r="C86" s="1"/>
      <c r="D86" s="112"/>
      <c r="E86" s="112"/>
      <c r="F86" s="1"/>
      <c r="G86" s="1"/>
      <c r="H86" s="1"/>
      <c r="I86" s="118"/>
    </row>
    <row r="87" spans="1:9" s="119" customFormat="1" ht="13.8">
      <c r="A87" s="115"/>
      <c r="B87" s="1"/>
      <c r="C87" s="1"/>
      <c r="D87" s="112"/>
      <c r="E87" s="112"/>
      <c r="F87" s="1"/>
      <c r="G87" s="1"/>
      <c r="H87" s="1"/>
      <c r="I87" s="118"/>
    </row>
    <row r="88" spans="1:9" s="119" customFormat="1" ht="13.5" customHeight="1">
      <c r="A88" s="115"/>
      <c r="B88" s="1"/>
      <c r="C88" s="1"/>
      <c r="D88" s="112"/>
      <c r="E88" s="112"/>
      <c r="F88" s="1"/>
      <c r="G88" s="1"/>
      <c r="H88" s="1"/>
      <c r="I88" s="118"/>
    </row>
    <row r="89" spans="1:9" s="119" customFormat="1" ht="13.5" customHeight="1">
      <c r="A89" s="115"/>
      <c r="B89" s="1"/>
      <c r="C89" s="1"/>
      <c r="D89" s="112"/>
      <c r="E89" s="112"/>
      <c r="F89" s="1"/>
      <c r="G89" s="1"/>
      <c r="H89" s="1"/>
      <c r="I89" s="118"/>
    </row>
    <row r="90" spans="1:9" s="119" customFormat="1" ht="27" customHeight="1">
      <c r="A90" s="115"/>
      <c r="B90" s="1"/>
      <c r="C90" s="1"/>
      <c r="D90" s="112"/>
      <c r="E90" s="112"/>
      <c r="F90" s="1"/>
      <c r="G90" s="1"/>
      <c r="H90" s="1"/>
      <c r="I90" s="118"/>
    </row>
    <row r="91" spans="1:9" s="119" customFormat="1" ht="28.5" customHeight="1">
      <c r="A91" s="115"/>
      <c r="B91" s="1"/>
      <c r="C91" s="1"/>
      <c r="D91" s="112"/>
      <c r="E91" s="112"/>
      <c r="F91" s="1"/>
      <c r="G91" s="1"/>
      <c r="H91" s="1"/>
      <c r="I91" s="118"/>
    </row>
    <row r="92" spans="1:9" s="119" customFormat="1" ht="32.25" customHeight="1">
      <c r="A92" s="115"/>
      <c r="B92" s="1"/>
      <c r="C92" s="1"/>
      <c r="D92" s="112"/>
      <c r="E92" s="112"/>
      <c r="F92" s="1"/>
      <c r="G92" s="1"/>
      <c r="H92" s="1"/>
      <c r="I92" s="118"/>
    </row>
    <row r="93" spans="1:9" s="119" customFormat="1" ht="32.25" customHeight="1">
      <c r="A93" s="115"/>
      <c r="B93" s="112"/>
      <c r="C93" s="1"/>
      <c r="D93" s="112"/>
      <c r="E93" s="112"/>
      <c r="F93" s="1"/>
      <c r="G93" s="1"/>
      <c r="H93" s="1"/>
      <c r="I93" s="118"/>
    </row>
    <row r="94" spans="1:9" s="119" customFormat="1" ht="15.75" customHeight="1">
      <c r="A94" s="115"/>
      <c r="B94" s="1"/>
      <c r="C94" s="1"/>
      <c r="D94" s="112"/>
      <c r="E94" s="112"/>
      <c r="F94" s="1"/>
      <c r="G94" s="1"/>
      <c r="H94" s="1"/>
      <c r="I94" s="118"/>
    </row>
    <row r="95" spans="1:9" s="119" customFormat="1" ht="32.25" customHeight="1">
      <c r="A95" s="115"/>
      <c r="B95" s="1"/>
      <c r="C95" s="1"/>
      <c r="D95" s="112"/>
      <c r="E95" s="112"/>
      <c r="F95" s="1"/>
      <c r="G95" s="1"/>
      <c r="H95" s="1"/>
      <c r="I95" s="118"/>
    </row>
    <row r="96" spans="1:9" s="119" customFormat="1" ht="32.25" customHeight="1">
      <c r="A96" s="115"/>
      <c r="B96" s="1"/>
      <c r="C96" s="1"/>
      <c r="D96" s="112"/>
      <c r="E96" s="112"/>
      <c r="F96" s="1"/>
      <c r="G96" s="1"/>
      <c r="H96" s="1"/>
      <c r="I96" s="118"/>
    </row>
    <row r="97" spans="1:9" s="119" customFormat="1" ht="32.25" customHeight="1">
      <c r="A97" s="115"/>
      <c r="B97" s="1"/>
      <c r="C97" s="1"/>
      <c r="D97" s="112"/>
      <c r="E97" s="112"/>
      <c r="F97" s="1"/>
      <c r="G97" s="1"/>
      <c r="H97" s="1"/>
      <c r="I97" s="118"/>
    </row>
    <row r="98" spans="1:9" s="259" customFormat="1" ht="17.25" customHeight="1">
      <c r="A98" s="152"/>
      <c r="B98" s="1"/>
      <c r="C98" s="257"/>
      <c r="D98" s="256"/>
      <c r="E98" s="256"/>
      <c r="F98" s="257"/>
      <c r="G98" s="257"/>
      <c r="H98" s="257"/>
      <c r="I98" s="258"/>
    </row>
    <row r="99" spans="1:9" s="259" customFormat="1" ht="17.25" customHeight="1">
      <c r="A99" s="152"/>
      <c r="B99" s="1"/>
      <c r="C99" s="257"/>
      <c r="D99" s="256"/>
      <c r="E99" s="256"/>
      <c r="F99" s="257"/>
      <c r="G99" s="257"/>
      <c r="H99" s="257"/>
      <c r="I99" s="258"/>
    </row>
    <row r="100" spans="1:9" s="259" customFormat="1" ht="17.25" customHeight="1">
      <c r="A100" s="152"/>
      <c r="B100" s="1"/>
      <c r="C100" s="257"/>
      <c r="D100" s="256"/>
      <c r="E100" s="256"/>
      <c r="F100" s="257"/>
      <c r="G100" s="257"/>
      <c r="H100" s="257"/>
      <c r="I100" s="258"/>
    </row>
    <row r="101" spans="1:9" s="279" customFormat="1" ht="17.25" customHeight="1">
      <c r="A101" s="274"/>
      <c r="B101" s="275"/>
      <c r="C101" s="276"/>
      <c r="D101" s="277"/>
      <c r="E101" s="277"/>
      <c r="F101" s="276"/>
      <c r="G101" s="276"/>
      <c r="H101" s="276"/>
      <c r="I101" s="278"/>
    </row>
    <row r="102" spans="1:9" s="119" customFormat="1" ht="18" customHeight="1">
      <c r="A102" s="115"/>
      <c r="B102" s="139"/>
      <c r="C102" s="1"/>
      <c r="D102" s="112"/>
      <c r="E102" s="112"/>
      <c r="F102" s="1"/>
      <c r="G102" s="1"/>
      <c r="H102" s="1"/>
      <c r="I102" s="118"/>
    </row>
    <row r="103" spans="1:9" s="119" customFormat="1" ht="15" customHeight="1">
      <c r="A103" s="115"/>
      <c r="B103" s="144"/>
      <c r="C103" s="1"/>
      <c r="D103" s="112"/>
      <c r="E103" s="112"/>
      <c r="F103" s="1"/>
      <c r="G103" s="1"/>
      <c r="H103" s="1"/>
      <c r="I103" s="118"/>
    </row>
    <row r="104" spans="1:9" s="119" customFormat="1" ht="30.75" customHeight="1">
      <c r="A104" s="115"/>
      <c r="B104" s="144"/>
      <c r="C104" s="1"/>
      <c r="D104" s="112"/>
      <c r="E104" s="112"/>
      <c r="F104" s="1"/>
      <c r="G104" s="1"/>
      <c r="H104" s="1"/>
      <c r="I104" s="118"/>
    </row>
    <row r="105" spans="1:9" s="119" customFormat="1" ht="29.25" customHeight="1">
      <c r="A105" s="115"/>
      <c r="B105" s="144"/>
      <c r="C105" s="1"/>
      <c r="D105" s="112"/>
      <c r="E105" s="112"/>
      <c r="F105" s="1"/>
      <c r="G105" s="1"/>
      <c r="H105" s="1"/>
      <c r="I105" s="118"/>
    </row>
    <row r="106" spans="1:9" s="285" customFormat="1" ht="17.25" customHeight="1">
      <c r="A106" s="280"/>
      <c r="B106" s="281"/>
      <c r="C106" s="282"/>
      <c r="D106" s="283"/>
      <c r="E106" s="283"/>
      <c r="F106" s="282"/>
      <c r="G106" s="282"/>
      <c r="H106" s="282"/>
      <c r="I106" s="284"/>
    </row>
    <row r="107" spans="1:9" s="119" customFormat="1" ht="18" customHeight="1">
      <c r="A107" s="115"/>
      <c r="B107" s="139"/>
      <c r="C107" s="1"/>
      <c r="D107" s="112"/>
      <c r="E107" s="112"/>
      <c r="F107" s="1"/>
      <c r="G107" s="1"/>
      <c r="H107" s="1"/>
      <c r="I107" s="118"/>
    </row>
    <row r="108" spans="1:9" s="119" customFormat="1" ht="26.25" customHeight="1">
      <c r="A108" s="115"/>
      <c r="B108" s="144"/>
      <c r="C108" s="1"/>
      <c r="D108" s="112"/>
      <c r="E108" s="112"/>
      <c r="F108" s="1"/>
      <c r="G108" s="1"/>
      <c r="H108" s="1"/>
      <c r="I108" s="118"/>
    </row>
    <row r="109" spans="1:9" s="119" customFormat="1" ht="30.75" customHeight="1">
      <c r="A109" s="115"/>
      <c r="B109" s="144"/>
      <c r="C109" s="1"/>
      <c r="D109" s="112"/>
      <c r="E109" s="112"/>
      <c r="F109" s="1"/>
      <c r="G109" s="1"/>
      <c r="H109" s="1"/>
      <c r="I109" s="118"/>
    </row>
    <row r="110" spans="1:9" s="119" customFormat="1" ht="29.25" customHeight="1">
      <c r="A110" s="115"/>
      <c r="B110" s="144"/>
      <c r="C110" s="1"/>
      <c r="D110" s="112"/>
      <c r="E110" s="112"/>
      <c r="F110" s="1"/>
      <c r="G110" s="1"/>
      <c r="H110" s="1"/>
      <c r="I110" s="118"/>
    </row>
    <row r="111" spans="1:9" s="289" customFormat="1" ht="17.25" customHeight="1">
      <c r="A111" s="286"/>
      <c r="B111" s="281"/>
      <c r="C111" s="275"/>
      <c r="D111" s="287"/>
      <c r="E111" s="287"/>
      <c r="F111" s="275"/>
      <c r="G111" s="275"/>
      <c r="H111" s="275"/>
      <c r="I111" s="288"/>
    </row>
    <row r="112" spans="1:9" s="119" customFormat="1" ht="18" customHeight="1">
      <c r="A112" s="115"/>
      <c r="B112" s="139"/>
      <c r="C112" s="1"/>
      <c r="D112" s="112"/>
      <c r="E112" s="112"/>
      <c r="F112" s="1"/>
      <c r="G112" s="1"/>
      <c r="H112" s="1"/>
      <c r="I112" s="118"/>
    </row>
    <row r="113" spans="1:9" s="119" customFormat="1" ht="26.25" customHeight="1">
      <c r="A113" s="115"/>
      <c r="B113" s="144"/>
      <c r="C113" s="1"/>
      <c r="D113" s="112"/>
      <c r="E113" s="112"/>
      <c r="F113" s="1"/>
      <c r="G113" s="1"/>
      <c r="H113" s="1"/>
      <c r="I113" s="118"/>
    </row>
    <row r="114" spans="1:9" s="119" customFormat="1" ht="30.75" customHeight="1">
      <c r="A114" s="115"/>
      <c r="B114" s="144"/>
      <c r="C114" s="1"/>
      <c r="D114" s="112"/>
      <c r="E114" s="112"/>
      <c r="F114" s="1"/>
      <c r="G114" s="1"/>
      <c r="H114" s="1"/>
      <c r="I114" s="118"/>
    </row>
    <row r="115" spans="1:9" s="119" customFormat="1" ht="29.25" customHeight="1">
      <c r="A115" s="115"/>
      <c r="B115" s="144"/>
      <c r="C115" s="1"/>
      <c r="D115" s="112"/>
      <c r="E115" s="112"/>
      <c r="F115" s="1"/>
      <c r="G115" s="1"/>
      <c r="H115" s="1"/>
      <c r="I115" s="118"/>
    </row>
  </sheetData>
  <mergeCells count="10">
    <mergeCell ref="B5:D5"/>
    <mergeCell ref="B6:D6"/>
    <mergeCell ref="B7:D7"/>
    <mergeCell ref="B8:D8"/>
    <mergeCell ref="F16:H16"/>
    <mergeCell ref="A1:D1"/>
    <mergeCell ref="A2:D2"/>
    <mergeCell ref="E2:E3"/>
    <mergeCell ref="C3:D3"/>
    <mergeCell ref="B4:D4"/>
  </mergeCells>
  <dataValidations count="3">
    <dataValidation showDropDown="1" showErrorMessage="1" sqref="F16:H17" xr:uid="{00000000-0002-0000-0800-000000000000}">
      <formula1>0</formula1>
      <formula2>0</formula2>
    </dataValidation>
    <dataValidation type="list" allowBlank="1" showErrorMessage="1" sqref="F116:H143" xr:uid="{00000000-0002-0000-0800-000001000000}">
      <formula1>#REF!</formula1>
      <formula2>0</formula2>
    </dataValidation>
    <dataValidation type="list" allowBlank="1" sqref="F18:H115" xr:uid="{00000000-0002-0000-0800-000002000000}">
      <formula1>$A$11:$A$15</formula1>
      <formula2>0</formula2>
    </dataValidation>
  </dataValidations>
  <pageMargins left="0.7" right="0.7" top="0.75" bottom="0.75" header="0.511811023622047" footer="0.511811023622047"/>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51</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Record of Change</vt:lpstr>
      <vt:lpstr>Instruction</vt:lpstr>
      <vt:lpstr>Cover</vt:lpstr>
      <vt:lpstr>Common checklist</vt:lpstr>
      <vt:lpstr>Assignment 1</vt:lpstr>
      <vt:lpstr>Assignment 2</vt:lpstr>
      <vt:lpstr>Assignment 3 </vt:lpstr>
      <vt:lpstr>Assignment 4</vt:lpstr>
      <vt:lpstr>Assignment 5</vt:lpstr>
      <vt:lpstr>Test report</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dc:description/>
  <cp:lastModifiedBy>Dell Inspiron 5510</cp:lastModifiedBy>
  <cp:revision>17</cp:revision>
  <dcterms:created xsi:type="dcterms:W3CDTF">2016-08-15T09:08:57Z</dcterms:created>
  <dcterms:modified xsi:type="dcterms:W3CDTF">2022-11-02T08:40:40Z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