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HP\Documents\Rookie\"/>
    </mc:Choice>
  </mc:AlternateContent>
  <xr:revisionPtr revIDLastSave="0" documentId="13_ncr:1_{F8A45428-0A4A-4153-AC0E-5199673FA219}" xr6:coauthVersionLast="47" xr6:coauthVersionMax="47" xr10:uidLastSave="{00000000-0000-0000-0000-000000000000}"/>
  <bookViews>
    <workbookView xWindow="-120" yWindow="-120" windowWidth="20730" windowHeight="11040" tabRatio="840" firstSheet="3" activeTab="4" xr2:uid="{00000000-000D-0000-FFFF-FFFF00000000}"/>
  </bookViews>
  <sheets>
    <sheet name="Record of Change" sheetId="4" r:id="rId1"/>
    <sheet name="Instruction" sheetId="5" r:id="rId2"/>
    <sheet name="Cover" sheetId="6" r:id="rId3"/>
    <sheet name="Common checklist" sheetId="7" r:id="rId4"/>
    <sheet name="Assignment 1" sheetId="8" r:id="rId5"/>
    <sheet name="User Story 2" sheetId="9" r:id="rId6"/>
    <sheet name="User Story 3" sheetId="15" r:id="rId7"/>
    <sheet name="Test report" sheetId="10" r:id="rId8"/>
  </sheets>
  <externalReferences>
    <externalReference r:id="rId9"/>
  </externalReferences>
  <definedNames>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30" i="10" l="1"/>
  <c r="F29" i="10"/>
  <c r="F28" i="10"/>
  <c r="F27" i="10"/>
  <c r="E30" i="10"/>
  <c r="E29" i="10"/>
  <c r="E28" i="10"/>
  <c r="E27" i="10"/>
  <c r="D30" i="10"/>
  <c r="D29" i="10"/>
  <c r="D28" i="10"/>
  <c r="D27" i="10"/>
  <c r="C30" i="10" l="1"/>
  <c r="C29" i="10"/>
  <c r="C28" i="10"/>
  <c r="C27" i="10"/>
  <c r="C31" i="10" l="1"/>
  <c r="F52" i="10" s="1"/>
  <c r="D11" i="15"/>
  <c r="C19" i="10" s="1"/>
  <c r="C11" i="15"/>
  <c r="B11" i="15"/>
  <c r="D11" i="9"/>
  <c r="C11" i="9"/>
  <c r="B11" i="9"/>
  <c r="C11" i="8"/>
  <c r="B11" i="8"/>
  <c r="D11" i="8"/>
  <c r="C18" i="10" s="1"/>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9"/>
  <c r="C15" i="9"/>
  <c r="B15" i="9"/>
  <c r="D15" i="8"/>
  <c r="G18" i="10" s="1"/>
  <c r="G20" i="10" s="1"/>
  <c r="C15" i="8"/>
  <c r="B15" i="8"/>
  <c r="B10" i="15" l="1"/>
  <c r="C10" i="15"/>
  <c r="C20" i="10"/>
  <c r="D10" i="15"/>
  <c r="A30" i="9"/>
  <c r="A31" i="9" s="1"/>
  <c r="A32" i="9" s="1"/>
  <c r="A33" i="9" s="1"/>
  <c r="A34" i="9" s="1"/>
  <c r="A36" i="9" s="1"/>
  <c r="A38" i="9" s="1"/>
  <c r="A39" i="9" s="1"/>
  <c r="A40" i="9" s="1"/>
  <c r="A41" i="9" s="1"/>
  <c r="A42" i="9" s="1"/>
  <c r="A43" i="9" s="1"/>
  <c r="A44" i="9" s="1"/>
  <c r="A45" i="9" s="1"/>
  <c r="A46" i="9" s="1"/>
  <c r="A48" i="9" s="1"/>
  <c r="A49" i="9" s="1"/>
  <c r="A50" i="9" s="1"/>
  <c r="A51" i="9" s="1"/>
  <c r="A53" i="9" s="1"/>
  <c r="A54" i="9" s="1"/>
  <c r="A55" i="9" s="1"/>
  <c r="A57" i="9" s="1"/>
  <c r="A58" i="9" s="1"/>
  <c r="A59" i="9" s="1"/>
  <c r="A60" i="9" s="1"/>
  <c r="A61" i="9" s="1"/>
  <c r="A62" i="9" s="1"/>
  <c r="A63" i="9" s="1"/>
  <c r="A64" i="9" s="1"/>
  <c r="A65" i="9" s="1"/>
  <c r="A66" i="9" s="1"/>
  <c r="A67" i="9" s="1"/>
  <c r="A69" i="9" s="1"/>
  <c r="A70" i="9" s="1"/>
  <c r="A71" i="9" s="1"/>
  <c r="A73" i="9" s="1"/>
  <c r="A74" i="9" s="1"/>
  <c r="A75" i="9" s="1"/>
  <c r="A77" i="9" s="1"/>
  <c r="A78" i="9" s="1"/>
  <c r="A80" i="9" s="1"/>
  <c r="A81" i="9" s="1"/>
  <c r="A82" i="9" s="1"/>
  <c r="A83" i="9" s="1"/>
  <c r="A84" i="9" s="1"/>
  <c r="D14" i="9"/>
  <c r="C14" i="9"/>
  <c r="B14" i="9"/>
  <c r="D13" i="9"/>
  <c r="C13" i="9"/>
  <c r="B13" i="9"/>
  <c r="D12" i="9"/>
  <c r="C12" i="9"/>
  <c r="B12" i="9"/>
  <c r="D9" i="9"/>
  <c r="C9" i="9"/>
  <c r="B9" i="9"/>
  <c r="A21" i="8"/>
  <c r="A22" i="8" s="1"/>
  <c r="A23" i="8" s="1"/>
  <c r="A24" i="8" s="1"/>
  <c r="A25" i="8" s="1"/>
  <c r="A26" i="8" s="1"/>
  <c r="A27" i="8" s="1"/>
  <c r="A29" i="8" s="1"/>
  <c r="A30" i="8" s="1"/>
  <c r="A31" i="8" s="1"/>
  <c r="A32" i="8" s="1"/>
  <c r="A33" i="8" s="1"/>
  <c r="A34" i="8" s="1"/>
  <c r="A35" i="8" s="1"/>
  <c r="A36" i="8" s="1"/>
  <c r="A38" i="8" s="1"/>
  <c r="A39" i="8" s="1"/>
  <c r="D14" i="8"/>
  <c r="E18" i="10" s="1"/>
  <c r="E20" i="10" s="1"/>
  <c r="C14" i="8"/>
  <c r="B14" i="8"/>
  <c r="D13" i="8"/>
  <c r="C13" i="8"/>
  <c r="B13" i="8"/>
  <c r="D12" i="8"/>
  <c r="D18" i="10" s="1"/>
  <c r="D20" i="10" s="1"/>
  <c r="C12" i="8"/>
  <c r="B12" i="8"/>
  <c r="D9" i="8"/>
  <c r="C9" i="8"/>
  <c r="B9" i="8"/>
  <c r="A40" i="8" l="1"/>
  <c r="B10" i="8"/>
  <c r="D10" i="8"/>
  <c r="F18" i="10"/>
  <c r="F20" i="10" s="1"/>
  <c r="D21" i="10" s="1"/>
  <c r="G52" i="10" s="1"/>
  <c r="D10" i="9"/>
  <c r="C10" i="9"/>
  <c r="B10" i="9"/>
  <c r="C10" i="8"/>
  <c r="A41" i="8" l="1"/>
  <c r="A43" i="8" l="1"/>
  <c r="A44" i="8" s="1"/>
  <c r="A46" i="8" s="1"/>
  <c r="A47" i="8" s="1"/>
  <c r="A48" i="8" s="1"/>
  <c r="A49" i="8" s="1"/>
  <c r="A50" i="8" s="1"/>
  <c r="A52" i="8" s="1"/>
  <c r="A53" i="8" s="1"/>
  <c r="A54" i="8" s="1"/>
  <c r="A55" i="8" s="1"/>
  <c r="A56" i="8" s="1"/>
  <c r="A57" i="8" s="1"/>
  <c r="A58"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 ref="F31" authorId="1" shapeId="0" xr:uid="{00000000-0006-0000-0400-000004000000}">
      <text>
        <r>
          <rPr>
            <b/>
            <sz val="9"/>
            <color indexed="81"/>
            <rFont val="Tahoma"/>
            <family val="2"/>
          </rPr>
          <t>Nguyen Dao Thi Binh:</t>
        </r>
        <r>
          <rPr>
            <sz val="9"/>
            <color indexed="81"/>
            <rFont val="Tahoma"/>
            <family val="2"/>
          </rPr>
          <t xml:space="preserve">
Bug ID: 13050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500-000001000000}">
      <text>
        <r>
          <rPr>
            <b/>
            <sz val="8"/>
            <color indexed="8"/>
            <rFont val="Times New Roman"/>
            <family val="1"/>
          </rPr>
          <t xml:space="preserve">Pass
Fail
Untested
N/A
</t>
        </r>
      </text>
    </comment>
    <comment ref="G17" authorId="0" shapeId="0" xr:uid="{00000000-0006-0000-0500-000002000000}">
      <text>
        <r>
          <rPr>
            <b/>
            <sz val="8"/>
            <color indexed="8"/>
            <rFont val="Times New Roman"/>
            <family val="1"/>
          </rPr>
          <t xml:space="preserve">Pass
Fail
Untested
N/A
</t>
        </r>
      </text>
    </comment>
    <comment ref="H17" authorId="0" shapeId="0" xr:uid="{00000000-0006-0000-0500-000003000000}">
      <text>
        <r>
          <rPr>
            <b/>
            <sz val="8"/>
            <color indexed="8"/>
            <rFont val="Times New Roman"/>
            <family val="1"/>
          </rPr>
          <t xml:space="preserve">Pass
Fail
Untested
N/A
</t>
        </r>
      </text>
    </comment>
    <comment ref="F31" authorId="1" shapeId="0" xr:uid="{00000000-0006-0000-0500-000004000000}">
      <text>
        <r>
          <rPr>
            <b/>
            <sz val="9"/>
            <color indexed="81"/>
            <rFont val="Tahoma"/>
            <family val="2"/>
          </rPr>
          <t>Nguyen Dao Thi Binh:</t>
        </r>
        <r>
          <rPr>
            <sz val="9"/>
            <color indexed="81"/>
            <rFont val="Tahoma"/>
            <family val="2"/>
          </rPr>
          <t xml:space="preserve">
Bug ID: 13050</t>
        </r>
      </text>
    </comment>
    <comment ref="F42" authorId="1" shapeId="0" xr:uid="{00000000-0006-0000-0500-000005000000}">
      <text>
        <r>
          <rPr>
            <b/>
            <sz val="9"/>
            <color indexed="81"/>
            <rFont val="Tahoma"/>
            <family val="2"/>
          </rPr>
          <t>Nguyen Dao Thi Binh:</t>
        </r>
        <r>
          <rPr>
            <sz val="9"/>
            <color indexed="81"/>
            <rFont val="Tahoma"/>
            <family val="2"/>
          </rPr>
          <t xml:space="preserve">
Bug ID: 13057</t>
        </r>
      </text>
    </comment>
    <comment ref="F43" authorId="1" shapeId="0" xr:uid="{00000000-0006-0000-0500-000006000000}">
      <text>
        <r>
          <rPr>
            <b/>
            <sz val="9"/>
            <color indexed="81"/>
            <rFont val="Tahoma"/>
            <family val="2"/>
          </rPr>
          <t>Nguyen Dao Thi Binh:</t>
        </r>
        <r>
          <rPr>
            <sz val="9"/>
            <color indexed="81"/>
            <rFont val="Tahoma"/>
            <family val="2"/>
          </rPr>
          <t xml:space="preserve">
Bug ID: 13057</t>
        </r>
      </text>
    </comment>
    <comment ref="F45" authorId="1" shapeId="0" xr:uid="{00000000-0006-0000-0500-000007000000}">
      <text>
        <r>
          <rPr>
            <b/>
            <sz val="9"/>
            <color indexed="81"/>
            <rFont val="Tahoma"/>
            <family val="2"/>
          </rPr>
          <t>Nguyen Dao Thi Binh:</t>
        </r>
        <r>
          <rPr>
            <sz val="9"/>
            <color indexed="81"/>
            <rFont val="Tahoma"/>
            <family val="2"/>
          </rPr>
          <t xml:space="preserve">
Bug ID: 13057</t>
        </r>
      </text>
    </comment>
    <comment ref="F58" authorId="1" shapeId="0" xr:uid="{00000000-0006-0000-0500-000008000000}">
      <text>
        <r>
          <rPr>
            <b/>
            <sz val="9"/>
            <color indexed="81"/>
            <rFont val="Tahoma"/>
            <family val="2"/>
          </rPr>
          <t>Nguyen Dao Thi Binh:</t>
        </r>
        <r>
          <rPr>
            <sz val="9"/>
            <color indexed="81"/>
            <rFont val="Tahoma"/>
            <family val="2"/>
          </rPr>
          <t xml:space="preserve">
Bug ID: 13051</t>
        </r>
      </text>
    </comment>
    <comment ref="G58" authorId="1" shapeId="0" xr:uid="{00000000-0006-0000-0500-000009000000}">
      <text>
        <r>
          <rPr>
            <b/>
            <sz val="9"/>
            <color indexed="81"/>
            <rFont val="Tahoma"/>
            <family val="2"/>
          </rPr>
          <t>Nguyen Dao Thi Binh:</t>
        </r>
        <r>
          <rPr>
            <sz val="9"/>
            <color indexed="81"/>
            <rFont val="Tahoma"/>
            <family val="2"/>
          </rPr>
          <t xml:space="preserve">
Bug ID: 13051</t>
        </r>
      </text>
    </comment>
    <comment ref="F59" authorId="1" shapeId="0" xr:uid="{00000000-0006-0000-0500-00000A000000}">
      <text>
        <r>
          <rPr>
            <b/>
            <sz val="9"/>
            <color indexed="81"/>
            <rFont val="Tahoma"/>
            <family val="2"/>
          </rPr>
          <t>Nguyen Dao Thi Binh:</t>
        </r>
        <r>
          <rPr>
            <sz val="9"/>
            <color indexed="81"/>
            <rFont val="Tahoma"/>
            <family val="2"/>
          </rPr>
          <t xml:space="preserve">
Bug ID: 13059</t>
        </r>
      </text>
    </comment>
    <comment ref="G59" authorId="1" shapeId="0" xr:uid="{00000000-0006-0000-0500-00000B000000}">
      <text>
        <r>
          <rPr>
            <b/>
            <sz val="9"/>
            <color indexed="81"/>
            <rFont val="Tahoma"/>
            <family val="2"/>
          </rPr>
          <t>Nguyen Dao Thi Binh:</t>
        </r>
        <r>
          <rPr>
            <sz val="9"/>
            <color indexed="81"/>
            <rFont val="Tahoma"/>
            <family val="2"/>
          </rPr>
          <t xml:space="preserve">
Bug ID: 13059</t>
        </r>
      </text>
    </comment>
    <comment ref="F64" authorId="1" shapeId="0" xr:uid="{00000000-0006-0000-0500-00000C000000}">
      <text>
        <r>
          <rPr>
            <b/>
            <sz val="9"/>
            <color indexed="81"/>
            <rFont val="Tahoma"/>
            <family val="2"/>
          </rPr>
          <t>Nguyen Dao Thi Binh:</t>
        </r>
        <r>
          <rPr>
            <sz val="9"/>
            <color indexed="81"/>
            <rFont val="Tahoma"/>
            <family val="2"/>
          </rPr>
          <t xml:space="preserve">
Bug ID: 13059</t>
        </r>
      </text>
    </comment>
    <comment ref="G64" authorId="1" shapeId="0" xr:uid="{00000000-0006-0000-0500-00000D000000}">
      <text>
        <r>
          <rPr>
            <b/>
            <sz val="9"/>
            <color indexed="81"/>
            <rFont val="Tahoma"/>
            <family val="2"/>
          </rPr>
          <t>Nguyen Dao Thi Binh:</t>
        </r>
        <r>
          <rPr>
            <sz val="9"/>
            <color indexed="81"/>
            <rFont val="Tahoma"/>
            <family val="2"/>
          </rPr>
          <t xml:space="preserve">
Bug ID: 13059</t>
        </r>
      </text>
    </comment>
    <comment ref="F67" authorId="1" shapeId="0" xr:uid="{00000000-0006-0000-0500-00000E000000}">
      <text>
        <r>
          <rPr>
            <b/>
            <sz val="9"/>
            <color indexed="81"/>
            <rFont val="Tahoma"/>
            <family val="2"/>
          </rPr>
          <t>Nguyen Dao Thi Binh:</t>
        </r>
        <r>
          <rPr>
            <sz val="9"/>
            <color indexed="81"/>
            <rFont val="Tahoma"/>
            <family val="2"/>
          </rPr>
          <t xml:space="preserve">
Bug ID: 13051</t>
        </r>
      </text>
    </comment>
    <comment ref="F82" authorId="1" shapeId="0" xr:uid="{00000000-0006-0000-0500-00000F000000}">
      <text>
        <r>
          <rPr>
            <b/>
            <sz val="9"/>
            <color indexed="81"/>
            <rFont val="Tahoma"/>
            <family val="2"/>
          </rPr>
          <t>Nguyen Dao Thi Binh:</t>
        </r>
        <r>
          <rPr>
            <sz val="9"/>
            <color indexed="81"/>
            <rFont val="Tahoma"/>
            <family val="2"/>
          </rPr>
          <t xml:space="preserve">
Bug ID: 13159</t>
        </r>
      </text>
    </comment>
    <comment ref="F84" authorId="1" shapeId="0" xr:uid="{00000000-0006-0000-0500-000010000000}">
      <text>
        <r>
          <rPr>
            <b/>
            <sz val="9"/>
            <color indexed="81"/>
            <rFont val="Tahoma"/>
            <family val="2"/>
          </rPr>
          <t>Nguyen Dao Thi Binh:</t>
        </r>
        <r>
          <rPr>
            <sz val="9"/>
            <color indexed="81"/>
            <rFont val="Tahoma"/>
            <family val="2"/>
          </rPr>
          <t xml:space="preserve">
Bug ID: 13159</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600-000001000000}">
      <text>
        <r>
          <rPr>
            <b/>
            <sz val="8"/>
            <color indexed="8"/>
            <rFont val="Times New Roman"/>
            <family val="1"/>
          </rPr>
          <t xml:space="preserve">Pass
Fail
Untested
N/A
</t>
        </r>
      </text>
    </comment>
    <comment ref="G17" authorId="0" shapeId="0" xr:uid="{00000000-0006-0000-0600-000002000000}">
      <text>
        <r>
          <rPr>
            <b/>
            <sz val="8"/>
            <color indexed="8"/>
            <rFont val="Times New Roman"/>
            <family val="1"/>
          </rPr>
          <t xml:space="preserve">Pass
Fail
Untested
N/A
</t>
        </r>
      </text>
    </comment>
    <comment ref="H17" authorId="0" shapeId="0" xr:uid="{00000000-0006-0000-0600-000003000000}">
      <text>
        <r>
          <rPr>
            <b/>
            <sz val="8"/>
            <color indexed="8"/>
            <rFont val="Times New Roman"/>
            <family val="1"/>
          </rPr>
          <t xml:space="preserve">Pass
Fail
Untested
N/A
</t>
        </r>
      </text>
    </comment>
    <comment ref="F31" authorId="1" shapeId="0" xr:uid="{00000000-0006-0000-0600-000004000000}">
      <text>
        <r>
          <rPr>
            <b/>
            <sz val="9"/>
            <color indexed="81"/>
            <rFont val="Tahoma"/>
            <family val="2"/>
          </rPr>
          <t>Nguyen Dao Thi Binh:</t>
        </r>
        <r>
          <rPr>
            <sz val="9"/>
            <color indexed="81"/>
            <rFont val="Tahoma"/>
            <family val="2"/>
          </rPr>
          <t xml:space="preserve">
Bug ID: 13050</t>
        </r>
      </text>
    </comment>
    <comment ref="F42" authorId="1" shapeId="0" xr:uid="{00000000-0006-0000-0600-000005000000}">
      <text>
        <r>
          <rPr>
            <b/>
            <sz val="9"/>
            <color indexed="81"/>
            <rFont val="Tahoma"/>
            <family val="2"/>
          </rPr>
          <t>Nguyen Dao Thi Binh:</t>
        </r>
        <r>
          <rPr>
            <sz val="9"/>
            <color indexed="81"/>
            <rFont val="Tahoma"/>
            <family val="2"/>
          </rPr>
          <t xml:space="preserve">
Bug ID: 13057</t>
        </r>
      </text>
    </comment>
    <comment ref="F43" authorId="1" shapeId="0" xr:uid="{00000000-0006-0000-0600-000006000000}">
      <text>
        <r>
          <rPr>
            <b/>
            <sz val="9"/>
            <color indexed="81"/>
            <rFont val="Tahoma"/>
            <family val="2"/>
          </rPr>
          <t>Nguyen Dao Thi Binh:</t>
        </r>
        <r>
          <rPr>
            <sz val="9"/>
            <color indexed="81"/>
            <rFont val="Tahoma"/>
            <family val="2"/>
          </rPr>
          <t xml:space="preserve">
Bug ID: 13057</t>
        </r>
      </text>
    </comment>
    <comment ref="F45" authorId="1" shapeId="0" xr:uid="{00000000-0006-0000-0600-000007000000}">
      <text>
        <r>
          <rPr>
            <b/>
            <sz val="9"/>
            <color indexed="81"/>
            <rFont val="Tahoma"/>
            <family val="2"/>
          </rPr>
          <t>Nguyen Dao Thi Binh:</t>
        </r>
        <r>
          <rPr>
            <sz val="9"/>
            <color indexed="81"/>
            <rFont val="Tahoma"/>
            <family val="2"/>
          </rPr>
          <t xml:space="preserve">
Bug ID: 13057</t>
        </r>
      </text>
    </comment>
    <comment ref="F58" authorId="1" shapeId="0" xr:uid="{00000000-0006-0000-0600-000008000000}">
      <text>
        <r>
          <rPr>
            <b/>
            <sz val="9"/>
            <color indexed="81"/>
            <rFont val="Tahoma"/>
            <family val="2"/>
          </rPr>
          <t>Nguyen Dao Thi Binh:</t>
        </r>
        <r>
          <rPr>
            <sz val="9"/>
            <color indexed="81"/>
            <rFont val="Tahoma"/>
            <family val="2"/>
          </rPr>
          <t xml:space="preserve">
Bug ID: 13051</t>
        </r>
      </text>
    </comment>
    <comment ref="G58" authorId="1" shapeId="0" xr:uid="{00000000-0006-0000-0600-000009000000}">
      <text>
        <r>
          <rPr>
            <b/>
            <sz val="9"/>
            <color indexed="81"/>
            <rFont val="Tahoma"/>
            <family val="2"/>
          </rPr>
          <t>Nguyen Dao Thi Binh:</t>
        </r>
        <r>
          <rPr>
            <sz val="9"/>
            <color indexed="81"/>
            <rFont val="Tahoma"/>
            <family val="2"/>
          </rPr>
          <t xml:space="preserve">
Bug ID: 13051</t>
        </r>
      </text>
    </comment>
    <comment ref="F59" authorId="1" shapeId="0" xr:uid="{00000000-0006-0000-0600-00000A000000}">
      <text>
        <r>
          <rPr>
            <b/>
            <sz val="9"/>
            <color indexed="81"/>
            <rFont val="Tahoma"/>
            <family val="2"/>
          </rPr>
          <t>Nguyen Dao Thi Binh:</t>
        </r>
        <r>
          <rPr>
            <sz val="9"/>
            <color indexed="81"/>
            <rFont val="Tahoma"/>
            <family val="2"/>
          </rPr>
          <t xml:space="preserve">
Bug ID: 13059</t>
        </r>
      </text>
    </comment>
    <comment ref="G59" authorId="1" shapeId="0" xr:uid="{00000000-0006-0000-0600-00000B000000}">
      <text>
        <r>
          <rPr>
            <b/>
            <sz val="9"/>
            <color indexed="81"/>
            <rFont val="Tahoma"/>
            <family val="2"/>
          </rPr>
          <t>Nguyen Dao Thi Binh:</t>
        </r>
        <r>
          <rPr>
            <sz val="9"/>
            <color indexed="81"/>
            <rFont val="Tahoma"/>
            <family val="2"/>
          </rPr>
          <t xml:space="preserve">
Bug ID: 13059</t>
        </r>
      </text>
    </comment>
    <comment ref="F64" authorId="1" shapeId="0" xr:uid="{00000000-0006-0000-0600-00000C000000}">
      <text>
        <r>
          <rPr>
            <b/>
            <sz val="9"/>
            <color indexed="81"/>
            <rFont val="Tahoma"/>
            <family val="2"/>
          </rPr>
          <t>Nguyen Dao Thi Binh:</t>
        </r>
        <r>
          <rPr>
            <sz val="9"/>
            <color indexed="81"/>
            <rFont val="Tahoma"/>
            <family val="2"/>
          </rPr>
          <t xml:space="preserve">
Bug ID: 13059</t>
        </r>
      </text>
    </comment>
    <comment ref="G64" authorId="1" shapeId="0" xr:uid="{00000000-0006-0000-0600-00000D000000}">
      <text>
        <r>
          <rPr>
            <b/>
            <sz val="9"/>
            <color indexed="81"/>
            <rFont val="Tahoma"/>
            <family val="2"/>
          </rPr>
          <t>Nguyen Dao Thi Binh:</t>
        </r>
        <r>
          <rPr>
            <sz val="9"/>
            <color indexed="81"/>
            <rFont val="Tahoma"/>
            <family val="2"/>
          </rPr>
          <t xml:space="preserve">
Bug ID: 13059</t>
        </r>
      </text>
    </comment>
    <comment ref="F67" authorId="1" shapeId="0" xr:uid="{00000000-0006-0000-0600-00000E000000}">
      <text>
        <r>
          <rPr>
            <b/>
            <sz val="9"/>
            <color indexed="81"/>
            <rFont val="Tahoma"/>
            <family val="2"/>
          </rPr>
          <t>Nguyen Dao Thi Binh:</t>
        </r>
        <r>
          <rPr>
            <sz val="9"/>
            <color indexed="81"/>
            <rFont val="Tahoma"/>
            <family val="2"/>
          </rPr>
          <t xml:space="preserve">
Bug ID: 13051</t>
        </r>
      </text>
    </comment>
    <comment ref="F82" authorId="1" shapeId="0" xr:uid="{00000000-0006-0000-0600-00000F000000}">
      <text>
        <r>
          <rPr>
            <b/>
            <sz val="9"/>
            <color indexed="81"/>
            <rFont val="Tahoma"/>
            <family val="2"/>
          </rPr>
          <t>Nguyen Dao Thi Binh:</t>
        </r>
        <r>
          <rPr>
            <sz val="9"/>
            <color indexed="81"/>
            <rFont val="Tahoma"/>
            <family val="2"/>
          </rPr>
          <t xml:space="preserve">
Bug ID: 13159</t>
        </r>
      </text>
    </comment>
    <comment ref="F84" authorId="1" shapeId="0" xr:uid="{00000000-0006-0000-0600-00001000000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<sst xmlns="http://schemas.openxmlformats.org/spreadsheetml/2006/main" count="1185" uniqueCount="461">
  <si>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</si>
  <si>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</si>
  <si>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</si>
  <si>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</si>
  <si>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</si>
  <si>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</si>
  <si>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</si>
  <si>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</si>
  <si>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</si>
  <si>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</si>
  <si>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</si>
  <si>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</si>
  <si>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</si>
  <si>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</si>
  <si>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</si>
  <si>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</si>
  <si>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</si>
  <si>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</si>
  <si>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</si>
  <si>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</si>
  <si>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</si>
  <si>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</si>
  <si>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</si>
  <si>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</si>
  <si>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</si>
  <si>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</si>
  <si>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</si>
  <si>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</si>
  <si>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</si>
  <si>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</si>
  <si>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</si>
  <si>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</si>
  <si>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</si>
  <si>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</si>
  <si>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</si>
  <si>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</si>
  <si>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</si>
  <si>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</si>
  <si>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</si>
  <si>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</si>
  <si>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</si>
  <si>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</si>
  <si>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</si>
  <si>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</si>
  <si>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</si>
  <si>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</si>
  <si>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</si>
  <si>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</si>
  <si>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</si>
  <si>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</si>
  <si>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</si>
  <si>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</si>
  <si>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</si>
  <si>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</si>
  <si>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</si>
  <si>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</si>
  <si>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</si>
  <si>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</si>
  <si>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</si>
  <si>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</si>
  <si>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</si>
  <si>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</si>
  <si>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</si>
  <si>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</si>
  <si>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</si>
  <si>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</si>
  <si>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</si>
  <si>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</si>
  <si>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</si>
  <si>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</si>
  <si>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</si>
  <si>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</si>
  <si>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</si>
  <si>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</si>
  <si>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</si>
  <si>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</si>
  <si>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</si>
  <si>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</si>
  <si>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</si>
  <si>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</si>
  <si>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</si>
  <si>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</si>
  <si>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</si>
  <si>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</si>
  <si>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</si>
  <si>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</si>
  <si>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</si>
  <si>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</si>
  <si>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</si>
  <si>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</si>
  <si>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</si>
  <si>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</si>
  <si>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</si>
  <si>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</si>
  <si>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</si>
  <si>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</si>
  <si>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</si>
  <si>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</si>
  <si>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</si>
  <si>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</si>
  <si>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</si>
  <si>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</si>
  <si>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</si>
  <si>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</si>
  <si>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</si>
  <si>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</si>
  <si>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</si>
  <si>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</si>
  <si>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</si>
  <si>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</si>
  <si>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</si>
  <si>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</si>
  <si>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</si>
  <si>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</si>
  <si>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</si>
  <si>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</si>
  <si>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</si>
  <si>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</si>
  <si>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</si>
  <si>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</si>
  <si>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</si>
  <si>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</si>
  <si>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</si>
  <si>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</si>
  <si>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</si>
  <si>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</si>
  <si>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</si>
  <si>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</si>
  <si>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</si>
  <si>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</si>
  <si>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</si>
  <si>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</si>
  <si>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</si>
  <si>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</si>
  <si>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</si>
  <si>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</si>
  <si>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</si>
  <si>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</si>
  <si>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</si>
  <si>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</si>
  <si>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</si>
  <si>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</si>
  <si>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</si>
  <si>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</si>
  <si>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</si>
  <si>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</si>
  <si>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</si>
  <si>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</si>
  <si>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</si>
  <si>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</si>
  <si>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</si>
  <si>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</si>
  <si>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</si>
  <si>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</si>
  <si>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</si>
  <si>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</si>
  <si>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</si>
  <si>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</si>
  <si>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</si>
  <si>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</si>
  <si>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</si>
  <si>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</si>
  <si>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</si>
  <si>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</si>
  <si>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</si>
  <si>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</si>
  <si>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</si>
  <si>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</si>
  <si>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</si>
  <si>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</si>
  <si>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</si>
  <si>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</si>
  <si>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</si>
  <si>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</si>
  <si>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</si>
  <si>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</si>
  <si>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</si>
  <si>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</si>
  <si>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</si>
  <si>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</si>
  <si>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</si>
  <si>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</si>
  <si>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</si>
  <si>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</si>
  <si>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</si>
  <si>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</si>
  <si>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</si>
  <si>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</si>
  <si>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</si>
  <si>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</si>
  <si>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</si>
  <si>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</si>
  <si>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</si>
  <si>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</si>
  <si>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</si>
  <si>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</si>
  <si>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</si>
  <si>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</si>
  <si>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</si>
  <si>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</si>
  <si>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</si>
  <si>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</si>
  <si>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</si>
  <si>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</si>
  <si>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</si>
  <si>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</si>
  <si>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</si>
  <si>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</si>
  <si>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</si>
  <si>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</si>
  <si>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</si>
  <si>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</si>
  <si>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</si>
  <si>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</si>
  <si>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</si>
  <si>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</si>
  <si>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</si>
  <si>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</si>
  <si>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</si>
  <si>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</si>
  <si>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</si>
  <si>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</si>
  <si>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</si>
  <si>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</si>
  <si>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</si>
  <si>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</si>
  <si>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</si>
  <si>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</si>
  <si>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</si>
  <si>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</si>
  <si>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</si>
  <si>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</si>
  <si>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</si>
  <si>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</si>
  <si>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</si>
  <si>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</si>
  <si>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</si>
  <si>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</si>
  <si>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</si>
  <si>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</si>
  <si>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</si>
  <si>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</si>
  <si>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</si>
  <si>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</si>
  <si>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</si>
  <si>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</si>
  <si>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</si>
  <si>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</si>
  <si>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</si>
  <si>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</si>
  <si>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</si>
  <si>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</si>
  <si>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</si>
  <si>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</si>
  <si>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</si>
  <si>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</si>
  <si>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</si>
  <si>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</si>
  <si>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</si>
  <si>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</si>
  <si>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</si>
  <si>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</si>
  <si>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</si>
  <si>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</si>
  <si>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</si>
  <si>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</si>
  <si>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</si>
  <si>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</si>
  <si>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</si>
  <si>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</si>
  <si>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</si>
  <si>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</si>
  <si>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</si>
  <si>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</si>
  <si>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</si>
  <si>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</si>
  <si>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</si>
  <si>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</si>
  <si>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</si>
  <si>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</si>
  <si>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</si>
  <si>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</si>
  <si>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</si>
  <si>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</si>
  <si>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</si>
  <si>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</si>
  <si>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</si>
  <si>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</si>
  <si>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</si>
  <si>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</si>
  <si>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</si>
  <si>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</si>
  <si>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</si>
  <si>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</si>
  <si>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</si>
  <si>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</si>
  <si>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</si>
  <si>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</si>
  <si>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</si>
  <si>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</si>
  <si>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</si>
  <si>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</si>
  <si>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</si>
  <si>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</si>
  <si>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</si>
  <si>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</si>
  <si>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</si>
  <si>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</si>
  <si>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</si>
  <si>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</si>
  <si>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</si>
  <si>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</si>
  <si>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</si>
  <si>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</si>
  <si>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</si>
  <si>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</si>
  <si>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</si>
  <si>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</si>
  <si>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</si>
  <si>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</si>
  <si>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</si>
  <si>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</si>
  <si>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</si>
  <si>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</si>
  <si>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</si>
  <si>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</si>
  <si>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</si>
  <si>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</si>
  <si>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</si>
  <si>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</si>
  <si>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</si>
  <si>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</si>
  <si>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</si>
  <si>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</si>
  <si>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</si>
  <si>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</si>
  <si>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</si>
  <si>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</si>
  <si>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</si>
  <si>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</si>
  <si>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</si>
  <si>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</si>
  <si>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</si>
  <si>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</si>
  <si>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</si>
  <si>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</si>
  <si>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</si>
  <si>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</si>
  <si>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</si>
  <si>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</si>
  <si>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</si>
  <si>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</si>
  <si>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</si>
  <si>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</si>
  <si>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</si>
  <si>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</si>
  <si>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</si>
  <si>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</si>
  <si>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</si>
  <si>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</si>
  <si>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</si>
  <si>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</si>
  <si>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</si>
  <si>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</si>
  <si>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</si>
  <si>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</si>
  <si>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</si>
  <si>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</si>
  <si>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</si>
  <si>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</si>
  <si>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</si>
  <si>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</si>
  <si>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</si>
  <si>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</si>
  <si>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</si>
  <si>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</si>
  <si>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</si>
  <si>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</si>
  <si>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</si>
  <si>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</si>
  <si>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</si>
  <si>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</si>
  <si>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</si>
  <si>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</si>
  <si>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</si>
  <si>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</si>
  <si>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</si>
  <si>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</si>
  <si>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</si>
  <si>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</si>
  <si>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</si>
  <si>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</si>
  <si>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</si>
  <si>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</si>
  <si>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</si>
  <si>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</si>
  <si>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</si>
  <si>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</si>
  <si>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</si>
  <si>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</si>
  <si>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</si>
  <si>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</si>
  <si>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</si>
  <si>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</si>
  <si>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</si>
  <si>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</si>
  <si>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</si>
  <si>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</si>
  <si>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</si>
  <si>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</si>
  <si>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</si>
  <si>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</si>
  <si>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</si>
  <si>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</si>
  <si>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</si>
  <si>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</si>
  <si>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</si>
  <si>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</si>
  <si>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Run Test for View Product function – Display Price</t>
  </si>
  <si>
    <t>Bui Thi Hoa</t>
  </si>
  <si>
    <r>
      <rPr>
        <b/>
        <sz val="10"/>
        <rFont val="Arial"/>
        <family val="2"/>
      </rPr>
      <t>Original price</t>
    </r>
    <r>
      <rPr>
        <b/>
        <sz val="10"/>
        <color theme="0"/>
        <rFont val="Arial"/>
        <family val="2"/>
      </rPr>
      <t xml:space="preserve"> </t>
    </r>
  </si>
  <si>
    <t>Discounted price</t>
  </si>
  <si>
    <t>Verify that the original price has no comma in case: Price =999.</t>
  </si>
  <si>
    <t>Verify the currency of the price is VND.</t>
  </si>
  <si>
    <t>Verify that the original price has 1 comma in case: price&gt;1 and price&lt;999.999.</t>
  </si>
  <si>
    <t>Verify that the original price has 1 comma in case: price=1.000.</t>
  </si>
  <si>
    <t>Verify that the original price has 1 comma in case: price=999.999.</t>
  </si>
  <si>
    <t>Verify that the original price has 2 comma in case: price= 1.000.000.</t>
  </si>
  <si>
    <t>Verify that the original price has 2 comma in case: price&gt; 1.000.000 and price&lt; 999.999.999</t>
  </si>
  <si>
    <t xml:space="preserve">Verify that the original price has 3 comma in case: price= 1.000.000.000 </t>
  </si>
  <si>
    <t>Verify that the discounted price has no comma in case: Price =999.</t>
  </si>
  <si>
    <t>Verify that the discounted price has 1 comma in case: price=1.000.</t>
  </si>
  <si>
    <t>Verify that the discounted price has 1 comma in case: price&gt;1 and price&lt;999.999.</t>
  </si>
  <si>
    <t>Verify that the discounted price has 1 comma in case: price=999.999.</t>
  </si>
  <si>
    <t>Verify that the discounted price has 2 comma in case: price= 1.000.000.</t>
  </si>
  <si>
    <t>Verify that the discounted price has 2 comma in case: price&gt; 1.000.000 and price&lt; 999.999.999</t>
  </si>
  <si>
    <t xml:space="preserve">Verify that the discounted price has 3 comma in case: price= 1.000.000.000 </t>
  </si>
  <si>
    <t>Discounted price rounded</t>
  </si>
  <si>
    <t>Verify that the discounted price will be rounded up if the decimal is &gt; 0.5</t>
  </si>
  <si>
    <t>Verify that the discounted price will be rounded up if the decimal is = 0.5</t>
  </si>
  <si>
    <t>Verify that the discounted price will be rounded down if the decimal is &lt; 0.5</t>
  </si>
  <si>
    <t>Verify that the discounted price will not be rounded if the discount price is an integer.</t>
  </si>
  <si>
    <t>Big photo frame</t>
  </si>
  <si>
    <t>Button</t>
  </si>
  <si>
    <t>Photo list</t>
  </si>
  <si>
    <t>View product function</t>
  </si>
  <si>
    <t>Verify that the first photo in the photolist is defaulted to displayed in the big photo frame</t>
  </si>
  <si>
    <t>Verify when the users click on the button "&gt;", users can see the next photo.</t>
  </si>
  <si>
    <t>Verify that if there are no photos in the photo list, the big photo frame doesn't display the photo</t>
  </si>
  <si>
    <t>Verify that the photo list will be displayed 1 photo in case the number of photos=1</t>
  </si>
  <si>
    <t>Verify that the photo list will be displayed 4 photos in case the number of photos=4</t>
  </si>
  <si>
    <t>Verify that the photo list will be displayed 5 photos in case the number of photos=5</t>
  </si>
  <si>
    <t>Verify that the photo list can't be displayed in case the number of photos=0</t>
  </si>
  <si>
    <t>Verify that the photo list can't be displayed in case the number of photos=6</t>
  </si>
  <si>
    <t>Verify when the users click on the button "&lt;", users can see the preview photo.</t>
  </si>
  <si>
    <t>Verify button "&lt;" is disable when the photo displaying is the first one.</t>
  </si>
  <si>
    <t>Verify button "&gt;" is disable when the photo displaying is the last one.</t>
  </si>
  <si>
    <t>Users can click on any photo in the photolist.</t>
  </si>
  <si>
    <t>Verify that when the user clicks the button &lt;,it works properly</t>
  </si>
  <si>
    <t>Verify that when the user clicks the button &gt;, it works properly</t>
  </si>
  <si>
    <t>verify that the button "&gt;", "&lt;" is disable when there are no photos in the photolist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</si>
</sst>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69">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sz val="11"/>
      <name val="Calibri"/>
      <family val="2"/>
      <scheme val="minor"/>
    </font>
    <font>
      <b/>
      <sz val="11"/>
      <color rgb="FF000000"/>
      <name val="Calibri"/>
      <family val="2"/>
      <scheme val="minor"/>
    </font>
  </fonts>
  <fills count="32">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rgb="FFFFFF00"/>
        <bgColor indexed="64"/>
      </patternFill>
    </fill>
    <fill>
      <patternFill patternType="solid">
        <fgColor rgb="FFFFFF00"/>
        <bgColor indexed="26"/>
      </patternFill>
    </fill>
    <fill>
      <patternFill patternType="solid">
        <fgColor rgb="FF92D050"/>
        <bgColor indexed="26"/>
      </patternFill>
    </fill>
    <fill>
      <patternFill patternType="solid">
        <fgColor rgb="FF92D050"/>
        <bgColor indexed="41"/>
      </patternFill>
    </fill>
    <fill>
      <patternFill patternType="solid">
        <fgColor rgb="FFFFFF00"/>
        <bgColor indexed="41"/>
      </patternFill>
    </fill>
    <fill>
      <patternFill patternType="solid">
        <fgColor rgb="FFF2F2F2"/>
        <bgColor indexed="41"/>
      </patternFill>
    </fill>
    <fill>
      <patternFill patternType="solid">
        <fgColor rgb="FFF2F2F2"/>
        <bgColor indexed="26"/>
      </patternFill>
    </fill>
    <fill>
      <patternFill patternType="solid">
        <fgColor rgb="FFFFFFFF"/>
        <bgColor rgb="FFFFFFCC"/>
      </patternFill>
    </fill>
  </fills>
  <borders count="29">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87">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1" fillId="6" borderId="11" xfId="5" applyFont="1" applyFill="1" applyBorder="1" applyAlignment="1">
      <alignment horizontal="left" vertical="top" wrapText="1"/>
    </xf>
    <xf numFmtId="0" fontId="37" fillId="0" borderId="6" xfId="0" applyFont="1" applyFill="1" applyBorder="1"/>
    <xf numFmtId="0" fontId="37" fillId="0" borderId="6" xfId="5" applyFont="1" applyFill="1" applyBorder="1" applyAlignment="1">
      <alignment horizontal="center" vertical="top" wrapText="1"/>
    </xf>
    <xf numFmtId="0" fontId="36" fillId="0" borderId="0" xfId="0" applyFont="1" applyFill="1"/>
    <xf numFmtId="0" fontId="3" fillId="0" borderId="16" xfId="5" applyFont="1" applyFill="1" applyBorder="1" applyAlignment="1">
      <alignment vertical="center"/>
    </xf>
    <xf numFmtId="0" fontId="3" fillId="0" borderId="11" xfId="5" applyFont="1" applyFill="1" applyBorder="1" applyAlignment="1">
      <alignment vertical="center"/>
    </xf>
    <xf numFmtId="0" fontId="1" fillId="6" borderId="7" xfId="5" applyFont="1" applyFill="1" applyBorder="1" applyAlignment="1">
      <alignment horizontal="left" vertical="top" wrapText="1"/>
    </xf>
    <xf numFmtId="0" fontId="1" fillId="0" borderId="18" xfId="0" applyFont="1" applyBorder="1" applyAlignment="1">
      <alignment horizontal="left" vertical="top"/>
    </xf>
    <xf numFmtId="0" fontId="1" fillId="6" borderId="18" xfId="5" applyFont="1" applyFill="1" applyBorder="1" applyAlignment="1">
      <alignment horizontal="left" vertical="top" wrapText="1"/>
    </xf>
    <xf numFmtId="0" fontId="1" fillId="6" borderId="18" xfId="0" quotePrefix="1" applyFont="1" applyFill="1" applyBorder="1" applyAlignment="1">
      <alignment horizontal="left" vertical="top" wrapText="1"/>
    </xf>
    <xf numFmtId="0" fontId="1" fillId="6" borderId="18" xfId="0" applyFont="1" applyFill="1" applyBorder="1" applyAlignment="1">
      <alignment horizontal="left" vertical="top" wrapText="1"/>
    </xf>
    <xf numFmtId="0" fontId="1" fillId="6" borderId="6" xfId="0" applyFont="1" applyFill="1" applyBorder="1" applyAlignment="1">
      <alignment horizontal="left"/>
    </xf>
    <xf numFmtId="0" fontId="1" fillId="6" borderId="6" xfId="0" applyFont="1" applyFill="1" applyBorder="1"/>
    <xf numFmtId="0" fontId="1" fillId="24" borderId="6" xfId="0" applyFont="1" applyFill="1" applyBorder="1" applyAlignment="1">
      <alignment horizontal="left" vertical="top"/>
    </xf>
    <xf numFmtId="0" fontId="1" fillId="25" borderId="6" xfId="5" applyFont="1" applyFill="1" applyBorder="1" applyAlignment="1">
      <alignment horizontal="left" vertical="top" wrapText="1"/>
    </xf>
    <xf numFmtId="0" fontId="1" fillId="25" borderId="6" xfId="0" quotePrefix="1" applyFont="1" applyFill="1" applyBorder="1" applyAlignment="1">
      <alignment horizontal="left" vertical="top" wrapText="1"/>
    </xf>
    <xf numFmtId="0" fontId="36" fillId="24" borderId="0" xfId="0" applyFont="1" applyFill="1"/>
    <xf numFmtId="0" fontId="26" fillId="26" borderId="0" xfId="0" applyFont="1" applyFill="1"/>
    <xf numFmtId="0" fontId="3" fillId="27" borderId="15" xfId="5" applyFont="1" applyFill="1" applyBorder="1" applyAlignment="1">
      <alignment horizontal="left" vertical="center"/>
    </xf>
    <xf numFmtId="0" fontId="3" fillId="27" borderId="11" xfId="5" applyFont="1" applyFill="1" applyBorder="1" applyAlignment="1">
      <alignment horizontal="left" vertical="center"/>
    </xf>
    <xf numFmtId="0" fontId="3" fillId="27" borderId="6" xfId="5" applyFont="1" applyFill="1" applyBorder="1" applyAlignment="1">
      <alignment horizontal="left" vertical="center"/>
    </xf>
    <xf numFmtId="0" fontId="37" fillId="27" borderId="6" xfId="5" applyFont="1" applyFill="1" applyBorder="1" applyAlignment="1">
      <alignment horizontal="left" vertical="center"/>
    </xf>
    <xf numFmtId="0" fontId="3" fillId="28" borderId="15" xfId="5" applyFont="1" applyFill="1" applyBorder="1" applyAlignment="1">
      <alignment horizontal="left" vertical="center"/>
    </xf>
    <xf numFmtId="0" fontId="3" fillId="28" borderId="11" xfId="5" applyFont="1" applyFill="1" applyBorder="1" applyAlignment="1">
      <alignment horizontal="left" vertical="center"/>
    </xf>
    <xf numFmtId="0" fontId="26" fillId="25" borderId="0" xfId="0" applyFont="1" applyFill="1"/>
    <xf numFmtId="0" fontId="3" fillId="28" borderId="6" xfId="5" applyFont="1" applyFill="1" applyBorder="1" applyAlignment="1">
      <alignment horizontal="left" vertical="center"/>
    </xf>
    <xf numFmtId="0" fontId="37" fillId="28" borderId="6" xfId="5" applyFont="1" applyFill="1" applyBorder="1" applyAlignment="1">
      <alignment horizontal="left" vertical="center"/>
    </xf>
    <xf numFmtId="0" fontId="1" fillId="24" borderId="6" xfId="0" applyFont="1" applyFill="1" applyBorder="1" applyAlignment="1">
      <alignment horizontal="left"/>
    </xf>
    <xf numFmtId="0" fontId="3" fillId="28" borderId="11" xfId="5" applyFont="1" applyFill="1" applyBorder="1" applyAlignment="1">
      <alignment horizontal="center" vertical="center"/>
    </xf>
    <xf numFmtId="0" fontId="37" fillId="25" borderId="6" xfId="0" applyFont="1" applyFill="1" applyBorder="1"/>
    <xf numFmtId="0" fontId="37" fillId="25" borderId="6" xfId="5" applyFont="1" applyFill="1" applyBorder="1" applyAlignment="1">
      <alignment horizontal="center" vertical="top" wrapText="1"/>
    </xf>
    <xf numFmtId="0" fontId="3" fillId="29" borderId="16" xfId="5" applyFont="1" applyFill="1" applyBorder="1" applyAlignment="1">
      <alignment horizontal="center" vertical="center"/>
    </xf>
    <xf numFmtId="0" fontId="3" fillId="29" borderId="11" xfId="5" applyFont="1" applyFill="1" applyBorder="1" applyAlignment="1">
      <alignment horizontal="center" vertical="center"/>
    </xf>
    <xf numFmtId="0" fontId="37" fillId="30" borderId="6" xfId="0" applyFont="1" applyFill="1" applyBorder="1"/>
    <xf numFmtId="0" fontId="37" fillId="30" borderId="6" xfId="5" applyFont="1" applyFill="1" applyBorder="1" applyAlignment="1">
      <alignment horizontal="center" vertical="top" wrapText="1"/>
    </xf>
    <xf numFmtId="0" fontId="36" fillId="5" borderId="0" xfId="0" applyFont="1" applyFill="1"/>
    <xf numFmtId="0" fontId="1" fillId="5" borderId="6" xfId="0" applyFont="1" applyFill="1" applyBorder="1" applyAlignment="1">
      <alignment horizontal="left" vertical="top"/>
    </xf>
    <xf numFmtId="0" fontId="1" fillId="30" borderId="6" xfId="5" applyFont="1" applyFill="1" applyBorder="1" applyAlignment="1">
      <alignment horizontal="left" vertical="top" wrapText="1"/>
    </xf>
    <xf numFmtId="0" fontId="1" fillId="30" borderId="6" xfId="0" quotePrefix="1" applyFont="1" applyFill="1" applyBorder="1" applyAlignment="1">
      <alignment horizontal="left" vertical="top" wrapText="1"/>
    </xf>
    <xf numFmtId="0" fontId="1" fillId="25" borderId="11" xfId="5" applyFont="1" applyFill="1" applyBorder="1" applyAlignment="1">
      <alignment horizontal="left" vertical="top" wrapText="1"/>
    </xf>
    <xf numFmtId="0" fontId="1" fillId="31" borderId="7" xfId="0" applyFont="1" applyFill="1" applyBorder="1" applyAlignment="1">
      <alignment horizontal="left" vertical="top" wrapText="1"/>
    </xf>
    <xf numFmtId="0" fontId="26" fillId="6" borderId="6" xfId="0" applyFont="1" applyFill="1" applyBorder="1" applyAlignment="1">
      <alignment wrapText="1"/>
    </xf>
    <xf numFmtId="0" fontId="3" fillId="27" borderId="16" xfId="5" applyFont="1" applyFill="1" applyBorder="1" applyAlignment="1">
      <alignment horizontal="left" vertical="center" wrapText="1"/>
    </xf>
    <xf numFmtId="0" fontId="3" fillId="28" borderId="16" xfId="5" applyFont="1" applyFill="1" applyBorder="1" applyAlignment="1">
      <alignment horizontal="left" vertical="center" wrapText="1"/>
    </xf>
    <xf numFmtId="0" fontId="1" fillId="6" borderId="6" xfId="0" applyFont="1" applyFill="1" applyBorder="1" applyAlignment="1">
      <alignment wrapText="1"/>
    </xf>
    <xf numFmtId="0" fontId="1" fillId="6" borderId="0" xfId="0" applyFont="1" applyFill="1" applyAlignment="1">
      <alignment wrapText="1"/>
    </xf>
    <xf numFmtId="0" fontId="1" fillId="25" borderId="6" xfId="0" applyFont="1" applyFill="1" applyBorder="1"/>
    <xf numFmtId="0" fontId="1" fillId="31" borderId="6" xfId="0" applyFont="1" applyFill="1" applyBorder="1" applyAlignment="1">
      <alignment wrapText="1"/>
    </xf>
    <xf numFmtId="0" fontId="52" fillId="28" borderId="16" xfId="5" applyFont="1" applyFill="1" applyBorder="1" applyAlignment="1">
      <alignment horizontal="center" wrapText="1"/>
    </xf>
    <xf numFmtId="0" fontId="68" fillId="24" borderId="28" xfId="0" applyFont="1" applyFill="1" applyBorder="1" applyAlignment="1">
      <alignment wrapText="1"/>
    </xf>
    <xf numFmtId="0" fontId="67" fillId="0" borderId="6" xfId="0" applyFont="1" applyBorder="1" applyAlignment="1">
      <alignment horizontal="left" vertical="top" wrapText="1"/>
    </xf>
    <xf numFmtId="0" fontId="67" fillId="0" borderId="0" xfId="0" applyFont="1" applyAlignment="1">
      <alignment horizontal="left" vertical="top" wrapText="1"/>
    </xf>
    <xf numFmtId="0" fontId="67" fillId="0" borderId="18" xfId="0" applyFont="1" applyBorder="1" applyAlignment="1">
      <alignment horizontal="left" vertical="top" wrapText="1"/>
    </xf>
    <xf numFmtId="0" fontId="1" fillId="6" borderId="6" xfId="0" applyFont="1" applyFill="1" applyBorder="1" applyAlignment="1">
      <alignment vertical="top" wrapText="1"/>
    </xf>
    <xf numFmtId="0" fontId="1" fillId="31" borderId="6" xfId="0" applyFont="1" applyFill="1" applyBorder="1" applyAlignment="1">
      <alignment vertical="top" wrapText="1"/>
    </xf>
    <xf numFmtId="0" fontId="52" fillId="25" borderId="6" xfId="0" applyFont="1" applyFill="1" applyBorder="1" applyAlignment="1">
      <alignment wrapText="1"/>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5" fillId="0" borderId="0" xfId="0" applyFont="1" applyAlignment="1">
      <alignment horizontal="right" vertical="center"/>
    </xf>
    <xf numFmtId="0" fontId="64" fillId="8" borderId="0" xfId="0" applyFont="1" applyFill="1" applyAlignment="1">
      <alignment horizontal="center"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3" fillId="19" borderId="7" xfId="0" applyFont="1" applyFill="1" applyBorder="1" applyAlignment="1">
      <alignment horizontal="center" wrapText="1"/>
    </xf>
    <xf numFmtId="0" fontId="5" fillId="0" borderId="0" xfId="0" applyFont="1" applyAlignment="1">
      <alignment horizontal="center" vertical="center"/>
    </xf>
    <xf numFmtId="0" fontId="6" fillId="0" borderId="0" xfId="0" applyFont="1" applyAlignment="1">
      <alignment horizontal="right" vertical="center"/>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6"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6"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F2F2F2"/>
      <color rgb="FFBFBFBF"/>
      <color rgb="FF6D829F"/>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A13" sqref="A13:F13"/>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71" t="s">
        <v>0</v>
      </c>
      <c r="F1" s="16"/>
    </row>
    <row r="2" spans="1:6" ht="20.25">
      <c r="A2" s="37" t="s">
        <v>1</v>
      </c>
      <c r="B2" s="18"/>
      <c r="C2" s="18"/>
      <c r="D2" s="18"/>
      <c r="E2" s="18"/>
      <c r="F2" s="18"/>
    </row>
    <row r="3" spans="1:6">
      <c r="A3" s="18"/>
      <c r="B3" s="18"/>
      <c r="C3" s="18"/>
      <c r="D3" s="18"/>
      <c r="E3" s="18"/>
      <c r="F3" s="18"/>
    </row>
    <row r="4" spans="1:6" ht="15" customHeight="1">
      <c r="A4" s="226" t="s">
        <v>2</v>
      </c>
      <c r="B4" s="227"/>
      <c r="C4" s="227"/>
      <c r="D4" s="227"/>
      <c r="E4" s="228"/>
      <c r="F4" s="18"/>
    </row>
    <row r="5" spans="1:6">
      <c r="A5" s="229" t="s">
        <v>3</v>
      </c>
      <c r="B5" s="229"/>
      <c r="C5" s="230" t="s">
        <v>4</v>
      </c>
      <c r="D5" s="230"/>
      <c r="E5" s="230"/>
      <c r="F5" s="18"/>
    </row>
    <row r="6" spans="1:6" ht="29.25" customHeight="1">
      <c r="A6" s="231" t="s">
        <v>5</v>
      </c>
      <c r="B6" s="232"/>
      <c r="C6" s="225" t="s">
        <v>6</v>
      </c>
      <c r="D6" s="225"/>
      <c r="E6" s="225"/>
      <c r="F6" s="18"/>
    </row>
    <row r="7" spans="1:6" ht="29.25" customHeight="1">
      <c r="A7" s="145"/>
      <c r="B7" s="145"/>
      <c r="C7" s="146"/>
      <c r="D7" s="146"/>
      <c r="E7" s="146"/>
      <c r="F7" s="18"/>
    </row>
    <row r="8" spans="1:6" s="147" customFormat="1" ht="29.25" customHeight="1">
      <c r="A8" s="223" t="s">
        <v>7</v>
      </c>
      <c r="B8" s="224"/>
      <c r="C8" s="224"/>
      <c r="D8" s="224"/>
      <c r="E8" s="224"/>
      <c r="F8" s="224"/>
    </row>
    <row r="9" spans="1:6" s="147" customFormat="1" ht="15" customHeight="1">
      <c r="A9" s="148" t="s">
        <v>8</v>
      </c>
      <c r="B9" s="148" t="s">
        <v>9</v>
      </c>
      <c r="C9" s="148" t="s">
        <v>10</v>
      </c>
      <c r="D9" s="148" t="s">
        <v>11</v>
      </c>
      <c r="E9" s="148" t="s">
        <v>12</v>
      </c>
      <c r="F9" s="148" t="s">
        <v>13</v>
      </c>
    </row>
    <row r="10" spans="1:6" s="147" customFormat="1" ht="38.25">
      <c r="A10" s="130" t="s">
        <v>14</v>
      </c>
      <c r="B10" s="131" t="s">
        <v>15</v>
      </c>
      <c r="C10" s="132" t="s">
        <v>16</v>
      </c>
      <c r="D10" s="150" t="s">
        <v>17</v>
      </c>
      <c r="E10" s="133" t="s">
        <v>18</v>
      </c>
      <c r="F10" s="149" t="s">
        <v>19</v>
      </c>
    </row>
    <row r="11" spans="1:6" s="147" customFormat="1" ht="25.5">
      <c r="A11" s="130">
        <v>1.3</v>
      </c>
      <c r="B11" s="131">
        <v>43082</v>
      </c>
      <c r="C11" s="132" t="s">
        <v>16</v>
      </c>
      <c r="D11" s="150" t="s">
        <v>20</v>
      </c>
      <c r="E11" s="133" t="s">
        <v>18</v>
      </c>
      <c r="F11" s="149" t="s">
        <v>19</v>
      </c>
    </row>
    <row r="12" spans="1:6" s="147" customFormat="1" ht="102">
      <c r="A12" s="162">
        <v>1.4</v>
      </c>
      <c r="B12" s="163" t="s">
        <v>21</v>
      </c>
      <c r="C12" s="164" t="s">
        <v>16</v>
      </c>
      <c r="D12" s="165" t="s">
        <v>22</v>
      </c>
      <c r="E12" s="166" t="s">
        <v>18</v>
      </c>
      <c r="F12" s="149" t="s">
        <v>19</v>
      </c>
    </row>
    <row r="13" spans="1:6" s="147" customFormat="1" ht="30" customHeight="1">
      <c r="A13" s="225" t="s">
        <v>23</v>
      </c>
      <c r="B13" s="225"/>
      <c r="C13" s="225"/>
      <c r="D13" s="225"/>
      <c r="E13" s="225"/>
      <c r="F13" s="225"/>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55" t="s">
        <v>24</v>
      </c>
      <c r="J1" s="34"/>
      <c r="K1" s="34"/>
    </row>
    <row r="2" spans="1:11" ht="25.5" customHeight="1">
      <c r="B2" s="238" t="s">
        <v>25</v>
      </c>
      <c r="C2" s="238"/>
      <c r="D2" s="238"/>
      <c r="E2" s="238"/>
      <c r="F2" s="238"/>
      <c r="G2" s="238"/>
      <c r="H2" s="238"/>
      <c r="I2" s="238"/>
      <c r="J2" s="236" t="s">
        <v>26</v>
      </c>
      <c r="K2" s="236"/>
    </row>
    <row r="3" spans="1:11" ht="28.5" customHeight="1">
      <c r="B3" s="239" t="s">
        <v>27</v>
      </c>
      <c r="C3" s="239"/>
      <c r="D3" s="239"/>
      <c r="E3" s="239"/>
      <c r="F3" s="237" t="s">
        <v>28</v>
      </c>
      <c r="G3" s="237"/>
      <c r="H3" s="237"/>
      <c r="I3" s="237"/>
      <c r="J3" s="236"/>
      <c r="K3" s="236"/>
    </row>
    <row r="4" spans="1:11" ht="18" customHeight="1">
      <c r="B4" s="153"/>
      <c r="C4" s="153"/>
      <c r="D4" s="153"/>
      <c r="E4" s="153"/>
      <c r="F4" s="152"/>
      <c r="G4" s="152"/>
      <c r="H4" s="152"/>
      <c r="I4" s="152"/>
      <c r="J4" s="151"/>
      <c r="K4" s="151"/>
    </row>
    <row r="6" spans="1:11" ht="23.25">
      <c r="A6" s="4" t="s">
        <v>29</v>
      </c>
    </row>
    <row r="7" spans="1:11">
      <c r="A7" s="243" t="s">
        <v>30</v>
      </c>
      <c r="B7" s="243"/>
      <c r="C7" s="243"/>
      <c r="D7" s="243"/>
      <c r="E7" s="243"/>
      <c r="F7" s="243"/>
      <c r="G7" s="243"/>
      <c r="H7" s="243"/>
      <c r="I7" s="243"/>
    </row>
    <row r="8" spans="1:11" ht="20.25" customHeight="1">
      <c r="A8" s="243"/>
      <c r="B8" s="243"/>
      <c r="C8" s="243"/>
      <c r="D8" s="243"/>
      <c r="E8" s="243"/>
      <c r="F8" s="243"/>
      <c r="G8" s="243"/>
      <c r="H8" s="243"/>
      <c r="I8" s="243"/>
    </row>
    <row r="9" spans="1:11">
      <c r="A9" s="243" t="s">
        <v>31</v>
      </c>
      <c r="B9" s="243"/>
      <c r="C9" s="243"/>
      <c r="D9" s="243"/>
      <c r="E9" s="243"/>
      <c r="F9" s="243"/>
      <c r="G9" s="243"/>
      <c r="H9" s="243"/>
      <c r="I9" s="243"/>
    </row>
    <row r="10" spans="1:11" ht="21" customHeight="1">
      <c r="A10" s="243"/>
      <c r="B10" s="243"/>
      <c r="C10" s="243"/>
      <c r="D10" s="243"/>
      <c r="E10" s="243"/>
      <c r="F10" s="243"/>
      <c r="G10" s="243"/>
      <c r="H10" s="243"/>
      <c r="I10" s="243"/>
    </row>
    <row r="11" spans="1:11" ht="14.25">
      <c r="A11" s="244" t="s">
        <v>32</v>
      </c>
      <c r="B11" s="244"/>
      <c r="C11" s="244"/>
      <c r="D11" s="244"/>
      <c r="E11" s="244"/>
      <c r="F11" s="244"/>
      <c r="G11" s="244"/>
      <c r="H11" s="244"/>
      <c r="I11" s="244"/>
    </row>
    <row r="12" spans="1:11">
      <c r="A12" s="3"/>
      <c r="B12" s="3"/>
      <c r="C12" s="3"/>
      <c r="D12" s="3"/>
      <c r="E12" s="3"/>
      <c r="F12" s="3"/>
      <c r="G12" s="3"/>
      <c r="H12" s="3"/>
      <c r="I12" s="3"/>
    </row>
    <row r="13" spans="1:11" ht="23.25">
      <c r="A13" s="4" t="s">
        <v>33</v>
      </c>
    </row>
    <row r="14" spans="1:11">
      <c r="A14" s="134" t="s">
        <v>34</v>
      </c>
      <c r="B14" s="240" t="s">
        <v>35</v>
      </c>
      <c r="C14" s="241"/>
      <c r="D14" s="241"/>
      <c r="E14" s="241"/>
      <c r="F14" s="241"/>
      <c r="G14" s="241"/>
      <c r="H14" s="241"/>
      <c r="I14" s="241"/>
      <c r="J14" s="241"/>
      <c r="K14" s="242"/>
    </row>
    <row r="15" spans="1:11" ht="14.25" customHeight="1">
      <c r="A15" s="134" t="s">
        <v>36</v>
      </c>
      <c r="B15" s="240" t="s">
        <v>37</v>
      </c>
      <c r="C15" s="241"/>
      <c r="D15" s="241"/>
      <c r="E15" s="241"/>
      <c r="F15" s="241"/>
      <c r="G15" s="241"/>
      <c r="H15" s="241"/>
      <c r="I15" s="241"/>
      <c r="J15" s="241"/>
      <c r="K15" s="242"/>
    </row>
    <row r="16" spans="1:11" ht="14.25" customHeight="1">
      <c r="A16" s="134"/>
      <c r="B16" s="240" t="s">
        <v>38</v>
      </c>
      <c r="C16" s="241"/>
      <c r="D16" s="241"/>
      <c r="E16" s="241"/>
      <c r="F16" s="241"/>
      <c r="G16" s="241"/>
      <c r="H16" s="241"/>
      <c r="I16" s="241"/>
      <c r="J16" s="241"/>
      <c r="K16" s="242"/>
    </row>
    <row r="17" spans="1:14" ht="14.25" customHeight="1">
      <c r="A17" s="134"/>
      <c r="B17" s="240" t="s">
        <v>39</v>
      </c>
      <c r="C17" s="241"/>
      <c r="D17" s="241"/>
      <c r="E17" s="241"/>
      <c r="F17" s="241"/>
      <c r="G17" s="241"/>
      <c r="H17" s="241"/>
      <c r="I17" s="241"/>
      <c r="J17" s="241"/>
      <c r="K17" s="242"/>
    </row>
    <row r="19" spans="1:14" ht="23.25">
      <c r="A19" s="4" t="s">
        <v>40</v>
      </c>
    </row>
    <row r="20" spans="1:14">
      <c r="A20" s="134" t="s">
        <v>41</v>
      </c>
      <c r="B20" s="240" t="s">
        <v>42</v>
      </c>
      <c r="C20" s="241"/>
      <c r="D20" s="241"/>
      <c r="E20" s="241"/>
      <c r="F20" s="241"/>
      <c r="G20" s="242"/>
    </row>
    <row r="21" spans="1:14" ht="12.75" customHeight="1">
      <c r="A21" s="134" t="s">
        <v>43</v>
      </c>
      <c r="B21" s="240" t="s">
        <v>44</v>
      </c>
      <c r="C21" s="241"/>
      <c r="D21" s="241"/>
      <c r="E21" s="241"/>
      <c r="F21" s="241"/>
      <c r="G21" s="242"/>
    </row>
    <row r="22" spans="1:14" ht="12.75" customHeight="1">
      <c r="A22" s="134" t="s">
        <v>45</v>
      </c>
      <c r="B22" s="240" t="s">
        <v>46</v>
      </c>
      <c r="C22" s="241"/>
      <c r="D22" s="241"/>
      <c r="E22" s="241"/>
      <c r="F22" s="241"/>
      <c r="G22" s="242"/>
    </row>
    <row r="24" spans="1:14" ht="23.25">
      <c r="A24" s="4" t="s">
        <v>47</v>
      </c>
    </row>
    <row r="25" spans="1:14" ht="14.25">
      <c r="A25" s="154" t="s">
        <v>48</v>
      </c>
      <c r="C25" s="154"/>
      <c r="D25" s="154"/>
      <c r="E25" s="154"/>
      <c r="F25" s="154"/>
      <c r="G25" s="154"/>
      <c r="H25" s="154"/>
      <c r="I25" s="154"/>
      <c r="J25" s="154"/>
      <c r="K25" s="154"/>
      <c r="L25" s="154"/>
      <c r="M25" s="154"/>
      <c r="N25" s="70"/>
    </row>
    <row r="26" spans="1:14" ht="14.25">
      <c r="A26" s="154" t="s">
        <v>49</v>
      </c>
      <c r="C26" s="154"/>
      <c r="D26" s="154"/>
      <c r="E26" s="154"/>
      <c r="F26" s="154"/>
      <c r="G26" s="154"/>
      <c r="H26" s="154"/>
      <c r="I26" s="154"/>
      <c r="J26" s="154"/>
      <c r="K26" s="154"/>
      <c r="L26" s="154"/>
      <c r="M26" s="154"/>
      <c r="N26" s="70"/>
    </row>
    <row r="27" spans="1:14" ht="14.25">
      <c r="A27" s="154" t="s">
        <v>50</v>
      </c>
      <c r="C27" s="154"/>
      <c r="D27" s="154"/>
      <c r="E27" s="154"/>
      <c r="F27" s="154"/>
      <c r="G27" s="154"/>
      <c r="H27" s="154"/>
      <c r="I27" s="154"/>
      <c r="J27" s="154"/>
      <c r="K27" s="154"/>
      <c r="L27" s="154"/>
      <c r="M27" s="154"/>
      <c r="N27" s="70"/>
    </row>
    <row r="29" spans="1:14" ht="21.75" customHeight="1">
      <c r="B29" s="233" t="s">
        <v>51</v>
      </c>
      <c r="C29" s="234"/>
      <c r="D29" s="235"/>
    </row>
    <row r="30" spans="1:14" ht="90" customHeight="1">
      <c r="B30" s="5"/>
      <c r="C30" s="6" t="s">
        <v>52</v>
      </c>
      <c r="D30" s="6" t="s">
        <v>53</v>
      </c>
    </row>
    <row r="32" spans="1:14" ht="23.25">
      <c r="A32" s="4" t="s">
        <v>54</v>
      </c>
    </row>
    <row r="33" spans="1:1" ht="14.25">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245" t="s">
        <v>56</v>
      </c>
      <c r="B2" s="245"/>
      <c r="C2" s="245"/>
      <c r="D2" s="245"/>
      <c r="E2" s="245"/>
      <c r="F2" s="245"/>
    </row>
    <row r="3" spans="1:10">
      <c r="A3" s="10"/>
      <c r="B3" s="11"/>
      <c r="E3" s="12"/>
    </row>
    <row r="5" spans="1:10" ht="25.5">
      <c r="A5" s="8"/>
      <c r="D5" s="135" t="s">
        <v>57</v>
      </c>
      <c r="E5" s="14"/>
    </row>
    <row r="6" spans="1:10">
      <c r="A6" s="8"/>
    </row>
    <row r="7" spans="1:10" ht="20.25" customHeight="1">
      <c r="A7" s="136" t="s">
        <v>58</v>
      </c>
      <c r="B7" s="136" t="s">
        <v>59</v>
      </c>
      <c r="C7" s="137" t="s">
        <v>60</v>
      </c>
      <c r="D7" s="137" t="s">
        <v>61</v>
      </c>
      <c r="E7" s="137" t="s">
        <v>62</v>
      </c>
      <c r="F7" s="137" t="s">
        <v>63</v>
      </c>
    </row>
    <row r="8" spans="1:10" ht="15">
      <c r="A8" s="19">
        <v>1</v>
      </c>
      <c r="B8" s="19"/>
      <c r="C8" s="20" t="s">
        <v>64</v>
      </c>
      <c r="D8" t="s">
        <v>64</v>
      </c>
      <c r="E8" s="21"/>
      <c r="F8" s="22"/>
    </row>
    <row r="9" spans="1:10" ht="15">
      <c r="A9" s="19">
        <v>2</v>
      </c>
      <c r="B9" s="19" t="s">
        <v>65</v>
      </c>
      <c r="C9" s="20" t="s">
        <v>66</v>
      </c>
      <c r="D9" t="s">
        <v>66</v>
      </c>
      <c r="E9" s="21"/>
      <c r="F9" s="22"/>
    </row>
    <row r="10" spans="1:10" ht="15">
      <c r="A10" s="19">
        <v>3</v>
      </c>
      <c r="B10" s="19" t="s">
        <v>65</v>
      </c>
      <c r="C10" s="20" t="s">
        <v>67</v>
      </c>
      <c r="D10" t="s">
        <v>67</v>
      </c>
      <c r="E10" s="22"/>
      <c r="F10" s="22"/>
    </row>
    <row r="11" spans="1:10">
      <c r="A11" s="19">
        <v>4</v>
      </c>
      <c r="B11" s="19" t="s">
        <v>68</v>
      </c>
      <c r="C11" s="20"/>
      <c r="D11" s="72"/>
      <c r="E11" s="22"/>
      <c r="F11" s="22"/>
    </row>
    <row r="12" spans="1:10">
      <c r="A12" s="19">
        <v>5</v>
      </c>
      <c r="B12" s="19" t="s">
        <v>68</v>
      </c>
      <c r="C12" s="20"/>
      <c r="D12" s="72"/>
      <c r="E12" s="22"/>
      <c r="F12" s="22"/>
    </row>
    <row r="13" spans="1:10">
      <c r="A13" s="19">
        <v>6</v>
      </c>
      <c r="B13" s="19" t="s">
        <v>69</v>
      </c>
      <c r="C13" s="20"/>
      <c r="D13" s="72"/>
      <c r="E13" s="22"/>
      <c r="F13" s="22"/>
    </row>
    <row r="14" spans="1:10">
      <c r="A14" s="19">
        <v>7</v>
      </c>
      <c r="B14" s="19" t="s">
        <v>69</v>
      </c>
      <c r="C14" s="20"/>
      <c r="D14" s="72"/>
      <c r="E14" s="22"/>
      <c r="F14" s="22"/>
    </row>
    <row r="15" spans="1:10">
      <c r="A15" s="19"/>
      <c r="B15" s="19"/>
      <c r="C15" s="20"/>
      <c r="D15" s="72"/>
      <c r="E15" s="22"/>
      <c r="F15" s="22"/>
    </row>
    <row r="16" spans="1:10">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248" t="s">
        <v>70</v>
      </c>
      <c r="B2" s="248"/>
      <c r="C2" s="248"/>
      <c r="D2" s="248"/>
      <c r="E2" s="156"/>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38" t="s">
        <v>58</v>
      </c>
      <c r="B5" s="138" t="s">
        <v>71</v>
      </c>
      <c r="C5" s="138" t="s">
        <v>72</v>
      </c>
      <c r="D5" s="138" t="s">
        <v>73</v>
      </c>
      <c r="E5" s="29"/>
    </row>
    <row r="6" spans="1:11" ht="63.75">
      <c r="A6" s="35">
        <v>1</v>
      </c>
      <c r="B6" s="36" t="s">
        <v>74</v>
      </c>
      <c r="C6" s="36" t="s">
        <v>75</v>
      </c>
      <c r="D6" s="35"/>
    </row>
    <row r="7" spans="1:11" ht="51">
      <c r="A7" s="35">
        <v>2</v>
      </c>
      <c r="B7" s="36" t="s">
        <v>76</v>
      </c>
      <c r="C7" s="36" t="s">
        <v>77</v>
      </c>
      <c r="D7" s="35"/>
    </row>
    <row r="8" spans="1:11" ht="63.75">
      <c r="A8" s="35">
        <v>3</v>
      </c>
      <c r="B8" s="36" t="s">
        <v>78</v>
      </c>
      <c r="C8" s="36" t="s">
        <v>79</v>
      </c>
      <c r="D8" s="35"/>
    </row>
    <row r="9" spans="1:11" ht="63.75">
      <c r="A9" s="35">
        <v>4</v>
      </c>
      <c r="B9" s="35" t="s">
        <v>80</v>
      </c>
      <c r="C9" s="35" t="s">
        <v>81</v>
      </c>
      <c r="D9" s="35"/>
    </row>
    <row r="10" spans="1:11" ht="51">
      <c r="A10" s="35">
        <v>5</v>
      </c>
      <c r="B10" s="36" t="s">
        <v>82</v>
      </c>
      <c r="C10" s="36" t="s">
        <v>83</v>
      </c>
      <c r="D10" s="35"/>
    </row>
    <row r="11" spans="1:11" ht="25.5">
      <c r="A11" s="35">
        <v>6</v>
      </c>
      <c r="B11" s="36" t="s">
        <v>84</v>
      </c>
      <c r="C11" s="36" t="s">
        <v>84</v>
      </c>
      <c r="D11" s="35"/>
      <c r="E11" s="29"/>
      <c r="F11" s="29"/>
    </row>
    <row r="12" spans="1:11" ht="63.75">
      <c r="A12" s="35">
        <v>7</v>
      </c>
      <c r="B12" s="36" t="s">
        <v>85</v>
      </c>
      <c r="C12" s="36" t="s">
        <v>86</v>
      </c>
      <c r="D12" s="35"/>
      <c r="E12" s="29"/>
      <c r="F12" s="29"/>
    </row>
    <row r="13" spans="1:11" ht="178.5">
      <c r="A13" s="35">
        <v>8</v>
      </c>
      <c r="B13" s="36" t="s">
        <v>87</v>
      </c>
      <c r="C13" s="36" t="s">
        <v>88</v>
      </c>
      <c r="D13" s="35"/>
      <c r="E13" s="29"/>
      <c r="F13" s="29"/>
    </row>
    <row r="14" spans="1:11" ht="76.5">
      <c r="A14" s="35">
        <v>9</v>
      </c>
      <c r="B14" s="35" t="s">
        <v>89</v>
      </c>
      <c r="C14" s="35" t="s">
        <v>90</v>
      </c>
      <c r="D14" s="35"/>
      <c r="E14" s="29"/>
      <c r="F14" s="29"/>
    </row>
    <row r="16" spans="1:11" ht="15">
      <c r="A16" s="246" t="s">
        <v>91</v>
      </c>
      <c r="B16" s="246"/>
      <c r="C16" s="30"/>
      <c r="D16" s="31"/>
    </row>
    <row r="17" spans="1:4" ht="14.25">
      <c r="A17" s="247" t="s">
        <v>92</v>
      </c>
      <c r="B17" s="247"/>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389"/>
  <sheetViews>
    <sheetView showGridLines="0" tabSelected="1" topLeftCell="A51" zoomScale="96" zoomScaleNormal="96" workbookViewId="0">
      <selection activeCell="B59" sqref="B59"/>
    </sheetView>
  </sheetViews>
  <sheetFormatPr defaultColWidth="9.140625" defaultRowHeight="12.75"/>
  <cols>
    <col min="1" max="1" width="14.28515625" style="78" customWidth="1"/>
    <col min="2" max="2" width="35.140625" style="212" customWidth="1"/>
    <col min="3"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49"/>
      <c r="B1" s="249"/>
      <c r="C1" s="249"/>
      <c r="D1" s="249"/>
      <c r="E1" s="34"/>
      <c r="F1" s="34"/>
      <c r="G1" s="34"/>
      <c r="H1" s="34"/>
      <c r="I1" s="34"/>
      <c r="J1" s="34"/>
    </row>
    <row r="2" spans="1:24" s="1" customFormat="1" ht="31.5" customHeight="1">
      <c r="A2" s="250" t="s">
        <v>70</v>
      </c>
      <c r="B2" s="250"/>
      <c r="C2" s="250"/>
      <c r="D2" s="250"/>
      <c r="E2" s="255"/>
      <c r="F2" s="23"/>
      <c r="G2" s="23"/>
      <c r="H2" s="23"/>
      <c r="I2" s="23"/>
      <c r="J2" s="23"/>
    </row>
    <row r="3" spans="1:24" s="1" customFormat="1" ht="31.5" customHeight="1">
      <c r="A3" s="47"/>
      <c r="B3" s="40"/>
      <c r="C3" s="256"/>
      <c r="D3" s="256"/>
      <c r="E3" s="255"/>
      <c r="F3" s="23"/>
      <c r="G3" s="23"/>
      <c r="H3" s="23"/>
      <c r="I3" s="23"/>
      <c r="J3" s="23"/>
    </row>
    <row r="4" spans="1:24" s="38" customFormat="1" ht="16.5" customHeight="1">
      <c r="A4" s="139" t="s">
        <v>66</v>
      </c>
      <c r="B4" s="252" t="s">
        <v>418</v>
      </c>
      <c r="C4" s="252"/>
      <c r="D4" s="252"/>
      <c r="E4" s="39"/>
      <c r="F4" s="39"/>
      <c r="G4" s="39"/>
      <c r="H4" s="40"/>
      <c r="I4" s="40"/>
      <c r="X4" s="38" t="s">
        <v>93</v>
      </c>
    </row>
    <row r="5" spans="1:24" s="38" customFormat="1" ht="144.75" customHeight="1">
      <c r="A5" s="139" t="s">
        <v>62</v>
      </c>
      <c r="B5" s="251"/>
      <c r="C5" s="252"/>
      <c r="D5" s="252"/>
      <c r="E5" s="39"/>
      <c r="F5" s="39"/>
      <c r="G5" s="39"/>
      <c r="H5" s="40"/>
      <c r="I5" s="40"/>
      <c r="X5" s="38" t="s">
        <v>95</v>
      </c>
    </row>
    <row r="6" spans="1:24" s="38" customFormat="1">
      <c r="A6" s="139" t="s">
        <v>96</v>
      </c>
      <c r="B6" s="251"/>
      <c r="C6" s="252"/>
      <c r="D6" s="252"/>
      <c r="E6" s="39"/>
      <c r="F6" s="39"/>
      <c r="G6" s="39"/>
      <c r="H6" s="40"/>
      <c r="I6" s="40"/>
    </row>
    <row r="7" spans="1:24" s="38" customFormat="1">
      <c r="A7" s="139" t="s">
        <v>98</v>
      </c>
      <c r="B7" s="252" t="s">
        <v>419</v>
      </c>
      <c r="C7" s="252"/>
      <c r="D7" s="252"/>
      <c r="E7" s="39"/>
      <c r="F7" s="39"/>
      <c r="G7" s="39"/>
      <c r="H7" s="41"/>
      <c r="I7" s="40"/>
      <c r="X7" s="42"/>
    </row>
    <row r="8" spans="1:24" s="43" customFormat="1">
      <c r="A8" s="139" t="s">
        <v>100</v>
      </c>
      <c r="B8" s="253">
        <v>44876</v>
      </c>
      <c r="C8" s="253"/>
      <c r="D8" s="253"/>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0</v>
      </c>
      <c r="C10" s="74">
        <f>SUM(C11:C14)</f>
        <v>0</v>
      </c>
      <c r="D10" s="74">
        <f>SUM(D11:D14)</f>
        <v>0</v>
      </c>
    </row>
    <row r="11" spans="1:24" s="43" customFormat="1">
      <c r="A11" s="141" t="s">
        <v>41</v>
      </c>
      <c r="B11" s="75">
        <f>COUNTIF($F$18:$F$49391,"*Passed")</f>
        <v>0</v>
      </c>
      <c r="C11" s="75">
        <f>COUNTIF($G$18:$G$49391,"*Passed")</f>
        <v>0</v>
      </c>
      <c r="D11" s="75">
        <f>COUNTIF($H$18:$H$49391,"*Passed")</f>
        <v>0</v>
      </c>
    </row>
    <row r="12" spans="1:24" s="43" customFormat="1">
      <c r="A12" s="141" t="s">
        <v>43</v>
      </c>
      <c r="B12" s="75">
        <f>COUNTIF($F$18:$F$49111,"*Failed*")</f>
        <v>0</v>
      </c>
      <c r="C12" s="75">
        <f>COUNTIF($G$18:$G$49111,"*Failed*")</f>
        <v>0</v>
      </c>
      <c r="D12" s="75">
        <f>COUNTIF($H$18:$H$49111,"*Failed*")</f>
        <v>0</v>
      </c>
    </row>
    <row r="13" spans="1:24" s="43" customFormat="1">
      <c r="A13" s="141" t="s">
        <v>45</v>
      </c>
      <c r="B13" s="75">
        <f>COUNTIF($F$18:$F$49111,"*Not Run*")</f>
        <v>0</v>
      </c>
      <c r="C13" s="75">
        <f>COUNTIF($G$18:$G$49111,"*Not Run*")</f>
        <v>0</v>
      </c>
      <c r="D13" s="75">
        <f>COUNTIF($H$18:$H$49111,"*Not Run*")</f>
        <v>0</v>
      </c>
      <c r="E13" s="1"/>
      <c r="F13" s="1"/>
      <c r="G13" s="1"/>
      <c r="H13" s="1"/>
      <c r="I13" s="1"/>
    </row>
    <row r="14" spans="1:24" s="43" customFormat="1">
      <c r="A14" s="141" t="s">
        <v>103</v>
      </c>
      <c r="B14" s="75">
        <f>COUNTIF($F$18:$F$49111,"*NA*")</f>
        <v>0</v>
      </c>
      <c r="C14" s="75">
        <f>COUNTIF($G$18:$G$49111,"*NA*")</f>
        <v>0</v>
      </c>
      <c r="D14" s="75">
        <f>COUNTIF($H$18:$H$49111,"*NA*")</f>
        <v>0</v>
      </c>
      <c r="E14" s="1"/>
      <c r="F14" s="1"/>
      <c r="G14" s="1"/>
      <c r="H14" s="1"/>
      <c r="I14" s="1"/>
    </row>
    <row r="15" spans="1:24" s="43" customFormat="1" ht="25.5">
      <c r="A15" s="141" t="s">
        <v>104</v>
      </c>
      <c r="B15" s="75">
        <f>COUNTIF($F$18:$F$49111,"*Passed in previous build*")</f>
        <v>0</v>
      </c>
      <c r="C15" s="75">
        <f>COUNTIF($G$18:$G$49111,"*Passed in previous build*")</f>
        <v>0</v>
      </c>
      <c r="D15" s="75">
        <f>COUNTIF($H$18:$H$49111,"*Passed in previous build*")</f>
        <v>0</v>
      </c>
      <c r="E15" s="1"/>
      <c r="F15" s="1"/>
      <c r="G15" s="1"/>
      <c r="H15" s="1"/>
      <c r="I15" s="1"/>
    </row>
    <row r="16" spans="1:24" s="44" customFormat="1" ht="15" customHeight="1">
      <c r="A16" s="76"/>
      <c r="B16" s="208"/>
      <c r="C16" s="50"/>
      <c r="D16" s="51"/>
      <c r="E16" s="56"/>
      <c r="F16" s="254" t="s">
        <v>101</v>
      </c>
      <c r="G16" s="254"/>
      <c r="H16" s="254"/>
      <c r="I16" s="57"/>
    </row>
    <row r="17" spans="1:9" s="44" customFormat="1" ht="38.25">
      <c r="A17" s="142" t="s">
        <v>105</v>
      </c>
      <c r="B17" s="143" t="s">
        <v>106</v>
      </c>
      <c r="C17" s="143" t="s">
        <v>107</v>
      </c>
      <c r="D17" s="143" t="s">
        <v>108</v>
      </c>
      <c r="E17" s="143" t="s">
        <v>109</v>
      </c>
      <c r="F17" s="143" t="s">
        <v>110</v>
      </c>
      <c r="G17" s="143" t="s">
        <v>111</v>
      </c>
      <c r="H17" s="143" t="s">
        <v>112</v>
      </c>
      <c r="I17" s="143" t="s">
        <v>113</v>
      </c>
    </row>
    <row r="18" spans="1:9" s="184" customFormat="1" ht="15.75" customHeight="1">
      <c r="A18" s="185" t="s">
        <v>445</v>
      </c>
      <c r="B18" s="209"/>
      <c r="C18" s="186"/>
      <c r="E18" s="187"/>
      <c r="F18" s="188"/>
      <c r="G18" s="188"/>
      <c r="H18" s="188"/>
      <c r="I18" s="187"/>
    </row>
    <row r="19" spans="1:9" s="191" customFormat="1" ht="15.75" customHeight="1">
      <c r="A19" s="189" t="s">
        <v>420</v>
      </c>
      <c r="B19" s="210"/>
      <c r="C19" s="190"/>
      <c r="E19" s="192"/>
      <c r="F19" s="193"/>
      <c r="G19" s="193"/>
      <c r="H19" s="193"/>
      <c r="I19" s="192"/>
    </row>
    <row r="20" spans="1:9" s="45" customFormat="1" ht="30">
      <c r="A20" s="52">
        <v>1</v>
      </c>
      <c r="B20" s="217" t="s">
        <v>423</v>
      </c>
      <c r="C20" s="52"/>
      <c r="D20" s="53"/>
      <c r="E20" s="54"/>
      <c r="F20" s="52"/>
      <c r="G20" s="52"/>
      <c r="H20" s="52"/>
      <c r="I20" s="55"/>
    </row>
    <row r="21" spans="1:9" s="45" customFormat="1" ht="30">
      <c r="A21" s="62">
        <f ca="1">IF(OFFSET(A21,-1,0) ="",OFFSET(A21,-2,0)+1,OFFSET(A21,-1,0)+1 )</f>
        <v>2</v>
      </c>
      <c r="B21" s="217" t="s">
        <v>422</v>
      </c>
      <c r="C21" s="52"/>
      <c r="D21" s="59"/>
      <c r="E21" s="54"/>
      <c r="F21" s="52"/>
      <c r="G21" s="52"/>
      <c r="H21" s="52"/>
      <c r="I21" s="55"/>
    </row>
    <row r="22" spans="1:9" s="45" customFormat="1" ht="30">
      <c r="A22" s="62">
        <f ca="1">IF(OFFSET(A22,-1,0) ="",OFFSET(A22,-2,0)+1,OFFSET(A22,-1,0)+1 )</f>
        <v>3</v>
      </c>
      <c r="B22" s="218" t="s">
        <v>425</v>
      </c>
      <c r="C22" s="52"/>
      <c r="D22" s="60"/>
      <c r="E22" s="54"/>
      <c r="F22" s="52"/>
      <c r="G22" s="52"/>
      <c r="H22" s="52"/>
      <c r="I22" s="55"/>
    </row>
    <row r="23" spans="1:9" s="48" customFormat="1" ht="45">
      <c r="A23" s="62">
        <f ca="1">IF(OFFSET(A23,-1,0) ="",OFFSET(A23,-2,0)+1,OFFSET(A23,-1,0)+1 )</f>
        <v>4</v>
      </c>
      <c r="B23" s="219" t="s">
        <v>424</v>
      </c>
      <c r="C23" s="52"/>
      <c r="D23" s="54"/>
      <c r="E23" s="54"/>
      <c r="F23" s="52"/>
      <c r="G23" s="52"/>
      <c r="H23" s="52"/>
      <c r="I23" s="61"/>
    </row>
    <row r="24" spans="1:9" s="48" customFormat="1" ht="30">
      <c r="A24" s="62">
        <f ca="1">IF(OFFSET(A24,-1,0) ="",OFFSET(A24,-2,0)+1,OFFSET(A24,-1,0)+1 )</f>
        <v>5</v>
      </c>
      <c r="B24" s="217" t="s">
        <v>426</v>
      </c>
      <c r="C24" s="52"/>
      <c r="D24" s="54"/>
      <c r="E24" s="54"/>
      <c r="F24" s="52"/>
      <c r="G24" s="52"/>
      <c r="H24" s="52"/>
      <c r="I24" s="61"/>
    </row>
    <row r="25" spans="1:9" s="48" customFormat="1" ht="30">
      <c r="A25" s="62">
        <f ca="1">IF(OFFSET(A25,-1,0) ="",OFFSET(A25,-2,0)+1,OFFSET(A25,-1,0)+1 )</f>
        <v>6</v>
      </c>
      <c r="B25" s="217" t="s">
        <v>427</v>
      </c>
      <c r="C25" s="52"/>
      <c r="D25" s="60"/>
      <c r="E25" s="54"/>
      <c r="F25" s="52"/>
      <c r="G25" s="52"/>
      <c r="H25" s="52"/>
      <c r="I25" s="61"/>
    </row>
    <row r="26" spans="1:9" s="48" customFormat="1" ht="45">
      <c r="A26" s="62">
        <f t="shared" ref="A26:A58" ca="1" si="0">IF(OFFSET(A26,-1,0) ="",OFFSET(A26,-2,0)+1,OFFSET(A26,-1,0)+1 )</f>
        <v>7</v>
      </c>
      <c r="B26" s="218" t="s">
        <v>428</v>
      </c>
      <c r="C26" s="52"/>
      <c r="D26" s="54"/>
      <c r="E26" s="54"/>
      <c r="F26" s="52"/>
      <c r="G26" s="52"/>
      <c r="H26" s="52"/>
      <c r="I26" s="61"/>
    </row>
    <row r="27" spans="1:9" s="48" customFormat="1" ht="30">
      <c r="A27" s="62">
        <f t="shared" ca="1" si="0"/>
        <v>8</v>
      </c>
      <c r="B27" s="217" t="s">
        <v>429</v>
      </c>
      <c r="C27" s="52"/>
      <c r="D27" s="54"/>
      <c r="E27" s="54"/>
      <c r="F27" s="52"/>
      <c r="G27" s="52"/>
      <c r="H27" s="52"/>
      <c r="I27" s="61"/>
    </row>
    <row r="28" spans="1:9" s="183" customFormat="1" ht="15" customHeight="1">
      <c r="A28" s="194"/>
      <c r="B28" s="215" t="s">
        <v>421</v>
      </c>
      <c r="C28" s="195"/>
      <c r="E28" s="196"/>
      <c r="F28" s="197"/>
      <c r="G28" s="197"/>
      <c r="H28" s="197"/>
      <c r="I28" s="196"/>
    </row>
    <row r="29" spans="1:9" s="202" customFormat="1" ht="30">
      <c r="A29" s="62">
        <f t="shared" ca="1" si="0"/>
        <v>9</v>
      </c>
      <c r="B29" s="217" t="s">
        <v>423</v>
      </c>
      <c r="C29" s="198"/>
      <c r="D29" s="199"/>
      <c r="E29" s="200"/>
      <c r="F29" s="201"/>
      <c r="G29" s="201"/>
      <c r="H29" s="201"/>
      <c r="I29" s="200"/>
    </row>
    <row r="30" spans="1:9" s="48" customFormat="1" ht="30">
      <c r="A30" s="62">
        <f t="shared" ca="1" si="0"/>
        <v>10</v>
      </c>
      <c r="B30" s="217" t="s">
        <v>430</v>
      </c>
      <c r="C30" s="167"/>
      <c r="D30" s="53"/>
      <c r="E30" s="54"/>
      <c r="F30" s="52"/>
      <c r="G30" s="52"/>
      <c r="H30" s="52"/>
      <c r="I30" s="62"/>
    </row>
    <row r="31" spans="1:9" s="48" customFormat="1" ht="29.25" customHeight="1">
      <c r="A31" s="62">
        <f t="shared" ca="1" si="0"/>
        <v>11</v>
      </c>
      <c r="B31" s="218" t="s">
        <v>431</v>
      </c>
      <c r="C31" s="167"/>
      <c r="D31" s="59"/>
      <c r="E31" s="54"/>
      <c r="F31" s="52"/>
      <c r="G31" s="52"/>
      <c r="H31" s="52"/>
      <c r="I31" s="62"/>
    </row>
    <row r="32" spans="1:9" s="48" customFormat="1" ht="45">
      <c r="A32" s="62">
        <f t="shared" ca="1" si="0"/>
        <v>12</v>
      </c>
      <c r="B32" s="219" t="s">
        <v>432</v>
      </c>
      <c r="C32" s="167"/>
      <c r="D32" s="53"/>
      <c r="E32" s="54"/>
      <c r="F32" s="52"/>
      <c r="G32" s="52"/>
      <c r="H32" s="52"/>
      <c r="I32" s="62"/>
    </row>
    <row r="33" spans="1:9" s="48" customFormat="1" ht="30">
      <c r="A33" s="62">
        <f t="shared" ca="1" si="0"/>
        <v>13</v>
      </c>
      <c r="B33" s="217" t="s">
        <v>433</v>
      </c>
      <c r="C33" s="167"/>
      <c r="D33" s="60"/>
      <c r="E33" s="54"/>
      <c r="F33" s="52"/>
      <c r="G33" s="52"/>
      <c r="H33" s="52"/>
      <c r="I33" s="62"/>
    </row>
    <row r="34" spans="1:9" s="48" customFormat="1" ht="30">
      <c r="A34" s="62">
        <f t="shared" ca="1" si="0"/>
        <v>14</v>
      </c>
      <c r="B34" s="217" t="s">
        <v>434</v>
      </c>
      <c r="C34" s="167"/>
      <c r="D34" s="54"/>
      <c r="E34" s="54"/>
      <c r="F34" s="52"/>
      <c r="G34" s="52"/>
      <c r="H34" s="52"/>
      <c r="I34" s="62"/>
    </row>
    <row r="35" spans="1:9" s="170" customFormat="1" ht="45">
      <c r="A35" s="62">
        <f t="shared" ca="1" si="0"/>
        <v>15</v>
      </c>
      <c r="B35" s="218" t="s">
        <v>435</v>
      </c>
      <c r="C35" s="171"/>
      <c r="D35" s="172"/>
      <c r="E35" s="168"/>
      <c r="F35" s="169"/>
      <c r="G35" s="169"/>
      <c r="H35" s="169"/>
      <c r="I35" s="168"/>
    </row>
    <row r="36" spans="1:9" s="48" customFormat="1" ht="30">
      <c r="A36" s="62">
        <f t="shared" ca="1" si="0"/>
        <v>16</v>
      </c>
      <c r="B36" s="217" t="s">
        <v>436</v>
      </c>
      <c r="C36" s="167"/>
      <c r="D36" s="53"/>
      <c r="E36" s="54"/>
      <c r="F36" s="52"/>
      <c r="G36" s="52"/>
      <c r="H36" s="52"/>
      <c r="I36" s="62"/>
    </row>
    <row r="37" spans="1:9" s="183" customFormat="1" ht="15">
      <c r="A37" s="194"/>
      <c r="B37" s="216" t="s">
        <v>437</v>
      </c>
      <c r="C37" s="206"/>
      <c r="D37" s="182"/>
      <c r="E37" s="182"/>
      <c r="F37" s="181"/>
      <c r="G37" s="181"/>
      <c r="H37" s="181"/>
      <c r="I37" s="180"/>
    </row>
    <row r="38" spans="1:9" s="48" customFormat="1" ht="25.5">
      <c r="A38" s="62">
        <f t="shared" ca="1" si="0"/>
        <v>17</v>
      </c>
      <c r="B38" s="173" t="s">
        <v>438</v>
      </c>
      <c r="C38" s="52"/>
      <c r="D38" s="54"/>
      <c r="E38" s="54"/>
      <c r="F38" s="52"/>
      <c r="G38" s="52"/>
      <c r="H38" s="52"/>
      <c r="I38" s="62"/>
    </row>
    <row r="39" spans="1:9" s="202" customFormat="1" ht="25.5">
      <c r="A39" s="62">
        <f t="shared" ca="1" si="0"/>
        <v>18</v>
      </c>
      <c r="B39" s="173" t="s">
        <v>439</v>
      </c>
      <c r="C39" s="204"/>
      <c r="D39" s="205"/>
      <c r="E39" s="205"/>
      <c r="F39" s="204"/>
      <c r="G39" s="204"/>
      <c r="H39" s="204"/>
      <c r="I39" s="203"/>
    </row>
    <row r="40" spans="1:9" s="48" customFormat="1" ht="25.5">
      <c r="A40" s="62">
        <f t="shared" ca="1" si="0"/>
        <v>19</v>
      </c>
      <c r="B40" s="207" t="s">
        <v>440</v>
      </c>
      <c r="C40" s="175"/>
      <c r="D40" s="176"/>
      <c r="E40" s="177"/>
      <c r="F40" s="175"/>
      <c r="G40" s="175"/>
      <c r="H40" s="175"/>
      <c r="I40" s="174"/>
    </row>
    <row r="41" spans="1:9" s="179" customFormat="1" ht="38.25">
      <c r="A41" s="62">
        <f t="shared" ca="1" si="0"/>
        <v>20</v>
      </c>
      <c r="B41" s="220" t="s">
        <v>441</v>
      </c>
    </row>
    <row r="42" spans="1:9" s="213" customFormat="1" ht="15" customHeight="1">
      <c r="A42" s="194"/>
      <c r="B42" s="222" t="s">
        <v>442</v>
      </c>
    </row>
    <row r="43" spans="1:9" s="179" customFormat="1" ht="38.25">
      <c r="A43" s="62">
        <f t="shared" ca="1" si="0"/>
        <v>21</v>
      </c>
      <c r="B43" s="220" t="s">
        <v>446</v>
      </c>
    </row>
    <row r="44" spans="1:9" s="179" customFormat="1" ht="38.25">
      <c r="A44" s="62">
        <f t="shared" ca="1" si="0"/>
        <v>22</v>
      </c>
      <c r="B44" s="220" t="s">
        <v>448</v>
      </c>
    </row>
    <row r="45" spans="1:9" s="213" customFormat="1">
      <c r="A45" s="194"/>
      <c r="B45" s="222" t="s">
        <v>444</v>
      </c>
    </row>
    <row r="46" spans="1:9" s="179" customFormat="1" ht="38.25">
      <c r="A46" s="62">
        <f t="shared" ca="1" si="0"/>
        <v>23</v>
      </c>
      <c r="B46" s="220" t="s">
        <v>452</v>
      </c>
    </row>
    <row r="47" spans="1:9" s="179" customFormat="1" ht="38.25">
      <c r="A47" s="62">
        <f t="shared" ca="1" si="0"/>
        <v>24</v>
      </c>
      <c r="B47" s="220" t="s">
        <v>449</v>
      </c>
    </row>
    <row r="48" spans="1:9" s="179" customFormat="1" ht="38.25">
      <c r="A48" s="62">
        <f t="shared" ca="1" si="0"/>
        <v>25</v>
      </c>
      <c r="B48" s="221" t="s">
        <v>450</v>
      </c>
    </row>
    <row r="49" spans="1:2" s="179" customFormat="1" ht="38.25">
      <c r="A49" s="62">
        <f t="shared" ca="1" si="0"/>
        <v>26</v>
      </c>
      <c r="B49" s="221" t="s">
        <v>451</v>
      </c>
    </row>
    <row r="50" spans="1:2" s="179" customFormat="1" ht="38.25">
      <c r="A50" s="62">
        <f t="shared" ca="1" si="0"/>
        <v>27</v>
      </c>
      <c r="B50" s="220" t="s">
        <v>453</v>
      </c>
    </row>
    <row r="51" spans="1:2" s="213" customFormat="1">
      <c r="A51" s="194"/>
      <c r="B51" s="222" t="s">
        <v>443</v>
      </c>
    </row>
    <row r="52" spans="1:2" s="179" customFormat="1" ht="27.75" customHeight="1">
      <c r="A52" s="62">
        <f t="shared" ca="1" si="0"/>
        <v>28</v>
      </c>
      <c r="B52" s="220" t="s">
        <v>447</v>
      </c>
    </row>
    <row r="53" spans="1:2" s="179" customFormat="1" ht="13.5" customHeight="1">
      <c r="A53" s="58">
        <f t="shared" ca="1" si="0"/>
        <v>29</v>
      </c>
      <c r="B53" s="220" t="s">
        <v>454</v>
      </c>
    </row>
    <row r="54" spans="1:2" s="179" customFormat="1" ht="25.5">
      <c r="A54" s="58">
        <f t="shared" ca="1" si="0"/>
        <v>30</v>
      </c>
      <c r="B54" s="211" t="s">
        <v>455</v>
      </c>
    </row>
    <row r="55" spans="1:2" s="179" customFormat="1" ht="25.5">
      <c r="A55" s="58">
        <f t="shared" ca="1" si="0"/>
        <v>31</v>
      </c>
      <c r="B55" s="211" t="s">
        <v>456</v>
      </c>
    </row>
    <row r="56" spans="1:2" s="179" customFormat="1" ht="25.5">
      <c r="A56" s="58">
        <f t="shared" ca="1" si="0"/>
        <v>32</v>
      </c>
      <c r="B56" s="211" t="s">
        <v>457</v>
      </c>
    </row>
    <row r="57" spans="1:2" s="179" customFormat="1" ht="25.5">
      <c r="A57" s="58">
        <f t="shared" ca="1" si="0"/>
        <v>33</v>
      </c>
      <c r="B57" s="211" t="s">
        <v>459</v>
      </c>
    </row>
    <row r="58" spans="1:2" s="179" customFormat="1" ht="25.5">
      <c r="A58" s="58">
        <f t="shared" ca="1" si="0"/>
        <v>34</v>
      </c>
      <c r="B58" s="214" t="s">
        <v>458</v>
      </c>
    </row>
    <row r="59" spans="1:2" s="179" customFormat="1" ht="38.25">
      <c r="A59" s="58">
        <v>35</v>
      </c>
      <c r="B59" s="211" t="s">
        <v>460</v>
      </c>
    </row>
    <row r="60" spans="1:2" s="179" customFormat="1">
      <c r="A60" s="58"/>
      <c r="B60" s="211"/>
    </row>
    <row r="61" spans="1:2" s="179" customFormat="1">
      <c r="A61" s="58"/>
      <c r="B61" s="211"/>
    </row>
    <row r="62" spans="1:2" s="179" customFormat="1">
      <c r="A62" s="58"/>
      <c r="B62" s="211"/>
    </row>
    <row r="63" spans="1:2" s="179" customFormat="1">
      <c r="A63" s="58"/>
      <c r="B63" s="211"/>
    </row>
    <row r="64" spans="1:2" s="179" customFormat="1">
      <c r="A64" s="58"/>
      <c r="B64" s="211"/>
    </row>
    <row r="65" spans="1:2" s="179" customFormat="1">
      <c r="A65" s="58"/>
      <c r="B65" s="211"/>
    </row>
    <row r="66" spans="1:2" s="179" customFormat="1">
      <c r="A66" s="58"/>
      <c r="B66" s="211"/>
    </row>
    <row r="67" spans="1:2" s="179" customFormat="1">
      <c r="A67" s="58"/>
      <c r="B67" s="211"/>
    </row>
    <row r="68" spans="1:2" s="179" customFormat="1">
      <c r="A68" s="58"/>
      <c r="B68" s="211"/>
    </row>
    <row r="69" spans="1:2" s="179" customFormat="1">
      <c r="A69" s="58"/>
      <c r="B69" s="211"/>
    </row>
    <row r="70" spans="1:2" s="179" customFormat="1">
      <c r="A70" s="58"/>
      <c r="B70" s="211"/>
    </row>
    <row r="71" spans="1:2" s="179" customFormat="1">
      <c r="A71" s="58"/>
      <c r="B71" s="211"/>
    </row>
    <row r="72" spans="1:2" s="179" customFormat="1">
      <c r="A72" s="58"/>
      <c r="B72" s="211"/>
    </row>
    <row r="73" spans="1:2" s="179" customFormat="1">
      <c r="A73" s="58"/>
      <c r="B73" s="211"/>
    </row>
    <row r="74" spans="1:2" s="179" customFormat="1">
      <c r="A74" s="58"/>
      <c r="B74" s="211"/>
    </row>
    <row r="75" spans="1:2" s="179" customFormat="1">
      <c r="A75" s="58"/>
      <c r="B75" s="211"/>
    </row>
    <row r="76" spans="1:2" s="179" customFormat="1">
      <c r="A76" s="58"/>
      <c r="B76" s="211"/>
    </row>
    <row r="77" spans="1:2" s="179" customFormat="1">
      <c r="A77" s="58"/>
      <c r="B77" s="211"/>
    </row>
    <row r="78" spans="1:2" s="179" customFormat="1">
      <c r="A78" s="178"/>
      <c r="B78" s="211"/>
    </row>
    <row r="79" spans="1:2" s="179" customFormat="1">
      <c r="A79" s="178"/>
      <c r="B79" s="211"/>
    </row>
    <row r="80" spans="1:2" s="179" customFormat="1">
      <c r="A80" s="178"/>
      <c r="B80" s="211"/>
    </row>
    <row r="81" spans="1:2" s="179" customFormat="1">
      <c r="A81" s="178"/>
      <c r="B81" s="211"/>
    </row>
    <row r="82" spans="1:2" s="179" customFormat="1">
      <c r="A82" s="178"/>
      <c r="B82" s="211"/>
    </row>
    <row r="83" spans="1:2" s="179" customFormat="1">
      <c r="A83" s="178"/>
      <c r="B83" s="211"/>
    </row>
    <row r="84" spans="1:2" s="179" customFormat="1">
      <c r="A84" s="178"/>
      <c r="B84" s="211"/>
    </row>
    <row r="85" spans="1:2" s="179" customFormat="1">
      <c r="A85" s="178"/>
      <c r="B85" s="211"/>
    </row>
    <row r="86" spans="1:2" s="179" customFormat="1">
      <c r="A86" s="178"/>
      <c r="B86" s="211"/>
    </row>
    <row r="87" spans="1:2" s="179" customFormat="1">
      <c r="A87" s="178"/>
      <c r="B87" s="211"/>
    </row>
    <row r="88" spans="1:2" s="179" customFormat="1">
      <c r="A88" s="178"/>
      <c r="B88" s="211"/>
    </row>
    <row r="89" spans="1:2" s="179" customFormat="1">
      <c r="A89" s="178"/>
      <c r="B89" s="211"/>
    </row>
    <row r="90" spans="1:2" s="179" customFormat="1">
      <c r="A90" s="178"/>
      <c r="B90" s="211"/>
    </row>
    <row r="91" spans="1:2" s="179" customFormat="1">
      <c r="A91" s="178"/>
      <c r="B91" s="211"/>
    </row>
    <row r="92" spans="1:2" s="179" customFormat="1">
      <c r="A92" s="178"/>
      <c r="B92" s="211"/>
    </row>
    <row r="93" spans="1:2" s="179" customFormat="1">
      <c r="A93" s="178"/>
      <c r="B93" s="211"/>
    </row>
    <row r="94" spans="1:2" s="179" customFormat="1">
      <c r="A94" s="178"/>
      <c r="B94" s="211"/>
    </row>
    <row r="95" spans="1:2" s="179" customFormat="1">
      <c r="A95" s="178"/>
      <c r="B95" s="211"/>
    </row>
    <row r="96" spans="1:2" s="179" customFormat="1">
      <c r="A96" s="178"/>
      <c r="B96" s="211"/>
    </row>
    <row r="97" spans="1:2" s="179" customFormat="1">
      <c r="A97" s="178"/>
      <c r="B97" s="211"/>
    </row>
    <row r="98" spans="1:2" s="179" customFormat="1">
      <c r="A98" s="178"/>
      <c r="B98" s="211"/>
    </row>
    <row r="99" spans="1:2" s="179" customFormat="1">
      <c r="A99" s="178"/>
      <c r="B99" s="211"/>
    </row>
    <row r="100" spans="1:2" s="179" customFormat="1">
      <c r="A100" s="178"/>
      <c r="B100" s="211"/>
    </row>
    <row r="101" spans="1:2" s="179" customFormat="1">
      <c r="A101" s="178"/>
      <c r="B101" s="211"/>
    </row>
    <row r="102" spans="1:2" s="179" customFormat="1">
      <c r="A102" s="178"/>
      <c r="B102" s="211"/>
    </row>
    <row r="103" spans="1:2" s="179" customFormat="1">
      <c r="A103" s="178"/>
      <c r="B103" s="211"/>
    </row>
    <row r="104" spans="1:2" s="179" customFormat="1">
      <c r="A104" s="178"/>
      <c r="B104" s="211"/>
    </row>
    <row r="105" spans="1:2" s="179" customFormat="1">
      <c r="A105" s="178"/>
      <c r="B105" s="211"/>
    </row>
    <row r="106" spans="1:2" s="179" customFormat="1">
      <c r="A106" s="178"/>
      <c r="B106" s="211"/>
    </row>
    <row r="107" spans="1:2" s="179" customFormat="1">
      <c r="A107" s="178"/>
      <c r="B107" s="211"/>
    </row>
    <row r="108" spans="1:2" s="179" customFormat="1">
      <c r="A108" s="178"/>
      <c r="B108" s="211"/>
    </row>
    <row r="109" spans="1:2" s="179" customFormat="1">
      <c r="A109" s="178"/>
      <c r="B109" s="211"/>
    </row>
    <row r="110" spans="1:2" s="179" customFormat="1">
      <c r="A110" s="178"/>
      <c r="B110" s="211"/>
    </row>
    <row r="111" spans="1:2" s="179" customFormat="1">
      <c r="A111" s="178"/>
      <c r="B111" s="211"/>
    </row>
    <row r="112" spans="1:2" s="179" customFormat="1">
      <c r="A112" s="178"/>
      <c r="B112" s="211"/>
    </row>
    <row r="113" spans="1:2" s="179" customFormat="1">
      <c r="A113" s="178"/>
      <c r="B113" s="211"/>
    </row>
    <row r="114" spans="1:2" s="179" customFormat="1">
      <c r="A114" s="178"/>
      <c r="B114" s="211"/>
    </row>
    <row r="115" spans="1:2" s="179" customFormat="1">
      <c r="A115" s="178"/>
      <c r="B115" s="211"/>
    </row>
    <row r="116" spans="1:2" s="179" customFormat="1">
      <c r="A116" s="178"/>
      <c r="B116" s="211"/>
    </row>
    <row r="117" spans="1:2" s="179" customFormat="1">
      <c r="A117" s="178"/>
      <c r="B117" s="211"/>
    </row>
    <row r="118" spans="1:2" s="179" customFormat="1">
      <c r="A118" s="178"/>
      <c r="B118" s="211"/>
    </row>
    <row r="119" spans="1:2" s="179" customFormat="1">
      <c r="A119" s="178"/>
      <c r="B119" s="211"/>
    </row>
    <row r="120" spans="1:2" s="179" customFormat="1">
      <c r="A120" s="178"/>
      <c r="B120" s="211"/>
    </row>
    <row r="121" spans="1:2" s="179" customFormat="1">
      <c r="A121" s="178"/>
      <c r="B121" s="211"/>
    </row>
    <row r="122" spans="1:2" s="179" customFormat="1">
      <c r="A122" s="178"/>
      <c r="B122" s="211"/>
    </row>
    <row r="123" spans="1:2" s="179" customFormat="1">
      <c r="A123" s="178"/>
      <c r="B123" s="211"/>
    </row>
    <row r="124" spans="1:2" s="179" customFormat="1">
      <c r="A124" s="178"/>
      <c r="B124" s="211"/>
    </row>
    <row r="125" spans="1:2" s="179" customFormat="1">
      <c r="A125" s="178"/>
      <c r="B125" s="211"/>
    </row>
    <row r="126" spans="1:2" s="179" customFormat="1">
      <c r="A126" s="178"/>
      <c r="B126" s="211"/>
    </row>
    <row r="127" spans="1:2" s="179" customFormat="1">
      <c r="A127" s="178"/>
      <c r="B127" s="211"/>
    </row>
    <row r="128" spans="1:2" s="179" customFormat="1">
      <c r="A128" s="178"/>
      <c r="B128" s="211"/>
    </row>
    <row r="129" spans="1:2" s="179" customFormat="1">
      <c r="A129" s="178"/>
      <c r="B129" s="211"/>
    </row>
    <row r="130" spans="1:2" s="179" customFormat="1">
      <c r="A130" s="178"/>
      <c r="B130" s="211"/>
    </row>
    <row r="131" spans="1:2" s="179" customFormat="1">
      <c r="A131" s="178"/>
      <c r="B131" s="211"/>
    </row>
    <row r="132" spans="1:2" s="179" customFormat="1">
      <c r="A132" s="178"/>
      <c r="B132" s="211"/>
    </row>
    <row r="133" spans="1:2" s="179" customFormat="1">
      <c r="A133" s="178"/>
      <c r="B133" s="211"/>
    </row>
    <row r="134" spans="1:2" s="179" customFormat="1">
      <c r="A134" s="178"/>
      <c r="B134" s="211"/>
    </row>
    <row r="135" spans="1:2" s="179" customFormat="1">
      <c r="A135" s="178"/>
      <c r="B135" s="211"/>
    </row>
    <row r="136" spans="1:2" s="179" customFormat="1">
      <c r="A136" s="178"/>
      <c r="B136" s="211"/>
    </row>
    <row r="137" spans="1:2" s="179" customFormat="1">
      <c r="A137" s="178"/>
      <c r="B137" s="211"/>
    </row>
    <row r="138" spans="1:2" s="179" customFormat="1">
      <c r="A138" s="178"/>
      <c r="B138" s="211"/>
    </row>
    <row r="139" spans="1:2" s="179" customFormat="1">
      <c r="A139" s="178"/>
      <c r="B139" s="211"/>
    </row>
    <row r="140" spans="1:2" s="179" customFormat="1">
      <c r="A140" s="178"/>
      <c r="B140" s="211"/>
    </row>
    <row r="141" spans="1:2" s="179" customFormat="1">
      <c r="A141" s="178"/>
      <c r="B141" s="211"/>
    </row>
    <row r="142" spans="1:2" s="179" customFormat="1">
      <c r="A142" s="178"/>
      <c r="B142" s="211"/>
    </row>
    <row r="143" spans="1:2" s="179" customFormat="1">
      <c r="A143" s="178"/>
      <c r="B143" s="211"/>
    </row>
    <row r="144" spans="1:2" s="179" customFormat="1">
      <c r="A144" s="178"/>
      <c r="B144" s="211"/>
    </row>
    <row r="145" spans="1:2" s="179" customFormat="1">
      <c r="A145" s="178"/>
      <c r="B145" s="211"/>
    </row>
    <row r="146" spans="1:2" s="179" customFormat="1">
      <c r="A146" s="178"/>
      <c r="B146" s="211"/>
    </row>
    <row r="147" spans="1:2" s="179" customFormat="1">
      <c r="A147" s="178"/>
      <c r="B147" s="211"/>
    </row>
    <row r="148" spans="1:2" s="179" customFormat="1">
      <c r="A148" s="178"/>
      <c r="B148" s="211"/>
    </row>
    <row r="149" spans="1:2" s="179" customFormat="1">
      <c r="A149" s="178"/>
      <c r="B149" s="211"/>
    </row>
    <row r="150" spans="1:2" s="179" customFormat="1">
      <c r="A150" s="178"/>
      <c r="B150" s="211"/>
    </row>
    <row r="151" spans="1:2" s="179" customFormat="1">
      <c r="A151" s="178"/>
      <c r="B151" s="211"/>
    </row>
    <row r="152" spans="1:2" s="179" customFormat="1">
      <c r="A152" s="178"/>
      <c r="B152" s="211"/>
    </row>
    <row r="153" spans="1:2" s="179" customFormat="1">
      <c r="A153" s="178"/>
      <c r="B153" s="211"/>
    </row>
    <row r="154" spans="1:2" s="179" customFormat="1">
      <c r="A154" s="178"/>
      <c r="B154" s="211"/>
    </row>
    <row r="155" spans="1:2" s="179" customFormat="1">
      <c r="A155" s="178"/>
      <c r="B155" s="211"/>
    </row>
    <row r="156" spans="1:2" s="179" customFormat="1">
      <c r="A156" s="178"/>
      <c r="B156" s="211"/>
    </row>
    <row r="157" spans="1:2" s="179" customFormat="1">
      <c r="A157" s="178"/>
      <c r="B157" s="211"/>
    </row>
    <row r="158" spans="1:2" s="179" customFormat="1">
      <c r="A158" s="178"/>
      <c r="B158" s="211"/>
    </row>
    <row r="159" spans="1:2" s="179" customFormat="1">
      <c r="A159" s="178"/>
      <c r="B159" s="211"/>
    </row>
    <row r="160" spans="1:2" s="179" customFormat="1">
      <c r="A160" s="178"/>
      <c r="B160" s="211"/>
    </row>
    <row r="161" spans="1:2" s="179" customFormat="1">
      <c r="A161" s="178"/>
      <c r="B161" s="211"/>
    </row>
    <row r="162" spans="1:2" s="179" customFormat="1">
      <c r="A162" s="178"/>
      <c r="B162" s="211"/>
    </row>
    <row r="163" spans="1:2" s="179" customFormat="1">
      <c r="A163" s="178"/>
      <c r="B163" s="211"/>
    </row>
    <row r="164" spans="1:2" s="179" customFormat="1">
      <c r="A164" s="178"/>
      <c r="B164" s="211"/>
    </row>
    <row r="165" spans="1:2" s="179" customFormat="1">
      <c r="A165" s="178"/>
      <c r="B165" s="211"/>
    </row>
    <row r="166" spans="1:2" s="179" customFormat="1">
      <c r="A166" s="178"/>
      <c r="B166" s="211"/>
    </row>
    <row r="167" spans="1:2" s="179" customFormat="1">
      <c r="A167" s="178"/>
      <c r="B167" s="211"/>
    </row>
    <row r="168" spans="1:2" s="179" customFormat="1">
      <c r="A168" s="178"/>
      <c r="B168" s="211"/>
    </row>
    <row r="169" spans="1:2" s="179" customFormat="1">
      <c r="A169" s="178"/>
      <c r="B169" s="211"/>
    </row>
    <row r="170" spans="1:2" s="179" customFormat="1">
      <c r="A170" s="178"/>
      <c r="B170" s="211"/>
    </row>
    <row r="171" spans="1:2" s="179" customFormat="1">
      <c r="A171" s="178"/>
      <c r="B171" s="211"/>
    </row>
    <row r="172" spans="1:2" s="179" customFormat="1">
      <c r="A172" s="178"/>
      <c r="B172" s="211"/>
    </row>
    <row r="173" spans="1:2" s="179" customFormat="1">
      <c r="A173" s="178"/>
      <c r="B173" s="211"/>
    </row>
    <row r="174" spans="1:2" s="179" customFormat="1">
      <c r="A174" s="178"/>
      <c r="B174" s="211"/>
    </row>
    <row r="175" spans="1:2" s="179" customFormat="1">
      <c r="A175" s="178"/>
      <c r="B175" s="211"/>
    </row>
    <row r="176" spans="1:2" s="179" customFormat="1">
      <c r="A176" s="178"/>
      <c r="B176" s="211"/>
    </row>
    <row r="177" spans="1:2" s="179" customFormat="1">
      <c r="A177" s="178"/>
      <c r="B177" s="211"/>
    </row>
    <row r="178" spans="1:2" s="179" customFormat="1">
      <c r="A178" s="178"/>
      <c r="B178" s="211"/>
    </row>
    <row r="179" spans="1:2" s="179" customFormat="1">
      <c r="A179" s="178"/>
      <c r="B179" s="211"/>
    </row>
    <row r="180" spans="1:2" s="179" customFormat="1">
      <c r="A180" s="178"/>
      <c r="B180" s="211"/>
    </row>
    <row r="181" spans="1:2" s="179" customFormat="1">
      <c r="A181" s="178"/>
      <c r="B181" s="211"/>
    </row>
    <row r="182" spans="1:2" s="179" customFormat="1">
      <c r="A182" s="178"/>
      <c r="B182" s="211"/>
    </row>
    <row r="183" spans="1:2" s="179" customFormat="1">
      <c r="A183" s="178"/>
      <c r="B183" s="211"/>
    </row>
    <row r="184" spans="1:2" s="179" customFormat="1">
      <c r="A184" s="178"/>
      <c r="B184" s="211"/>
    </row>
    <row r="185" spans="1:2" s="179" customFormat="1">
      <c r="A185" s="178"/>
      <c r="B185" s="211"/>
    </row>
    <row r="186" spans="1:2" s="179" customFormat="1">
      <c r="A186" s="178"/>
      <c r="B186" s="211"/>
    </row>
    <row r="187" spans="1:2" s="179" customFormat="1">
      <c r="A187" s="178"/>
      <c r="B187" s="211"/>
    </row>
    <row r="188" spans="1:2" s="179" customFormat="1">
      <c r="A188" s="178"/>
      <c r="B188" s="211"/>
    </row>
    <row r="189" spans="1:2" s="179" customFormat="1">
      <c r="A189" s="178"/>
      <c r="B189" s="211"/>
    </row>
    <row r="190" spans="1:2" s="179" customFormat="1">
      <c r="A190" s="178"/>
      <c r="B190" s="211"/>
    </row>
    <row r="191" spans="1:2" s="179" customFormat="1">
      <c r="A191" s="178"/>
      <c r="B191" s="211"/>
    </row>
    <row r="192" spans="1:2" s="179" customFormat="1">
      <c r="A192" s="178"/>
      <c r="B192" s="211"/>
    </row>
    <row r="193" spans="1:2" s="179" customFormat="1">
      <c r="A193" s="178"/>
      <c r="B193" s="211"/>
    </row>
    <row r="194" spans="1:2" s="179" customFormat="1">
      <c r="A194" s="178"/>
      <c r="B194" s="211"/>
    </row>
    <row r="195" spans="1:2" s="179" customFormat="1">
      <c r="A195" s="178"/>
      <c r="B195" s="211"/>
    </row>
    <row r="196" spans="1:2" s="179" customFormat="1">
      <c r="A196" s="178"/>
      <c r="B196" s="211"/>
    </row>
    <row r="197" spans="1:2" s="179" customFormat="1">
      <c r="A197" s="178"/>
      <c r="B197" s="211"/>
    </row>
    <row r="198" spans="1:2" s="179" customFormat="1">
      <c r="A198" s="178"/>
      <c r="B198" s="211"/>
    </row>
    <row r="199" spans="1:2" s="179" customFormat="1">
      <c r="A199" s="178"/>
      <c r="B199" s="211"/>
    </row>
    <row r="200" spans="1:2" s="179" customFormat="1">
      <c r="A200" s="178"/>
      <c r="B200" s="211"/>
    </row>
    <row r="201" spans="1:2" s="179" customFormat="1">
      <c r="A201" s="178"/>
      <c r="B201" s="211"/>
    </row>
    <row r="202" spans="1:2" s="179" customFormat="1">
      <c r="A202" s="178"/>
      <c r="B202" s="211"/>
    </row>
    <row r="203" spans="1:2" s="179" customFormat="1">
      <c r="A203" s="178"/>
      <c r="B203" s="211"/>
    </row>
    <row r="204" spans="1:2" s="179" customFormat="1">
      <c r="A204" s="178"/>
      <c r="B204" s="211"/>
    </row>
    <row r="205" spans="1:2" s="179" customFormat="1">
      <c r="A205" s="178"/>
      <c r="B205" s="211"/>
    </row>
    <row r="206" spans="1:2" s="179" customFormat="1">
      <c r="A206" s="178"/>
      <c r="B206" s="211"/>
    </row>
    <row r="207" spans="1:2" s="179" customFormat="1">
      <c r="A207" s="178"/>
      <c r="B207" s="211"/>
    </row>
    <row r="208" spans="1:2" s="179" customFormat="1">
      <c r="A208" s="178"/>
      <c r="B208" s="211"/>
    </row>
    <row r="209" spans="1:2" s="179" customFormat="1">
      <c r="A209" s="178"/>
      <c r="B209" s="211"/>
    </row>
    <row r="210" spans="1:2" s="179" customFormat="1">
      <c r="A210" s="178"/>
      <c r="B210" s="211"/>
    </row>
    <row r="211" spans="1:2" s="179" customFormat="1">
      <c r="A211" s="178"/>
      <c r="B211" s="211"/>
    </row>
    <row r="212" spans="1:2" s="179" customFormat="1">
      <c r="A212" s="178"/>
      <c r="B212" s="211"/>
    </row>
    <row r="213" spans="1:2" s="179" customFormat="1">
      <c r="A213" s="178"/>
      <c r="B213" s="211"/>
    </row>
    <row r="214" spans="1:2" s="179" customFormat="1">
      <c r="A214" s="178"/>
      <c r="B214" s="211"/>
    </row>
    <row r="215" spans="1:2" s="179" customFormat="1">
      <c r="A215" s="178"/>
      <c r="B215" s="211"/>
    </row>
    <row r="216" spans="1:2" s="179" customFormat="1">
      <c r="A216" s="178"/>
      <c r="B216" s="211"/>
    </row>
    <row r="217" spans="1:2" s="179" customFormat="1">
      <c r="A217" s="178"/>
      <c r="B217" s="211"/>
    </row>
    <row r="218" spans="1:2" s="179" customFormat="1">
      <c r="A218" s="178"/>
      <c r="B218" s="211"/>
    </row>
    <row r="219" spans="1:2" s="179" customFormat="1">
      <c r="A219" s="178"/>
      <c r="B219" s="211"/>
    </row>
    <row r="220" spans="1:2" s="179" customFormat="1">
      <c r="A220" s="178"/>
      <c r="B220" s="211"/>
    </row>
    <row r="221" spans="1:2" s="179" customFormat="1">
      <c r="A221" s="178"/>
      <c r="B221" s="211"/>
    </row>
    <row r="222" spans="1:2" s="179" customFormat="1">
      <c r="A222" s="178"/>
      <c r="B222" s="211"/>
    </row>
    <row r="223" spans="1:2" s="179" customFormat="1">
      <c r="A223" s="178"/>
      <c r="B223" s="211"/>
    </row>
    <row r="224" spans="1:2" s="179" customFormat="1">
      <c r="A224" s="178"/>
      <c r="B224" s="211"/>
    </row>
    <row r="225" spans="1:2" s="179" customFormat="1">
      <c r="A225" s="178"/>
      <c r="B225" s="211"/>
    </row>
    <row r="226" spans="1:2" s="179" customFormat="1">
      <c r="A226" s="178"/>
      <c r="B226" s="211"/>
    </row>
    <row r="227" spans="1:2" s="179" customFormat="1">
      <c r="A227" s="178"/>
      <c r="B227" s="211"/>
    </row>
    <row r="228" spans="1:2" s="179" customFormat="1">
      <c r="A228" s="178"/>
      <c r="B228" s="211"/>
    </row>
    <row r="229" spans="1:2" s="179" customFormat="1">
      <c r="A229" s="178"/>
      <c r="B229" s="211"/>
    </row>
    <row r="230" spans="1:2" s="179" customFormat="1">
      <c r="A230" s="178"/>
      <c r="B230" s="211"/>
    </row>
    <row r="231" spans="1:2" s="179" customFormat="1">
      <c r="A231" s="178"/>
      <c r="B231" s="211"/>
    </row>
    <row r="232" spans="1:2" s="179" customFormat="1">
      <c r="A232" s="178"/>
      <c r="B232" s="211"/>
    </row>
    <row r="233" spans="1:2" s="179" customFormat="1">
      <c r="A233" s="178"/>
      <c r="B233" s="211"/>
    </row>
    <row r="234" spans="1:2" s="179" customFormat="1">
      <c r="A234" s="178"/>
      <c r="B234" s="211"/>
    </row>
    <row r="235" spans="1:2" s="179" customFormat="1">
      <c r="A235" s="178"/>
      <c r="B235" s="211"/>
    </row>
    <row r="236" spans="1:2" s="179" customFormat="1">
      <c r="A236" s="178"/>
      <c r="B236" s="211"/>
    </row>
    <row r="237" spans="1:2" s="179" customFormat="1">
      <c r="A237" s="178"/>
      <c r="B237" s="211"/>
    </row>
    <row r="238" spans="1:2" s="179" customFormat="1">
      <c r="A238" s="178"/>
      <c r="B238" s="211"/>
    </row>
    <row r="239" spans="1:2" s="179" customFormat="1">
      <c r="A239" s="178"/>
      <c r="B239" s="211"/>
    </row>
    <row r="240" spans="1:2" s="179" customFormat="1">
      <c r="A240" s="178"/>
      <c r="B240" s="211"/>
    </row>
    <row r="241" spans="1:2" s="179" customFormat="1">
      <c r="A241" s="178"/>
      <c r="B241" s="211"/>
    </row>
    <row r="242" spans="1:2" s="179" customFormat="1">
      <c r="A242" s="178"/>
      <c r="B242" s="211"/>
    </row>
    <row r="243" spans="1:2" s="179" customFormat="1">
      <c r="A243" s="178"/>
      <c r="B243" s="211"/>
    </row>
    <row r="244" spans="1:2" s="179" customFormat="1">
      <c r="A244" s="178"/>
      <c r="B244" s="211"/>
    </row>
    <row r="245" spans="1:2" s="179" customFormat="1">
      <c r="A245" s="178"/>
      <c r="B245" s="211"/>
    </row>
    <row r="246" spans="1:2" s="179" customFormat="1">
      <c r="A246" s="178"/>
      <c r="B246" s="211"/>
    </row>
    <row r="247" spans="1:2" s="179" customFormat="1">
      <c r="A247" s="178"/>
      <c r="B247" s="211"/>
    </row>
    <row r="248" spans="1:2" s="179" customFormat="1">
      <c r="A248" s="178"/>
      <c r="B248" s="211"/>
    </row>
    <row r="249" spans="1:2" s="179" customFormat="1">
      <c r="A249" s="178"/>
      <c r="B249" s="211"/>
    </row>
    <row r="250" spans="1:2" s="179" customFormat="1">
      <c r="A250" s="178"/>
      <c r="B250" s="211"/>
    </row>
    <row r="251" spans="1:2" s="179" customFormat="1">
      <c r="A251" s="178"/>
      <c r="B251" s="211"/>
    </row>
    <row r="252" spans="1:2" s="179" customFormat="1">
      <c r="A252" s="178"/>
      <c r="B252" s="211"/>
    </row>
    <row r="253" spans="1:2" s="179" customFormat="1">
      <c r="A253" s="178"/>
      <c r="B253" s="211"/>
    </row>
    <row r="254" spans="1:2" s="179" customFormat="1">
      <c r="A254" s="178"/>
      <c r="B254" s="211"/>
    </row>
    <row r="255" spans="1:2" s="179" customFormat="1">
      <c r="A255" s="178"/>
      <c r="B255" s="211"/>
    </row>
    <row r="256" spans="1:2" s="179" customFormat="1">
      <c r="A256" s="178"/>
      <c r="B256" s="211"/>
    </row>
    <row r="257" spans="1:2" s="179" customFormat="1">
      <c r="A257" s="178"/>
      <c r="B257" s="211"/>
    </row>
    <row r="258" spans="1:2" s="179" customFormat="1">
      <c r="A258" s="178"/>
      <c r="B258" s="211"/>
    </row>
    <row r="259" spans="1:2" s="179" customFormat="1">
      <c r="A259" s="178"/>
      <c r="B259" s="211"/>
    </row>
    <row r="260" spans="1:2" s="179" customFormat="1">
      <c r="A260" s="178"/>
      <c r="B260" s="211"/>
    </row>
    <row r="261" spans="1:2" s="179" customFormat="1">
      <c r="A261" s="178"/>
      <c r="B261" s="211"/>
    </row>
    <row r="262" spans="1:2" s="179" customFormat="1">
      <c r="A262" s="178"/>
      <c r="B262" s="211"/>
    </row>
    <row r="263" spans="1:2" s="179" customFormat="1">
      <c r="A263" s="178"/>
      <c r="B263" s="211"/>
    </row>
    <row r="264" spans="1:2" s="179" customFormat="1">
      <c r="A264" s="178"/>
      <c r="B264" s="211"/>
    </row>
    <row r="265" spans="1:2" s="179" customFormat="1">
      <c r="A265" s="178"/>
      <c r="B265" s="211"/>
    </row>
    <row r="266" spans="1:2" s="179" customFormat="1">
      <c r="A266" s="178"/>
      <c r="B266" s="211"/>
    </row>
    <row r="267" spans="1:2" s="179" customFormat="1">
      <c r="A267" s="178"/>
      <c r="B267" s="211"/>
    </row>
    <row r="268" spans="1:2" s="179" customFormat="1">
      <c r="A268" s="178"/>
      <c r="B268" s="211"/>
    </row>
    <row r="269" spans="1:2" s="179" customFormat="1">
      <c r="A269" s="178"/>
      <c r="B269" s="211"/>
    </row>
    <row r="270" spans="1:2" s="179" customFormat="1">
      <c r="A270" s="178"/>
      <c r="B270" s="211"/>
    </row>
    <row r="271" spans="1:2" s="179" customFormat="1">
      <c r="A271" s="178"/>
      <c r="B271" s="211"/>
    </row>
    <row r="272" spans="1:2" s="179" customFormat="1">
      <c r="A272" s="178"/>
      <c r="B272" s="211"/>
    </row>
    <row r="273" spans="1:2" s="179" customFormat="1">
      <c r="A273" s="178"/>
      <c r="B273" s="211"/>
    </row>
    <row r="274" spans="1:2" s="179" customFormat="1">
      <c r="A274" s="178"/>
      <c r="B274" s="211"/>
    </row>
    <row r="275" spans="1:2" s="179" customFormat="1">
      <c r="A275" s="178"/>
      <c r="B275" s="211"/>
    </row>
    <row r="276" spans="1:2" s="179" customFormat="1">
      <c r="A276" s="178"/>
      <c r="B276" s="211"/>
    </row>
    <row r="277" spans="1:2" s="179" customFormat="1">
      <c r="A277" s="178"/>
      <c r="B277" s="211"/>
    </row>
    <row r="278" spans="1:2" s="179" customFormat="1">
      <c r="A278" s="178"/>
      <c r="B278" s="211"/>
    </row>
    <row r="279" spans="1:2" s="179" customFormat="1">
      <c r="A279" s="178"/>
      <c r="B279" s="211"/>
    </row>
    <row r="280" spans="1:2" s="179" customFormat="1">
      <c r="A280" s="178"/>
      <c r="B280" s="211"/>
    </row>
    <row r="281" spans="1:2" s="179" customFormat="1">
      <c r="A281" s="178"/>
      <c r="B281" s="211"/>
    </row>
    <row r="282" spans="1:2" s="179" customFormat="1">
      <c r="A282" s="178"/>
      <c r="B282" s="211"/>
    </row>
    <row r="283" spans="1:2" s="179" customFormat="1">
      <c r="A283" s="178"/>
      <c r="B283" s="211"/>
    </row>
    <row r="284" spans="1:2" s="179" customFormat="1">
      <c r="A284" s="178"/>
      <c r="B284" s="211"/>
    </row>
    <row r="285" spans="1:2" s="179" customFormat="1">
      <c r="A285" s="178"/>
      <c r="B285" s="211"/>
    </row>
    <row r="286" spans="1:2" s="179" customFormat="1">
      <c r="A286" s="178"/>
      <c r="B286" s="211"/>
    </row>
    <row r="287" spans="1:2" s="179" customFormat="1">
      <c r="A287" s="178"/>
      <c r="B287" s="211"/>
    </row>
    <row r="288" spans="1:2" s="179" customFormat="1">
      <c r="A288" s="178"/>
      <c r="B288" s="211"/>
    </row>
    <row r="289" spans="1:2" s="179" customFormat="1">
      <c r="A289" s="178"/>
      <c r="B289" s="211"/>
    </row>
    <row r="290" spans="1:2" s="179" customFormat="1">
      <c r="A290" s="178"/>
      <c r="B290" s="211"/>
    </row>
    <row r="291" spans="1:2" s="179" customFormat="1">
      <c r="A291" s="178"/>
      <c r="B291" s="211"/>
    </row>
    <row r="292" spans="1:2" s="179" customFormat="1">
      <c r="A292" s="178"/>
      <c r="B292" s="211"/>
    </row>
    <row r="293" spans="1:2" s="179" customFormat="1">
      <c r="A293" s="178"/>
      <c r="B293" s="211"/>
    </row>
    <row r="294" spans="1:2" s="179" customFormat="1">
      <c r="A294" s="178"/>
      <c r="B294" s="211"/>
    </row>
    <row r="295" spans="1:2" s="179" customFormat="1">
      <c r="A295" s="178"/>
      <c r="B295" s="211"/>
    </row>
    <row r="296" spans="1:2" s="179" customFormat="1">
      <c r="A296" s="178"/>
      <c r="B296" s="211"/>
    </row>
    <row r="297" spans="1:2" s="179" customFormat="1">
      <c r="A297" s="178"/>
      <c r="B297" s="211"/>
    </row>
    <row r="298" spans="1:2" s="179" customFormat="1">
      <c r="A298" s="178"/>
      <c r="B298" s="211"/>
    </row>
    <row r="299" spans="1:2" s="179" customFormat="1">
      <c r="A299" s="178"/>
      <c r="B299" s="211"/>
    </row>
    <row r="300" spans="1:2" s="179" customFormat="1">
      <c r="A300" s="178"/>
      <c r="B300" s="211"/>
    </row>
    <row r="301" spans="1:2" s="179" customFormat="1">
      <c r="A301" s="178"/>
      <c r="B301" s="211"/>
    </row>
    <row r="302" spans="1:2" s="179" customFormat="1">
      <c r="A302" s="178"/>
      <c r="B302" s="211"/>
    </row>
    <row r="303" spans="1:2" s="179" customFormat="1">
      <c r="A303" s="178"/>
      <c r="B303" s="211"/>
    </row>
    <row r="304" spans="1:2" s="179" customFormat="1">
      <c r="A304" s="178"/>
      <c r="B304" s="211"/>
    </row>
    <row r="305" spans="1:2" s="179" customFormat="1">
      <c r="A305" s="178"/>
      <c r="B305" s="211"/>
    </row>
    <row r="306" spans="1:2" s="179" customFormat="1">
      <c r="A306" s="178"/>
      <c r="B306" s="211"/>
    </row>
    <row r="307" spans="1:2" s="179" customFormat="1">
      <c r="A307" s="178"/>
      <c r="B307" s="211"/>
    </row>
    <row r="308" spans="1:2" s="179" customFormat="1">
      <c r="A308" s="178"/>
      <c r="B308" s="211"/>
    </row>
    <row r="309" spans="1:2" s="179" customFormat="1">
      <c r="A309" s="178"/>
      <c r="B309" s="211"/>
    </row>
    <row r="310" spans="1:2" s="179" customFormat="1">
      <c r="A310" s="178"/>
      <c r="B310" s="211"/>
    </row>
    <row r="311" spans="1:2" s="179" customFormat="1">
      <c r="A311" s="178"/>
      <c r="B311" s="211"/>
    </row>
    <row r="312" spans="1:2" s="179" customFormat="1">
      <c r="A312" s="178"/>
      <c r="B312" s="211"/>
    </row>
    <row r="313" spans="1:2" s="179" customFormat="1">
      <c r="A313" s="178"/>
      <c r="B313" s="211"/>
    </row>
    <row r="314" spans="1:2" s="179" customFormat="1">
      <c r="A314" s="178"/>
      <c r="B314" s="211"/>
    </row>
    <row r="315" spans="1:2" s="179" customFormat="1">
      <c r="A315" s="178"/>
      <c r="B315" s="211"/>
    </row>
    <row r="316" spans="1:2" s="179" customFormat="1">
      <c r="A316" s="178"/>
      <c r="B316" s="211"/>
    </row>
    <row r="317" spans="1:2" s="179" customFormat="1">
      <c r="A317" s="178"/>
      <c r="B317" s="211"/>
    </row>
    <row r="318" spans="1:2" s="179" customFormat="1">
      <c r="A318" s="178"/>
      <c r="B318" s="211"/>
    </row>
    <row r="319" spans="1:2" s="179" customFormat="1">
      <c r="A319" s="178"/>
      <c r="B319" s="211"/>
    </row>
    <row r="320" spans="1:2" s="179" customFormat="1">
      <c r="A320" s="178"/>
      <c r="B320" s="211"/>
    </row>
    <row r="321" spans="1:2" s="179" customFormat="1">
      <c r="A321" s="178"/>
      <c r="B321" s="211"/>
    </row>
    <row r="322" spans="1:2" s="179" customFormat="1">
      <c r="A322" s="178"/>
      <c r="B322" s="211"/>
    </row>
    <row r="323" spans="1:2" s="179" customFormat="1">
      <c r="A323" s="178"/>
      <c r="B323" s="211"/>
    </row>
    <row r="324" spans="1:2" s="179" customFormat="1">
      <c r="A324" s="178"/>
      <c r="B324" s="211"/>
    </row>
    <row r="325" spans="1:2" s="179" customFormat="1">
      <c r="A325" s="178"/>
      <c r="B325" s="211"/>
    </row>
    <row r="326" spans="1:2" s="179" customFormat="1">
      <c r="A326" s="178"/>
      <c r="B326" s="211"/>
    </row>
    <row r="327" spans="1:2" s="179" customFormat="1">
      <c r="A327" s="178"/>
      <c r="B327" s="211"/>
    </row>
    <row r="328" spans="1:2" s="179" customFormat="1">
      <c r="A328" s="178"/>
      <c r="B328" s="211"/>
    </row>
    <row r="329" spans="1:2" s="179" customFormat="1">
      <c r="A329" s="178"/>
      <c r="B329" s="211"/>
    </row>
    <row r="330" spans="1:2" s="179" customFormat="1">
      <c r="A330" s="178"/>
      <c r="B330" s="211"/>
    </row>
    <row r="331" spans="1:2" s="179" customFormat="1">
      <c r="A331" s="178"/>
      <c r="B331" s="211"/>
    </row>
    <row r="332" spans="1:2" s="179" customFormat="1">
      <c r="A332" s="178"/>
      <c r="B332" s="211"/>
    </row>
    <row r="333" spans="1:2" s="179" customFormat="1">
      <c r="A333" s="178"/>
      <c r="B333" s="211"/>
    </row>
    <row r="334" spans="1:2" s="179" customFormat="1">
      <c r="A334" s="178"/>
      <c r="B334" s="211"/>
    </row>
    <row r="335" spans="1:2" s="179" customFormat="1">
      <c r="A335" s="178"/>
      <c r="B335" s="211"/>
    </row>
    <row r="336" spans="1:2" s="179" customFormat="1">
      <c r="A336" s="178"/>
      <c r="B336" s="211"/>
    </row>
    <row r="337" spans="1:2" s="179" customFormat="1">
      <c r="A337" s="178"/>
      <c r="B337" s="211"/>
    </row>
    <row r="338" spans="1:2" s="179" customFormat="1">
      <c r="A338" s="178"/>
      <c r="B338" s="211"/>
    </row>
    <row r="339" spans="1:2" s="179" customFormat="1">
      <c r="A339" s="178"/>
      <c r="B339" s="211"/>
    </row>
    <row r="340" spans="1:2" s="179" customFormat="1">
      <c r="A340" s="178"/>
      <c r="B340" s="211"/>
    </row>
    <row r="341" spans="1:2" s="179" customFormat="1">
      <c r="A341" s="178"/>
      <c r="B341" s="211"/>
    </row>
    <row r="342" spans="1:2" s="179" customFormat="1">
      <c r="A342" s="178"/>
      <c r="B342" s="211"/>
    </row>
    <row r="343" spans="1:2" s="179" customFormat="1">
      <c r="A343" s="178"/>
      <c r="B343" s="211"/>
    </row>
    <row r="344" spans="1:2" s="179" customFormat="1">
      <c r="A344" s="178"/>
      <c r="B344" s="211"/>
    </row>
    <row r="345" spans="1:2" s="179" customFormat="1">
      <c r="A345" s="178"/>
      <c r="B345" s="211"/>
    </row>
    <row r="346" spans="1:2" s="179" customFormat="1">
      <c r="A346" s="178"/>
      <c r="B346" s="211"/>
    </row>
    <row r="347" spans="1:2" s="179" customFormat="1">
      <c r="A347" s="178"/>
      <c r="B347" s="211"/>
    </row>
    <row r="348" spans="1:2" s="179" customFormat="1">
      <c r="A348" s="178"/>
      <c r="B348" s="211"/>
    </row>
    <row r="349" spans="1:2" s="179" customFormat="1">
      <c r="A349" s="178"/>
      <c r="B349" s="211"/>
    </row>
    <row r="350" spans="1:2" s="179" customFormat="1">
      <c r="A350" s="178"/>
      <c r="B350" s="211"/>
    </row>
    <row r="351" spans="1:2" s="179" customFormat="1">
      <c r="A351" s="178"/>
      <c r="B351" s="211"/>
    </row>
    <row r="352" spans="1:2" s="179" customFormat="1">
      <c r="A352" s="178"/>
      <c r="B352" s="211"/>
    </row>
    <row r="353" spans="1:2" s="179" customFormat="1">
      <c r="A353" s="178"/>
      <c r="B353" s="211"/>
    </row>
    <row r="354" spans="1:2" s="179" customFormat="1">
      <c r="A354" s="178"/>
      <c r="B354" s="211"/>
    </row>
    <row r="355" spans="1:2" s="179" customFormat="1">
      <c r="A355" s="178"/>
      <c r="B355" s="211"/>
    </row>
    <row r="356" spans="1:2" s="179" customFormat="1">
      <c r="A356" s="178"/>
      <c r="B356" s="211"/>
    </row>
    <row r="357" spans="1:2" s="179" customFormat="1">
      <c r="A357" s="178"/>
      <c r="B357" s="211"/>
    </row>
    <row r="358" spans="1:2" s="179" customFormat="1">
      <c r="A358" s="178"/>
      <c r="B358" s="211"/>
    </row>
    <row r="359" spans="1:2" s="179" customFormat="1">
      <c r="A359" s="178"/>
      <c r="B359" s="211"/>
    </row>
    <row r="360" spans="1:2" s="179" customFormat="1">
      <c r="A360" s="178"/>
      <c r="B360" s="211"/>
    </row>
    <row r="361" spans="1:2" s="179" customFormat="1">
      <c r="A361" s="178"/>
      <c r="B361" s="211"/>
    </row>
    <row r="362" spans="1:2" s="179" customFormat="1">
      <c r="A362" s="178"/>
      <c r="B362" s="211"/>
    </row>
    <row r="363" spans="1:2" s="179" customFormat="1">
      <c r="A363" s="178"/>
      <c r="B363" s="211"/>
    </row>
    <row r="364" spans="1:2" s="179" customFormat="1">
      <c r="A364" s="178"/>
      <c r="B364" s="211"/>
    </row>
    <row r="365" spans="1:2" s="179" customFormat="1">
      <c r="A365" s="178"/>
      <c r="B365" s="211"/>
    </row>
    <row r="366" spans="1:2" s="179" customFormat="1">
      <c r="A366" s="178"/>
      <c r="B366" s="211"/>
    </row>
    <row r="367" spans="1:2" s="179" customFormat="1">
      <c r="A367" s="178"/>
      <c r="B367" s="211"/>
    </row>
    <row r="368" spans="1:2" s="179" customFormat="1">
      <c r="A368" s="178"/>
      <c r="B368" s="211"/>
    </row>
    <row r="369" spans="1:2" s="179" customFormat="1">
      <c r="A369" s="178"/>
      <c r="B369" s="211"/>
    </row>
    <row r="370" spans="1:2" s="179" customFormat="1">
      <c r="A370" s="178"/>
      <c r="B370" s="211"/>
    </row>
    <row r="371" spans="1:2" s="179" customFormat="1">
      <c r="A371" s="178"/>
      <c r="B371" s="211"/>
    </row>
    <row r="372" spans="1:2" s="179" customFormat="1">
      <c r="A372" s="178"/>
      <c r="B372" s="211"/>
    </row>
    <row r="373" spans="1:2" s="179" customFormat="1">
      <c r="A373" s="178"/>
      <c r="B373" s="211"/>
    </row>
    <row r="374" spans="1:2" s="179" customFormat="1">
      <c r="A374" s="178"/>
      <c r="B374" s="211"/>
    </row>
    <row r="375" spans="1:2" s="179" customFormat="1">
      <c r="A375" s="178"/>
      <c r="B375" s="211"/>
    </row>
    <row r="376" spans="1:2" s="179" customFormat="1">
      <c r="A376" s="178"/>
      <c r="B376" s="211"/>
    </row>
    <row r="377" spans="1:2" s="179" customFormat="1">
      <c r="A377" s="178"/>
      <c r="B377" s="211"/>
    </row>
    <row r="378" spans="1:2" s="179" customFormat="1">
      <c r="A378" s="178"/>
      <c r="B378" s="211"/>
    </row>
    <row r="379" spans="1:2" s="179" customFormat="1">
      <c r="A379" s="178"/>
      <c r="B379" s="211"/>
    </row>
    <row r="380" spans="1:2" s="179" customFormat="1">
      <c r="A380" s="178"/>
      <c r="B380" s="211"/>
    </row>
    <row r="381" spans="1:2" s="179" customFormat="1">
      <c r="A381" s="178"/>
      <c r="B381" s="211"/>
    </row>
    <row r="382" spans="1:2" s="179" customFormat="1">
      <c r="A382" s="178"/>
      <c r="B382" s="211"/>
    </row>
    <row r="383" spans="1:2" s="179" customFormat="1">
      <c r="A383" s="178"/>
      <c r="B383" s="211"/>
    </row>
    <row r="384" spans="1:2" s="179" customFormat="1">
      <c r="A384" s="178"/>
      <c r="B384" s="211"/>
    </row>
    <row r="385" spans="1:2" s="179" customFormat="1">
      <c r="A385" s="178"/>
      <c r="B385" s="211"/>
    </row>
    <row r="386" spans="1:2" s="179" customFormat="1">
      <c r="A386" s="178"/>
      <c r="B386" s="211"/>
    </row>
    <row r="387" spans="1:2" s="179" customFormat="1">
      <c r="A387" s="178"/>
      <c r="B387" s="211"/>
    </row>
    <row r="388" spans="1:2" s="179" customFormat="1">
      <c r="A388" s="178"/>
      <c r="B388" s="211"/>
    </row>
    <row r="389" spans="1:2" s="179" customFormat="1">
      <c r="A389" s="178"/>
      <c r="B389" s="211"/>
    </row>
  </sheetData>
  <mergeCells count="10">
    <mergeCell ref="F16:H16"/>
    <mergeCell ref="E2:E3"/>
    <mergeCell ref="C3:D3"/>
    <mergeCell ref="B4:D4"/>
    <mergeCell ref="B5:D5"/>
    <mergeCell ref="A1:D1"/>
    <mergeCell ref="A2:D2"/>
    <mergeCell ref="B6:D6"/>
    <mergeCell ref="B7:D7"/>
    <mergeCell ref="B8:D8"/>
  </mergeCells>
  <dataValidations count="3">
    <dataValidation showDropDown="1" showErrorMessage="1" sqref="F16:H17" xr:uid="{00000000-0002-0000-0400-000000000000}"/>
    <dataValidation allowBlank="1" showInputMessage="1" showErrorMessage="1" sqref="F18:H19" xr:uid="{00000000-0002-0000-0400-000001000000}"/>
    <dataValidation type="list" allowBlank="1" sqref="F20:H40"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84"/>
  <sheetViews>
    <sheetView showGridLines="0" topLeftCell="A34" zoomScaleNormal="100" workbookViewId="0">
      <selection activeCell="A36" sqref="A36"/>
    </sheetView>
  </sheetViews>
  <sheetFormatPr defaultColWidth="9.140625" defaultRowHeight="12.75"/>
  <cols>
    <col min="1" max="1" width="12.425781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49"/>
      <c r="B1" s="249"/>
      <c r="C1" s="249"/>
      <c r="D1" s="249"/>
      <c r="E1" s="34"/>
      <c r="F1" s="34"/>
      <c r="G1" s="34"/>
      <c r="H1" s="34"/>
      <c r="I1" s="34"/>
      <c r="J1" s="34"/>
    </row>
    <row r="2" spans="1:24" s="1" customFormat="1" ht="31.5" customHeight="1">
      <c r="A2" s="250" t="s">
        <v>70</v>
      </c>
      <c r="B2" s="250"/>
      <c r="C2" s="250"/>
      <c r="D2" s="250"/>
      <c r="E2" s="255"/>
      <c r="F2" s="23"/>
      <c r="G2" s="23"/>
      <c r="H2" s="23"/>
      <c r="I2" s="23"/>
      <c r="J2" s="23"/>
    </row>
    <row r="3" spans="1:24" s="1" customFormat="1" ht="31.5" customHeight="1">
      <c r="A3" s="47"/>
      <c r="C3" s="260"/>
      <c r="D3" s="260"/>
      <c r="E3" s="255"/>
      <c r="F3" s="23"/>
      <c r="G3" s="23"/>
      <c r="H3" s="23"/>
      <c r="I3" s="23"/>
      <c r="J3" s="23"/>
    </row>
    <row r="4" spans="1:24" s="38" customFormat="1">
      <c r="A4" s="139" t="s">
        <v>67</v>
      </c>
      <c r="B4" s="252" t="s">
        <v>330</v>
      </c>
      <c r="C4" s="252"/>
      <c r="D4" s="252"/>
      <c r="E4" s="39"/>
      <c r="F4" s="39"/>
      <c r="G4" s="39"/>
      <c r="H4" s="40"/>
      <c r="I4" s="40"/>
      <c r="X4" s="38" t="s">
        <v>93</v>
      </c>
    </row>
    <row r="5" spans="1:24" s="38" customFormat="1" ht="144.75" customHeight="1">
      <c r="A5" s="139" t="s">
        <v>62</v>
      </c>
      <c r="B5" s="251" t="s">
        <v>94</v>
      </c>
      <c r="C5" s="252"/>
      <c r="D5" s="252"/>
      <c r="E5" s="39"/>
      <c r="F5" s="39"/>
      <c r="G5" s="39"/>
      <c r="H5" s="40"/>
      <c r="I5" s="40"/>
      <c r="X5" s="38" t="s">
        <v>95</v>
      </c>
    </row>
    <row r="6" spans="1:24" s="38" customFormat="1" ht="25.5">
      <c r="A6" s="139" t="s">
        <v>96</v>
      </c>
      <c r="B6" s="251" t="s">
        <v>97</v>
      </c>
      <c r="C6" s="252"/>
      <c r="D6" s="252"/>
      <c r="E6" s="39"/>
      <c r="F6" s="39"/>
      <c r="G6" s="39"/>
      <c r="H6" s="40"/>
      <c r="I6" s="40"/>
    </row>
    <row r="7" spans="1:24" s="38" customFormat="1">
      <c r="A7" s="139" t="s">
        <v>98</v>
      </c>
      <c r="B7" s="252" t="s">
        <v>99</v>
      </c>
      <c r="C7" s="252"/>
      <c r="D7" s="252"/>
      <c r="E7" s="39"/>
      <c r="F7" s="39"/>
      <c r="G7" s="39"/>
      <c r="H7" s="41"/>
      <c r="I7" s="40"/>
      <c r="X7" s="42"/>
    </row>
    <row r="8" spans="1:24" s="43" customFormat="1">
      <c r="A8" s="139" t="s">
        <v>100</v>
      </c>
      <c r="B8" s="253">
        <v>40850</v>
      </c>
      <c r="C8" s="253"/>
      <c r="D8" s="253"/>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56</v>
      </c>
      <c r="C10" s="74">
        <f>SUM(C11:C14)</f>
        <v>55</v>
      </c>
      <c r="D10" s="74">
        <f>SUM(D11:D14)</f>
        <v>56</v>
      </c>
    </row>
    <row r="11" spans="1:24" s="43" customFormat="1">
      <c r="A11" s="141" t="s">
        <v>41</v>
      </c>
      <c r="B11" s="75">
        <f>COUNTIF($F$18:$F$49636,"*Passed")</f>
        <v>46</v>
      </c>
      <c r="C11" s="75">
        <f>COUNTIF($G$18:$G$49636,"*Passed")</f>
        <v>52</v>
      </c>
      <c r="D11" s="75">
        <f>COUNTIF($H$18:$H$49636,"*Passed")</f>
        <v>56</v>
      </c>
    </row>
    <row r="12" spans="1:24" s="43" customFormat="1">
      <c r="A12" s="141" t="s">
        <v>43</v>
      </c>
      <c r="B12" s="75">
        <f>COUNTIF($F$18:$F$49356,"*Failed*")</f>
        <v>10</v>
      </c>
      <c r="C12" s="75">
        <f>COUNTIF($G$18:$G$49356,"*Failed*")</f>
        <v>3</v>
      </c>
      <c r="D12" s="75">
        <f>COUNTIF($H$18:$H$49356,"*Failed*")</f>
        <v>0</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103</v>
      </c>
      <c r="B14" s="75">
        <f>COUNTIF($F$18:$F$49356,"*NA*")</f>
        <v>0</v>
      </c>
      <c r="C14" s="75">
        <f>COUNTIF($G$18:$G$49356,"*NA*")</f>
        <v>0</v>
      </c>
      <c r="D14" s="75">
        <f>COUNTIF($H$18:$H$49356,"*NA*")</f>
        <v>0</v>
      </c>
      <c r="E14" s="64"/>
      <c r="F14" s="1"/>
      <c r="G14" s="1"/>
      <c r="H14" s="1"/>
      <c r="I14" s="1"/>
    </row>
    <row r="15" spans="1:24" s="43" customFormat="1" ht="38.25">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61" t="s">
        <v>101</v>
      </c>
      <c r="G16" s="262"/>
      <c r="H16" s="263"/>
      <c r="I16" s="65"/>
    </row>
    <row r="17" spans="1:9" s="44" customFormat="1" ht="38.25">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57" t="s">
        <v>114</v>
      </c>
      <c r="C18" s="258"/>
      <c r="D18" s="259"/>
      <c r="E18" s="67"/>
      <c r="F18" s="68"/>
      <c r="G18" s="68"/>
      <c r="H18" s="68"/>
      <c r="I18" s="67"/>
    </row>
    <row r="19" spans="1:9" s="45" customFormat="1" ht="63.75">
      <c r="A19" s="52">
        <v>1</v>
      </c>
      <c r="B19" s="52" t="s">
        <v>115</v>
      </c>
      <c r="C19" s="52" t="s">
        <v>116</v>
      </c>
      <c r="D19" s="53" t="s">
        <v>117</v>
      </c>
      <c r="E19" s="54" t="s">
        <v>118</v>
      </c>
      <c r="F19" s="52" t="s">
        <v>41</v>
      </c>
      <c r="G19" s="52" t="s">
        <v>41</v>
      </c>
      <c r="H19" s="52" t="s">
        <v>41</v>
      </c>
      <c r="I19" s="55"/>
    </row>
    <row r="20" spans="1:9" s="45" customFormat="1" ht="38.25">
      <c r="A20" s="58">
        <v>2</v>
      </c>
      <c r="B20" s="52" t="s">
        <v>119</v>
      </c>
      <c r="C20" s="52" t="s">
        <v>120</v>
      </c>
      <c r="D20" s="59" t="s">
        <v>121</v>
      </c>
      <c r="E20" s="54" t="s">
        <v>122</v>
      </c>
      <c r="F20" s="52" t="s">
        <v>41</v>
      </c>
      <c r="G20" s="52" t="s">
        <v>104</v>
      </c>
      <c r="H20" s="52" t="s">
        <v>41</v>
      </c>
      <c r="I20" s="55"/>
    </row>
    <row r="21" spans="1:9" s="45" customFormat="1" ht="51">
      <c r="A21" s="58">
        <v>3</v>
      </c>
      <c r="B21" s="52" t="s">
        <v>123</v>
      </c>
      <c r="C21" s="52" t="s">
        <v>124</v>
      </c>
      <c r="D21" s="60" t="s">
        <v>125</v>
      </c>
      <c r="E21" s="54" t="s">
        <v>122</v>
      </c>
      <c r="F21" s="52" t="s">
        <v>41</v>
      </c>
      <c r="G21" s="52" t="s">
        <v>41</v>
      </c>
      <c r="H21" s="52" t="s">
        <v>41</v>
      </c>
      <c r="I21" s="55"/>
    </row>
    <row r="22" spans="1:9" s="48" customFormat="1" ht="102">
      <c r="A22" s="58">
        <v>4</v>
      </c>
      <c r="B22" s="52" t="s">
        <v>126</v>
      </c>
      <c r="C22" s="52" t="s">
        <v>127</v>
      </c>
      <c r="D22" s="54" t="s">
        <v>128</v>
      </c>
      <c r="E22" s="54" t="s">
        <v>129</v>
      </c>
      <c r="F22" s="52" t="s">
        <v>41</v>
      </c>
      <c r="G22" s="52" t="s">
        <v>41</v>
      </c>
      <c r="H22" s="52" t="s">
        <v>41</v>
      </c>
      <c r="I22" s="61"/>
    </row>
    <row r="23" spans="1:9" s="48" customFormat="1" ht="114.75">
      <c r="A23" s="58">
        <v>5</v>
      </c>
      <c r="B23" s="52" t="s">
        <v>130</v>
      </c>
      <c r="C23" s="52" t="s">
        <v>131</v>
      </c>
      <c r="D23" s="54" t="s">
        <v>132</v>
      </c>
      <c r="E23" s="54" t="s">
        <v>133</v>
      </c>
      <c r="F23" s="52" t="s">
        <v>41</v>
      </c>
      <c r="G23" s="52" t="s">
        <v>41</v>
      </c>
      <c r="H23" s="52" t="s">
        <v>41</v>
      </c>
      <c r="I23" s="61"/>
    </row>
    <row r="24" spans="1:9" s="48" customFormat="1" ht="76.5">
      <c r="A24" s="58">
        <v>6</v>
      </c>
      <c r="B24" s="52" t="s">
        <v>134</v>
      </c>
      <c r="C24" s="52" t="s">
        <v>135</v>
      </c>
      <c r="D24" s="60" t="s">
        <v>136</v>
      </c>
      <c r="E24" s="54" t="s">
        <v>137</v>
      </c>
      <c r="F24" s="52" t="s">
        <v>41</v>
      </c>
      <c r="G24" s="52" t="s">
        <v>41</v>
      </c>
      <c r="H24" s="52" t="s">
        <v>41</v>
      </c>
      <c r="I24" s="61"/>
    </row>
    <row r="25" spans="1:9" s="48" customFormat="1" ht="140.25">
      <c r="A25" s="58">
        <v>7</v>
      </c>
      <c r="B25" s="52" t="s">
        <v>138</v>
      </c>
      <c r="C25" s="52" t="s">
        <v>139</v>
      </c>
      <c r="D25" s="54" t="s">
        <v>140</v>
      </c>
      <c r="E25" s="54" t="s">
        <v>141</v>
      </c>
      <c r="F25" s="52" t="s">
        <v>41</v>
      </c>
      <c r="G25" s="52" t="s">
        <v>41</v>
      </c>
      <c r="H25" s="52" t="s">
        <v>41</v>
      </c>
      <c r="I25" s="61"/>
    </row>
    <row r="26" spans="1:9" s="48" customFormat="1" ht="127.5">
      <c r="A26" s="58">
        <v>8</v>
      </c>
      <c r="B26" s="52" t="s">
        <v>142</v>
      </c>
      <c r="C26" s="52" t="s">
        <v>143</v>
      </c>
      <c r="D26" s="54" t="s">
        <v>144</v>
      </c>
      <c r="E26" s="54" t="s">
        <v>145</v>
      </c>
      <c r="F26" s="52" t="s">
        <v>41</v>
      </c>
      <c r="G26" s="52" t="s">
        <v>41</v>
      </c>
      <c r="H26" s="52" t="s">
        <v>41</v>
      </c>
      <c r="I26" s="61"/>
    </row>
    <row r="27" spans="1:9" s="48" customFormat="1" ht="76.5">
      <c r="A27" s="58">
        <v>9</v>
      </c>
      <c r="B27" s="52" t="s">
        <v>147</v>
      </c>
      <c r="C27" s="52" t="s">
        <v>148</v>
      </c>
      <c r="D27" s="54" t="s">
        <v>149</v>
      </c>
      <c r="E27" s="54" t="s">
        <v>122</v>
      </c>
      <c r="F27" s="52" t="s">
        <v>41</v>
      </c>
      <c r="G27" s="52" t="s">
        <v>41</v>
      </c>
      <c r="H27" s="52" t="s">
        <v>41</v>
      </c>
      <c r="I27" s="61"/>
    </row>
    <row r="28" spans="1:9" s="48" customFormat="1" ht="102">
      <c r="A28" s="58">
        <v>10</v>
      </c>
      <c r="B28" s="52" t="s">
        <v>150</v>
      </c>
      <c r="C28" s="52" t="s">
        <v>151</v>
      </c>
      <c r="D28" s="54" t="s">
        <v>152</v>
      </c>
      <c r="E28" s="54" t="s">
        <v>153</v>
      </c>
      <c r="F28" s="52" t="s">
        <v>41</v>
      </c>
      <c r="G28" s="52" t="s">
        <v>41</v>
      </c>
      <c r="H28" s="52" t="s">
        <v>41</v>
      </c>
      <c r="I28" s="61"/>
    </row>
    <row r="29" spans="1:9" s="48" customFormat="1" ht="14.25">
      <c r="A29" s="77"/>
      <c r="B29" s="257" t="s">
        <v>154</v>
      </c>
      <c r="C29" s="258"/>
      <c r="D29" s="259"/>
      <c r="E29" s="69"/>
      <c r="F29" s="66"/>
      <c r="G29" s="66"/>
      <c r="H29" s="66"/>
      <c r="I29" s="69"/>
    </row>
    <row r="30" spans="1:9" s="48" customFormat="1" ht="165.75">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89.25">
      <c r="A32" s="62">
        <f t="shared" ca="1" si="0"/>
        <v>13</v>
      </c>
      <c r="B32" s="52" t="s">
        <v>162</v>
      </c>
      <c r="C32" s="52" t="s">
        <v>163</v>
      </c>
      <c r="D32" s="53" t="s">
        <v>164</v>
      </c>
      <c r="E32" s="54" t="s">
        <v>122</v>
      </c>
      <c r="F32" s="52" t="s">
        <v>41</v>
      </c>
      <c r="G32" s="52" t="s">
        <v>41</v>
      </c>
      <c r="H32" s="52" t="s">
        <v>41</v>
      </c>
      <c r="I32" s="62"/>
    </row>
    <row r="33" spans="1:9" s="48" customFormat="1" ht="140.25">
      <c r="A33" s="62">
        <f t="shared" ca="1" si="0"/>
        <v>14</v>
      </c>
      <c r="B33" s="52" t="s">
        <v>165</v>
      </c>
      <c r="C33" s="52" t="s">
        <v>166</v>
      </c>
      <c r="D33" s="60" t="s">
        <v>167</v>
      </c>
      <c r="E33" s="54" t="s">
        <v>168</v>
      </c>
      <c r="F33" s="52" t="s">
        <v>41</v>
      </c>
      <c r="G33" s="52" t="s">
        <v>41</v>
      </c>
      <c r="H33" s="52" t="s">
        <v>41</v>
      </c>
      <c r="I33" s="62"/>
    </row>
    <row r="34" spans="1:9" s="48" customFormat="1" ht="165.75">
      <c r="A34" s="62">
        <f t="shared" ca="1" si="0"/>
        <v>15</v>
      </c>
      <c r="B34" s="52" t="s">
        <v>169</v>
      </c>
      <c r="C34" s="52" t="s">
        <v>170</v>
      </c>
      <c r="D34" s="54" t="s">
        <v>171</v>
      </c>
      <c r="E34" s="54" t="s">
        <v>172</v>
      </c>
      <c r="F34" s="52" t="s">
        <v>41</v>
      </c>
      <c r="G34" s="52" t="s">
        <v>41</v>
      </c>
      <c r="H34" s="52" t="s">
        <v>41</v>
      </c>
      <c r="I34" s="62"/>
    </row>
    <row r="35" spans="1:9" s="48" customFormat="1" ht="14.25">
      <c r="A35" s="77"/>
      <c r="B35" s="257" t="s">
        <v>173</v>
      </c>
      <c r="C35" s="258"/>
      <c r="D35" s="259"/>
      <c r="E35" s="69"/>
      <c r="F35" s="66"/>
      <c r="G35" s="66"/>
      <c r="H35" s="66"/>
      <c r="I35" s="69"/>
    </row>
    <row r="36" spans="1:9" s="48" customFormat="1" ht="89.25">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25">
      <c r="A37" s="77"/>
      <c r="B37" s="257" t="s">
        <v>177</v>
      </c>
      <c r="C37" s="258"/>
      <c r="D37" s="259"/>
      <c r="E37" s="69"/>
      <c r="F37" s="66"/>
      <c r="G37" s="66"/>
      <c r="H37" s="66"/>
      <c r="I37" s="69"/>
    </row>
    <row r="38" spans="1:9" s="49" customFormat="1" ht="63.75">
      <c r="A38" s="63">
        <f t="shared" ca="1" si="1"/>
        <v>17</v>
      </c>
      <c r="B38" s="52" t="s">
        <v>178</v>
      </c>
      <c r="C38" s="52" t="s">
        <v>179</v>
      </c>
      <c r="D38" s="53" t="s">
        <v>180</v>
      </c>
      <c r="E38" s="54" t="s">
        <v>118</v>
      </c>
      <c r="F38" s="52" t="s">
        <v>41</v>
      </c>
      <c r="G38" s="52" t="s">
        <v>41</v>
      </c>
      <c r="H38" s="52" t="s">
        <v>41</v>
      </c>
      <c r="I38" s="63"/>
    </row>
    <row r="39" spans="1:9" s="48" customFormat="1" ht="102">
      <c r="A39" s="62">
        <f t="shared" ca="1" si="1"/>
        <v>18</v>
      </c>
      <c r="B39" s="52" t="s">
        <v>181</v>
      </c>
      <c r="C39" s="52" t="s">
        <v>182</v>
      </c>
      <c r="D39" s="54" t="s">
        <v>183</v>
      </c>
      <c r="E39" s="54" t="s">
        <v>184</v>
      </c>
      <c r="F39" s="52" t="s">
        <v>41</v>
      </c>
      <c r="G39" s="52" t="s">
        <v>41</v>
      </c>
      <c r="H39" s="52" t="s">
        <v>41</v>
      </c>
      <c r="I39" s="62"/>
    </row>
    <row r="40" spans="1:9" s="48" customFormat="1" ht="89.25">
      <c r="A40" s="62">
        <f t="shared" ca="1" si="1"/>
        <v>19</v>
      </c>
      <c r="B40" s="52" t="s">
        <v>185</v>
      </c>
      <c r="C40" s="52" t="s">
        <v>186</v>
      </c>
      <c r="D40" s="54" t="s">
        <v>187</v>
      </c>
      <c r="E40" s="54" t="s">
        <v>188</v>
      </c>
      <c r="F40" s="52" t="s">
        <v>41</v>
      </c>
      <c r="G40" s="52" t="s">
        <v>41</v>
      </c>
      <c r="H40" s="52" t="s">
        <v>41</v>
      </c>
      <c r="I40" s="62"/>
    </row>
    <row r="41" spans="1:9" s="48" customFormat="1" ht="76.5">
      <c r="A41" s="62">
        <f t="shared" ca="1" si="1"/>
        <v>20</v>
      </c>
      <c r="B41" s="52" t="s">
        <v>189</v>
      </c>
      <c r="C41" s="52" t="s">
        <v>190</v>
      </c>
      <c r="D41" s="54" t="s">
        <v>191</v>
      </c>
      <c r="E41" s="60" t="s">
        <v>192</v>
      </c>
      <c r="F41" s="52" t="s">
        <v>41</v>
      </c>
      <c r="G41" s="52" t="s">
        <v>41</v>
      </c>
      <c r="H41" s="52" t="s">
        <v>41</v>
      </c>
      <c r="I41" s="62"/>
    </row>
    <row r="42" spans="1:9" s="48" customFormat="1" ht="178.5">
      <c r="A42" s="62">
        <f t="shared" ca="1" si="1"/>
        <v>21</v>
      </c>
      <c r="B42" s="52" t="s">
        <v>193</v>
      </c>
      <c r="C42" s="52" t="s">
        <v>194</v>
      </c>
      <c r="D42" s="54" t="s">
        <v>195</v>
      </c>
      <c r="E42" s="54" t="s">
        <v>196</v>
      </c>
      <c r="F42" s="52" t="s">
        <v>43</v>
      </c>
      <c r="G42" s="52" t="s">
        <v>41</v>
      </c>
      <c r="H42" s="52" t="s">
        <v>41</v>
      </c>
      <c r="I42" s="62"/>
    </row>
    <row r="43" spans="1:9" s="48" customFormat="1" ht="191.25">
      <c r="A43" s="62">
        <f t="shared" ca="1" si="1"/>
        <v>22</v>
      </c>
      <c r="B43" s="52" t="s">
        <v>197</v>
      </c>
      <c r="C43" s="52" t="s">
        <v>198</v>
      </c>
      <c r="D43" s="54" t="s">
        <v>199</v>
      </c>
      <c r="E43" s="54" t="s">
        <v>200</v>
      </c>
      <c r="F43" s="52" t="s">
        <v>43</v>
      </c>
      <c r="G43" s="52" t="s">
        <v>41</v>
      </c>
      <c r="H43" s="52" t="s">
        <v>41</v>
      </c>
      <c r="I43" s="62"/>
    </row>
    <row r="44" spans="1:9" s="48" customFormat="1" ht="178.5">
      <c r="A44" s="62">
        <f t="shared" ca="1" si="1"/>
        <v>23</v>
      </c>
      <c r="B44" s="52" t="s">
        <v>201</v>
      </c>
      <c r="C44" s="52" t="s">
        <v>202</v>
      </c>
      <c r="D44" s="54" t="s">
        <v>203</v>
      </c>
      <c r="E44" s="54" t="s">
        <v>204</v>
      </c>
      <c r="F44" s="52" t="s">
        <v>41</v>
      </c>
      <c r="G44" s="52" t="s">
        <v>41</v>
      </c>
      <c r="H44" s="52" t="s">
        <v>41</v>
      </c>
      <c r="I44" s="62"/>
    </row>
    <row r="45" spans="1:9" s="48" customFormat="1" ht="127.5">
      <c r="A45" s="62">
        <f ca="1">IF(OFFSET(A45,-1,0) ="",OFFSET(A45,-2,0)+1,OFFSET(A45,-1,0)+1 )</f>
        <v>24</v>
      </c>
      <c r="B45" s="52" t="s">
        <v>205</v>
      </c>
      <c r="C45" s="52" t="s">
        <v>206</v>
      </c>
      <c r="D45" s="54" t="s">
        <v>207</v>
      </c>
      <c r="E45" s="54" t="s">
        <v>208</v>
      </c>
      <c r="F45" s="52" t="s">
        <v>43</v>
      </c>
      <c r="G45" s="52" t="s">
        <v>41</v>
      </c>
      <c r="H45" s="52" t="s">
        <v>41</v>
      </c>
      <c r="I45" s="62"/>
    </row>
    <row r="46" spans="1:9" s="48" customFormat="1" ht="76.5">
      <c r="A46" s="62">
        <f t="shared" ca="1" si="1"/>
        <v>25</v>
      </c>
      <c r="B46" s="52" t="s">
        <v>209</v>
      </c>
      <c r="C46" s="52" t="s">
        <v>210</v>
      </c>
      <c r="D46" s="60" t="s">
        <v>211</v>
      </c>
      <c r="E46" s="54" t="s">
        <v>212</v>
      </c>
      <c r="F46" s="52" t="s">
        <v>41</v>
      </c>
      <c r="G46" s="52" t="s">
        <v>41</v>
      </c>
      <c r="H46" s="52" t="s">
        <v>41</v>
      </c>
      <c r="I46" s="62"/>
    </row>
    <row r="47" spans="1:9" s="48" customFormat="1" ht="14.25">
      <c r="A47" s="77"/>
      <c r="B47" s="257" t="s">
        <v>213</v>
      </c>
      <c r="C47" s="258"/>
      <c r="D47" s="259"/>
      <c r="E47" s="69"/>
      <c r="F47" s="66"/>
      <c r="G47" s="66"/>
      <c r="H47" s="66"/>
      <c r="I47" s="69"/>
    </row>
    <row r="48" spans="1:9" s="48" customFormat="1" ht="89.25">
      <c r="A48" s="62">
        <f t="shared" ca="1" si="1"/>
        <v>26</v>
      </c>
      <c r="B48" s="52" t="s">
        <v>214</v>
      </c>
      <c r="C48" s="52" t="s">
        <v>215</v>
      </c>
      <c r="D48" s="53" t="s">
        <v>216</v>
      </c>
      <c r="E48" s="54" t="s">
        <v>118</v>
      </c>
      <c r="F48" s="52" t="s">
        <v>41</v>
      </c>
      <c r="G48" s="52" t="s">
        <v>41</v>
      </c>
      <c r="H48" s="52" t="s">
        <v>41</v>
      </c>
      <c r="I48" s="62"/>
    </row>
    <row r="49" spans="1:9" s="48" customFormat="1" ht="165.75">
      <c r="A49" s="62">
        <f t="shared" ca="1" si="1"/>
        <v>27</v>
      </c>
      <c r="B49" s="52" t="s">
        <v>217</v>
      </c>
      <c r="C49" s="52" t="s">
        <v>218</v>
      </c>
      <c r="D49" s="54" t="s">
        <v>219</v>
      </c>
      <c r="E49" s="54" t="s">
        <v>220</v>
      </c>
      <c r="F49" s="52" t="s">
        <v>41</v>
      </c>
      <c r="G49" s="52" t="s">
        <v>41</v>
      </c>
      <c r="H49" s="52" t="s">
        <v>41</v>
      </c>
      <c r="I49" s="62"/>
    </row>
    <row r="50" spans="1:9" s="48" customFormat="1" ht="165.75">
      <c r="A50" s="62">
        <f t="shared" ca="1" si="1"/>
        <v>28</v>
      </c>
      <c r="B50" s="52" t="s">
        <v>221</v>
      </c>
      <c r="C50" s="52" t="s">
        <v>222</v>
      </c>
      <c r="D50" s="54" t="s">
        <v>199</v>
      </c>
      <c r="E50" s="54" t="s">
        <v>223</v>
      </c>
      <c r="F50" s="52" t="s">
        <v>41</v>
      </c>
      <c r="G50" s="52" t="s">
        <v>41</v>
      </c>
      <c r="H50" s="52" t="s">
        <v>41</v>
      </c>
      <c r="I50" s="62"/>
    </row>
    <row r="51" spans="1:9" s="48" customFormat="1" ht="102">
      <c r="A51" s="62">
        <f t="shared" ca="1" si="1"/>
        <v>29</v>
      </c>
      <c r="B51" s="52" t="s">
        <v>224</v>
      </c>
      <c r="C51" s="52" t="s">
        <v>225</v>
      </c>
      <c r="D51" s="54" t="s">
        <v>226</v>
      </c>
      <c r="E51" s="54" t="s">
        <v>227</v>
      </c>
      <c r="F51" s="52" t="s">
        <v>41</v>
      </c>
      <c r="G51" s="52" t="s">
        <v>41</v>
      </c>
      <c r="H51" s="52" t="s">
        <v>41</v>
      </c>
      <c r="I51" s="62"/>
    </row>
    <row r="52" spans="1:9" s="48" customFormat="1" ht="14.25">
      <c r="A52" s="77"/>
      <c r="B52" s="257" t="s">
        <v>228</v>
      </c>
      <c r="C52" s="258"/>
      <c r="D52" s="259"/>
      <c r="E52" s="69"/>
      <c r="F52" s="66"/>
      <c r="G52" s="66"/>
      <c r="H52" s="66"/>
      <c r="I52" s="69"/>
    </row>
    <row r="53" spans="1:9" s="48" customFormat="1" ht="63.75">
      <c r="A53" s="62">
        <f t="shared" ca="1" si="1"/>
        <v>30</v>
      </c>
      <c r="B53" s="52" t="s">
        <v>229</v>
      </c>
      <c r="C53" s="52" t="s">
        <v>230</v>
      </c>
      <c r="D53" s="53" t="s">
        <v>231</v>
      </c>
      <c r="E53" s="54" t="s">
        <v>118</v>
      </c>
      <c r="F53" s="52" t="s">
        <v>41</v>
      </c>
      <c r="G53" s="52" t="s">
        <v>41</v>
      </c>
      <c r="H53" s="52" t="s">
        <v>41</v>
      </c>
      <c r="I53" s="62"/>
    </row>
    <row r="54" spans="1:9" s="48" customFormat="1" ht="102">
      <c r="A54" s="62">
        <f t="shared" ca="1" si="1"/>
        <v>31</v>
      </c>
      <c r="B54" s="52" t="s">
        <v>232</v>
      </c>
      <c r="C54" s="52" t="s">
        <v>233</v>
      </c>
      <c r="D54" s="54" t="s">
        <v>234</v>
      </c>
      <c r="E54" s="60" t="s">
        <v>235</v>
      </c>
      <c r="F54" s="52" t="s">
        <v>41</v>
      </c>
      <c r="G54" s="52" t="s">
        <v>41</v>
      </c>
      <c r="H54" s="52" t="s">
        <v>41</v>
      </c>
      <c r="I54" s="62"/>
    </row>
    <row r="55" spans="1:9" s="48" customFormat="1" ht="76.5">
      <c r="A55" s="62">
        <f t="shared" ca="1" si="1"/>
        <v>32</v>
      </c>
      <c r="B55" s="52" t="s">
        <v>236</v>
      </c>
      <c r="C55" s="52" t="s">
        <v>237</v>
      </c>
      <c r="D55" s="60" t="s">
        <v>238</v>
      </c>
      <c r="E55" s="54" t="s">
        <v>239</v>
      </c>
      <c r="F55" s="52" t="s">
        <v>41</v>
      </c>
      <c r="G55" s="52" t="s">
        <v>41</v>
      </c>
      <c r="H55" s="52" t="s">
        <v>41</v>
      </c>
      <c r="I55" s="62"/>
    </row>
    <row r="56" spans="1:9" s="48" customFormat="1" ht="14.25">
      <c r="A56" s="77"/>
      <c r="B56" s="257" t="s">
        <v>240</v>
      </c>
      <c r="C56" s="258"/>
      <c r="D56" s="259"/>
      <c r="E56" s="69"/>
      <c r="F56" s="66"/>
      <c r="G56" s="66"/>
      <c r="H56" s="66"/>
      <c r="I56" s="69"/>
    </row>
    <row r="57" spans="1:9" s="48" customFormat="1" ht="63.75">
      <c r="A57" s="62">
        <f t="shared" ca="1" si="1"/>
        <v>33</v>
      </c>
      <c r="B57" s="52" t="s">
        <v>241</v>
      </c>
      <c r="C57" s="52" t="s">
        <v>242</v>
      </c>
      <c r="D57" s="53" t="s">
        <v>243</v>
      </c>
      <c r="E57" s="54" t="s">
        <v>118</v>
      </c>
      <c r="F57" s="52" t="s">
        <v>41</v>
      </c>
      <c r="G57" s="52" t="s">
        <v>41</v>
      </c>
      <c r="H57" s="52" t="s">
        <v>41</v>
      </c>
      <c r="I57" s="62"/>
    </row>
    <row r="58" spans="1:9" s="48" customFormat="1" ht="114.75">
      <c r="A58" s="62">
        <f t="shared" ca="1" si="1"/>
        <v>34</v>
      </c>
      <c r="B58" s="52" t="s">
        <v>244</v>
      </c>
      <c r="C58" s="52" t="s">
        <v>245</v>
      </c>
      <c r="D58" s="54" t="s">
        <v>246</v>
      </c>
      <c r="E58" s="60" t="s">
        <v>247</v>
      </c>
      <c r="F58" s="52" t="s">
        <v>43</v>
      </c>
      <c r="G58" s="52" t="s">
        <v>43</v>
      </c>
      <c r="H58" s="52" t="s">
        <v>41</v>
      </c>
      <c r="I58" s="62"/>
    </row>
    <row r="59" spans="1:9" s="48" customFormat="1" ht="153">
      <c r="A59" s="62">
        <f t="shared" ca="1" si="1"/>
        <v>35</v>
      </c>
      <c r="B59" s="52" t="s">
        <v>248</v>
      </c>
      <c r="C59" s="52" t="s">
        <v>249</v>
      </c>
      <c r="D59" s="54" t="s">
        <v>250</v>
      </c>
      <c r="E59" s="60" t="s">
        <v>122</v>
      </c>
      <c r="F59" s="52" t="s">
        <v>43</v>
      </c>
      <c r="G59" s="52" t="s">
        <v>43</v>
      </c>
      <c r="H59" s="52" t="s">
        <v>41</v>
      </c>
      <c r="I59" s="62"/>
    </row>
    <row r="60" spans="1:9" s="48" customFormat="1" ht="114.75">
      <c r="A60" s="62">
        <f t="shared" ca="1" si="1"/>
        <v>36</v>
      </c>
      <c r="B60" s="52" t="s">
        <v>251</v>
      </c>
      <c r="C60" s="52" t="s">
        <v>252</v>
      </c>
      <c r="D60" s="54" t="s">
        <v>253</v>
      </c>
      <c r="E60" s="60" t="s">
        <v>254</v>
      </c>
      <c r="F60" s="52" t="s">
        <v>41</v>
      </c>
      <c r="G60" s="52" t="s">
        <v>41</v>
      </c>
      <c r="H60" s="52" t="s">
        <v>41</v>
      </c>
      <c r="I60" s="62"/>
    </row>
    <row r="61" spans="1:9" s="48" customFormat="1" ht="102">
      <c r="A61" s="62">
        <f t="shared" ca="1" si="1"/>
        <v>37</v>
      </c>
      <c r="B61" s="52" t="s">
        <v>255</v>
      </c>
      <c r="C61" s="52" t="s">
        <v>256</v>
      </c>
      <c r="D61" s="54" t="s">
        <v>257</v>
      </c>
      <c r="E61" s="54" t="s">
        <v>258</v>
      </c>
      <c r="F61" s="52" t="s">
        <v>41</v>
      </c>
      <c r="G61" s="52" t="s">
        <v>41</v>
      </c>
      <c r="H61" s="52" t="s">
        <v>41</v>
      </c>
      <c r="I61" s="62"/>
    </row>
    <row r="62" spans="1:9" s="48" customFormat="1" ht="102">
      <c r="A62" s="62">
        <f t="shared" ca="1" si="1"/>
        <v>38</v>
      </c>
      <c r="B62" s="52" t="s">
        <v>259</v>
      </c>
      <c r="C62" s="52" t="s">
        <v>260</v>
      </c>
      <c r="D62" s="54" t="s">
        <v>261</v>
      </c>
      <c r="E62" s="54" t="s">
        <v>262</v>
      </c>
      <c r="F62" s="52" t="s">
        <v>41</v>
      </c>
      <c r="G62" s="52" t="s">
        <v>41</v>
      </c>
      <c r="H62" s="52" t="s">
        <v>41</v>
      </c>
      <c r="I62" s="62"/>
    </row>
    <row r="63" spans="1:9" s="48" customFormat="1" ht="102">
      <c r="A63" s="62">
        <f t="shared" ca="1" si="1"/>
        <v>39</v>
      </c>
      <c r="B63" s="52" t="s">
        <v>263</v>
      </c>
      <c r="C63" s="52" t="s">
        <v>264</v>
      </c>
      <c r="D63" s="60" t="s">
        <v>265</v>
      </c>
      <c r="E63" s="54" t="s">
        <v>266</v>
      </c>
      <c r="F63" s="52" t="s">
        <v>41</v>
      </c>
      <c r="G63" s="52" t="s">
        <v>41</v>
      </c>
      <c r="H63" s="52" t="s">
        <v>41</v>
      </c>
      <c r="I63" s="62"/>
    </row>
    <row r="64" spans="1:9" s="48" customFormat="1" ht="76.5">
      <c r="A64" s="62">
        <f t="shared" ca="1" si="1"/>
        <v>40</v>
      </c>
      <c r="B64" s="52" t="s">
        <v>267</v>
      </c>
      <c r="C64" s="52" t="s">
        <v>268</v>
      </c>
      <c r="D64" s="60" t="s">
        <v>269</v>
      </c>
      <c r="E64" s="54" t="s">
        <v>270</v>
      </c>
      <c r="F64" s="52" t="s">
        <v>43</v>
      </c>
      <c r="G64" s="52" t="s">
        <v>43</v>
      </c>
      <c r="H64" s="52" t="s">
        <v>41</v>
      </c>
      <c r="I64" s="62"/>
    </row>
    <row r="65" spans="1:9" s="48" customFormat="1" ht="102">
      <c r="A65" s="62">
        <f t="shared" ca="1" si="1"/>
        <v>41</v>
      </c>
      <c r="B65" s="52" t="s">
        <v>271</v>
      </c>
      <c r="C65" s="52" t="s">
        <v>272</v>
      </c>
      <c r="D65" s="60" t="s">
        <v>273</v>
      </c>
      <c r="E65" s="54" t="s">
        <v>274</v>
      </c>
      <c r="F65" s="52" t="s">
        <v>41</v>
      </c>
      <c r="G65" s="52" t="s">
        <v>41</v>
      </c>
      <c r="H65" s="52" t="s">
        <v>41</v>
      </c>
      <c r="I65" s="62"/>
    </row>
    <row r="66" spans="1:9" s="48" customFormat="1" ht="127.5">
      <c r="A66" s="62">
        <f t="shared" ca="1" si="1"/>
        <v>42</v>
      </c>
      <c r="B66" s="52" t="s">
        <v>275</v>
      </c>
      <c r="C66" s="52" t="s">
        <v>276</v>
      </c>
      <c r="D66" s="54" t="s">
        <v>277</v>
      </c>
      <c r="E66" s="60" t="s">
        <v>278</v>
      </c>
      <c r="F66" s="52" t="s">
        <v>41</v>
      </c>
      <c r="G66" s="52" t="s">
        <v>41</v>
      </c>
      <c r="H66" s="52" t="s">
        <v>41</v>
      </c>
      <c r="I66" s="62"/>
    </row>
    <row r="67" spans="1:9" s="48" customFormat="1" ht="127.5">
      <c r="A67" s="62">
        <f t="shared" ca="1" si="1"/>
        <v>43</v>
      </c>
      <c r="B67" s="52" t="s">
        <v>279</v>
      </c>
      <c r="C67" s="52" t="s">
        <v>280</v>
      </c>
      <c r="D67" s="54" t="s">
        <v>281</v>
      </c>
      <c r="E67" s="60" t="s">
        <v>278</v>
      </c>
      <c r="F67" s="52" t="s">
        <v>43</v>
      </c>
      <c r="G67" s="52" t="s">
        <v>41</v>
      </c>
      <c r="H67" s="52" t="s">
        <v>41</v>
      </c>
      <c r="I67" s="62"/>
    </row>
    <row r="68" spans="1:9" s="48" customFormat="1" ht="14.25">
      <c r="A68" s="77"/>
      <c r="B68" s="257" t="s">
        <v>282</v>
      </c>
      <c r="C68" s="258"/>
      <c r="D68" s="259"/>
      <c r="E68" s="69"/>
      <c r="F68" s="66"/>
      <c r="G68" s="66"/>
      <c r="H68" s="66"/>
      <c r="I68" s="69"/>
    </row>
    <row r="69" spans="1:9" s="48" customFormat="1" ht="76.5">
      <c r="A69" s="62">
        <f t="shared" ca="1" si="1"/>
        <v>44</v>
      </c>
      <c r="B69" s="52" t="s">
        <v>283</v>
      </c>
      <c r="C69" s="52" t="s">
        <v>284</v>
      </c>
      <c r="D69" s="53" t="s">
        <v>285</v>
      </c>
      <c r="E69" s="54" t="s">
        <v>118</v>
      </c>
      <c r="F69" s="52" t="s">
        <v>41</v>
      </c>
      <c r="G69" s="52" t="s">
        <v>41</v>
      </c>
      <c r="H69" s="52" t="s">
        <v>41</v>
      </c>
      <c r="I69" s="62"/>
    </row>
    <row r="70" spans="1:9" s="48" customFormat="1" ht="89.25">
      <c r="A70" s="62">
        <f t="shared" ca="1" si="1"/>
        <v>45</v>
      </c>
      <c r="B70" s="52" t="s">
        <v>286</v>
      </c>
      <c r="C70" s="52" t="s">
        <v>287</v>
      </c>
      <c r="D70" s="60" t="s">
        <v>288</v>
      </c>
      <c r="E70" s="60" t="s">
        <v>122</v>
      </c>
      <c r="F70" s="52" t="s">
        <v>41</v>
      </c>
      <c r="G70" s="52" t="s">
        <v>41</v>
      </c>
      <c r="H70" s="52" t="s">
        <v>41</v>
      </c>
      <c r="I70" s="62"/>
    </row>
    <row r="71" spans="1:9" s="48" customFormat="1" ht="89.25">
      <c r="A71" s="62">
        <f t="shared" ca="1" si="1"/>
        <v>46</v>
      </c>
      <c r="B71" s="52" t="s">
        <v>289</v>
      </c>
      <c r="C71" s="52" t="s">
        <v>290</v>
      </c>
      <c r="D71" s="60" t="s">
        <v>291</v>
      </c>
      <c r="E71" s="60" t="s">
        <v>122</v>
      </c>
      <c r="F71" s="52" t="s">
        <v>41</v>
      </c>
      <c r="G71" s="52" t="s">
        <v>41</v>
      </c>
      <c r="H71" s="52" t="s">
        <v>41</v>
      </c>
      <c r="I71" s="62"/>
    </row>
    <row r="72" spans="1:9" s="48" customFormat="1" ht="14.25">
      <c r="A72" s="77"/>
      <c r="B72" s="257" t="s">
        <v>292</v>
      </c>
      <c r="C72" s="258"/>
      <c r="D72" s="259"/>
      <c r="E72" s="69"/>
      <c r="F72" s="66"/>
      <c r="G72" s="66"/>
      <c r="H72" s="66"/>
      <c r="I72" s="69"/>
    </row>
    <row r="73" spans="1:9" s="48" customFormat="1" ht="127.5">
      <c r="A73" s="62">
        <f t="shared" ca="1" si="1"/>
        <v>47</v>
      </c>
      <c r="B73" s="52" t="s">
        <v>293</v>
      </c>
      <c r="C73" s="52" t="s">
        <v>294</v>
      </c>
      <c r="D73" s="54" t="s">
        <v>295</v>
      </c>
      <c r="E73" s="54" t="s">
        <v>296</v>
      </c>
      <c r="F73" s="52" t="s">
        <v>41</v>
      </c>
      <c r="G73" s="52" t="s">
        <v>41</v>
      </c>
      <c r="H73" s="52" t="s">
        <v>41</v>
      </c>
      <c r="I73" s="62"/>
    </row>
    <row r="74" spans="1:9" s="48" customFormat="1" ht="153">
      <c r="A74" s="62">
        <f t="shared" ca="1" si="1"/>
        <v>48</v>
      </c>
      <c r="B74" s="52" t="s">
        <v>297</v>
      </c>
      <c r="C74" s="52" t="s">
        <v>294</v>
      </c>
      <c r="D74" s="54" t="s">
        <v>298</v>
      </c>
      <c r="E74" s="54" t="s">
        <v>299</v>
      </c>
      <c r="F74" s="52" t="s">
        <v>41</v>
      </c>
      <c r="G74" s="52" t="s">
        <v>41</v>
      </c>
      <c r="H74" s="52" t="s">
        <v>41</v>
      </c>
      <c r="I74" s="62"/>
    </row>
    <row r="75" spans="1:9" s="48" customFormat="1" ht="114.75">
      <c r="A75" s="62">
        <f t="shared" ca="1" si="1"/>
        <v>49</v>
      </c>
      <c r="B75" s="52" t="s">
        <v>300</v>
      </c>
      <c r="C75" s="52" t="s">
        <v>294</v>
      </c>
      <c r="D75" s="54" t="s">
        <v>301</v>
      </c>
      <c r="E75" s="54" t="s">
        <v>302</v>
      </c>
      <c r="F75" s="52" t="s">
        <v>41</v>
      </c>
      <c r="G75" s="52" t="s">
        <v>41</v>
      </c>
      <c r="H75" s="52" t="s">
        <v>41</v>
      </c>
      <c r="I75" s="62"/>
    </row>
    <row r="76" spans="1:9" s="48" customFormat="1" ht="14.25" customHeight="1">
      <c r="A76" s="77"/>
      <c r="B76" s="257" t="s">
        <v>303</v>
      </c>
      <c r="C76" s="258"/>
      <c r="D76" s="259"/>
      <c r="E76" s="69"/>
      <c r="F76" s="66"/>
      <c r="G76" s="66"/>
      <c r="H76" s="66"/>
      <c r="I76" s="69"/>
    </row>
    <row r="77" spans="1:9" s="48" customFormat="1" ht="204">
      <c r="A77" s="62">
        <f t="shared" ca="1" si="1"/>
        <v>50</v>
      </c>
      <c r="B77" s="52" t="s">
        <v>304</v>
      </c>
      <c r="C77" s="52" t="s">
        <v>305</v>
      </c>
      <c r="D77" s="54" t="s">
        <v>306</v>
      </c>
      <c r="E77" s="60" t="s">
        <v>307</v>
      </c>
      <c r="F77" s="52" t="s">
        <v>41</v>
      </c>
      <c r="G77" s="52" t="s">
        <v>41</v>
      </c>
      <c r="H77" s="52" t="s">
        <v>41</v>
      </c>
      <c r="I77" s="62"/>
    </row>
    <row r="78" spans="1:9" s="48" customFormat="1" ht="76.5">
      <c r="A78" s="62">
        <f t="shared" ca="1" si="1"/>
        <v>51</v>
      </c>
      <c r="B78" s="52" t="s">
        <v>308</v>
      </c>
      <c r="C78" s="52" t="s">
        <v>305</v>
      </c>
      <c r="D78" s="60" t="s">
        <v>309</v>
      </c>
      <c r="E78" s="60" t="s">
        <v>310</v>
      </c>
      <c r="F78" s="52" t="s">
        <v>41</v>
      </c>
      <c r="G78" s="52" t="s">
        <v>41</v>
      </c>
      <c r="H78" s="52" t="s">
        <v>41</v>
      </c>
      <c r="I78" s="62"/>
    </row>
    <row r="79" spans="1:9" s="48" customFormat="1" ht="14.25" customHeight="1">
      <c r="A79" s="77"/>
      <c r="B79" s="257" t="s">
        <v>311</v>
      </c>
      <c r="C79" s="258"/>
      <c r="D79" s="259"/>
      <c r="E79" s="69"/>
      <c r="F79" s="66"/>
      <c r="G79" s="66"/>
      <c r="H79" s="66"/>
      <c r="I79" s="69"/>
    </row>
    <row r="80" spans="1:9" s="48" customFormat="1" ht="89.25">
      <c r="A80" s="62">
        <f t="shared" ca="1" si="1"/>
        <v>52</v>
      </c>
      <c r="B80" s="52" t="s">
        <v>312</v>
      </c>
      <c r="C80" s="52" t="s">
        <v>313</v>
      </c>
      <c r="D80" s="53" t="s">
        <v>314</v>
      </c>
      <c r="E80" s="54" t="s">
        <v>118</v>
      </c>
      <c r="F80" s="52" t="s">
        <v>41</v>
      </c>
      <c r="G80" s="52" t="s">
        <v>41</v>
      </c>
      <c r="H80" s="52" t="s">
        <v>41</v>
      </c>
      <c r="I80" s="62"/>
    </row>
    <row r="81" spans="1:9" s="48" customFormat="1" ht="114.75">
      <c r="A81" s="62">
        <f t="shared" ca="1" si="1"/>
        <v>53</v>
      </c>
      <c r="B81" s="52" t="s">
        <v>315</v>
      </c>
      <c r="C81" s="52" t="s">
        <v>316</v>
      </c>
      <c r="D81" s="60" t="s">
        <v>317</v>
      </c>
      <c r="E81" s="54" t="s">
        <v>318</v>
      </c>
      <c r="F81" s="52" t="s">
        <v>41</v>
      </c>
      <c r="G81" s="52" t="s">
        <v>41</v>
      </c>
      <c r="H81" s="52" t="s">
        <v>41</v>
      </c>
      <c r="I81" s="62"/>
    </row>
    <row r="82" spans="1:9" s="48" customFormat="1" ht="76.5">
      <c r="A82" s="62">
        <f t="shared" ca="1" si="1"/>
        <v>54</v>
      </c>
      <c r="B82" s="52" t="s">
        <v>319</v>
      </c>
      <c r="C82" s="52" t="s">
        <v>320</v>
      </c>
      <c r="D82" s="60" t="s">
        <v>321</v>
      </c>
      <c r="E82" s="54" t="s">
        <v>322</v>
      </c>
      <c r="F82" s="52" t="s">
        <v>43</v>
      </c>
      <c r="G82" s="52" t="s">
        <v>41</v>
      </c>
      <c r="H82" s="52" t="s">
        <v>41</v>
      </c>
      <c r="I82" s="62"/>
    </row>
    <row r="83" spans="1:9" s="48" customFormat="1" ht="102">
      <c r="A83" s="62">
        <f t="shared" ca="1" si="1"/>
        <v>55</v>
      </c>
      <c r="B83" s="52" t="s">
        <v>323</v>
      </c>
      <c r="C83" s="52" t="s">
        <v>324</v>
      </c>
      <c r="D83" s="60" t="s">
        <v>325</v>
      </c>
      <c r="E83" s="54" t="s">
        <v>326</v>
      </c>
      <c r="F83" s="52" t="s">
        <v>41</v>
      </c>
      <c r="G83" s="52" t="s">
        <v>41</v>
      </c>
      <c r="H83" s="52" t="s">
        <v>41</v>
      </c>
      <c r="I83" s="62"/>
    </row>
    <row r="84" spans="1:9" s="48" customFormat="1" ht="102">
      <c r="A84" s="62">
        <f t="shared" ca="1" si="1"/>
        <v>56</v>
      </c>
      <c r="B84" s="52" t="s">
        <v>327</v>
      </c>
      <c r="C84" s="52" t="s">
        <v>328</v>
      </c>
      <c r="D84" s="60" t="s">
        <v>329</v>
      </c>
      <c r="E84" s="54" t="s">
        <v>326</v>
      </c>
      <c r="F84" s="52" t="s">
        <v>43</v>
      </c>
      <c r="G84" s="52" t="s">
        <v>41</v>
      </c>
      <c r="H84" s="52" t="s">
        <v>41</v>
      </c>
      <c r="I84" s="62"/>
    </row>
  </sheetData>
  <mergeCells count="21">
    <mergeCell ref="A1:D1"/>
    <mergeCell ref="A2:D2"/>
    <mergeCell ref="C3:D3"/>
    <mergeCell ref="B4:D4"/>
    <mergeCell ref="F16:H16"/>
    <mergeCell ref="E2:E3"/>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howErrorMessage="1" sqref="F85:H142" xr:uid="{00000000-0002-0000-0500-000000000000}">
      <formula1>#REF!</formula1>
      <formula2>0</formula2>
    </dataValidation>
    <dataValidation allowBlank="1" showInputMessage="1" showErrorMessage="1" sqref="F18:H18" xr:uid="{00000000-0002-0000-0500-000001000000}"/>
    <dataValidation showDropDown="1" showErrorMessage="1" sqref="F16:H17" xr:uid="{00000000-0002-0000-0500-000002000000}"/>
    <dataValidation type="list" allowBlank="1" sqref="F19:H84" xr:uid="{00000000-0002-0000-0500-000003000000}">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84"/>
  <sheetViews>
    <sheetView showGridLines="0" zoomScaleNormal="100" workbookViewId="0">
      <selection activeCell="A2" sqref="A2:D2"/>
    </sheetView>
  </sheetViews>
  <sheetFormatPr defaultColWidth="9.140625" defaultRowHeight="12.75"/>
  <cols>
    <col min="1" max="1" width="12.425781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49"/>
      <c r="B1" s="249"/>
      <c r="C1" s="249"/>
      <c r="D1" s="249"/>
      <c r="E1" s="34"/>
      <c r="F1" s="34"/>
      <c r="G1" s="34"/>
      <c r="H1" s="34"/>
      <c r="I1" s="34"/>
      <c r="J1" s="34"/>
    </row>
    <row r="2" spans="1:24" s="1" customFormat="1" ht="31.5" customHeight="1">
      <c r="A2" s="250" t="s">
        <v>70</v>
      </c>
      <c r="B2" s="250"/>
      <c r="C2" s="250"/>
      <c r="D2" s="250"/>
      <c r="E2" s="255"/>
      <c r="F2" s="23"/>
      <c r="G2" s="23"/>
      <c r="H2" s="23"/>
      <c r="I2" s="23"/>
      <c r="J2" s="23"/>
    </row>
    <row r="3" spans="1:24" s="1" customFormat="1" ht="31.5" customHeight="1">
      <c r="A3" s="47"/>
      <c r="C3" s="260"/>
      <c r="D3" s="260"/>
      <c r="E3" s="255"/>
      <c r="F3" s="23"/>
      <c r="G3" s="23"/>
      <c r="H3" s="23"/>
      <c r="I3" s="23"/>
      <c r="J3" s="23"/>
    </row>
    <row r="4" spans="1:24" s="38" customFormat="1">
      <c r="A4" s="139" t="s">
        <v>67</v>
      </c>
      <c r="B4" s="252" t="s">
        <v>330</v>
      </c>
      <c r="C4" s="252"/>
      <c r="D4" s="252"/>
      <c r="E4" s="39"/>
      <c r="F4" s="39"/>
      <c r="G4" s="39"/>
      <c r="H4" s="40"/>
      <c r="I4" s="40"/>
      <c r="X4" s="38" t="s">
        <v>93</v>
      </c>
    </row>
    <row r="5" spans="1:24" s="38" customFormat="1" ht="144.75" customHeight="1">
      <c r="A5" s="139" t="s">
        <v>62</v>
      </c>
      <c r="B5" s="251" t="s">
        <v>94</v>
      </c>
      <c r="C5" s="252"/>
      <c r="D5" s="252"/>
      <c r="E5" s="39"/>
      <c r="F5" s="39"/>
      <c r="G5" s="39"/>
      <c r="H5" s="40"/>
      <c r="I5" s="40"/>
      <c r="X5" s="38" t="s">
        <v>95</v>
      </c>
    </row>
    <row r="6" spans="1:24" s="38" customFormat="1" ht="25.5">
      <c r="A6" s="139" t="s">
        <v>96</v>
      </c>
      <c r="B6" s="251" t="s">
        <v>97</v>
      </c>
      <c r="C6" s="252"/>
      <c r="D6" s="252"/>
      <c r="E6" s="39"/>
      <c r="F6" s="39"/>
      <c r="G6" s="39"/>
      <c r="H6" s="40"/>
      <c r="I6" s="40"/>
    </row>
    <row r="7" spans="1:24" s="38" customFormat="1">
      <c r="A7" s="139" t="s">
        <v>98</v>
      </c>
      <c r="B7" s="252" t="s">
        <v>99</v>
      </c>
      <c r="C7" s="252"/>
      <c r="D7" s="252"/>
      <c r="E7" s="39"/>
      <c r="F7" s="39"/>
      <c r="G7" s="39"/>
      <c r="H7" s="41"/>
      <c r="I7" s="40"/>
      <c r="X7" s="42"/>
    </row>
    <row r="8" spans="1:24" s="43" customFormat="1">
      <c r="A8" s="139" t="s">
        <v>100</v>
      </c>
      <c r="B8" s="253">
        <v>40850</v>
      </c>
      <c r="C8" s="253"/>
      <c r="D8" s="253"/>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56</v>
      </c>
      <c r="C10" s="74">
        <f>SUM(C11:C14)</f>
        <v>55</v>
      </c>
      <c r="D10" s="74">
        <f>SUM(D11:D14)</f>
        <v>56</v>
      </c>
    </row>
    <row r="11" spans="1:24" s="43" customFormat="1">
      <c r="A11" s="141" t="s">
        <v>41</v>
      </c>
      <c r="B11" s="75">
        <f>COUNTIF($F$18:$F$49636,"*Passed")</f>
        <v>46</v>
      </c>
      <c r="C11" s="75">
        <f>COUNTIF($G$18:$G$49636,"*Passed")</f>
        <v>52</v>
      </c>
      <c r="D11" s="75">
        <f>COUNTIF($H$18:$H$49636,"*Passed")</f>
        <v>55</v>
      </c>
    </row>
    <row r="12" spans="1:24" s="43" customFormat="1">
      <c r="A12" s="141" t="s">
        <v>43</v>
      </c>
      <c r="B12" s="75">
        <f>COUNTIF($F$18:$F$49356,"*Failed*")</f>
        <v>10</v>
      </c>
      <c r="C12" s="75">
        <f>COUNTIF($G$18:$G$49356,"*Failed*")</f>
        <v>3</v>
      </c>
      <c r="D12" s="75">
        <f>COUNTIF($H$18:$H$49356,"*Failed*")</f>
        <v>1</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103</v>
      </c>
      <c r="B14" s="75">
        <f>COUNTIF($F$18:$F$49356,"*NA*")</f>
        <v>0</v>
      </c>
      <c r="C14" s="75">
        <f>COUNTIF($G$18:$G$49356,"*NA*")</f>
        <v>0</v>
      </c>
      <c r="D14" s="75">
        <f>COUNTIF($H$18:$H$49356,"*NA*")</f>
        <v>0</v>
      </c>
      <c r="E14" s="64"/>
      <c r="F14" s="1"/>
      <c r="G14" s="1"/>
      <c r="H14" s="1"/>
      <c r="I14" s="1"/>
    </row>
    <row r="15" spans="1:24" s="43" customFormat="1" ht="38.25">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61" t="s">
        <v>101</v>
      </c>
      <c r="G16" s="262"/>
      <c r="H16" s="263"/>
      <c r="I16" s="65"/>
    </row>
    <row r="17" spans="1:9" s="44" customFormat="1" ht="38.25">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57" t="s">
        <v>114</v>
      </c>
      <c r="C18" s="258"/>
      <c r="D18" s="259"/>
      <c r="E18" s="67"/>
      <c r="F18" s="68"/>
      <c r="G18" s="68"/>
      <c r="H18" s="68"/>
      <c r="I18" s="67"/>
    </row>
    <row r="19" spans="1:9" s="45" customFormat="1" ht="63.75">
      <c r="A19" s="52">
        <v>1</v>
      </c>
      <c r="B19" s="52" t="s">
        <v>115</v>
      </c>
      <c r="C19" s="52" t="s">
        <v>116</v>
      </c>
      <c r="D19" s="53" t="s">
        <v>117</v>
      </c>
      <c r="E19" s="54" t="s">
        <v>118</v>
      </c>
      <c r="F19" s="52" t="s">
        <v>41</v>
      </c>
      <c r="G19" s="52" t="s">
        <v>41</v>
      </c>
      <c r="H19" s="52" t="s">
        <v>41</v>
      </c>
      <c r="I19" s="55"/>
    </row>
    <row r="20" spans="1:9" s="45" customFormat="1" ht="38.25">
      <c r="A20" s="58">
        <v>2</v>
      </c>
      <c r="B20" s="52" t="s">
        <v>119</v>
      </c>
      <c r="C20" s="52" t="s">
        <v>120</v>
      </c>
      <c r="D20" s="59" t="s">
        <v>121</v>
      </c>
      <c r="E20" s="54" t="s">
        <v>122</v>
      </c>
      <c r="F20" s="52" t="s">
        <v>41</v>
      </c>
      <c r="G20" s="52" t="s">
        <v>104</v>
      </c>
      <c r="H20" s="52" t="s">
        <v>41</v>
      </c>
      <c r="I20" s="55"/>
    </row>
    <row r="21" spans="1:9" s="45" customFormat="1" ht="51">
      <c r="A21" s="58">
        <v>3</v>
      </c>
      <c r="B21" s="52" t="s">
        <v>123</v>
      </c>
      <c r="C21" s="52" t="s">
        <v>124</v>
      </c>
      <c r="D21" s="60" t="s">
        <v>125</v>
      </c>
      <c r="E21" s="54" t="s">
        <v>122</v>
      </c>
      <c r="F21" s="52" t="s">
        <v>41</v>
      </c>
      <c r="G21" s="52" t="s">
        <v>41</v>
      </c>
      <c r="H21" s="52" t="s">
        <v>41</v>
      </c>
      <c r="I21" s="55"/>
    </row>
    <row r="22" spans="1:9" s="48" customFormat="1" ht="102">
      <c r="A22" s="58">
        <v>4</v>
      </c>
      <c r="B22" s="52" t="s">
        <v>126</v>
      </c>
      <c r="C22" s="52" t="s">
        <v>127</v>
      </c>
      <c r="D22" s="54" t="s">
        <v>128</v>
      </c>
      <c r="E22" s="54" t="s">
        <v>129</v>
      </c>
      <c r="F22" s="52" t="s">
        <v>41</v>
      </c>
      <c r="G22" s="52" t="s">
        <v>41</v>
      </c>
      <c r="H22" s="52" t="s">
        <v>41</v>
      </c>
      <c r="I22" s="61"/>
    </row>
    <row r="23" spans="1:9" s="48" customFormat="1" ht="114.75">
      <c r="A23" s="58">
        <v>5</v>
      </c>
      <c r="B23" s="52" t="s">
        <v>130</v>
      </c>
      <c r="C23" s="52" t="s">
        <v>131</v>
      </c>
      <c r="D23" s="54" t="s">
        <v>132</v>
      </c>
      <c r="E23" s="54" t="s">
        <v>133</v>
      </c>
      <c r="F23" s="52" t="s">
        <v>41</v>
      </c>
      <c r="G23" s="52" t="s">
        <v>41</v>
      </c>
      <c r="H23" s="52" t="s">
        <v>43</v>
      </c>
      <c r="I23" s="61" t="s">
        <v>331</v>
      </c>
    </row>
    <row r="24" spans="1:9" s="48" customFormat="1" ht="76.5">
      <c r="A24" s="58">
        <v>6</v>
      </c>
      <c r="B24" s="52" t="s">
        <v>134</v>
      </c>
      <c r="C24" s="52" t="s">
        <v>135</v>
      </c>
      <c r="D24" s="60" t="s">
        <v>136</v>
      </c>
      <c r="E24" s="54" t="s">
        <v>137</v>
      </c>
      <c r="F24" s="52" t="s">
        <v>41</v>
      </c>
      <c r="G24" s="52" t="s">
        <v>41</v>
      </c>
      <c r="H24" s="52" t="s">
        <v>41</v>
      </c>
      <c r="I24" s="61"/>
    </row>
    <row r="25" spans="1:9" s="48" customFormat="1" ht="140.25">
      <c r="A25" s="58">
        <v>7</v>
      </c>
      <c r="B25" s="52" t="s">
        <v>138</v>
      </c>
      <c r="C25" s="52" t="s">
        <v>139</v>
      </c>
      <c r="D25" s="54" t="s">
        <v>140</v>
      </c>
      <c r="E25" s="54" t="s">
        <v>141</v>
      </c>
      <c r="F25" s="52" t="s">
        <v>41</v>
      </c>
      <c r="G25" s="52" t="s">
        <v>41</v>
      </c>
      <c r="H25" s="52" t="s">
        <v>41</v>
      </c>
      <c r="I25" s="61"/>
    </row>
    <row r="26" spans="1:9" s="48" customFormat="1" ht="127.5">
      <c r="A26" s="58">
        <v>8</v>
      </c>
      <c r="B26" s="52" t="s">
        <v>142</v>
      </c>
      <c r="C26" s="52" t="s">
        <v>143</v>
      </c>
      <c r="D26" s="54" t="s">
        <v>144</v>
      </c>
      <c r="E26" s="54" t="s">
        <v>145</v>
      </c>
      <c r="F26" s="52" t="s">
        <v>41</v>
      </c>
      <c r="G26" s="52" t="s">
        <v>41</v>
      </c>
      <c r="H26" s="52" t="s">
        <v>41</v>
      </c>
      <c r="I26" s="61"/>
    </row>
    <row r="27" spans="1:9" s="48" customFormat="1" ht="76.5">
      <c r="A27" s="58">
        <v>9</v>
      </c>
      <c r="B27" s="52" t="s">
        <v>147</v>
      </c>
      <c r="C27" s="52" t="s">
        <v>148</v>
      </c>
      <c r="D27" s="54" t="s">
        <v>149</v>
      </c>
      <c r="E27" s="54" t="s">
        <v>122</v>
      </c>
      <c r="F27" s="52" t="s">
        <v>41</v>
      </c>
      <c r="G27" s="52" t="s">
        <v>41</v>
      </c>
      <c r="H27" s="52" t="s">
        <v>41</v>
      </c>
      <c r="I27" s="61"/>
    </row>
    <row r="28" spans="1:9" s="48" customFormat="1" ht="102">
      <c r="A28" s="58">
        <v>10</v>
      </c>
      <c r="B28" s="52" t="s">
        <v>150</v>
      </c>
      <c r="C28" s="52" t="s">
        <v>151</v>
      </c>
      <c r="D28" s="54" t="s">
        <v>152</v>
      </c>
      <c r="E28" s="54" t="s">
        <v>153</v>
      </c>
      <c r="F28" s="52" t="s">
        <v>41</v>
      </c>
      <c r="G28" s="52" t="s">
        <v>41</v>
      </c>
      <c r="H28" s="52" t="s">
        <v>41</v>
      </c>
      <c r="I28" s="61"/>
    </row>
    <row r="29" spans="1:9" s="48" customFormat="1" ht="14.25">
      <c r="A29" s="77"/>
      <c r="B29" s="257" t="s">
        <v>154</v>
      </c>
      <c r="C29" s="258"/>
      <c r="D29" s="259"/>
      <c r="E29" s="69"/>
      <c r="F29" s="66"/>
      <c r="G29" s="66"/>
      <c r="H29" s="66"/>
      <c r="I29" s="69"/>
    </row>
    <row r="30" spans="1:9" s="48" customFormat="1" ht="165.75">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89.25">
      <c r="A32" s="62">
        <f t="shared" ca="1" si="0"/>
        <v>13</v>
      </c>
      <c r="B32" s="52" t="s">
        <v>162</v>
      </c>
      <c r="C32" s="52" t="s">
        <v>163</v>
      </c>
      <c r="D32" s="53" t="s">
        <v>164</v>
      </c>
      <c r="E32" s="54" t="s">
        <v>122</v>
      </c>
      <c r="F32" s="52" t="s">
        <v>41</v>
      </c>
      <c r="G32" s="52" t="s">
        <v>41</v>
      </c>
      <c r="H32" s="52" t="s">
        <v>41</v>
      </c>
      <c r="I32" s="62"/>
    </row>
    <row r="33" spans="1:9" s="48" customFormat="1" ht="140.25">
      <c r="A33" s="62">
        <f t="shared" ca="1" si="0"/>
        <v>14</v>
      </c>
      <c r="B33" s="52" t="s">
        <v>165</v>
      </c>
      <c r="C33" s="52" t="s">
        <v>166</v>
      </c>
      <c r="D33" s="60" t="s">
        <v>167</v>
      </c>
      <c r="E33" s="54" t="s">
        <v>168</v>
      </c>
      <c r="F33" s="52" t="s">
        <v>41</v>
      </c>
      <c r="G33" s="52" t="s">
        <v>41</v>
      </c>
      <c r="H33" s="52" t="s">
        <v>41</v>
      </c>
      <c r="I33" s="62"/>
    </row>
    <row r="34" spans="1:9" s="48" customFormat="1" ht="165.75">
      <c r="A34" s="62">
        <f t="shared" ca="1" si="0"/>
        <v>15</v>
      </c>
      <c r="B34" s="52" t="s">
        <v>169</v>
      </c>
      <c r="C34" s="52" t="s">
        <v>170</v>
      </c>
      <c r="D34" s="54" t="s">
        <v>171</v>
      </c>
      <c r="E34" s="54" t="s">
        <v>172</v>
      </c>
      <c r="F34" s="52" t="s">
        <v>41</v>
      </c>
      <c r="G34" s="52" t="s">
        <v>41</v>
      </c>
      <c r="H34" s="52" t="s">
        <v>41</v>
      </c>
      <c r="I34" s="62"/>
    </row>
    <row r="35" spans="1:9" s="48" customFormat="1" ht="14.25">
      <c r="A35" s="77"/>
      <c r="B35" s="257" t="s">
        <v>173</v>
      </c>
      <c r="C35" s="258"/>
      <c r="D35" s="259"/>
      <c r="E35" s="69"/>
      <c r="F35" s="66"/>
      <c r="G35" s="66"/>
      <c r="H35" s="66"/>
      <c r="I35" s="69"/>
    </row>
    <row r="36" spans="1:9" s="48" customFormat="1" ht="89.25">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25">
      <c r="A37" s="77"/>
      <c r="B37" s="257" t="s">
        <v>177</v>
      </c>
      <c r="C37" s="258"/>
      <c r="D37" s="259"/>
      <c r="E37" s="69"/>
      <c r="F37" s="66"/>
      <c r="G37" s="66"/>
      <c r="H37" s="66"/>
      <c r="I37" s="69"/>
    </row>
    <row r="38" spans="1:9" s="49" customFormat="1" ht="63.75">
      <c r="A38" s="63">
        <f t="shared" ca="1" si="1"/>
        <v>17</v>
      </c>
      <c r="B38" s="52" t="s">
        <v>178</v>
      </c>
      <c r="C38" s="52" t="s">
        <v>179</v>
      </c>
      <c r="D38" s="53" t="s">
        <v>180</v>
      </c>
      <c r="E38" s="54" t="s">
        <v>118</v>
      </c>
      <c r="F38" s="52" t="s">
        <v>41</v>
      </c>
      <c r="G38" s="52" t="s">
        <v>41</v>
      </c>
      <c r="H38" s="52" t="s">
        <v>41</v>
      </c>
      <c r="I38" s="63"/>
    </row>
    <row r="39" spans="1:9" s="48" customFormat="1" ht="102">
      <c r="A39" s="62">
        <f t="shared" ca="1" si="1"/>
        <v>18</v>
      </c>
      <c r="B39" s="52" t="s">
        <v>181</v>
      </c>
      <c r="C39" s="52" t="s">
        <v>182</v>
      </c>
      <c r="D39" s="54" t="s">
        <v>183</v>
      </c>
      <c r="E39" s="54" t="s">
        <v>184</v>
      </c>
      <c r="F39" s="52" t="s">
        <v>41</v>
      </c>
      <c r="G39" s="52" t="s">
        <v>41</v>
      </c>
      <c r="H39" s="52" t="s">
        <v>41</v>
      </c>
      <c r="I39" s="62"/>
    </row>
    <row r="40" spans="1:9" s="48" customFormat="1" ht="89.25">
      <c r="A40" s="62">
        <f t="shared" ca="1" si="1"/>
        <v>19</v>
      </c>
      <c r="B40" s="52" t="s">
        <v>185</v>
      </c>
      <c r="C40" s="52" t="s">
        <v>186</v>
      </c>
      <c r="D40" s="54" t="s">
        <v>187</v>
      </c>
      <c r="E40" s="54" t="s">
        <v>188</v>
      </c>
      <c r="F40" s="52" t="s">
        <v>41</v>
      </c>
      <c r="G40" s="52" t="s">
        <v>41</v>
      </c>
      <c r="H40" s="52" t="s">
        <v>41</v>
      </c>
      <c r="I40" s="62"/>
    </row>
    <row r="41" spans="1:9" s="48" customFormat="1" ht="76.5">
      <c r="A41" s="62">
        <f t="shared" ca="1" si="1"/>
        <v>20</v>
      </c>
      <c r="B41" s="52" t="s">
        <v>189</v>
      </c>
      <c r="C41" s="52" t="s">
        <v>190</v>
      </c>
      <c r="D41" s="54" t="s">
        <v>191</v>
      </c>
      <c r="E41" s="60" t="s">
        <v>192</v>
      </c>
      <c r="F41" s="52" t="s">
        <v>41</v>
      </c>
      <c r="G41" s="52" t="s">
        <v>41</v>
      </c>
      <c r="H41" s="52" t="s">
        <v>41</v>
      </c>
      <c r="I41" s="62"/>
    </row>
    <row r="42" spans="1:9" s="48" customFormat="1" ht="178.5">
      <c r="A42" s="62">
        <f t="shared" ca="1" si="1"/>
        <v>21</v>
      </c>
      <c r="B42" s="52" t="s">
        <v>193</v>
      </c>
      <c r="C42" s="52" t="s">
        <v>194</v>
      </c>
      <c r="D42" s="54" t="s">
        <v>195</v>
      </c>
      <c r="E42" s="54" t="s">
        <v>196</v>
      </c>
      <c r="F42" s="52" t="s">
        <v>43</v>
      </c>
      <c r="G42" s="52" t="s">
        <v>41</v>
      </c>
      <c r="H42" s="52" t="s">
        <v>41</v>
      </c>
      <c r="I42" s="62"/>
    </row>
    <row r="43" spans="1:9" s="48" customFormat="1" ht="191.25">
      <c r="A43" s="62">
        <f t="shared" ca="1" si="1"/>
        <v>22</v>
      </c>
      <c r="B43" s="52" t="s">
        <v>197</v>
      </c>
      <c r="C43" s="52" t="s">
        <v>198</v>
      </c>
      <c r="D43" s="54" t="s">
        <v>199</v>
      </c>
      <c r="E43" s="54" t="s">
        <v>200</v>
      </c>
      <c r="F43" s="52" t="s">
        <v>43</v>
      </c>
      <c r="G43" s="52" t="s">
        <v>41</v>
      </c>
      <c r="H43" s="52" t="s">
        <v>41</v>
      </c>
      <c r="I43" s="62"/>
    </row>
    <row r="44" spans="1:9" s="48" customFormat="1" ht="178.5">
      <c r="A44" s="62">
        <f t="shared" ca="1" si="1"/>
        <v>23</v>
      </c>
      <c r="B44" s="52" t="s">
        <v>201</v>
      </c>
      <c r="C44" s="52" t="s">
        <v>202</v>
      </c>
      <c r="D44" s="54" t="s">
        <v>203</v>
      </c>
      <c r="E44" s="54" t="s">
        <v>204</v>
      </c>
      <c r="F44" s="52" t="s">
        <v>41</v>
      </c>
      <c r="G44" s="52" t="s">
        <v>41</v>
      </c>
      <c r="H44" s="52" t="s">
        <v>41</v>
      </c>
      <c r="I44" s="62"/>
    </row>
    <row r="45" spans="1:9" s="48" customFormat="1" ht="127.5">
      <c r="A45" s="62">
        <f ca="1">IF(OFFSET(A45,-1,0) ="",OFFSET(A45,-2,0)+1,OFFSET(A45,-1,0)+1 )</f>
        <v>24</v>
      </c>
      <c r="B45" s="52" t="s">
        <v>205</v>
      </c>
      <c r="C45" s="52" t="s">
        <v>206</v>
      </c>
      <c r="D45" s="54" t="s">
        <v>207</v>
      </c>
      <c r="E45" s="54" t="s">
        <v>208</v>
      </c>
      <c r="F45" s="52" t="s">
        <v>43</v>
      </c>
      <c r="G45" s="52" t="s">
        <v>41</v>
      </c>
      <c r="H45" s="52" t="s">
        <v>41</v>
      </c>
      <c r="I45" s="62"/>
    </row>
    <row r="46" spans="1:9" s="48" customFormat="1" ht="76.5">
      <c r="A46" s="62">
        <f t="shared" ca="1" si="1"/>
        <v>25</v>
      </c>
      <c r="B46" s="52" t="s">
        <v>209</v>
      </c>
      <c r="C46" s="52" t="s">
        <v>210</v>
      </c>
      <c r="D46" s="60" t="s">
        <v>211</v>
      </c>
      <c r="E46" s="54" t="s">
        <v>212</v>
      </c>
      <c r="F46" s="52" t="s">
        <v>41</v>
      </c>
      <c r="G46" s="52" t="s">
        <v>41</v>
      </c>
      <c r="H46" s="52" t="s">
        <v>41</v>
      </c>
      <c r="I46" s="62"/>
    </row>
    <row r="47" spans="1:9" s="48" customFormat="1" ht="14.25">
      <c r="A47" s="77"/>
      <c r="B47" s="257" t="s">
        <v>213</v>
      </c>
      <c r="C47" s="258"/>
      <c r="D47" s="259"/>
      <c r="E47" s="69"/>
      <c r="F47" s="66"/>
      <c r="G47" s="66"/>
      <c r="H47" s="66"/>
      <c r="I47" s="69"/>
    </row>
    <row r="48" spans="1:9" s="48" customFormat="1" ht="89.25">
      <c r="A48" s="62">
        <f t="shared" ca="1" si="1"/>
        <v>26</v>
      </c>
      <c r="B48" s="52" t="s">
        <v>214</v>
      </c>
      <c r="C48" s="52" t="s">
        <v>215</v>
      </c>
      <c r="D48" s="53" t="s">
        <v>216</v>
      </c>
      <c r="E48" s="54" t="s">
        <v>118</v>
      </c>
      <c r="F48" s="52" t="s">
        <v>41</v>
      </c>
      <c r="G48" s="52" t="s">
        <v>41</v>
      </c>
      <c r="H48" s="52" t="s">
        <v>41</v>
      </c>
      <c r="I48" s="62"/>
    </row>
    <row r="49" spans="1:9" s="48" customFormat="1" ht="165.75">
      <c r="A49" s="62">
        <f t="shared" ca="1" si="1"/>
        <v>27</v>
      </c>
      <c r="B49" s="52" t="s">
        <v>217</v>
      </c>
      <c r="C49" s="52" t="s">
        <v>218</v>
      </c>
      <c r="D49" s="54" t="s">
        <v>219</v>
      </c>
      <c r="E49" s="54" t="s">
        <v>220</v>
      </c>
      <c r="F49" s="52" t="s">
        <v>41</v>
      </c>
      <c r="G49" s="52" t="s">
        <v>41</v>
      </c>
      <c r="H49" s="52" t="s">
        <v>41</v>
      </c>
      <c r="I49" s="62"/>
    </row>
    <row r="50" spans="1:9" s="48" customFormat="1" ht="165.75">
      <c r="A50" s="62">
        <f t="shared" ca="1" si="1"/>
        <v>28</v>
      </c>
      <c r="B50" s="52" t="s">
        <v>221</v>
      </c>
      <c r="C50" s="52" t="s">
        <v>222</v>
      </c>
      <c r="D50" s="54" t="s">
        <v>199</v>
      </c>
      <c r="E50" s="54" t="s">
        <v>223</v>
      </c>
      <c r="F50" s="52" t="s">
        <v>41</v>
      </c>
      <c r="G50" s="52" t="s">
        <v>41</v>
      </c>
      <c r="H50" s="52" t="s">
        <v>41</v>
      </c>
      <c r="I50" s="62"/>
    </row>
    <row r="51" spans="1:9" s="48" customFormat="1" ht="102">
      <c r="A51" s="62">
        <f t="shared" ca="1" si="1"/>
        <v>29</v>
      </c>
      <c r="B51" s="52" t="s">
        <v>224</v>
      </c>
      <c r="C51" s="52" t="s">
        <v>225</v>
      </c>
      <c r="D51" s="54" t="s">
        <v>226</v>
      </c>
      <c r="E51" s="54" t="s">
        <v>227</v>
      </c>
      <c r="F51" s="52" t="s">
        <v>41</v>
      </c>
      <c r="G51" s="52" t="s">
        <v>41</v>
      </c>
      <c r="H51" s="52" t="s">
        <v>41</v>
      </c>
      <c r="I51" s="62"/>
    </row>
    <row r="52" spans="1:9" s="48" customFormat="1" ht="14.25">
      <c r="A52" s="77"/>
      <c r="B52" s="257" t="s">
        <v>228</v>
      </c>
      <c r="C52" s="258"/>
      <c r="D52" s="259"/>
      <c r="E52" s="69"/>
      <c r="F52" s="66"/>
      <c r="G52" s="66"/>
      <c r="H52" s="66"/>
      <c r="I52" s="69"/>
    </row>
    <row r="53" spans="1:9" s="48" customFormat="1" ht="63.75">
      <c r="A53" s="62">
        <f t="shared" ca="1" si="1"/>
        <v>30</v>
      </c>
      <c r="B53" s="52" t="s">
        <v>229</v>
      </c>
      <c r="C53" s="52" t="s">
        <v>230</v>
      </c>
      <c r="D53" s="53" t="s">
        <v>231</v>
      </c>
      <c r="E53" s="54" t="s">
        <v>118</v>
      </c>
      <c r="F53" s="52" t="s">
        <v>41</v>
      </c>
      <c r="G53" s="52" t="s">
        <v>41</v>
      </c>
      <c r="H53" s="52" t="s">
        <v>41</v>
      </c>
      <c r="I53" s="62"/>
    </row>
    <row r="54" spans="1:9" s="48" customFormat="1" ht="102">
      <c r="A54" s="62">
        <f t="shared" ca="1" si="1"/>
        <v>31</v>
      </c>
      <c r="B54" s="52" t="s">
        <v>232</v>
      </c>
      <c r="C54" s="52" t="s">
        <v>233</v>
      </c>
      <c r="D54" s="54" t="s">
        <v>234</v>
      </c>
      <c r="E54" s="60" t="s">
        <v>235</v>
      </c>
      <c r="F54" s="52" t="s">
        <v>41</v>
      </c>
      <c r="G54" s="52" t="s">
        <v>41</v>
      </c>
      <c r="H54" s="52" t="s">
        <v>41</v>
      </c>
      <c r="I54" s="62"/>
    </row>
    <row r="55" spans="1:9" s="48" customFormat="1" ht="76.5">
      <c r="A55" s="62">
        <f t="shared" ca="1" si="1"/>
        <v>32</v>
      </c>
      <c r="B55" s="52" t="s">
        <v>236</v>
      </c>
      <c r="C55" s="52" t="s">
        <v>237</v>
      </c>
      <c r="D55" s="60" t="s">
        <v>238</v>
      </c>
      <c r="E55" s="54" t="s">
        <v>239</v>
      </c>
      <c r="F55" s="52" t="s">
        <v>41</v>
      </c>
      <c r="G55" s="52" t="s">
        <v>41</v>
      </c>
      <c r="H55" s="52" t="s">
        <v>41</v>
      </c>
      <c r="I55" s="62"/>
    </row>
    <row r="56" spans="1:9" s="48" customFormat="1" ht="14.25">
      <c r="A56" s="77"/>
      <c r="B56" s="257" t="s">
        <v>240</v>
      </c>
      <c r="C56" s="258"/>
      <c r="D56" s="259"/>
      <c r="E56" s="69"/>
      <c r="F56" s="66"/>
      <c r="G56" s="66"/>
      <c r="H56" s="66"/>
      <c r="I56" s="69"/>
    </row>
    <row r="57" spans="1:9" s="48" customFormat="1" ht="63.75">
      <c r="A57" s="62">
        <f t="shared" ca="1" si="1"/>
        <v>33</v>
      </c>
      <c r="B57" s="52" t="s">
        <v>241</v>
      </c>
      <c r="C57" s="52" t="s">
        <v>242</v>
      </c>
      <c r="D57" s="53" t="s">
        <v>243</v>
      </c>
      <c r="E57" s="54" t="s">
        <v>118</v>
      </c>
      <c r="F57" s="52" t="s">
        <v>41</v>
      </c>
      <c r="G57" s="52" t="s">
        <v>41</v>
      </c>
      <c r="H57" s="52" t="s">
        <v>41</v>
      </c>
      <c r="I57" s="62"/>
    </row>
    <row r="58" spans="1:9" s="48" customFormat="1" ht="114.75">
      <c r="A58" s="62">
        <f t="shared" ca="1" si="1"/>
        <v>34</v>
      </c>
      <c r="B58" s="52" t="s">
        <v>244</v>
      </c>
      <c r="C58" s="52" t="s">
        <v>245</v>
      </c>
      <c r="D58" s="54" t="s">
        <v>246</v>
      </c>
      <c r="E58" s="60" t="s">
        <v>247</v>
      </c>
      <c r="F58" s="52" t="s">
        <v>43</v>
      </c>
      <c r="G58" s="52" t="s">
        <v>43</v>
      </c>
      <c r="H58" s="52" t="s">
        <v>41</v>
      </c>
      <c r="I58" s="62"/>
    </row>
    <row r="59" spans="1:9" s="48" customFormat="1" ht="153">
      <c r="A59" s="62">
        <f t="shared" ca="1" si="1"/>
        <v>35</v>
      </c>
      <c r="B59" s="52" t="s">
        <v>248</v>
      </c>
      <c r="C59" s="52" t="s">
        <v>249</v>
      </c>
      <c r="D59" s="54" t="s">
        <v>250</v>
      </c>
      <c r="E59" s="60" t="s">
        <v>122</v>
      </c>
      <c r="F59" s="52" t="s">
        <v>43</v>
      </c>
      <c r="G59" s="52" t="s">
        <v>43</v>
      </c>
      <c r="H59" s="52" t="s">
        <v>41</v>
      </c>
      <c r="I59" s="62"/>
    </row>
    <row r="60" spans="1:9" s="48" customFormat="1" ht="114.75">
      <c r="A60" s="62">
        <f t="shared" ca="1" si="1"/>
        <v>36</v>
      </c>
      <c r="B60" s="52" t="s">
        <v>251</v>
      </c>
      <c r="C60" s="52" t="s">
        <v>252</v>
      </c>
      <c r="D60" s="54" t="s">
        <v>253</v>
      </c>
      <c r="E60" s="60" t="s">
        <v>254</v>
      </c>
      <c r="F60" s="52" t="s">
        <v>41</v>
      </c>
      <c r="G60" s="52" t="s">
        <v>41</v>
      </c>
      <c r="H60" s="52" t="s">
        <v>41</v>
      </c>
      <c r="I60" s="62"/>
    </row>
    <row r="61" spans="1:9" s="48" customFormat="1" ht="102">
      <c r="A61" s="62">
        <f t="shared" ca="1" si="1"/>
        <v>37</v>
      </c>
      <c r="B61" s="52" t="s">
        <v>255</v>
      </c>
      <c r="C61" s="52" t="s">
        <v>256</v>
      </c>
      <c r="D61" s="54" t="s">
        <v>257</v>
      </c>
      <c r="E61" s="54" t="s">
        <v>258</v>
      </c>
      <c r="F61" s="52" t="s">
        <v>41</v>
      </c>
      <c r="G61" s="52" t="s">
        <v>41</v>
      </c>
      <c r="H61" s="52" t="s">
        <v>41</v>
      </c>
      <c r="I61" s="62"/>
    </row>
    <row r="62" spans="1:9" s="48" customFormat="1" ht="102">
      <c r="A62" s="62">
        <f t="shared" ca="1" si="1"/>
        <v>38</v>
      </c>
      <c r="B62" s="52" t="s">
        <v>259</v>
      </c>
      <c r="C62" s="52" t="s">
        <v>260</v>
      </c>
      <c r="D62" s="54" t="s">
        <v>261</v>
      </c>
      <c r="E62" s="54" t="s">
        <v>262</v>
      </c>
      <c r="F62" s="52" t="s">
        <v>41</v>
      </c>
      <c r="G62" s="52" t="s">
        <v>41</v>
      </c>
      <c r="H62" s="52" t="s">
        <v>41</v>
      </c>
      <c r="I62" s="62"/>
    </row>
    <row r="63" spans="1:9" s="48" customFormat="1" ht="102">
      <c r="A63" s="62">
        <f t="shared" ca="1" si="1"/>
        <v>39</v>
      </c>
      <c r="B63" s="52" t="s">
        <v>263</v>
      </c>
      <c r="C63" s="52" t="s">
        <v>264</v>
      </c>
      <c r="D63" s="60" t="s">
        <v>265</v>
      </c>
      <c r="E63" s="54" t="s">
        <v>266</v>
      </c>
      <c r="F63" s="52" t="s">
        <v>41</v>
      </c>
      <c r="G63" s="52" t="s">
        <v>41</v>
      </c>
      <c r="H63" s="52" t="s">
        <v>41</v>
      </c>
      <c r="I63" s="62"/>
    </row>
    <row r="64" spans="1:9" s="48" customFormat="1" ht="76.5">
      <c r="A64" s="62">
        <f t="shared" ca="1" si="1"/>
        <v>40</v>
      </c>
      <c r="B64" s="52" t="s">
        <v>267</v>
      </c>
      <c r="C64" s="52" t="s">
        <v>268</v>
      </c>
      <c r="D64" s="60" t="s">
        <v>269</v>
      </c>
      <c r="E64" s="54" t="s">
        <v>270</v>
      </c>
      <c r="F64" s="52" t="s">
        <v>43</v>
      </c>
      <c r="G64" s="52" t="s">
        <v>43</v>
      </c>
      <c r="H64" s="52" t="s">
        <v>41</v>
      </c>
      <c r="I64" s="62"/>
    </row>
    <row r="65" spans="1:9" s="48" customFormat="1" ht="102">
      <c r="A65" s="62">
        <f t="shared" ca="1" si="1"/>
        <v>41</v>
      </c>
      <c r="B65" s="52" t="s">
        <v>271</v>
      </c>
      <c r="C65" s="52" t="s">
        <v>272</v>
      </c>
      <c r="D65" s="60" t="s">
        <v>273</v>
      </c>
      <c r="E65" s="54" t="s">
        <v>274</v>
      </c>
      <c r="F65" s="52" t="s">
        <v>41</v>
      </c>
      <c r="G65" s="52" t="s">
        <v>41</v>
      </c>
      <c r="H65" s="52" t="s">
        <v>41</v>
      </c>
      <c r="I65" s="62"/>
    </row>
    <row r="66" spans="1:9" s="48" customFormat="1" ht="127.5">
      <c r="A66" s="62">
        <f t="shared" ca="1" si="1"/>
        <v>42</v>
      </c>
      <c r="B66" s="52" t="s">
        <v>275</v>
      </c>
      <c r="C66" s="52" t="s">
        <v>276</v>
      </c>
      <c r="D66" s="54" t="s">
        <v>277</v>
      </c>
      <c r="E66" s="60" t="s">
        <v>278</v>
      </c>
      <c r="F66" s="52" t="s">
        <v>41</v>
      </c>
      <c r="G66" s="52" t="s">
        <v>41</v>
      </c>
      <c r="H66" s="52" t="s">
        <v>41</v>
      </c>
      <c r="I66" s="62"/>
    </row>
    <row r="67" spans="1:9" s="48" customFormat="1" ht="127.5">
      <c r="A67" s="62">
        <f t="shared" ca="1" si="1"/>
        <v>43</v>
      </c>
      <c r="B67" s="52" t="s">
        <v>279</v>
      </c>
      <c r="C67" s="52" t="s">
        <v>280</v>
      </c>
      <c r="D67" s="54" t="s">
        <v>281</v>
      </c>
      <c r="E67" s="60" t="s">
        <v>278</v>
      </c>
      <c r="F67" s="52" t="s">
        <v>43</v>
      </c>
      <c r="G67" s="52" t="s">
        <v>41</v>
      </c>
      <c r="H67" s="52" t="s">
        <v>41</v>
      </c>
      <c r="I67" s="62"/>
    </row>
    <row r="68" spans="1:9" s="48" customFormat="1" ht="14.25">
      <c r="A68" s="77"/>
      <c r="B68" s="257" t="s">
        <v>282</v>
      </c>
      <c r="C68" s="258"/>
      <c r="D68" s="259"/>
      <c r="E68" s="69"/>
      <c r="F68" s="66"/>
      <c r="G68" s="66"/>
      <c r="H68" s="66"/>
      <c r="I68" s="69"/>
    </row>
    <row r="69" spans="1:9" s="48" customFormat="1" ht="76.5">
      <c r="A69" s="62">
        <f t="shared" ca="1" si="1"/>
        <v>44</v>
      </c>
      <c r="B69" s="52" t="s">
        <v>283</v>
      </c>
      <c r="C69" s="52" t="s">
        <v>284</v>
      </c>
      <c r="D69" s="53" t="s">
        <v>285</v>
      </c>
      <c r="E69" s="54" t="s">
        <v>118</v>
      </c>
      <c r="F69" s="52" t="s">
        <v>41</v>
      </c>
      <c r="G69" s="52" t="s">
        <v>41</v>
      </c>
      <c r="H69" s="52" t="s">
        <v>41</v>
      </c>
      <c r="I69" s="62"/>
    </row>
    <row r="70" spans="1:9" s="48" customFormat="1" ht="89.25">
      <c r="A70" s="62">
        <f t="shared" ca="1" si="1"/>
        <v>45</v>
      </c>
      <c r="B70" s="52" t="s">
        <v>286</v>
      </c>
      <c r="C70" s="52" t="s">
        <v>287</v>
      </c>
      <c r="D70" s="60" t="s">
        <v>288</v>
      </c>
      <c r="E70" s="60" t="s">
        <v>122</v>
      </c>
      <c r="F70" s="52" t="s">
        <v>41</v>
      </c>
      <c r="G70" s="52" t="s">
        <v>41</v>
      </c>
      <c r="H70" s="52" t="s">
        <v>41</v>
      </c>
      <c r="I70" s="62"/>
    </row>
    <row r="71" spans="1:9" s="48" customFormat="1" ht="89.25">
      <c r="A71" s="62">
        <f t="shared" ca="1" si="1"/>
        <v>46</v>
      </c>
      <c r="B71" s="52" t="s">
        <v>289</v>
      </c>
      <c r="C71" s="52" t="s">
        <v>290</v>
      </c>
      <c r="D71" s="60" t="s">
        <v>291</v>
      </c>
      <c r="E71" s="60" t="s">
        <v>122</v>
      </c>
      <c r="F71" s="52" t="s">
        <v>41</v>
      </c>
      <c r="G71" s="52" t="s">
        <v>41</v>
      </c>
      <c r="H71" s="52" t="s">
        <v>41</v>
      </c>
      <c r="I71" s="62"/>
    </row>
    <row r="72" spans="1:9" s="48" customFormat="1" ht="14.25">
      <c r="A72" s="77"/>
      <c r="B72" s="257" t="s">
        <v>292</v>
      </c>
      <c r="C72" s="258"/>
      <c r="D72" s="259"/>
      <c r="E72" s="69"/>
      <c r="F72" s="66"/>
      <c r="G72" s="66"/>
      <c r="H72" s="66"/>
      <c r="I72" s="69"/>
    </row>
    <row r="73" spans="1:9" s="48" customFormat="1" ht="127.5">
      <c r="A73" s="62">
        <f t="shared" ca="1" si="1"/>
        <v>47</v>
      </c>
      <c r="B73" s="52" t="s">
        <v>293</v>
      </c>
      <c r="C73" s="52" t="s">
        <v>294</v>
      </c>
      <c r="D73" s="54" t="s">
        <v>295</v>
      </c>
      <c r="E73" s="54" t="s">
        <v>296</v>
      </c>
      <c r="F73" s="52" t="s">
        <v>41</v>
      </c>
      <c r="G73" s="52" t="s">
        <v>41</v>
      </c>
      <c r="H73" s="52" t="s">
        <v>41</v>
      </c>
      <c r="I73" s="62"/>
    </row>
    <row r="74" spans="1:9" s="48" customFormat="1" ht="153">
      <c r="A74" s="62">
        <f t="shared" ca="1" si="1"/>
        <v>48</v>
      </c>
      <c r="B74" s="52" t="s">
        <v>297</v>
      </c>
      <c r="C74" s="52" t="s">
        <v>294</v>
      </c>
      <c r="D74" s="54" t="s">
        <v>298</v>
      </c>
      <c r="E74" s="54" t="s">
        <v>299</v>
      </c>
      <c r="F74" s="52" t="s">
        <v>41</v>
      </c>
      <c r="G74" s="52" t="s">
        <v>41</v>
      </c>
      <c r="H74" s="52" t="s">
        <v>41</v>
      </c>
      <c r="I74" s="62"/>
    </row>
    <row r="75" spans="1:9" s="48" customFormat="1" ht="114.75">
      <c r="A75" s="62">
        <f t="shared" ca="1" si="1"/>
        <v>49</v>
      </c>
      <c r="B75" s="52" t="s">
        <v>300</v>
      </c>
      <c r="C75" s="52" t="s">
        <v>294</v>
      </c>
      <c r="D75" s="54" t="s">
        <v>301</v>
      </c>
      <c r="E75" s="54" t="s">
        <v>302</v>
      </c>
      <c r="F75" s="52" t="s">
        <v>41</v>
      </c>
      <c r="G75" s="52" t="s">
        <v>41</v>
      </c>
      <c r="H75" s="52" t="s">
        <v>41</v>
      </c>
      <c r="I75" s="62"/>
    </row>
    <row r="76" spans="1:9" s="48" customFormat="1" ht="14.25" customHeight="1">
      <c r="A76" s="77"/>
      <c r="B76" s="257" t="s">
        <v>303</v>
      </c>
      <c r="C76" s="258"/>
      <c r="D76" s="259"/>
      <c r="E76" s="69"/>
      <c r="F76" s="66"/>
      <c r="G76" s="66"/>
      <c r="H76" s="66"/>
      <c r="I76" s="69"/>
    </row>
    <row r="77" spans="1:9" s="48" customFormat="1" ht="204">
      <c r="A77" s="62">
        <f t="shared" ca="1" si="1"/>
        <v>50</v>
      </c>
      <c r="B77" s="52" t="s">
        <v>304</v>
      </c>
      <c r="C77" s="52" t="s">
        <v>305</v>
      </c>
      <c r="D77" s="54" t="s">
        <v>306</v>
      </c>
      <c r="E77" s="60" t="s">
        <v>307</v>
      </c>
      <c r="F77" s="52" t="s">
        <v>41</v>
      </c>
      <c r="G77" s="52" t="s">
        <v>41</v>
      </c>
      <c r="H77" s="52" t="s">
        <v>41</v>
      </c>
      <c r="I77" s="62"/>
    </row>
    <row r="78" spans="1:9" s="48" customFormat="1" ht="76.5">
      <c r="A78" s="62">
        <f t="shared" ca="1" si="1"/>
        <v>51</v>
      </c>
      <c r="B78" s="52" t="s">
        <v>308</v>
      </c>
      <c r="C78" s="52" t="s">
        <v>305</v>
      </c>
      <c r="D78" s="60" t="s">
        <v>309</v>
      </c>
      <c r="E78" s="60" t="s">
        <v>310</v>
      </c>
      <c r="F78" s="52" t="s">
        <v>41</v>
      </c>
      <c r="G78" s="52" t="s">
        <v>41</v>
      </c>
      <c r="H78" s="52" t="s">
        <v>41</v>
      </c>
      <c r="I78" s="62"/>
    </row>
    <row r="79" spans="1:9" s="48" customFormat="1" ht="14.25" customHeight="1">
      <c r="A79" s="77"/>
      <c r="B79" s="257" t="s">
        <v>311</v>
      </c>
      <c r="C79" s="258"/>
      <c r="D79" s="259"/>
      <c r="E79" s="69"/>
      <c r="F79" s="66"/>
      <c r="G79" s="66"/>
      <c r="H79" s="66"/>
      <c r="I79" s="69"/>
    </row>
    <row r="80" spans="1:9" s="48" customFormat="1" ht="89.25">
      <c r="A80" s="62">
        <f t="shared" ca="1" si="1"/>
        <v>52</v>
      </c>
      <c r="B80" s="52" t="s">
        <v>312</v>
      </c>
      <c r="C80" s="52" t="s">
        <v>313</v>
      </c>
      <c r="D80" s="53" t="s">
        <v>314</v>
      </c>
      <c r="E80" s="54" t="s">
        <v>118</v>
      </c>
      <c r="F80" s="52" t="s">
        <v>41</v>
      </c>
      <c r="G80" s="52" t="s">
        <v>41</v>
      </c>
      <c r="H80" s="52" t="s">
        <v>41</v>
      </c>
      <c r="I80" s="62"/>
    </row>
    <row r="81" spans="1:9" s="48" customFormat="1" ht="114.75">
      <c r="A81" s="62">
        <f t="shared" ca="1" si="1"/>
        <v>53</v>
      </c>
      <c r="B81" s="52" t="s">
        <v>315</v>
      </c>
      <c r="C81" s="52" t="s">
        <v>316</v>
      </c>
      <c r="D81" s="60" t="s">
        <v>317</v>
      </c>
      <c r="E81" s="54" t="s">
        <v>318</v>
      </c>
      <c r="F81" s="52" t="s">
        <v>41</v>
      </c>
      <c r="G81" s="52" t="s">
        <v>41</v>
      </c>
      <c r="H81" s="52" t="s">
        <v>41</v>
      </c>
      <c r="I81" s="62"/>
    </row>
    <row r="82" spans="1:9" s="48" customFormat="1" ht="76.5">
      <c r="A82" s="62">
        <f t="shared" ca="1" si="1"/>
        <v>54</v>
      </c>
      <c r="B82" s="52" t="s">
        <v>319</v>
      </c>
      <c r="C82" s="52" t="s">
        <v>320</v>
      </c>
      <c r="D82" s="60" t="s">
        <v>321</v>
      </c>
      <c r="E82" s="54" t="s">
        <v>322</v>
      </c>
      <c r="F82" s="52" t="s">
        <v>43</v>
      </c>
      <c r="G82" s="52" t="s">
        <v>41</v>
      </c>
      <c r="H82" s="52" t="s">
        <v>41</v>
      </c>
      <c r="I82" s="62"/>
    </row>
    <row r="83" spans="1:9" s="48" customFormat="1" ht="102">
      <c r="A83" s="62">
        <f t="shared" ca="1" si="1"/>
        <v>55</v>
      </c>
      <c r="B83" s="52" t="s">
        <v>323</v>
      </c>
      <c r="C83" s="52" t="s">
        <v>324</v>
      </c>
      <c r="D83" s="60" t="s">
        <v>325</v>
      </c>
      <c r="E83" s="54" t="s">
        <v>326</v>
      </c>
      <c r="F83" s="52" t="s">
        <v>41</v>
      </c>
      <c r="G83" s="52" t="s">
        <v>41</v>
      </c>
      <c r="H83" s="52" t="s">
        <v>41</v>
      </c>
      <c r="I83" s="62"/>
    </row>
    <row r="84" spans="1:9" s="48" customFormat="1" ht="102">
      <c r="A84" s="62">
        <f t="shared" ca="1" si="1"/>
        <v>56</v>
      </c>
      <c r="B84" s="52" t="s">
        <v>327</v>
      </c>
      <c r="C84" s="52" t="s">
        <v>328</v>
      </c>
      <c r="D84" s="60" t="s">
        <v>329</v>
      </c>
      <c r="E84" s="54" t="s">
        <v>326</v>
      </c>
      <c r="F84" s="52" t="s">
        <v>43</v>
      </c>
      <c r="G84" s="52" t="s">
        <v>41</v>
      </c>
      <c r="H84" s="52" t="s">
        <v>41</v>
      </c>
      <c r="I84" s="62"/>
    </row>
  </sheetData>
  <mergeCells count="21">
    <mergeCell ref="B29:D29"/>
    <mergeCell ref="B72:D72"/>
    <mergeCell ref="B76:D76"/>
    <mergeCell ref="B79:D79"/>
    <mergeCell ref="B35:D35"/>
    <mergeCell ref="B37:D37"/>
    <mergeCell ref="B47:D47"/>
    <mergeCell ref="B52:D52"/>
    <mergeCell ref="B56:D56"/>
    <mergeCell ref="B68:D68"/>
    <mergeCell ref="F16:H16"/>
    <mergeCell ref="B18:D18"/>
    <mergeCell ref="B5:D5"/>
    <mergeCell ref="B6:D6"/>
    <mergeCell ref="B7:D7"/>
    <mergeCell ref="B8:D8"/>
    <mergeCell ref="A1:D1"/>
    <mergeCell ref="A2:D2"/>
    <mergeCell ref="E2:E3"/>
    <mergeCell ref="C3:D3"/>
    <mergeCell ref="B4:D4"/>
  </mergeCells>
  <dataValidations count="4">
    <dataValidation type="list" allowBlank="1" sqref="F19:H84" xr:uid="{00000000-0002-0000-0600-000000000000}">
      <formula1>$A$11:$A$15</formula1>
    </dataValidation>
    <dataValidation showDropDown="1" showErrorMessage="1" sqref="F16:H17" xr:uid="{00000000-0002-0000-0600-000001000000}"/>
    <dataValidation allowBlank="1" showInputMessage="1" showErrorMessage="1" sqref="F18:H18" xr:uid="{00000000-0002-0000-0600-000002000000}"/>
    <dataValidation type="list" allowBlank="1" showErrorMessage="1" sqref="F85:H142" xr:uid="{00000000-0002-0000-0600-000003000000}">
      <formula1>#REF!</formula1>
      <formula2>0</formula2>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zoomScaleNormal="100" workbookViewId="0">
      <selection activeCell="C27" sqref="C27"/>
    </sheetView>
  </sheetViews>
  <sheetFormatPr defaultColWidth="9.140625" defaultRowHeight="14.25"/>
  <cols>
    <col min="1" max="1" width="4" style="79" customWidth="1"/>
    <col min="2" max="2" width="16.140625" style="80" customWidth="1"/>
    <col min="3" max="3" width="19" style="80" customWidth="1"/>
    <col min="4" max="4" width="20.42578125" style="80" customWidth="1"/>
    <col min="5" max="5" width="16.28515625" style="80" customWidth="1"/>
    <col min="6" max="6" width="19" style="80" customWidth="1"/>
    <col min="7" max="7" width="15" style="82" customWidth="1"/>
    <col min="8" max="8" width="23.5703125" style="82" customWidth="1"/>
    <col min="9" max="9" width="25.42578125" style="82" customWidth="1"/>
    <col min="10" max="10" width="21" style="82" customWidth="1"/>
    <col min="11" max="11" width="11.42578125" style="82" customWidth="1"/>
    <col min="12" max="12" width="17.28515625" style="82" customWidth="1"/>
    <col min="13" max="13" width="17.28515625" style="80" customWidth="1"/>
    <col min="14" max="14" width="14.140625" style="80" customWidth="1"/>
    <col min="15" max="15" width="18.42578125" style="80" customWidth="1"/>
    <col min="16" max="16384" width="9.140625" style="80"/>
  </cols>
  <sheetData>
    <row r="1" spans="1:12" ht="15">
      <c r="G1" s="81" t="s">
        <v>332</v>
      </c>
    </row>
    <row r="2" spans="1:12" s="84" customFormat="1" ht="26.25">
      <c r="A2" s="83"/>
      <c r="C2" s="266" t="s">
        <v>333</v>
      </c>
      <c r="D2" s="266"/>
      <c r="E2" s="266"/>
      <c r="F2" s="266"/>
      <c r="G2" s="266"/>
      <c r="H2" s="85" t="s">
        <v>334</v>
      </c>
      <c r="I2" s="86"/>
      <c r="J2" s="86"/>
      <c r="K2" s="86"/>
      <c r="L2" s="86"/>
    </row>
    <row r="3" spans="1:12" s="84" customFormat="1" ht="23.25">
      <c r="A3" s="83"/>
      <c r="C3" s="267" t="s">
        <v>335</v>
      </c>
      <c r="D3" s="267"/>
      <c r="E3" s="157"/>
      <c r="F3" s="268" t="s">
        <v>336</v>
      </c>
      <c r="G3" s="268"/>
      <c r="H3" s="86"/>
      <c r="I3" s="86"/>
      <c r="J3" s="87"/>
      <c r="K3" s="86"/>
      <c r="L3" s="86"/>
    </row>
    <row r="4" spans="1:12">
      <c r="A4" s="83"/>
      <c r="D4" s="88"/>
      <c r="E4" s="88"/>
      <c r="H4" s="89"/>
    </row>
    <row r="5" spans="1:12" s="90" customFormat="1" ht="15">
      <c r="A5" s="83"/>
      <c r="D5" s="91"/>
      <c r="E5" s="91"/>
      <c r="G5" s="92"/>
      <c r="H5" s="93"/>
      <c r="I5" s="92"/>
      <c r="J5" s="92"/>
      <c r="K5" s="92"/>
      <c r="L5" s="92"/>
    </row>
    <row r="6" spans="1:12" ht="21.75" customHeight="1">
      <c r="B6" s="269" t="s">
        <v>337</v>
      </c>
      <c r="C6" s="269"/>
      <c r="D6" s="94"/>
      <c r="E6" s="94"/>
      <c r="F6" s="94"/>
      <c r="G6" s="95"/>
      <c r="H6" s="95"/>
    </row>
    <row r="7" spans="1:12">
      <c r="B7" s="96" t="s">
        <v>338</v>
      </c>
      <c r="C7" s="97"/>
      <c r="D7" s="97"/>
      <c r="E7" s="97"/>
      <c r="F7" s="97"/>
      <c r="G7" s="98"/>
    </row>
    <row r="8" spans="1:12">
      <c r="A8" s="99" t="s">
        <v>58</v>
      </c>
      <c r="B8" s="160" t="s">
        <v>339</v>
      </c>
      <c r="C8" s="160" t="s">
        <v>340</v>
      </c>
      <c r="D8" s="160" t="s">
        <v>341</v>
      </c>
      <c r="E8" s="160" t="s">
        <v>342</v>
      </c>
      <c r="F8" s="160" t="s">
        <v>343</v>
      </c>
      <c r="G8" s="160" t="s">
        <v>344</v>
      </c>
      <c r="H8" s="160" t="s">
        <v>345</v>
      </c>
      <c r="I8" s="159" t="s">
        <v>346</v>
      </c>
      <c r="L8" s="80"/>
    </row>
    <row r="9" spans="1:12" s="125" customFormat="1">
      <c r="A9" s="121"/>
      <c r="B9" s="122" t="s">
        <v>347</v>
      </c>
      <c r="C9" s="122" t="s">
        <v>348</v>
      </c>
      <c r="D9" s="122" t="s">
        <v>349</v>
      </c>
      <c r="E9" s="122" t="s">
        <v>350</v>
      </c>
      <c r="F9" s="122" t="s">
        <v>351</v>
      </c>
      <c r="G9" s="122" t="s">
        <v>352</v>
      </c>
      <c r="H9" s="122" t="s">
        <v>353</v>
      </c>
      <c r="I9" s="123"/>
      <c r="J9" s="124"/>
      <c r="K9" s="124"/>
    </row>
    <row r="10" spans="1:12">
      <c r="A10" s="100">
        <v>1</v>
      </c>
      <c r="B10" s="101" t="s">
        <v>66</v>
      </c>
      <c r="C10" s="101" t="s">
        <v>354</v>
      </c>
      <c r="D10" s="101" t="s">
        <v>355</v>
      </c>
      <c r="E10" s="101" t="s">
        <v>356</v>
      </c>
      <c r="F10" s="101" t="s">
        <v>357</v>
      </c>
      <c r="G10" s="101" t="s">
        <v>358</v>
      </c>
      <c r="H10" s="101" t="s">
        <v>358</v>
      </c>
      <c r="I10" s="102"/>
      <c r="L10" s="80"/>
    </row>
    <row r="11" spans="1:12" ht="20.25" customHeight="1">
      <c r="A11" s="100">
        <v>2</v>
      </c>
      <c r="B11" s="101" t="s">
        <v>67</v>
      </c>
      <c r="C11" s="101" t="s">
        <v>359</v>
      </c>
      <c r="D11" s="101" t="s">
        <v>360</v>
      </c>
      <c r="E11" s="101" t="s">
        <v>361</v>
      </c>
      <c r="F11" s="101" t="s">
        <v>357</v>
      </c>
      <c r="G11" s="101" t="s">
        <v>358</v>
      </c>
      <c r="H11" s="101" t="s">
        <v>362</v>
      </c>
      <c r="I11" s="102" t="s">
        <v>363</v>
      </c>
      <c r="L11" s="80"/>
    </row>
    <row r="12" spans="1:12" ht="20.25" customHeight="1">
      <c r="A12" s="100">
        <v>3</v>
      </c>
      <c r="B12" s="101" t="s">
        <v>364</v>
      </c>
      <c r="C12" s="101" t="s">
        <v>365</v>
      </c>
      <c r="D12" s="101" t="s">
        <v>360</v>
      </c>
      <c r="E12" s="101" t="s">
        <v>356</v>
      </c>
      <c r="F12" s="101" t="s">
        <v>366</v>
      </c>
      <c r="G12" s="101" t="s">
        <v>358</v>
      </c>
      <c r="H12" s="101" t="s">
        <v>358</v>
      </c>
      <c r="I12" s="102"/>
      <c r="L12" s="80"/>
    </row>
    <row r="13" spans="1:12" ht="15" customHeight="1">
      <c r="B13" s="103"/>
      <c r="C13" s="97"/>
      <c r="D13" s="97"/>
      <c r="E13" s="97"/>
      <c r="F13" s="97"/>
      <c r="G13" s="98"/>
    </row>
    <row r="14" spans="1:12" ht="21.75" customHeight="1">
      <c r="B14" s="269" t="s">
        <v>367</v>
      </c>
      <c r="C14" s="269"/>
      <c r="D14" s="269"/>
      <c r="E14" s="94"/>
      <c r="F14" s="94"/>
      <c r="G14" s="95"/>
      <c r="H14" s="95"/>
    </row>
    <row r="15" spans="1:12">
      <c r="B15" s="96" t="s">
        <v>368</v>
      </c>
      <c r="C15" s="97"/>
      <c r="D15" s="97"/>
      <c r="E15" s="97"/>
      <c r="F15" s="97"/>
      <c r="G15" s="98"/>
    </row>
    <row r="16" spans="1:12" ht="31.5" customHeight="1">
      <c r="A16" s="99" t="s">
        <v>58</v>
      </c>
      <c r="B16" s="160" t="s">
        <v>369</v>
      </c>
      <c r="C16" s="160" t="s">
        <v>41</v>
      </c>
      <c r="D16" s="160" t="s">
        <v>43</v>
      </c>
      <c r="E16" s="160" t="s">
        <v>362</v>
      </c>
      <c r="F16" s="160" t="s">
        <v>45</v>
      </c>
      <c r="G16" s="160" t="s">
        <v>370</v>
      </c>
      <c r="L16" s="80"/>
    </row>
    <row r="17" spans="1:12" s="125" customFormat="1" ht="51">
      <c r="A17" s="121"/>
      <c r="B17" s="122" t="s">
        <v>347</v>
      </c>
      <c r="C17" s="126" t="s">
        <v>371</v>
      </c>
      <c r="D17" s="126" t="s">
        <v>372</v>
      </c>
      <c r="E17" s="126" t="s">
        <v>373</v>
      </c>
      <c r="F17" s="126" t="s">
        <v>374</v>
      </c>
      <c r="G17" s="126" t="s">
        <v>375</v>
      </c>
      <c r="H17" s="124"/>
      <c r="I17" s="124"/>
      <c r="J17" s="124"/>
      <c r="K17" s="124"/>
    </row>
    <row r="18" spans="1:12">
      <c r="A18" s="100">
        <v>1</v>
      </c>
      <c r="B18" s="101" t="s">
        <v>66</v>
      </c>
      <c r="C18" s="104">
        <f>'Assignment 1'!D11</f>
        <v>0</v>
      </c>
      <c r="D18" s="104">
        <f>'Assignment 1'!D12</f>
        <v>0</v>
      </c>
      <c r="E18" s="104">
        <f>'Assignment 1'!D14</f>
        <v>0</v>
      </c>
      <c r="F18" s="104">
        <f>'Assignment 1'!D13</f>
        <v>0</v>
      </c>
      <c r="G18" s="104">
        <f>'Assignment 1'!D15</f>
        <v>0</v>
      </c>
      <c r="L18" s="80"/>
    </row>
    <row r="19" spans="1:12" ht="20.25" customHeight="1">
      <c r="A19" s="100">
        <v>2</v>
      </c>
      <c r="B19" s="101" t="s">
        <v>364</v>
      </c>
      <c r="C19" s="104">
        <f>'User Story 3'!D11</f>
        <v>55</v>
      </c>
      <c r="D19" s="104">
        <f>'User Story 3'!D12</f>
        <v>1</v>
      </c>
      <c r="E19" s="104">
        <f>'User Story 3'!D14</f>
        <v>0</v>
      </c>
      <c r="F19" s="104">
        <f>'User Story 3'!D13</f>
        <v>0</v>
      </c>
      <c r="G19" s="104">
        <f>'User Story 3'!D15</f>
        <v>0</v>
      </c>
      <c r="L19" s="80"/>
    </row>
    <row r="20" spans="1:12" ht="20.25" customHeight="1">
      <c r="A20" s="100">
        <v>3</v>
      </c>
      <c r="B20" s="101" t="s">
        <v>102</v>
      </c>
      <c r="C20" s="104">
        <f>SUM(C18:C19)</f>
        <v>55</v>
      </c>
      <c r="D20" s="104">
        <f t="shared" ref="D20:G20" si="0">SUM(D18:D19)</f>
        <v>1</v>
      </c>
      <c r="E20" s="104">
        <f t="shared" si="0"/>
        <v>0</v>
      </c>
      <c r="F20" s="104">
        <f t="shared" si="0"/>
        <v>0</v>
      </c>
      <c r="G20" s="104">
        <f t="shared" si="0"/>
        <v>0</v>
      </c>
      <c r="L20" s="80"/>
    </row>
    <row r="21" spans="1:12" ht="20.25" customHeight="1">
      <c r="A21" s="106"/>
      <c r="B21" s="107"/>
      <c r="C21" s="120" t="s">
        <v>376</v>
      </c>
      <c r="D21" s="119">
        <f>SUM(C20,D20,G20)/SUM(C20:G20)</f>
        <v>1</v>
      </c>
      <c r="E21" s="108"/>
      <c r="F21" s="108"/>
      <c r="G21" s="108"/>
      <c r="L21" s="80"/>
    </row>
    <row r="22" spans="1:12">
      <c r="B22" s="103"/>
      <c r="C22" s="97"/>
      <c r="D22" s="97"/>
      <c r="E22" s="97"/>
      <c r="F22" s="97"/>
      <c r="G22" s="98"/>
    </row>
    <row r="23" spans="1:12" ht="21.75" customHeight="1">
      <c r="B23" s="269" t="s">
        <v>377</v>
      </c>
      <c r="C23" s="269"/>
      <c r="D23" s="269"/>
      <c r="E23" s="94"/>
      <c r="F23" s="94"/>
      <c r="G23" s="95"/>
      <c r="H23" s="95"/>
    </row>
    <row r="24" spans="1:12" ht="21.75" customHeight="1">
      <c r="B24" s="96" t="s">
        <v>378</v>
      </c>
      <c r="C24" s="158"/>
      <c r="D24" s="158"/>
      <c r="E24" s="94"/>
      <c r="F24" s="94"/>
      <c r="G24" s="95"/>
      <c r="H24" s="95"/>
    </row>
    <row r="25" spans="1:12" ht="15">
      <c r="B25" s="105" t="s">
        <v>379</v>
      </c>
      <c r="C25" s="97"/>
      <c r="D25" s="97"/>
      <c r="E25" s="97"/>
      <c r="F25" s="97"/>
      <c r="G25" s="98"/>
    </row>
    <row r="26" spans="1:12" ht="18.75" customHeight="1">
      <c r="A26" s="99" t="s">
        <v>58</v>
      </c>
      <c r="B26" s="160" t="s">
        <v>380</v>
      </c>
      <c r="C26" s="160" t="s">
        <v>381</v>
      </c>
      <c r="D26" s="160" t="s">
        <v>382</v>
      </c>
      <c r="E26" s="160" t="s">
        <v>383</v>
      </c>
      <c r="F26" s="160" t="s">
        <v>384</v>
      </c>
      <c r="G26" s="270" t="s">
        <v>113</v>
      </c>
      <c r="H26" s="271"/>
    </row>
    <row r="27" spans="1:12">
      <c r="A27" s="100">
        <v>1</v>
      </c>
      <c r="B27" s="101" t="s">
        <v>385</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264"/>
      <c r="H27" s="265"/>
    </row>
    <row r="28" spans="1:12" ht="20.25" customHeight="1">
      <c r="A28" s="100">
        <v>2</v>
      </c>
      <c r="B28" s="101" t="s">
        <v>386</v>
      </c>
      <c r="C28" s="104" t="e">
        <f>COUNTIFS(#REF!, "*Major*",#REF!,"*Open*")</f>
        <v>#REF!</v>
      </c>
      <c r="D28" s="104" t="e">
        <f>COUNTIFS(#REF!, "*Major*",#REF!,"*Resolved*")</f>
        <v>#REF!</v>
      </c>
      <c r="E28" s="104" t="e">
        <f>COUNTIFS(#REF!, "*Major*",#REF!,"*Reopened*")</f>
        <v>#REF!</v>
      </c>
      <c r="F28" s="104" t="e">
        <f>COUNTIFS(#REF!, "*Major*",#REF!,"*Closed*") + COUNTIFS(#REF!, "*Major*",#REF!,"*Ready for client test*")</f>
        <v>#REF!</v>
      </c>
      <c r="G28" s="264"/>
      <c r="H28" s="265"/>
    </row>
    <row r="29" spans="1:12" ht="20.25" customHeight="1">
      <c r="A29" s="100">
        <v>3</v>
      </c>
      <c r="B29" s="101" t="s">
        <v>387</v>
      </c>
      <c r="C29" s="104" t="e">
        <f>COUNTIFS(#REF!, "*Normal*",#REF!,"*Open*")</f>
        <v>#REF!</v>
      </c>
      <c r="D29" s="104" t="e">
        <f>COUNTIFS(#REF!, "*Normal*",#REF!,"*Resolved*")</f>
        <v>#REF!</v>
      </c>
      <c r="E29" s="104" t="e">
        <f>COUNTIFS(#REF!, "*Normal*",#REF!,"*Reopened*")</f>
        <v>#REF!</v>
      </c>
      <c r="F29" s="104" t="e">
        <f>COUNTIFS(#REF!, "*Normal*",#REF!,"*Closed*") + COUNTIFS(#REF!, "*Normal*",#REF!,"*Ready for client test*")</f>
        <v>#REF!</v>
      </c>
      <c r="G29" s="264"/>
      <c r="H29" s="265"/>
    </row>
    <row r="30" spans="1:12" ht="20.25" customHeight="1">
      <c r="A30" s="100">
        <v>4</v>
      </c>
      <c r="B30" s="101" t="s">
        <v>388</v>
      </c>
      <c r="C30" s="104" t="e">
        <f>COUNTIFS(#REF!, "*Minor*",#REF!,"*Open*")</f>
        <v>#REF!</v>
      </c>
      <c r="D30" s="104" t="e">
        <f>COUNTIFS(#REF!, "*Minor*",#REF!,"*Resolved*")</f>
        <v>#REF!</v>
      </c>
      <c r="E30" s="104" t="e">
        <f>COUNTIFS(#REF!, "*Minor*",#REF!,"*Reopened*")</f>
        <v>#REF!</v>
      </c>
      <c r="F30" s="104" t="e">
        <f>COUNTIFS(#REF!, "*Minor*",#REF!,"*Closed*") + COUNTIFS(#REF!, "*Minor*",#REF!,"*Ready for client test*")</f>
        <v>#REF!</v>
      </c>
      <c r="G30" s="264"/>
      <c r="H30" s="265"/>
    </row>
    <row r="31" spans="1:12" ht="20.25" customHeight="1">
      <c r="A31" s="100"/>
      <c r="B31" s="99" t="s">
        <v>102</v>
      </c>
      <c r="C31" s="99" t="e">
        <f>SUM(C27:C30)</f>
        <v>#REF!</v>
      </c>
      <c r="D31" s="99">
        <v>0</v>
      </c>
      <c r="E31" s="99">
        <v>0</v>
      </c>
      <c r="F31" s="99" t="e">
        <f>SUM(F27:F30)</f>
        <v>#REF!</v>
      </c>
      <c r="G31" s="264"/>
      <c r="H31" s="265"/>
    </row>
    <row r="32" spans="1:12" ht="20.25" customHeight="1">
      <c r="A32" s="106"/>
      <c r="B32" s="107"/>
      <c r="C32" s="108"/>
      <c r="D32" s="108"/>
      <c r="E32" s="108"/>
      <c r="F32" s="108"/>
      <c r="G32" s="108"/>
      <c r="H32" s="108"/>
    </row>
    <row r="33" spans="1:12" ht="15">
      <c r="B33" s="105" t="s">
        <v>389</v>
      </c>
      <c r="C33" s="97"/>
      <c r="D33" s="97"/>
      <c r="E33" s="97"/>
      <c r="F33" s="97"/>
      <c r="G33" s="98"/>
    </row>
    <row r="34" spans="1:12" ht="18.75" customHeight="1">
      <c r="A34" s="99" t="s">
        <v>58</v>
      </c>
      <c r="B34" s="160" t="s">
        <v>390</v>
      </c>
      <c r="C34" s="160" t="s">
        <v>391</v>
      </c>
      <c r="D34" s="160" t="s">
        <v>392</v>
      </c>
      <c r="E34" s="160" t="s">
        <v>343</v>
      </c>
      <c r="F34" s="272" t="s">
        <v>346</v>
      </c>
      <c r="G34" s="273"/>
    </row>
    <row r="35" spans="1:12" s="125" customFormat="1">
      <c r="A35" s="121"/>
      <c r="B35" s="122" t="s">
        <v>393</v>
      </c>
      <c r="C35" s="126" t="s">
        <v>394</v>
      </c>
      <c r="D35" s="126" t="s">
        <v>395</v>
      </c>
      <c r="E35" s="126" t="s">
        <v>351</v>
      </c>
      <c r="F35" s="275"/>
      <c r="G35" s="276"/>
      <c r="H35" s="124"/>
      <c r="I35" s="124"/>
      <c r="J35" s="124"/>
      <c r="K35" s="124"/>
      <c r="L35" s="124"/>
    </row>
    <row r="36" spans="1:12">
      <c r="A36" s="100">
        <v>1</v>
      </c>
      <c r="B36" s="101" t="s">
        <v>331</v>
      </c>
      <c r="C36" s="104" t="s">
        <v>396</v>
      </c>
      <c r="D36" s="104" t="s">
        <v>388</v>
      </c>
      <c r="E36" s="104" t="s">
        <v>357</v>
      </c>
      <c r="F36" s="264"/>
      <c r="G36" s="265"/>
    </row>
    <row r="37" spans="1:12" ht="20.25" customHeight="1">
      <c r="A37" s="100">
        <v>2</v>
      </c>
      <c r="B37" s="101" t="s">
        <v>146</v>
      </c>
      <c r="C37" s="104" t="s">
        <v>397</v>
      </c>
      <c r="D37" s="104" t="s">
        <v>388</v>
      </c>
      <c r="E37" s="104" t="s">
        <v>357</v>
      </c>
      <c r="F37" s="264"/>
      <c r="G37" s="265"/>
    </row>
    <row r="38" spans="1:12" ht="20.25" customHeight="1">
      <c r="A38" s="106"/>
      <c r="B38" s="107"/>
      <c r="C38" s="108"/>
      <c r="D38" s="108"/>
      <c r="E38" s="108"/>
      <c r="F38" s="108"/>
      <c r="G38" s="108"/>
      <c r="H38" s="108"/>
    </row>
    <row r="39" spans="1:12" ht="21.75" customHeight="1">
      <c r="B39" s="269" t="s">
        <v>398</v>
      </c>
      <c r="C39" s="269"/>
      <c r="D39" s="94"/>
      <c r="E39" s="94"/>
      <c r="F39" s="94"/>
      <c r="G39" s="95"/>
      <c r="H39" s="95"/>
    </row>
    <row r="40" spans="1:12">
      <c r="B40" s="96" t="s">
        <v>399</v>
      </c>
      <c r="C40" s="97"/>
      <c r="D40" s="97"/>
      <c r="E40" s="97"/>
      <c r="F40" s="97"/>
      <c r="G40" s="98"/>
    </row>
    <row r="41" spans="1:12" ht="18.75" customHeight="1">
      <c r="A41" s="99" t="s">
        <v>58</v>
      </c>
      <c r="B41" s="160" t="s">
        <v>62</v>
      </c>
      <c r="C41" s="274" t="s">
        <v>400</v>
      </c>
      <c r="D41" s="274"/>
      <c r="E41" s="274" t="s">
        <v>401</v>
      </c>
      <c r="F41" s="274"/>
      <c r="G41" s="274"/>
      <c r="H41" s="99" t="s">
        <v>402</v>
      </c>
    </row>
    <row r="42" spans="1:12" ht="34.5" customHeight="1">
      <c r="A42" s="100">
        <v>1</v>
      </c>
      <c r="B42" s="161" t="s">
        <v>403</v>
      </c>
      <c r="C42" s="277" t="s">
        <v>404</v>
      </c>
      <c r="D42" s="277"/>
      <c r="E42" s="277" t="s">
        <v>405</v>
      </c>
      <c r="F42" s="277"/>
      <c r="G42" s="277"/>
      <c r="H42" s="109"/>
    </row>
    <row r="43" spans="1:12" ht="34.5" customHeight="1">
      <c r="A43" s="100">
        <v>2</v>
      </c>
      <c r="B43" s="161" t="s">
        <v>403</v>
      </c>
      <c r="C43" s="277" t="s">
        <v>404</v>
      </c>
      <c r="D43" s="277"/>
      <c r="E43" s="277" t="s">
        <v>405</v>
      </c>
      <c r="F43" s="277"/>
      <c r="G43" s="277"/>
      <c r="H43" s="109"/>
    </row>
    <row r="44" spans="1:12" ht="34.5" customHeight="1">
      <c r="A44" s="100">
        <v>3</v>
      </c>
      <c r="B44" s="161" t="s">
        <v>403</v>
      </c>
      <c r="C44" s="277" t="s">
        <v>404</v>
      </c>
      <c r="D44" s="277"/>
      <c r="E44" s="277" t="s">
        <v>405</v>
      </c>
      <c r="F44" s="277"/>
      <c r="G44" s="277"/>
      <c r="H44" s="109"/>
    </row>
    <row r="45" spans="1:12">
      <c r="B45" s="110"/>
      <c r="C45" s="110"/>
      <c r="D45" s="110"/>
      <c r="E45" s="111"/>
      <c r="F45" s="97"/>
      <c r="G45" s="98"/>
    </row>
    <row r="46" spans="1:12" ht="21.75" customHeight="1">
      <c r="B46" s="269" t="s">
        <v>406</v>
      </c>
      <c r="C46" s="269"/>
      <c r="D46" s="94"/>
      <c r="E46" s="94"/>
      <c r="F46" s="94"/>
      <c r="G46" s="95"/>
      <c r="H46" s="95"/>
    </row>
    <row r="47" spans="1:12">
      <c r="B47" s="96" t="s">
        <v>407</v>
      </c>
      <c r="C47" s="110"/>
      <c r="D47" s="110"/>
      <c r="E47" s="111"/>
      <c r="F47" s="97"/>
      <c r="G47" s="98"/>
    </row>
    <row r="48" spans="1:12" s="113" customFormat="1" ht="21" customHeight="1">
      <c r="A48" s="280" t="s">
        <v>58</v>
      </c>
      <c r="B48" s="282" t="s">
        <v>408</v>
      </c>
      <c r="C48" s="272" t="s">
        <v>409</v>
      </c>
      <c r="D48" s="284"/>
      <c r="E48" s="284"/>
      <c r="F48" s="273"/>
      <c r="G48" s="285" t="s">
        <v>376</v>
      </c>
      <c r="H48" s="285" t="s">
        <v>408</v>
      </c>
      <c r="I48" s="278" t="s">
        <v>410</v>
      </c>
      <c r="J48" s="112"/>
      <c r="K48" s="112"/>
      <c r="L48" s="112"/>
    </row>
    <row r="49" spans="1:9">
      <c r="A49" s="281"/>
      <c r="B49" s="283"/>
      <c r="C49" s="114" t="s">
        <v>385</v>
      </c>
      <c r="D49" s="114" t="s">
        <v>386</v>
      </c>
      <c r="E49" s="115" t="s">
        <v>387</v>
      </c>
      <c r="F49" s="115" t="s">
        <v>388</v>
      </c>
      <c r="G49" s="286"/>
      <c r="H49" s="286"/>
      <c r="I49" s="279"/>
    </row>
    <row r="50" spans="1:9" ht="38.25">
      <c r="A50" s="281"/>
      <c r="B50" s="283"/>
      <c r="C50" s="128" t="s">
        <v>411</v>
      </c>
      <c r="D50" s="128" t="s">
        <v>412</v>
      </c>
      <c r="E50" s="128" t="s">
        <v>413</v>
      </c>
      <c r="F50" s="128" t="s">
        <v>414</v>
      </c>
      <c r="G50" s="127" t="s">
        <v>415</v>
      </c>
      <c r="H50" s="127" t="s">
        <v>416</v>
      </c>
      <c r="I50" s="127" t="s">
        <v>416</v>
      </c>
    </row>
    <row r="51" spans="1:9" ht="38.25">
      <c r="A51" s="100">
        <v>1</v>
      </c>
      <c r="B51" s="121" t="s">
        <v>417</v>
      </c>
      <c r="C51" s="128" t="s">
        <v>411</v>
      </c>
      <c r="D51" s="128" t="s">
        <v>412</v>
      </c>
      <c r="E51" s="128" t="s">
        <v>413</v>
      </c>
      <c r="F51" s="128" t="s">
        <v>414</v>
      </c>
      <c r="G51" s="116" t="s">
        <v>415</v>
      </c>
      <c r="H51" s="116" t="s">
        <v>416</v>
      </c>
      <c r="I51" s="116" t="s">
        <v>416</v>
      </c>
    </row>
    <row r="52" spans="1:9">
      <c r="A52" s="100">
        <v>2</v>
      </c>
      <c r="B52" s="100" t="s">
        <v>65</v>
      </c>
      <c r="C52" s="116">
        <v>0</v>
      </c>
      <c r="D52" s="116">
        <v>0</v>
      </c>
      <c r="E52" s="116">
        <v>0</v>
      </c>
      <c r="F52" s="116" t="e">
        <f>SUM(C31:E31)</f>
        <v>#REF!</v>
      </c>
      <c r="G52" s="129">
        <f>D21</f>
        <v>1</v>
      </c>
      <c r="H52" s="116" t="s">
        <v>416</v>
      </c>
      <c r="I52" s="116" t="s">
        <v>416</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2.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Assignment 1</vt:lpstr>
      <vt:lpstr>User Story 2</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HP</cp:lastModifiedBy>
  <cp:revision/>
  <dcterms:created xsi:type="dcterms:W3CDTF">2016-08-15T09:08:57Z</dcterms:created>
  <dcterms:modified xsi:type="dcterms:W3CDTF">2022-10-13T02:43:20Z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