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8_{DA208E6A-D5EA-4210-9B5B-92262476A517}" xr6:coauthVersionLast="47" xr6:coauthVersionMax="47" xr10:uidLastSave="{00000000-0000-0000-0000-000000000000}"/>
  <bookViews>
    <workbookView xWindow="-110" yWindow="-110" windowWidth="19420" windowHeight="103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8" i="11" l="1"/>
  <c r="F15" i="11"/>
  <c r="E16" i="11" s="1"/>
  <c r="F16" i="11" s="1"/>
  <c r="F13" i="11"/>
  <c r="H7" i="11"/>
  <c r="E9" i="11" l="1"/>
  <c r="H16" i="11" l="1"/>
  <c r="F9" i="11"/>
  <c r="E10" i="11" s="1"/>
  <c r="I5" i="11"/>
  <c r="H20" i="11"/>
  <c r="H19" i="11"/>
  <c r="H17" i="11"/>
  <c r="H15" i="11"/>
  <c r="H14" i="11"/>
  <c r="H11" i="11"/>
  <c r="H8" i="11"/>
  <c r="H9" i="11" l="1"/>
  <c r="I6" i="11"/>
  <c r="H18" i="11" l="1"/>
  <c r="H10" i="11"/>
  <c r="H12" i="11"/>
  <c r="J5" i="11"/>
  <c r="K5" i="11" s="1"/>
  <c r="L5" i="11" s="1"/>
  <c r="M5" i="11" s="1"/>
  <c r="N5" i="11" s="1"/>
  <c r="O5" i="11" s="1"/>
  <c r="P5" i="11" s="1"/>
  <c r="I4" i="11"/>
  <c r="H13"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N5" i="11"/>
  <c r="BM4" i="11"/>
  <c r="BL6" i="11"/>
  <c r="AG6" i="11"/>
  <c r="BN6" i="11" l="1"/>
  <c r="BO5" i="11"/>
  <c r="AH6" i="11"/>
  <c r="BP5" i="11" l="1"/>
  <c r="BO6" i="11"/>
  <c r="AI6" i="11"/>
  <c r="BP6" i="11" l="1"/>
  <c r="BQ5" i="11"/>
  <c r="AJ6" i="11"/>
  <c r="BQ6" i="11" l="1"/>
  <c r="BR5" i="11"/>
  <c r="AK6" i="11"/>
  <c r="BR6" i="11" l="1"/>
  <c r="BS5" i="11"/>
  <c r="AL6" i="11"/>
  <c r="BS6" i="11" l="1"/>
  <c r="BT5" i="11"/>
  <c r="AM6" i="11"/>
  <c r="BU5" i="11" l="1"/>
  <c r="BT4" i="11"/>
  <c r="BT6" i="11"/>
  <c r="AN6" i="11"/>
  <c r="BV5" i="11" l="1"/>
  <c r="BU6" i="11"/>
  <c r="AO6" i="11"/>
  <c r="BW5" i="11" l="1"/>
  <c r="BV6" i="11"/>
  <c r="AP6" i="11"/>
  <c r="BW6" i="11" l="1"/>
  <c r="BX5" i="11"/>
  <c r="AQ6" i="11"/>
  <c r="BY5" i="11" l="1"/>
  <c r="BX6" i="11"/>
  <c r="AR6" i="11"/>
  <c r="BY6" i="11" l="1"/>
  <c r="BZ5" i="11"/>
  <c r="BZ6" i="11" l="1"/>
  <c r="CA5" i="11"/>
  <c r="CA6" i="11" l="1"/>
  <c r="CB5" i="11"/>
  <c r="CA4" i="11"/>
  <c r="CB6" i="11" l="1"/>
  <c r="CC5" i="11"/>
  <c r="CC6" i="11" l="1"/>
  <c r="CD5" i="11"/>
  <c r="CD6" i="11" l="1"/>
  <c r="CE5" i="11"/>
  <c r="CE6" i="11" l="1"/>
  <c r="CF5" i="11"/>
  <c r="CF6" i="11" l="1"/>
  <c r="CG5" i="11"/>
  <c r="CG6" i="11" s="1"/>
</calcChain>
</file>

<file path=xl/sharedStrings.xml><?xml version="1.0" encoding="utf-8"?>
<sst xmlns="http://schemas.openxmlformats.org/spreadsheetml/2006/main" count="62" uniqueCount="59">
  <si>
    <t>Phase 2 Title</t>
  </si>
  <si>
    <t>Insert new rows ABOVE this one</t>
  </si>
  <si>
    <t>Project Start:</t>
  </si>
  <si>
    <t>PROGRESS</t>
  </si>
  <si>
    <t>Project Management Templates</t>
  </si>
  <si>
    <t>START</t>
  </si>
  <si>
    <t>END</t>
  </si>
  <si>
    <t>DAYS</t>
  </si>
  <si>
    <t>Display Week: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</si>
  <si>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</si>
  <si>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</si>
  <si>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</si>
  <si>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</si>
  <si>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</si>
  <si>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</si>
  <si>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</si>
  <si>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</si>
  <si>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</si>
  <si>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</si>
  <si>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</si>
  <si>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</si>
  <si>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</si>
  <si>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</si>
  <si>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</si>
  <si>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</si>
  <si>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</si>
  <si>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</si>
  <si>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</si>
  <si>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</si>
  <si>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</si>
  <si>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</si>
  <si>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</si>
  <si>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</si>
  <si>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</si>
  <si>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</si>
  <si>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</si>
  <si>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</si>
  <si>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</si>
  <si>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</si>
  <si>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Phase 1 Inception</t>
  </si>
  <si>
    <t>BUILDING WEBSITE FITUS</t>
  </si>
  <si>
    <t>GROUP 104</t>
  </si>
  <si>
    <t>TRAN HOANG LAM</t>
  </si>
  <si>
    <t>OBJECTIVES</t>
  </si>
  <si>
    <t xml:space="preserve">PA1 </t>
  </si>
  <si>
    <t xml:space="preserve">PA0 </t>
  </si>
  <si>
    <t>Project Plan, Vision Document, Weekly Report</t>
  </si>
  <si>
    <t>Project Proposal, Weekly Report</t>
  </si>
  <si>
    <t>PA2</t>
  </si>
  <si>
    <t>PA3</t>
  </si>
  <si>
    <t>PA4</t>
  </si>
  <si>
    <t>PA5</t>
  </si>
  <si>
    <t>Revised project plan, Detailed vision document, use-case model, use-case specification, weekly report</t>
  </si>
  <si>
    <t>Use-case specification 2nd submission, Define software architecture, Class diagrams, Weekly report</t>
  </si>
  <si>
    <t>SPRINT</t>
  </si>
  <si>
    <t>Revise SAD, UI Prototype, Weekly report</t>
  </si>
  <si>
    <t>Implementation, Test plan and test cases, Weekly report</t>
  </si>
  <si>
    <t>PA6</t>
  </si>
  <si>
    <t>Test case execution and test report, Automated testing, Project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</si>
</sst>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23"/>
  <sheetViews>
    <sheetView showGridLines="0" tabSelected="1" showRuler="0" zoomScaleNormal="100" zoomScalePageLayoutView="70" workbookViewId="0">
      <pane ySplit="6" topLeftCell="A17" activePane="bottomLeft" state="frozen"/>
      <selection pane="bottomLeft" activeCell="E5" sqref="E5"/>
    </sheetView>
  </sheetViews>
  <sheetFormatPr defaultRowHeight="30" customHeight="1" x14ac:dyDescent="0.35"/>
  <cols>
    <col min="1" max="1" width="2.6328125" style="58" customWidth="1"/>
    <col min="2" max="2" width="19.81640625" customWidth="1"/>
    <col min="3" max="3" width="30.6328125" customWidth="1"/>
    <col min="4" max="4" width="10.6328125" customWidth="1"/>
    <col min="5" max="5" width="10.453125" style="5" customWidth="1"/>
    <col min="6" max="6" width="10.453125" customWidth="1"/>
    <col min="7" max="7" width="2.6328125" customWidth="1"/>
    <col min="8" max="8" width="6.08984375" hidden="1" customWidth="1"/>
    <col min="9" max="85" width="2.54296875" customWidth="1"/>
    <col min="90" max="91" width="10.36328125"/>
  </cols>
  <sheetData>
    <row r="1" spans="1:85" ht="30" customHeight="1" x14ac:dyDescent="0.65">
      <c r="A1" s="59" t="s">
        <v>29</v>
      </c>
      <c r="B1" s="62" t="s">
        <v>40</v>
      </c>
      <c r="C1" s="1"/>
      <c r="D1" s="2"/>
      <c r="E1" s="4"/>
      <c r="F1" s="47"/>
      <c r="H1" s="2"/>
      <c r="I1" s="85" t="s">
        <v>12</v>
      </c>
    </row>
    <row r="2" spans="1:85" ht="30" customHeight="1" x14ac:dyDescent="0.45">
      <c r="A2" s="58" t="s">
        <v>25</v>
      </c>
      <c r="B2" s="63" t="s">
        <v>41</v>
      </c>
      <c r="I2" s="86" t="s">
        <v>17</v>
      </c>
    </row>
    <row r="3" spans="1:85" ht="30" customHeight="1" x14ac:dyDescent="0.35">
      <c r="A3" s="58" t="s">
        <v>36</v>
      </c>
      <c r="B3" s="64" t="s">
        <v>42</v>
      </c>
      <c r="C3" s="92" t="s">
        <v>2</v>
      </c>
      <c r="D3" s="93"/>
      <c r="E3" s="91">
        <v>45082</v>
      </c>
      <c r="F3" s="91"/>
    </row>
    <row r="4" spans="1:85" ht="30" customHeight="1" x14ac:dyDescent="0.35">
      <c r="A4" s="59" t="s">
        <v>30</v>
      </c>
      <c r="C4" s="92" t="s">
        <v>8</v>
      </c>
      <c r="D4" s="93"/>
      <c r="E4" s="7">
        <v>1</v>
      </c>
      <c r="I4" s="88">
        <f>I5</f>
        <v>45082</v>
      </c>
      <c r="J4" s="89"/>
      <c r="K4" s="89"/>
      <c r="L4" s="89"/>
      <c r="M4" s="89"/>
      <c r="N4" s="89"/>
      <c r="O4" s="90"/>
      <c r="P4" s="88">
        <f>P5</f>
        <v>45089</v>
      </c>
      <c r="Q4" s="89"/>
      <c r="R4" s="89"/>
      <c r="S4" s="89"/>
      <c r="T4" s="89"/>
      <c r="U4" s="89"/>
      <c r="V4" s="90"/>
      <c r="W4" s="88">
        <f>W5</f>
        <v>45096</v>
      </c>
      <c r="X4" s="89"/>
      <c r="Y4" s="89"/>
      <c r="Z4" s="89"/>
      <c r="AA4" s="89"/>
      <c r="AB4" s="89"/>
      <c r="AC4" s="90"/>
      <c r="AD4" s="88">
        <f>AD5</f>
        <v>45103</v>
      </c>
      <c r="AE4" s="89"/>
      <c r="AF4" s="89"/>
      <c r="AG4" s="89"/>
      <c r="AH4" s="89"/>
      <c r="AI4" s="89"/>
      <c r="AJ4" s="90"/>
      <c r="AK4" s="88">
        <f>AK5</f>
        <v>45110</v>
      </c>
      <c r="AL4" s="89"/>
      <c r="AM4" s="89"/>
      <c r="AN4" s="89"/>
      <c r="AO4" s="89"/>
      <c r="AP4" s="89"/>
      <c r="AQ4" s="90"/>
      <c r="AR4" s="88">
        <f>AR5</f>
        <v>45117</v>
      </c>
      <c r="AS4" s="89"/>
      <c r="AT4" s="89"/>
      <c r="AU4" s="89"/>
      <c r="AV4" s="89"/>
      <c r="AW4" s="89"/>
      <c r="AX4" s="90"/>
      <c r="AY4" s="88">
        <f>AY5</f>
        <v>45124</v>
      </c>
      <c r="AZ4" s="89"/>
      <c r="BA4" s="89"/>
      <c r="BB4" s="89"/>
      <c r="BC4" s="89"/>
      <c r="BD4" s="89"/>
      <c r="BE4" s="90"/>
      <c r="BF4" s="88">
        <f>BF5</f>
        <v>45131</v>
      </c>
      <c r="BG4" s="89"/>
      <c r="BH4" s="89"/>
      <c r="BI4" s="89"/>
      <c r="BJ4" s="89"/>
      <c r="BK4" s="89"/>
      <c r="BL4" s="90"/>
      <c r="BM4" s="88">
        <f>BM5</f>
        <v>45138</v>
      </c>
      <c r="BN4" s="89"/>
      <c r="BO4" s="89"/>
      <c r="BP4" s="89"/>
      <c r="BQ4" s="89"/>
      <c r="BR4" s="89"/>
      <c r="BS4" s="90"/>
      <c r="BT4" s="88">
        <f>BT5</f>
        <v>45145</v>
      </c>
      <c r="BU4" s="89"/>
      <c r="BV4" s="89"/>
      <c r="BW4" s="89"/>
      <c r="BX4" s="89"/>
      <c r="BY4" s="89"/>
      <c r="BZ4" s="90"/>
      <c r="CA4" s="88">
        <f>CA5</f>
        <v>45152</v>
      </c>
      <c r="CB4" s="89"/>
      <c r="CC4" s="89"/>
      <c r="CD4" s="89"/>
      <c r="CE4" s="89"/>
      <c r="CF4" s="89"/>
      <c r="CG4" s="90"/>
    </row>
    <row r="5" spans="1:85" ht="15" customHeight="1" x14ac:dyDescent="0.35">
      <c r="A5" s="59" t="s">
        <v>31</v>
      </c>
      <c r="B5" s="84"/>
      <c r="C5" s="84"/>
      <c r="D5" s="84"/>
      <c r="E5" s="84"/>
      <c r="F5" s="84"/>
      <c r="G5" s="84"/>
      <c r="I5" s="11">
        <f>Project_Start-WEEKDAY(Project_Start,1)+2+7*(Display_Week-1)</f>
        <v>45082</v>
      </c>
      <c r="J5" s="10">
        <f>I5+1</f>
        <v>45083</v>
      </c>
      <c r="K5" s="10">
        <f t="shared" ref="K5:AX5" si="0">J5+1</f>
        <v>45084</v>
      </c>
      <c r="L5" s="10">
        <f t="shared" si="0"/>
        <v>45085</v>
      </c>
      <c r="M5" s="10">
        <f t="shared" si="0"/>
        <v>45086</v>
      </c>
      <c r="N5" s="10">
        <f t="shared" si="0"/>
        <v>45087</v>
      </c>
      <c r="O5" s="12">
        <f t="shared" si="0"/>
        <v>45088</v>
      </c>
      <c r="P5" s="11">
        <f>O5+1</f>
        <v>45089</v>
      </c>
      <c r="Q5" s="10">
        <f>P5+1</f>
        <v>45090</v>
      </c>
      <c r="R5" s="10">
        <f t="shared" si="0"/>
        <v>45091</v>
      </c>
      <c r="S5" s="10">
        <f t="shared" si="0"/>
        <v>45092</v>
      </c>
      <c r="T5" s="10">
        <f t="shared" si="0"/>
        <v>45093</v>
      </c>
      <c r="U5" s="10">
        <f t="shared" si="0"/>
        <v>45094</v>
      </c>
      <c r="V5" s="12">
        <f t="shared" si="0"/>
        <v>45095</v>
      </c>
      <c r="W5" s="11">
        <f>V5+1</f>
        <v>45096</v>
      </c>
      <c r="X5" s="10">
        <f>W5+1</f>
        <v>45097</v>
      </c>
      <c r="Y5" s="10">
        <f t="shared" si="0"/>
        <v>45098</v>
      </c>
      <c r="Z5" s="10">
        <f t="shared" si="0"/>
        <v>45099</v>
      </c>
      <c r="AA5" s="10">
        <f t="shared" si="0"/>
        <v>45100</v>
      </c>
      <c r="AB5" s="10">
        <f t="shared" si="0"/>
        <v>45101</v>
      </c>
      <c r="AC5" s="12">
        <f t="shared" si="0"/>
        <v>45102</v>
      </c>
      <c r="AD5" s="11">
        <f>AC5+1</f>
        <v>45103</v>
      </c>
      <c r="AE5" s="10">
        <f>AD5+1</f>
        <v>45104</v>
      </c>
      <c r="AF5" s="10">
        <f t="shared" si="0"/>
        <v>45105</v>
      </c>
      <c r="AG5" s="10">
        <f t="shared" si="0"/>
        <v>45106</v>
      </c>
      <c r="AH5" s="10">
        <f t="shared" si="0"/>
        <v>45107</v>
      </c>
      <c r="AI5" s="10">
        <f t="shared" si="0"/>
        <v>45108</v>
      </c>
      <c r="AJ5" s="12">
        <f t="shared" si="0"/>
        <v>45109</v>
      </c>
      <c r="AK5" s="11">
        <f>AJ5+1</f>
        <v>45110</v>
      </c>
      <c r="AL5" s="10">
        <f>AK5+1</f>
        <v>45111</v>
      </c>
      <c r="AM5" s="10">
        <f t="shared" si="0"/>
        <v>45112</v>
      </c>
      <c r="AN5" s="10">
        <f t="shared" si="0"/>
        <v>45113</v>
      </c>
      <c r="AO5" s="10">
        <f t="shared" si="0"/>
        <v>45114</v>
      </c>
      <c r="AP5" s="10">
        <f t="shared" si="0"/>
        <v>45115</v>
      </c>
      <c r="AQ5" s="12">
        <f t="shared" si="0"/>
        <v>45116</v>
      </c>
      <c r="AR5" s="11">
        <f>AQ5+1</f>
        <v>45117</v>
      </c>
      <c r="AS5" s="10">
        <f>AR5+1</f>
        <v>45118</v>
      </c>
      <c r="AT5" s="10">
        <f t="shared" si="0"/>
        <v>45119</v>
      </c>
      <c r="AU5" s="10">
        <f t="shared" si="0"/>
        <v>45120</v>
      </c>
      <c r="AV5" s="10">
        <f t="shared" si="0"/>
        <v>45121</v>
      </c>
      <c r="AW5" s="10">
        <f t="shared" si="0"/>
        <v>45122</v>
      </c>
      <c r="AX5" s="12">
        <f t="shared" si="0"/>
        <v>45123</v>
      </c>
      <c r="AY5" s="11">
        <f t="shared" ref="AY5:BL5" si="1">AX5+1</f>
        <v>45124</v>
      </c>
      <c r="AZ5" s="10">
        <f t="shared" si="1"/>
        <v>45125</v>
      </c>
      <c r="BA5" s="10">
        <f t="shared" si="1"/>
        <v>45126</v>
      </c>
      <c r="BB5" s="10">
        <f t="shared" si="1"/>
        <v>45127</v>
      </c>
      <c r="BC5" s="10">
        <f t="shared" si="1"/>
        <v>45128</v>
      </c>
      <c r="BD5" s="10">
        <f t="shared" si="1"/>
        <v>45129</v>
      </c>
      <c r="BE5" s="12">
        <f t="shared" si="1"/>
        <v>45130</v>
      </c>
      <c r="BF5" s="11">
        <f t="shared" si="1"/>
        <v>45131</v>
      </c>
      <c r="BG5" s="10">
        <f t="shared" si="1"/>
        <v>45132</v>
      </c>
      <c r="BH5" s="10">
        <f t="shared" si="1"/>
        <v>45133</v>
      </c>
      <c r="BI5" s="10">
        <f t="shared" si="1"/>
        <v>45134</v>
      </c>
      <c r="BJ5" s="10">
        <f t="shared" si="1"/>
        <v>45135</v>
      </c>
      <c r="BK5" s="10">
        <f t="shared" si="1"/>
        <v>45136</v>
      </c>
      <c r="BL5" s="12">
        <f t="shared" si="1"/>
        <v>45137</v>
      </c>
      <c r="BM5" s="11">
        <f t="shared" ref="BM5:BS5" si="2">BL5+1</f>
        <v>45138</v>
      </c>
      <c r="BN5" s="10">
        <f t="shared" si="2"/>
        <v>45139</v>
      </c>
      <c r="BO5" s="10">
        <f t="shared" si="2"/>
        <v>45140</v>
      </c>
      <c r="BP5" s="10">
        <f t="shared" si="2"/>
        <v>45141</v>
      </c>
      <c r="BQ5" s="10">
        <f t="shared" si="2"/>
        <v>45142</v>
      </c>
      <c r="BR5" s="10">
        <f t="shared" si="2"/>
        <v>45143</v>
      </c>
      <c r="BS5" s="12">
        <f t="shared" si="2"/>
        <v>45144</v>
      </c>
      <c r="BT5" s="11">
        <f t="shared" ref="BT5:CG5" si="3">BS5+1</f>
        <v>45145</v>
      </c>
      <c r="BU5" s="10">
        <f t="shared" si="3"/>
        <v>45146</v>
      </c>
      <c r="BV5" s="10">
        <f t="shared" si="3"/>
        <v>45147</v>
      </c>
      <c r="BW5" s="10">
        <f t="shared" si="3"/>
        <v>45148</v>
      </c>
      <c r="BX5" s="10">
        <f t="shared" si="3"/>
        <v>45149</v>
      </c>
      <c r="BY5" s="10">
        <f t="shared" si="3"/>
        <v>45150</v>
      </c>
      <c r="BZ5" s="12">
        <f t="shared" si="3"/>
        <v>45151</v>
      </c>
      <c r="CA5" s="11">
        <f t="shared" si="3"/>
        <v>45152</v>
      </c>
      <c r="CB5" s="10">
        <f t="shared" si="3"/>
        <v>45153</v>
      </c>
      <c r="CC5" s="10">
        <f t="shared" si="3"/>
        <v>45154</v>
      </c>
      <c r="CD5" s="10">
        <f t="shared" si="3"/>
        <v>45155</v>
      </c>
      <c r="CE5" s="10">
        <f t="shared" si="3"/>
        <v>45156</v>
      </c>
      <c r="CF5" s="10">
        <f t="shared" si="3"/>
        <v>45157</v>
      </c>
      <c r="CG5" s="12">
        <f t="shared" si="3"/>
        <v>45158</v>
      </c>
    </row>
    <row r="6" spans="1:85" ht="30" customHeight="1" thickBot="1" x14ac:dyDescent="0.4">
      <c r="A6" s="59" t="s">
        <v>32</v>
      </c>
      <c r="B6" s="8" t="s">
        <v>54</v>
      </c>
      <c r="C6" s="9" t="s">
        <v>43</v>
      </c>
      <c r="D6" s="9" t="s">
        <v>3</v>
      </c>
      <c r="E6" s="9" t="s">
        <v>5</v>
      </c>
      <c r="F6" s="9" t="s">
        <v>6</v>
      </c>
      <c r="G6" s="9"/>
      <c r="H6" s="9" t="s">
        <v>7</v>
      </c>
      <c r="I6" s="13" t="str">
        <f>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c r="BM6" s="13" t="str">
        <f t="shared" ref="BM6:BS6" si="6">LEFT(TEXT(BM5,"ddd"),1)</f>
        <v>M</v>
      </c>
      <c r="BN6" s="13" t="str">
        <f t="shared" si="6"/>
        <v>T</v>
      </c>
      <c r="BO6" s="13" t="str">
        <f t="shared" si="6"/>
        <v>W</v>
      </c>
      <c r="BP6" s="13" t="str">
        <f t="shared" si="6"/>
        <v>T</v>
      </c>
      <c r="BQ6" s="13" t="str">
        <f t="shared" si="6"/>
        <v>F</v>
      </c>
      <c r="BR6" s="13" t="str">
        <f t="shared" si="6"/>
        <v>S</v>
      </c>
      <c r="BS6" s="13" t="str">
        <f t="shared" si="6"/>
        <v>S</v>
      </c>
      <c r="BT6" s="13" t="str">
        <f t="shared" ref="BT6:CG6" si="7">LEFT(TEXT(BT5,"ddd"),1)</f>
        <v>M</v>
      </c>
      <c r="BU6" s="13" t="str">
        <f t="shared" si="7"/>
        <v>T</v>
      </c>
      <c r="BV6" s="13" t="str">
        <f t="shared" si="7"/>
        <v>W</v>
      </c>
      <c r="BW6" s="13" t="str">
        <f t="shared" si="7"/>
        <v>T</v>
      </c>
      <c r="BX6" s="13" t="str">
        <f t="shared" si="7"/>
        <v>F</v>
      </c>
      <c r="BY6" s="13" t="str">
        <f t="shared" si="7"/>
        <v>S</v>
      </c>
      <c r="BZ6" s="13" t="str">
        <f t="shared" si="7"/>
        <v>S</v>
      </c>
      <c r="CA6" s="13" t="str">
        <f t="shared" si="7"/>
        <v>M</v>
      </c>
      <c r="CB6" s="13" t="str">
        <f t="shared" si="7"/>
        <v>T</v>
      </c>
      <c r="CC6" s="13" t="str">
        <f t="shared" si="7"/>
        <v>W</v>
      </c>
      <c r="CD6" s="13" t="str">
        <f t="shared" si="7"/>
        <v>T</v>
      </c>
      <c r="CE6" s="13" t="str">
        <f t="shared" si="7"/>
        <v>F</v>
      </c>
      <c r="CF6" s="13" t="str">
        <f t="shared" si="7"/>
        <v>S</v>
      </c>
      <c r="CG6" s="13" t="str">
        <f t="shared" si="7"/>
        <v>S</v>
      </c>
    </row>
    <row r="7" spans="1:85" ht="30" hidden="1" customHeight="1" thickBot="1" x14ac:dyDescent="0.4">
      <c r="A7" s="58" t="s">
        <v>37</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row>
    <row r="8" spans="1:85" s="3" customFormat="1" ht="30" customHeight="1" thickBot="1" x14ac:dyDescent="0.4">
      <c r="A8" s="59" t="s">
        <v>33</v>
      </c>
      <c r="B8" s="18" t="s">
        <v>39</v>
      </c>
      <c r="C8" s="70"/>
      <c r="D8" s="19"/>
      <c r="E8" s="20"/>
      <c r="F8" s="21"/>
      <c r="G8" s="17"/>
      <c r="H8" s="17" t="str">
        <f t="shared" ref="H8:H20" si="8">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row>
    <row r="9" spans="1:85" s="3" customFormat="1" ht="30" customHeight="1" thickBot="1" x14ac:dyDescent="0.4">
      <c r="A9" s="59" t="s">
        <v>38</v>
      </c>
      <c r="B9" s="79" t="s">
        <v>45</v>
      </c>
      <c r="C9" s="71" t="s">
        <v>47</v>
      </c>
      <c r="D9" s="22">
        <v>1</v>
      </c>
      <c r="E9" s="65">
        <f>Project_Start</f>
        <v>45082</v>
      </c>
      <c r="F9" s="65">
        <f>E9+5</f>
        <v>45087</v>
      </c>
      <c r="G9" s="17"/>
      <c r="H9" s="17">
        <f t="shared" si="8"/>
        <v>6</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row>
    <row r="10" spans="1:85" s="3" customFormat="1" ht="30" customHeight="1" thickBot="1" x14ac:dyDescent="0.4">
      <c r="A10" s="59" t="s">
        <v>34</v>
      </c>
      <c r="B10" s="79" t="s">
        <v>44</v>
      </c>
      <c r="C10" s="71" t="s">
        <v>46</v>
      </c>
      <c r="D10" s="22">
        <v>1</v>
      </c>
      <c r="E10" s="65">
        <f>F9</f>
        <v>45087</v>
      </c>
      <c r="F10" s="65">
        <v>45101</v>
      </c>
      <c r="G10" s="17"/>
      <c r="H10" s="17">
        <f t="shared" si="8"/>
        <v>15</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spans="1:85" s="3" customFormat="1" ht="30" customHeight="1" thickBot="1" x14ac:dyDescent="0.4">
      <c r="A11" s="59" t="s">
        <v>35</v>
      </c>
      <c r="B11" s="23" t="s">
        <v>0</v>
      </c>
      <c r="C11" s="72"/>
      <c r="D11" s="24"/>
      <c r="E11" s="25"/>
      <c r="F11" s="26"/>
      <c r="G11" s="17"/>
      <c r="H11" s="17" t="str">
        <f t="shared" si="8"/>
        <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row>
    <row r="12" spans="1:85" s="3" customFormat="1" ht="30" customHeight="1" thickBot="1" x14ac:dyDescent="0.4">
      <c r="A12" s="59"/>
      <c r="B12" s="80" t="s">
        <v>48</v>
      </c>
      <c r="C12" s="73" t="s">
        <v>52</v>
      </c>
      <c r="D12" s="27">
        <v>0.3</v>
      </c>
      <c r="E12" s="66">
        <v>45101</v>
      </c>
      <c r="F12" s="66">
        <v>45115</v>
      </c>
      <c r="G12" s="17"/>
      <c r="H12" s="17">
        <f t="shared" si="8"/>
        <v>15</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row>
    <row r="13" spans="1:85" s="3" customFormat="1" ht="30" customHeight="1" thickBot="1" x14ac:dyDescent="0.4">
      <c r="A13" s="58"/>
      <c r="B13" s="80" t="s">
        <v>49</v>
      </c>
      <c r="C13" s="73" t="s">
        <v>53</v>
      </c>
      <c r="D13" s="27">
        <v>0</v>
      </c>
      <c r="E13" s="66">
        <v>45115</v>
      </c>
      <c r="F13" s="66">
        <f>E13+14</f>
        <v>45129</v>
      </c>
      <c r="G13" s="17"/>
      <c r="H13" s="17">
        <f t="shared" si="8"/>
        <v>15</v>
      </c>
      <c r="I13" s="44"/>
      <c r="J13" s="44"/>
      <c r="K13" s="44"/>
      <c r="L13" s="44"/>
      <c r="M13" s="44"/>
      <c r="N13" s="44"/>
      <c r="O13" s="44"/>
      <c r="P13" s="44"/>
      <c r="Q13" s="44"/>
      <c r="R13" s="44"/>
      <c r="S13" s="44"/>
      <c r="T13" s="44"/>
      <c r="U13" s="45"/>
      <c r="V13" s="45"/>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row>
    <row r="14" spans="1:85" s="3" customFormat="1" ht="30" customHeight="1" thickBot="1" x14ac:dyDescent="0.4">
      <c r="A14" s="58" t="s">
        <v>26</v>
      </c>
      <c r="B14" s="28" t="s">
        <v>9</v>
      </c>
      <c r="C14" s="74"/>
      <c r="D14" s="29"/>
      <c r="E14" s="30"/>
      <c r="F14" s="31"/>
      <c r="G14" s="17"/>
      <c r="H14" s="17" t="str">
        <f t="shared" si="8"/>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row>
    <row r="15" spans="1:85" s="3" customFormat="1" ht="30" customHeight="1" thickBot="1" x14ac:dyDescent="0.4">
      <c r="A15" s="58"/>
      <c r="B15" s="81" t="s">
        <v>50</v>
      </c>
      <c r="C15" s="75" t="s">
        <v>55</v>
      </c>
      <c r="D15" s="32">
        <v>0</v>
      </c>
      <c r="E15" s="67">
        <v>45129</v>
      </c>
      <c r="F15" s="67">
        <f>E15+14</f>
        <v>45143</v>
      </c>
      <c r="G15" s="17"/>
      <c r="H15" s="17">
        <f t="shared" si="8"/>
        <v>15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row>
    <row r="16" spans="1:85" s="3" customFormat="1" ht="30" customHeight="1" thickBot="1" x14ac:dyDescent="0.4">
      <c r="A16" s="58"/>
      <c r="B16" s="81" t="s">
        <v>51</v>
      </c>
      <c r="C16" s="75" t="s">
        <v>56</v>
      </c>
      <c r="D16" s="32">
        <v>0</v>
      </c>
      <c r="E16" s="67">
        <f>F15</f>
        <v>45143</v>
      </c>
      <c r="F16" s="67">
        <f>E16+14</f>
        <v>45157</v>
      </c>
      <c r="G16" s="17"/>
      <c r="H16" s="17">
        <f t="shared" si="8"/>
        <v>15</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row>
    <row r="17" spans="1:85" s="3" customFormat="1" ht="30" customHeight="1" thickBot="1" x14ac:dyDescent="0.4">
      <c r="A17" s="58" t="s">
        <v>26</v>
      </c>
      <c r="B17" s="33" t="s">
        <v>21</v>
      </c>
      <c r="C17" s="76"/>
      <c r="D17" s="34"/>
      <c r="E17" s="35"/>
      <c r="F17" s="36"/>
      <c r="G17" s="17"/>
      <c r="H17" s="17" t="str">
        <f t="shared" si="8"/>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row>
    <row r="18" spans="1:85" s="3" customFormat="1" ht="30" customHeight="1" thickBot="1" x14ac:dyDescent="0.4">
      <c r="A18" s="58"/>
      <c r="B18" s="82" t="s">
        <v>57</v>
      </c>
      <c r="C18" s="77" t="s">
        <v>58</v>
      </c>
      <c r="D18" s="37">
        <v>0</v>
      </c>
      <c r="E18" s="68">
        <v>45157</v>
      </c>
      <c r="F18" s="68">
        <f>E18+14</f>
        <v>45171</v>
      </c>
      <c r="G18" s="17"/>
      <c r="H18" s="17">
        <f t="shared" si="8"/>
        <v>15</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row>
    <row r="19" spans="1:85" s="3" customFormat="1" ht="30" customHeight="1" thickBot="1" x14ac:dyDescent="0.4">
      <c r="A19" s="58" t="s">
        <v>28</v>
      </c>
      <c r="B19" s="83"/>
      <c r="C19" s="78"/>
      <c r="D19" s="16"/>
      <c r="E19" s="69"/>
      <c r="F19" s="69"/>
      <c r="G19" s="17"/>
      <c r="H19" s="17" t="str">
        <f t="shared" si="8"/>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row>
    <row r="20" spans="1:85" s="3" customFormat="1" ht="30" customHeight="1" thickBot="1" x14ac:dyDescent="0.4">
      <c r="A20" s="59" t="s">
        <v>27</v>
      </c>
      <c r="B20" s="38" t="s">
        <v>1</v>
      </c>
      <c r="C20" s="39"/>
      <c r="D20" s="40"/>
      <c r="E20" s="41"/>
      <c r="F20" s="42"/>
      <c r="G20" s="43"/>
      <c r="H20" s="43" t="str">
        <f t="shared" si="8"/>
        <v/>
      </c>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row>
    <row r="21" spans="1:85" ht="30" customHeight="1" x14ac:dyDescent="0.35">
      <c r="G21" s="6"/>
    </row>
    <row r="22" spans="1:85" ht="30" customHeight="1" x14ac:dyDescent="0.35">
      <c r="C22" s="14"/>
      <c r="F22" s="60"/>
    </row>
    <row r="23" spans="1:85" ht="30" customHeight="1" x14ac:dyDescent="0.35">
      <c r="C23" s="15"/>
    </row>
  </sheetData>
  <mergeCells count="14">
    <mergeCell ref="BM4:BS4"/>
    <mergeCell ref="BT4:BZ4"/>
    <mergeCell ref="CA4:CG4"/>
    <mergeCell ref="C3:D3"/>
    <mergeCell ref="C4:D4"/>
    <mergeCell ref="AK4:AQ4"/>
    <mergeCell ref="AR4:AX4"/>
    <mergeCell ref="AY4:BE4"/>
    <mergeCell ref="BF4:BL4"/>
    <mergeCell ref="E3:F3"/>
    <mergeCell ref="I4:O4"/>
    <mergeCell ref="P4:V4"/>
    <mergeCell ref="W4:AC4"/>
    <mergeCell ref="AD4:AJ4"/>
  </mergeCells>
  <conditionalFormatting sqref="D7:D20">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20">
    <cfRule type="expression" dxfId="14" priority="42">
      <formula>AND(TODAY()&gt;=I$5,TODAY()&lt;J$5)</formula>
    </cfRule>
  </conditionalFormatting>
  <conditionalFormatting sqref="I7:BK20">
    <cfRule type="expression" dxfId="13" priority="36">
      <formula>AND(task_start&lt;=I$5,ROUNDDOWN((task_end-task_start+1)*task_progress,0)+task_start-1&gt;=I$5)</formula>
    </cfRule>
    <cfRule type="expression" dxfId="12" priority="37" stopIfTrue="1">
      <formula>AND(task_end&gt;=I$5,task_start&lt;J$5)</formula>
    </cfRule>
  </conditionalFormatting>
  <conditionalFormatting sqref="BL5:BL20 BS5:BS20 BZ5:BZ20 CG5:CG20">
    <cfRule type="expression" dxfId="11" priority="44">
      <formula>AND(TODAY()&gt;=BL$5,TODAY()&lt;CH$5)</formula>
    </cfRule>
  </conditionalFormatting>
  <conditionalFormatting sqref="BL7:BL20 BS7:BS20 BZ7:BZ20 CG7:CG20">
    <cfRule type="expression" dxfId="10" priority="47">
      <formula>AND(task_start&lt;=BL$5,ROUNDDOWN((task_end-task_start+1)*task_progress,0)+task_start-1&gt;=BL$5)</formula>
    </cfRule>
    <cfRule type="expression" dxfId="9" priority="48" stopIfTrue="1">
      <formula>AND(task_end&gt;=BL$5,task_start&lt;CH$5)</formula>
    </cfRule>
  </conditionalFormatting>
  <conditionalFormatting sqref="BM5:BR20">
    <cfRule type="expression" dxfId="8" priority="9">
      <formula>AND(TODAY()&gt;=BM$5,TODAY()&lt;BN$5)</formula>
    </cfRule>
  </conditionalFormatting>
  <conditionalFormatting sqref="BM7:BR20">
    <cfRule type="expression" dxfId="7" priority="7">
      <formula>AND(task_start&lt;=BM$5,ROUNDDOWN((task_end-task_start+1)*task_progress,0)+task_start-1&gt;=BM$5)</formula>
    </cfRule>
    <cfRule type="expression" dxfId="6" priority="8" stopIfTrue="1">
      <formula>AND(task_end&gt;=BM$5,task_start&lt;BN$5)</formula>
    </cfRule>
  </conditionalFormatting>
  <conditionalFormatting sqref="BT5:BY20">
    <cfRule type="expression" dxfId="5" priority="6">
      <formula>AND(TODAY()&gt;=BT$5,TODAY()&lt;BU$5)</formula>
    </cfRule>
  </conditionalFormatting>
  <conditionalFormatting sqref="BT7:BY20">
    <cfRule type="expression" dxfId="4" priority="4">
      <formula>AND(task_start&lt;=BT$5,ROUNDDOWN((task_end-task_start+1)*task_progress,0)+task_start-1&gt;=BT$5)</formula>
    </cfRule>
    <cfRule type="expression" dxfId="3" priority="5" stopIfTrue="1">
      <formula>AND(task_end&gt;=BT$5,task_start&lt;BU$5)</formula>
    </cfRule>
  </conditionalFormatting>
  <conditionalFormatting sqref="CA5:CF20">
    <cfRule type="expression" dxfId="2" priority="3">
      <formula>AND(TODAY()&gt;=CA$5,TODAY()&lt;CB$5)</formula>
    </cfRule>
  </conditionalFormatting>
  <conditionalFormatting sqref="CA7:CF20">
    <cfRule type="expression" dxfId="1" priority="1">
      <formula>AND(task_start&lt;=CA$5,ROUNDDOWN((task_end-task_start+1)*task_progress,0)+task_start-1&gt;=CA$5)</formula>
    </cfRule>
    <cfRule type="expression" dxfId="0" priority="2" stopIfTrue="1">
      <formula>AND(task_end&gt;=CA$5,task_start&lt;CB$5)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x14ac:dyDescent="0.3"/>
  <cols>
    <col min="1" max="1" width="87.08984375" style="48" customWidth="1"/>
    <col min="2" max="16384" width="9.08984375" style="2"/>
  </cols>
  <sheetData>
    <row r="1" spans="1:2" ht="46.5" customHeight="1" x14ac:dyDescent="0.3"/>
    <row r="2" spans="1:2" s="50" customFormat="1" ht="15.5" x14ac:dyDescent="0.35">
      <c r="A2" s="49" t="s">
        <v>12</v>
      </c>
      <c r="B2" s="49"/>
    </row>
    <row r="3" spans="1:2" s="54" customFormat="1" ht="27" customHeight="1" x14ac:dyDescent="0.35">
      <c r="A3" s="87" t="s">
        <v>17</v>
      </c>
      <c r="B3" s="55"/>
    </row>
    <row r="4" spans="1:2" s="51" customFormat="1" ht="26" x14ac:dyDescent="0.6">
      <c r="A4" s="52" t="s">
        <v>11</v>
      </c>
    </row>
    <row r="5" spans="1:2" ht="74.150000000000006" customHeight="1" x14ac:dyDescent="0.3">
      <c r="A5" s="53" t="s">
        <v>20</v>
      </c>
    </row>
    <row r="6" spans="1:2" ht="26.25" customHeight="1" x14ac:dyDescent="0.3">
      <c r="A6" s="52" t="s">
        <v>24</v>
      </c>
    </row>
    <row r="7" spans="1:2" s="48" customFormat="1" ht="205" customHeight="1" x14ac:dyDescent="0.35">
      <c r="A7" s="57" t="s">
        <v>23</v>
      </c>
    </row>
    <row r="8" spans="1:2" s="51" customFormat="1" ht="26" x14ac:dyDescent="0.6">
      <c r="A8" s="52" t="s">
        <v>13</v>
      </c>
    </row>
    <row r="9" spans="1:2" ht="58" x14ac:dyDescent="0.3">
      <c r="A9" s="53" t="s">
        <v>22</v>
      </c>
    </row>
    <row r="10" spans="1:2" s="48" customFormat="1" ht="28" customHeight="1" x14ac:dyDescent="0.35">
      <c r="A10" s="56" t="s">
        <v>19</v>
      </c>
    </row>
    <row r="11" spans="1:2" s="51" customFormat="1" ht="26" x14ac:dyDescent="0.6">
      <c r="A11" s="52" t="s">
        <v>10</v>
      </c>
    </row>
    <row r="12" spans="1:2" ht="29" x14ac:dyDescent="0.3">
      <c r="A12" s="53" t="s">
        <v>18</v>
      </c>
    </row>
    <row r="13" spans="1:2" s="48" customFormat="1" ht="28" customHeight="1" x14ac:dyDescent="0.35">
      <c r="A13" s="56" t="s">
        <v>4</v>
      </c>
    </row>
    <row r="14" spans="1:2" s="51" customFormat="1" ht="26" x14ac:dyDescent="0.6">
      <c r="A14" s="52" t="s">
        <v>14</v>
      </c>
    </row>
    <row r="15" spans="1:2" ht="75" customHeight="1" x14ac:dyDescent="0.3">
      <c r="A15" s="53" t="s">
        <v>15</v>
      </c>
    </row>
    <row r="16" spans="1:2" ht="72.5"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2023-06-24T13:58:20Z</dcterms:modified>
</cp:coreProperties>
</file>