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X:\CanNop\"/>
    </mc:Choice>
  </mc:AlternateContent>
  <xr:revisionPtr revIDLastSave="0" documentId="13_ncr:1_{BD8EB0D4-2498-4820-B3B3-5811DE711BC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BS" sheetId="1" r:id="rId1"/>
    <sheet name="Sắp xếp công việc phụ thuộc nha" sheetId="2" r:id="rId2"/>
    <sheet name="Điều Khiển Lịch Biểu" sheetId="4" r:id="rId3"/>
  </sheets>
  <calcPr calcId="191029"/>
  <extLst>
    <ext uri="GoogleSheetsCustomDataVersion2">
      <go:sheetsCustomData xmlns:go="http://customooxmlschemas.google.com/" r:id="rId8" roundtripDataChecksum="q+F8ftz0WVpiB3B8ldoN4UfujcTAa9lVwGVcPMsHtaM="/>
    </ext>
  </extLst>
</workbook>
</file>

<file path=xl/calcChain.xml><?xml version="1.0" encoding="utf-8"?>
<calcChain xmlns="http://schemas.openxmlformats.org/spreadsheetml/2006/main">
  <c r="F21" i="4" l="1"/>
  <c r="I20" i="4"/>
  <c r="G20" i="4"/>
  <c r="H20" i="4" s="1"/>
  <c r="I19" i="4"/>
  <c r="G19" i="4"/>
  <c r="H19" i="4" s="1"/>
  <c r="I18" i="4"/>
  <c r="H18" i="4"/>
  <c r="G18" i="4"/>
  <c r="I17" i="4"/>
  <c r="H17" i="4"/>
  <c r="G17" i="4"/>
  <c r="I16" i="4"/>
  <c r="H16" i="4"/>
  <c r="I15" i="4"/>
  <c r="H15" i="4"/>
  <c r="I14" i="4"/>
  <c r="H14" i="4"/>
  <c r="I13" i="4"/>
  <c r="G13" i="4"/>
  <c r="H13" i="4" s="1"/>
  <c r="I12" i="4"/>
  <c r="G12" i="4"/>
  <c r="H12" i="4" s="1"/>
  <c r="I11" i="4"/>
  <c r="H11" i="4"/>
  <c r="G11" i="4"/>
  <c r="I10" i="4"/>
  <c r="H10" i="4"/>
  <c r="I9" i="4"/>
  <c r="G9" i="4"/>
  <c r="H9" i="4" s="1"/>
  <c r="I8" i="4"/>
  <c r="H8" i="4"/>
  <c r="G8" i="4"/>
  <c r="I7" i="4"/>
  <c r="H7" i="4"/>
  <c r="G7" i="4"/>
  <c r="I6" i="4"/>
  <c r="H6" i="4"/>
  <c r="G6" i="4"/>
  <c r="I5" i="4"/>
  <c r="H5" i="4"/>
  <c r="G5" i="4"/>
  <c r="I4" i="4"/>
  <c r="H4" i="4"/>
  <c r="G4" i="4"/>
  <c r="G21" i="4" s="1"/>
  <c r="G175" i="1"/>
  <c r="G172" i="1"/>
  <c r="G169" i="1"/>
  <c r="G168" i="1"/>
  <c r="G165" i="1"/>
  <c r="G162" i="1"/>
  <c r="G161" i="1"/>
  <c r="G158" i="1"/>
  <c r="G155" i="1"/>
  <c r="G154" i="1"/>
  <c r="G153" i="1"/>
  <c r="C153" i="1"/>
  <c r="G150" i="1"/>
  <c r="G147" i="1"/>
  <c r="G146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C130" i="1"/>
  <c r="G126" i="1"/>
  <c r="G123" i="1"/>
  <c r="G119" i="1"/>
  <c r="G116" i="1"/>
  <c r="G112" i="1"/>
  <c r="G101" i="1"/>
  <c r="G100" i="1"/>
  <c r="C100" i="1"/>
  <c r="G97" i="1"/>
  <c r="G94" i="1"/>
  <c r="G93" i="1"/>
  <c r="C93" i="1"/>
  <c r="G87" i="1"/>
  <c r="G86" i="1"/>
  <c r="G83" i="1"/>
  <c r="G80" i="1"/>
  <c r="G76" i="1"/>
  <c r="G69" i="1"/>
  <c r="G68" i="1"/>
  <c r="C68" i="1"/>
  <c r="G67" i="1"/>
  <c r="C67" i="1"/>
  <c r="G64" i="1"/>
  <c r="G61" i="1"/>
  <c r="G58" i="1"/>
  <c r="G55" i="1"/>
  <c r="G52" i="1"/>
  <c r="G51" i="1"/>
  <c r="C51" i="1"/>
  <c r="G48" i="1"/>
  <c r="G45" i="1"/>
  <c r="G44" i="1"/>
  <c r="C44" i="1"/>
  <c r="C43" i="1" s="1"/>
  <c r="G43" i="1"/>
  <c r="G40" i="1"/>
  <c r="G37" i="1"/>
  <c r="G34" i="1"/>
  <c r="G31" i="1"/>
  <c r="G30" i="1"/>
  <c r="C30" i="1"/>
  <c r="G27" i="1"/>
  <c r="G24" i="1"/>
  <c r="G23" i="1"/>
  <c r="C23" i="1"/>
  <c r="G20" i="1"/>
  <c r="G17" i="1"/>
  <c r="G14" i="1"/>
  <c r="G13" i="1"/>
  <c r="C13" i="1"/>
  <c r="G12" i="1"/>
  <c r="C12" i="1"/>
</calcChain>
</file>

<file path=xl/sharedStrings.xml><?xml version="1.0" encoding="utf-8"?>
<sst xmlns="http://schemas.openxmlformats.org/spreadsheetml/2006/main" count="336" uniqueCount="272">
  <si>
    <t>Tính thời gian chênh lệch TB “PERT”</t>
  </si>
  <si>
    <t>ET = (o + 4r + p) /6</t>
  </si>
  <si>
    <t>O</t>
  </si>
  <si>
    <t>R</t>
  </si>
  <si>
    <t>P</t>
  </si>
  <si>
    <t>ETS</t>
  </si>
  <si>
    <t xml:space="preserve">Khởi tạo dự án </t>
  </si>
  <si>
    <t>1.1 Xác định mục tiêu dự án</t>
  </si>
  <si>
    <t>1.1.1 Xác định mục tiêu chính của dự án</t>
  </si>
  <si>
    <t>1.1.1.1 Tiến hành cuộc họp với khách hàng để xác định mục tiêu cụ thể của trang web</t>
  </si>
  <si>
    <t>1.1.1.2 Soạn tài liệu mô tả mục tiêu dự án, bao gồm phạm vi, tính năng chính và kết quả dự kiến.</t>
  </si>
  <si>
    <t>1.1.2 Xác định các kết quả dự kiến</t>
  </si>
  <si>
    <t>1.1.2.1 Xác định các sản phẩm hoặc dịch vụ cụ thể mà dự án sẽ cung cấp.</t>
  </si>
  <si>
    <t>1.1.2.2 Mô tả chi tiết các kết quả cần đạt được và tiêu chí đánh giá.</t>
  </si>
  <si>
    <t>1.1.3 Phân tích lợi ích và giá trị của dự án</t>
  </si>
  <si>
    <t>1.1.3.1 Thực hiện phân tích SWOT để xác định lợi ích và rủi ro của dự án.</t>
  </si>
  <si>
    <t>1.1.3.2 Xác định giá trị cụ thể mà dự án mang lại cho khách hàng và cộng đồng.</t>
  </si>
  <si>
    <t>1.2 Xác định phạm vi dự án</t>
  </si>
  <si>
    <t>1.2.1 Thu thập yêu cầu từ khách hàng</t>
  </si>
  <si>
    <t>RED</t>
  </si>
  <si>
    <t>Level 1</t>
  </si>
  <si>
    <t>1.2.1.1 Lắng nghe và ghi lại yêu cầu chính từ khách hàng.</t>
  </si>
  <si>
    <t>Violet</t>
  </si>
  <si>
    <t>Level 2</t>
  </si>
  <si>
    <t>1.2.1.2 Đảm bảo hiểu rõ mục tiêu và phạm vi dự án</t>
  </si>
  <si>
    <t>Blue</t>
  </si>
  <si>
    <t>Level 3</t>
  </si>
  <si>
    <t>1.2.2 Xác định rõ phạm vi dự án</t>
  </si>
  <si>
    <t>Black</t>
  </si>
  <si>
    <t>level 4</t>
  </si>
  <si>
    <t>1.2.2.1 Xác định các tính năng và chức năng cụ thể của trang web</t>
  </si>
  <si>
    <t>1.2.2.2 Đề xuất sơ đồ trang web và cấu trúc tổ chức nội dung.</t>
  </si>
  <si>
    <t>1.3 Xác định nguồn lực và ngân sách</t>
  </si>
  <si>
    <t>1.3.1 Xác định nguồn lực cần thiết</t>
  </si>
  <si>
    <t>1.3.1.1 Xác định danh sách các thành viên trong nhóm dự án và phân công nhiệm vụ</t>
  </si>
  <si>
    <t>1.3.1.2 Đánh giá kỹ năng và nhu cầu đào tạo cho các thành viên.</t>
  </si>
  <si>
    <t>1.3.2 Xác định nguồn lực vật lý và công nghệ cần sử dụng</t>
  </si>
  <si>
    <t>1.3.2.1 Liệt kê các thiết bị, máy móc và phần mềm cần thiết cho dự án</t>
  </si>
  <si>
    <t>1.3.2.2 Đảm bảo rằng các nguồn lực vật lý sẵn có và sẵn sàng sử dụng.</t>
  </si>
  <si>
    <t>1.3.3 Xác định nguồn lực tài chính và ngân sách dự án</t>
  </si>
  <si>
    <t>1.3.3.1 Xác định tổng ngân sách dự án và phân bổ nguồn tài chính cho từng giai đoạn.</t>
  </si>
  <si>
    <t>1.3.3.2 Lập kế hoạch quản lý ngân sách và theo dõi chi tiêu dự án.</t>
  </si>
  <si>
    <t>1.3.4 Xác định các nguồn lực từ các đối tác hoặc bên ngoài</t>
  </si>
  <si>
    <t>1.3.4.1 Liên hệ và thỏa thuận với các đối tác có thể hỗ trợ dự án, như nhà tài trợ hoặc đối tác công nghệ.</t>
  </si>
  <si>
    <t>1.3.4.2 Xác định và quản lý các hợp đồng với các đối tác bên ngoài</t>
  </si>
  <si>
    <t>Lập kế hoạch</t>
  </si>
  <si>
    <t>2.1 Lên kế hoạch tài nguyên</t>
  </si>
  <si>
    <t>2.1.1 Xác định tài nguyên cần thiết</t>
  </si>
  <si>
    <t xml:space="preserve">2.1.1.1 Định rõ số lượng và loại nguồn nhân lực </t>
  </si>
  <si>
    <t>2.1.1.2 Xác định nguồn lực vật lý và công nghệ cần sử dụng.</t>
  </si>
  <si>
    <t>2.1.2 Xây dựng lịch trình công việc</t>
  </si>
  <si>
    <t>2.1.2.1 Tạo lịch trình thời gian cho từng công việc và giai đoạn trong dự án.</t>
  </si>
  <si>
    <t>2.1.2.2 Xác định các sự kiện quan trọng và các kỳ nghỉ dự kiến.</t>
  </si>
  <si>
    <t>2.2 Xây dựng kế hoạch dự án</t>
  </si>
  <si>
    <t>2.2.1 Lập lịch làm việc và quy trình thực hiện</t>
  </si>
  <si>
    <t>2.2.1.1 Xác định thời gian bắt đầu và kết thúc dự án</t>
  </si>
  <si>
    <t>2.2.1.2 Lập lịch công việc cụ thể và xác định các phụ thuộc.</t>
  </si>
  <si>
    <t>2.2.2 Xác định các phần tử quản lý dự án</t>
  </si>
  <si>
    <t>2.2.2.1 Chọn người quản lý dự án và xác định vai trò của họ</t>
  </si>
  <si>
    <t>2.2.2.2 Phân công nhiệm vụ cho các thành viên của nhóm dự án.</t>
  </si>
  <si>
    <t>2.2.3 Xác định rủi ro tiềm năng và kế hoạch quản lý rủi ro</t>
  </si>
  <si>
    <t>2.2.3.1 Xác định các rủi ro có thể xảy ra trong quá trình dự án</t>
  </si>
  <si>
    <t xml:space="preserve">2.2.3.2 Phát triển kế hoạch để giảm thiểu hoặc ứng phó với rủi ro. </t>
  </si>
  <si>
    <t>2.2.4 Xác định cách đo lường và theo dõi tiến độ dự án</t>
  </si>
  <si>
    <t>2.2.4.1 Xác định các chỉ số hiệu suất dự án (KPI) để đo lường tiến độ và chất lượng.</t>
  </si>
  <si>
    <t>2.2.4.2 Thiết lập hệ thống theo dõi tiến độ và báo cáo định kỳ.</t>
  </si>
  <si>
    <t>2.2.5 Xác định các bên liên quan và vai trò của họ</t>
  </si>
  <si>
    <t>2.2.5.1 Xác định tất cả các bên liên quan có thể ảnh hưởng đến dự án.</t>
  </si>
  <si>
    <t>2.2.5.2 Xác định vai trò và mức độ tham gia của từng bên liên quan.</t>
  </si>
  <si>
    <t>Triển Khai</t>
  </si>
  <si>
    <t>3.1 Thiết kế và Giao diện UI/ UX</t>
  </si>
  <si>
    <t>3.1.1 Thiết kế layout sơ bộ</t>
  </si>
  <si>
    <t>3.1.1.1 Thiết kế layout Trang chủ</t>
  </si>
  <si>
    <t>3.1.1.2 Thiết kế layout Đăng kí/ Đăng nhập</t>
  </si>
  <si>
    <t>3.1.1.3 Thiết Kế layout Thông tin(tin tức, tư liệu hiện vật, đời sống văn hóa)</t>
  </si>
  <si>
    <t>3.1.1.4 Thiết Kế layout Giới thiệu</t>
  </si>
  <si>
    <t>3.1.1.5 Thiết kế trang Admin</t>
  </si>
  <si>
    <t>3.1.1.6 Thiết kế layout Liên hệ &amp; Hỗ trợ</t>
  </si>
  <si>
    <t xml:space="preserve">3.1.2 Thiết kế Cơ sở dữ liệu </t>
  </si>
  <si>
    <t>3.1.2.1 Xác định các thực thể (entities) chính liên quan đến văn hóa Lâm Đồng như địa điểm du lịch, sự kiện, danh lam thắng cảnh, nghệ sĩ, lịch sử,</t>
  </si>
  <si>
    <t>3.1.2.2 Xác định các quan hệ giữa các thực thể</t>
  </si>
  <si>
    <t>3.1.2.3 Xác định các thuộc tính cho mỗi thực thể</t>
  </si>
  <si>
    <t>3.1.3 Xây dựng sơ đồ quan hệ</t>
  </si>
  <si>
    <t>3.1.3.1 Sử dụng ERD để biểu diễn cấu trúc cơ sở dữ liệu</t>
  </si>
  <si>
    <t>3.1.3.2 Xác định các ràng buộc (constraints) như khóa chính (primary key), khóa ngoại (foreign key), và các ràng buộc duy nhất.</t>
  </si>
  <si>
    <t>3.1.4 Thiết kế bảng cơ sở dữ liệu</t>
  </si>
  <si>
    <t>3.1.4.1 Tạo các bảng cơ sở dữ liệu cho các thực thể và quan hệ</t>
  </si>
  <si>
    <t>3.1.4.2 Xác định kiểu dữ liệu cho mỗi cột và đảm bảo tuân thủ các nguyên tắc chuẩn hóa cơ sở dữ liệu.</t>
  </si>
  <si>
    <t>3.2 Cài đặt hệ thống</t>
  </si>
  <si>
    <t>3.2.1 Chuẩn bị cơ sở hạ tầng</t>
  </si>
  <si>
    <t>3.2.1.1 Cài đặt máy chủ web XAMPP (phiên bản 8.1.6) trở lên</t>
  </si>
  <si>
    <t xml:space="preserve">3.2.1.2 Cài đặt webservice Golang </t>
  </si>
  <si>
    <t>3.2.1.3 Cài đặt thư viện NodeJs</t>
  </si>
  <si>
    <t>3.2.1.4 Cài đặt Docker</t>
  </si>
  <si>
    <t>3.2.1.5 Cài đặt Visual Studio Code</t>
  </si>
  <si>
    <t xml:space="preserve">3.3 Tiến hành xây dựng </t>
  </si>
  <si>
    <t xml:space="preserve">3.3.1 Xây dựng cơ sở dữ liệu </t>
  </si>
  <si>
    <t>3.3.1.1 Sử dụng hệ quản trị cơ sở dữ liệu (DBMS) như MySQL để tạo và quản lý cơ sở dữ liệu</t>
  </si>
  <si>
    <t>3.3.1.2 Thêm dữ liệu mẫu để kiểm tra hoạt động của cơ sở dữ liệu</t>
  </si>
  <si>
    <t>3.3.2 Phát triển mã nguồn</t>
  </si>
  <si>
    <t>3.3.2.1 Xây dựng  giao diện trang web dựa trên layout sơ bộ</t>
  </si>
  <si>
    <t>3.3.2.2 Tích hợp cơ sở dữ liệu vào mã nguồn</t>
  </si>
  <si>
    <t>3.4 Xây dựng tính năng trang web</t>
  </si>
  <si>
    <t>3.4.1 Xây dựng Chức năng hệ thống</t>
  </si>
  <si>
    <t>3.4.1.1 Chức năng Đăng kí/ Đăng nhập</t>
  </si>
  <si>
    <t>3.4.1.2 Chức năng Tương tác với vật thể 3D</t>
  </si>
  <si>
    <t>3.4.1.3 Chức năng Tương tác VR / 360 Tour</t>
  </si>
  <si>
    <t>3.4.1.4 Chức năng Tra cứu thông tin vật thể 3D</t>
  </si>
  <si>
    <t>3.4.1.5 Chức năng Tích hợp thông tin đa phương tiện (thuyết minh, video, bản đồ...)</t>
  </si>
  <si>
    <t>3.4.1.6 Chức năng Chế độ thực tế ảo VR</t>
  </si>
  <si>
    <t>3.4.1.7 Chức năng di chuyển vị trí trong không gian VR</t>
  </si>
  <si>
    <t>3.4.1.8 Chức năng Hiện thị thông tin về hiện vật</t>
  </si>
  <si>
    <t>3.4.1.9 Chức năng Thông tin/ Liên hệ và hỗ trợ</t>
  </si>
  <si>
    <t>3.4.1.10 Chức năng Quản trị admin</t>
  </si>
  <si>
    <t xml:space="preserve">3.4.2 Xây dựng chức năng cho Trang chủ </t>
  </si>
  <si>
    <t>3.4.2.1 Hiển thị thông tin tổng quan về văn hóa Lâm Đồng.</t>
  </si>
  <si>
    <t>3.4.2.2 Slideshow hoặc hình ảnh đại diện cho các điểm tham quan nổi tiếng.</t>
  </si>
  <si>
    <t>3.4.2.3 Liên kết đến các trang con quan trọng khác</t>
  </si>
  <si>
    <t>3.4.3  Xây dựng  chức năng Thông tin</t>
  </si>
  <si>
    <t>3.4.3.1 Chứa Tin tức hình ảnh và video về các địa điểm du lịch và sự kiện văn hóa.</t>
  </si>
  <si>
    <t>3.4.3.2 Cung cấp chức năng tìm kiếm và lọc hình ảnh/video</t>
  </si>
  <si>
    <t>3.4.4  Xây dựng chức năng Liên hệ và Hỗ trợ</t>
  </si>
  <si>
    <t>3.4.4.1 Hiển thị thông tin liên hệ, map khu vực Lâm Đồng</t>
  </si>
  <si>
    <t>3.4.4.2 Lấy thông tin gửi về trang quản trị</t>
  </si>
  <si>
    <t xml:space="preserve">3.4.4.3 Chức năng auto chat support </t>
  </si>
  <si>
    <t>3.4.5 Xây dựng chức năng Thông tin địa điểm Du lịch</t>
  </si>
  <si>
    <t>3.4.5.1 Hiển thị danh sách các địa điểm du lịch nổi tiếng ở Lâm Đồng</t>
  </si>
  <si>
    <t>3.4.5.2 Cho phép người dùng tìm kiếm và xem chi tiết về mỗi địa điểm, bao gồm mô tả, hình ảnh, vị trí, giá vé, v.v.</t>
  </si>
  <si>
    <t>3.4.6 Xây dựng chức năng Quản trị (Admin)</t>
  </si>
  <si>
    <t>3.4.6.1 Quản lý Thêm, xóa, sửa thông tin (địa điểm, hiện vật 3D, điểm hotspot, hình ảnh Panorama, tin tức, video...)</t>
  </si>
  <si>
    <t xml:space="preserve">3.4.6.2 Quản lý thông tin người dùng </t>
  </si>
  <si>
    <t>3.4.6.3 Quản lý danh mục, phân loại nội dung</t>
  </si>
  <si>
    <t>Kiểm thử &amp; Bảo trì</t>
  </si>
  <si>
    <t>4.1 Kiểm thử chức năng</t>
  </si>
  <si>
    <t>4.1.1 Kiểm thử chức năng tương tác vật thể 3D</t>
  </si>
  <si>
    <t>4.1.2 Kiểm thử mức độ dễ dàng tìm kiếm địa điểm và tính năng lặp</t>
  </si>
  <si>
    <t>4.1.3 Kiểm thử chức năng đăng nhập, đăng ký tài khoản</t>
  </si>
  <si>
    <t>4.2 Kiểm thử giao diện</t>
  </si>
  <si>
    <t>4.2.1 Xác định giao diện đáp ứng trên các thiết bị khác nhau</t>
  </si>
  <si>
    <t>4.2.2 Đánh giá giao diện, tính thẩm mỹ, dễ sử dụng, tốc độ tải trang</t>
  </si>
  <si>
    <t>4.3 Kiểm thử tính bảo mật</t>
  </si>
  <si>
    <t>4.3.1 Thử nghiệm các kịch bản tấn công phổ biến</t>
  </si>
  <si>
    <t xml:space="preserve">4.3.2 Kiểm tra tính nhất quán giữa các trang và thành phần của website </t>
  </si>
  <si>
    <t>4.4 Kiểm thử tích hợp và liên kết</t>
  </si>
  <si>
    <t>4.4.1 Kiểm thử thủ công và tự động</t>
  </si>
  <si>
    <t>4.4.1 .1 Tiến hành sửa lỗi và thực hiện các cải tiến cuối cùng.</t>
  </si>
  <si>
    <t>4.4.1.2 Đảm bảo rằng tất cả các trang và tính năng hoạt động đúng cách.</t>
  </si>
  <si>
    <t>4.4.1.3  Xác định và ghi lại các lỗi hoặc vấn đề cần sửa</t>
  </si>
  <si>
    <t>4.5  Kiểm tra bảo mật và ổn định</t>
  </si>
  <si>
    <t>4.5 .1 Kiểm tra bảo mật</t>
  </si>
  <si>
    <t>4.5 .1.1 Thực hiện kiểm tra bảo mật trang web để xác định các lỗ hổng potenial.</t>
  </si>
  <si>
    <t>4.5 .1.2 Áp dụng các biện pháp bảo mật để bảo vệ trang web khỏi các mối đe dọa.</t>
  </si>
  <si>
    <t>4.5 .2 Kiểm tra ổn định</t>
  </si>
  <si>
    <t>4.5 .2.1 Xác định và khắc phục các vấn đề về hiệu suất và ổn định của trang web</t>
  </si>
  <si>
    <t>4.5 .2.2 Thực hiện kiểm tra tải (load testing) để đảm bảo trang web có thể chịu được tải trọng dự kiến.</t>
  </si>
  <si>
    <t>Đóng dự án</t>
  </si>
  <si>
    <t>5.1 Huấn luyện và chuyển giao</t>
  </si>
  <si>
    <t>5.1.1 Huấn luyện người quản lý trang web</t>
  </si>
  <si>
    <t>5.1.1.1 Cung cấp huấn luyện cho người quản lý trang web về cách quản lý nội dung, bảo trì và cập nhật.</t>
  </si>
  <si>
    <t>5.1.1.2 Chia sẻ tài liệu hướng dẫn và tài liệu tham khảo.</t>
  </si>
  <si>
    <t>5.1.2 Chuyển giao trang web cho khách hàng</t>
  </si>
  <si>
    <t>5.1.2.1 Đảm bảo rằng khách hàng hiểu cách sử dụng trang web và quản lý nó.</t>
  </si>
  <si>
    <t>5.1.2.2 Chuyển giao mã nguồn và quản lý hosting</t>
  </si>
  <si>
    <t>5.2 Thực hiện kiểm tra cuối cùng và kiểm định dự án</t>
  </si>
  <si>
    <t>5.2.1 Kiểm tra cuối cùng</t>
  </si>
  <si>
    <t>5.2.1.1 Kiểm tra lần cuối trước khi đưa trang web vào hoạt động.</t>
  </si>
  <si>
    <t>5.2.1.2 Xác minh rằng tất cả các tính năng và nội dung đã được triển khai đúng cách</t>
  </si>
  <si>
    <t>5.2.2 Kiểm định dự án</t>
  </si>
  <si>
    <t>5.2.2.1 Tiến hành kiểm định dự án với khách hàng.</t>
  </si>
  <si>
    <t>5.2.2.2 Xác nhận từng công việc đã được thực hiện và đạt được các mục tiêu của dự án</t>
  </si>
  <si>
    <t>5.3 Nghiệm thu và chấp nhận dự án</t>
  </si>
  <si>
    <t>5.3.1 Chuẩn bị tài liệu nghiệm thu</t>
  </si>
  <si>
    <t>5.3.1.1 Soạn tài liệu nghiệm thu chính thức.</t>
  </si>
  <si>
    <t>5.3.1.2 Đảm bảo tất cả các yêu cầu đã được đáp ứng.</t>
  </si>
  <si>
    <t>5.3.2 Tiến hành nghiệm thu</t>
  </si>
  <si>
    <t>5.3.2.1 Tổ chức cuộc họp nghiệm thu với khách hàng.</t>
  </si>
  <si>
    <t>5.3.2.2 Kiểm tra và xác nhận rằng tất cả các yêu cầu đã được đáp ứng và trang web hoạt động đúng cách.</t>
  </si>
  <si>
    <t>5.3.3 Chấp nhận dự án</t>
  </si>
  <si>
    <t>5.3.3.1 Xác nhận chấp nhận dự án từ phía khách hàng hoặc bên thuê</t>
  </si>
  <si>
    <t>STT</t>
  </si>
  <si>
    <t>Công việc</t>
  </si>
  <si>
    <t>Phụ Thuộc</t>
  </si>
  <si>
    <t xml:space="preserve"> I Khởi tạo dự án</t>
  </si>
  <si>
    <t>1 Xác định mục tiêu dự án</t>
  </si>
  <si>
    <t>2 Xác định phạm vi dự án</t>
  </si>
  <si>
    <t>3 Xác định nguồn lực và ngân sách</t>
  </si>
  <si>
    <t>II Lập kế hoạch</t>
  </si>
  <si>
    <t>I</t>
  </si>
  <si>
    <t>III Triển Khai</t>
  </si>
  <si>
    <t>II</t>
  </si>
  <si>
    <t>IV Kiểm thử &amp; Bảo trì</t>
  </si>
  <si>
    <t>III</t>
  </si>
  <si>
    <t>V Đóng dự án</t>
  </si>
  <si>
    <t>IV</t>
  </si>
  <si>
    <t>Công 
việc</t>
  </si>
  <si>
    <t>Nội dung công việc</t>
  </si>
  <si>
    <t>Công tác trước</t>
  </si>
  <si>
    <t>Thời gian (Ngày)</t>
  </si>
  <si>
    <t>Chi phí ($)</t>
  </si>
  <si>
    <t>Chi phí rút ngắn đơn vị</t>
  </si>
  <si>
    <t>Thời gian được 
phép rút ngắn</t>
  </si>
  <si>
    <t>Bình thường</t>
  </si>
  <si>
    <t>Rút ngắn</t>
  </si>
  <si>
    <t>A</t>
  </si>
  <si>
    <t>Xác định mục tiêu dự án</t>
  </si>
  <si>
    <t>--</t>
  </si>
  <si>
    <t>B</t>
  </si>
  <si>
    <t>Xác định phạm vi dự án</t>
  </si>
  <si>
    <t>C</t>
  </si>
  <si>
    <t>Xác định nguồn lực và ngân sách</t>
  </si>
  <si>
    <t>D</t>
  </si>
  <si>
    <t>Lên kế hoạch tài nguyên</t>
  </si>
  <si>
    <t>E</t>
  </si>
  <si>
    <t>Xây dựng kế hoạch dự án</t>
  </si>
  <si>
    <t>F</t>
  </si>
  <si>
    <t>Thiết kế giao diện</t>
  </si>
  <si>
    <t>G</t>
  </si>
  <si>
    <t>Cài đặt hệ thống</t>
  </si>
  <si>
    <t>H</t>
  </si>
  <si>
    <t>Xây dựng cơ sở dữ liệu</t>
  </si>
  <si>
    <t>Xây dựng tính năng trang web</t>
  </si>
  <si>
    <t>K</t>
  </si>
  <si>
    <t>Kiểm thử chức năng</t>
  </si>
  <si>
    <t>L</t>
  </si>
  <si>
    <t>Kiểm thử giao diện</t>
  </si>
  <si>
    <t>M</t>
  </si>
  <si>
    <t>Kiểm thử bảo mật</t>
  </si>
  <si>
    <t>N</t>
  </si>
  <si>
    <t>Kiểm thử tích hợp và liên kết</t>
  </si>
  <si>
    <t>Kiểm tra bảo mật và ổn định</t>
  </si>
  <si>
    <t>M, N</t>
  </si>
  <si>
    <t>Huấn luyện và chuyển giao</t>
  </si>
  <si>
    <t>Q</t>
  </si>
  <si>
    <t>Thực hiện kiểm tra cuối cùng và kiểm định dự án</t>
  </si>
  <si>
    <t>Nghiệm thu và chấp nhận dự án</t>
  </si>
  <si>
    <t>CP rút ngắn 
đơn vị</t>
  </si>
  <si>
    <t>TG được phép 
rút ngắn</t>
  </si>
  <si>
    <t>Rút ngắn thời gian: Crashing</t>
  </si>
  <si>
    <t>Kéo dài thời gian:Crashing</t>
  </si>
  <si>
    <t>Kéo dài time không nằm trên đường gantt mà không thay đổi nó</t>
  </si>
  <si>
    <t>Đường Gantt của dự án</t>
  </si>
  <si>
    <t>Đường Gantt</t>
  </si>
  <si>
    <t>A C D E F G H I K M O P Q R</t>
  </si>
  <si>
    <t xml:space="preserve">A C D E F G H I K M O P Q R </t>
  </si>
  <si>
    <t xml:space="preserve">TGKD: 13 (ngày) </t>
  </si>
  <si>
    <t>B = 9 * 50 = 450$</t>
  </si>
  <si>
    <t>Tiến trình được giảm</t>
  </si>
  <si>
    <t>G-P-Q-R</t>
  </si>
  <si>
    <t>Tiến trình được Tăng</t>
  </si>
  <si>
    <t>B - L - N</t>
  </si>
  <si>
    <t>L, N = 4 * 100 * 50  = 2000$</t>
  </si>
  <si>
    <t>Thời gian ban đầu</t>
  </si>
  <si>
    <t>120 ngày</t>
  </si>
  <si>
    <t>Thời gian rút ngắn</t>
  </si>
  <si>
    <t>111 ngày</t>
  </si>
  <si>
    <t xml:space="preserve">Thời gian kéo dài: </t>
  </si>
  <si>
    <t>133 ngày</t>
  </si>
  <si>
    <t>Thời gian ban đầu: 120 ngày</t>
  </si>
  <si>
    <t>Chi phí ban đầu</t>
  </si>
  <si>
    <t>$2951</t>
  </si>
  <si>
    <t>Tiến trình được tăng:  B - L - N</t>
  </si>
  <si>
    <r>
      <rPr>
        <b/>
        <sz val="10"/>
        <color theme="1"/>
        <rFont val="Arial"/>
      </rPr>
      <t xml:space="preserve">Thời gian kéo dài: </t>
    </r>
    <r>
      <rPr>
        <sz val="10"/>
        <color theme="1"/>
        <rFont val="Arial"/>
      </rPr>
      <t xml:space="preserve"> 133 ngày</t>
    </r>
  </si>
  <si>
    <t>Chi phí sau rút ngằn</t>
  </si>
  <si>
    <t>$3224</t>
  </si>
  <si>
    <t>Chi phí sau khi kéo dài</t>
  </si>
  <si>
    <t>5401$</t>
  </si>
  <si>
    <t xml:space="preserve">Chi phí sau khi
 kéo dài: </t>
  </si>
  <si>
    <t>450 + 2000 + 2951 = 5401$</t>
  </si>
  <si>
    <t>Chi phí ban đầu: $2951</t>
  </si>
  <si>
    <t>Tính: 50+(27*3)+(34*2)+(37*2)</t>
  </si>
  <si>
    <t>Tiến trình được giảm: G-P-Q-R</t>
  </si>
  <si>
    <t>Thời gian được rút ngắn:-1-3-2-2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</si>
</sst>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]#,##0.0"/>
    <numFmt numFmtId="165" formatCode="[$$]#,##0.00"/>
  </numFmts>
  <fonts count="2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FF0000"/>
      <name val="Arial"/>
      <scheme val="minor"/>
    </font>
    <font>
      <sz val="13"/>
      <color rgb="FF000000"/>
      <name val="Times New Roman"/>
    </font>
    <font>
      <b/>
      <sz val="13"/>
      <color rgb="FFFF0000"/>
      <name val="Times New Roman"/>
    </font>
    <font>
      <sz val="10"/>
      <color rgb="FFFF00FF"/>
      <name val="Arial"/>
      <scheme val="minor"/>
    </font>
    <font>
      <sz val="10"/>
      <color rgb="FF0000FF"/>
      <name val="Arial"/>
      <scheme val="minor"/>
    </font>
    <font>
      <sz val="10"/>
      <color rgb="FF000000"/>
      <name val="Arial"/>
      <scheme val="minor"/>
    </font>
    <font>
      <sz val="10"/>
      <color rgb="FF000000"/>
      <name val="Roboto"/>
    </font>
    <font>
      <sz val="10"/>
      <color rgb="FF000000"/>
      <name val="Arial"/>
    </font>
    <font>
      <b/>
      <sz val="10"/>
      <color rgb="FFFFFFFF"/>
      <name val="Arial"/>
      <scheme val="minor"/>
    </font>
    <font>
      <b/>
      <sz val="10"/>
      <color rgb="FFFFFFFF"/>
      <name val="Arial"/>
    </font>
    <font>
      <sz val="10"/>
      <name val="Arial"/>
    </font>
    <font>
      <sz val="13"/>
      <color theme="1"/>
      <name val="&quot;Times New Roman&quot;"/>
    </font>
    <font>
      <sz val="9"/>
      <color rgb="FF000000"/>
      <name val="&quot;Google Sans Mono&quot;"/>
    </font>
    <font>
      <sz val="10"/>
      <color rgb="FFFFFFFF"/>
      <name val="Arial"/>
      <scheme val="minor"/>
    </font>
    <font>
      <sz val="10"/>
      <color theme="0"/>
      <name val="Arial"/>
      <scheme val="minor"/>
    </font>
    <font>
      <b/>
      <sz val="10"/>
      <color theme="1"/>
      <name val="Arial"/>
      <scheme val="minor"/>
    </font>
    <font>
      <sz val="12"/>
      <color rgb="FF000000"/>
      <name val="Arial"/>
    </font>
    <font>
      <sz val="10"/>
      <color theme="1"/>
      <name val="Arial"/>
    </font>
    <font>
      <sz val="12"/>
      <color theme="1"/>
      <name val="Arial"/>
      <scheme val="minor"/>
    </font>
    <font>
      <sz val="11"/>
      <color rgb="FF000000"/>
      <name val="Calibri"/>
    </font>
    <font>
      <sz val="11"/>
      <color theme="1"/>
      <name val="Calibri"/>
    </font>
    <font>
      <b/>
      <sz val="10"/>
      <color theme="1"/>
      <name val="Arial"/>
    </font>
  </fonts>
  <fills count="10">
    <fill>
      <patternFill patternType="none"/>
    </fill>
    <fill>
      <patternFill patternType="gray125"/>
    </fill>
    <fill>
      <patternFill patternType="solid">
        <fgColor rgb="FFBF9000"/>
        <bgColor rgb="FFBF90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003366"/>
        <bgColor rgb="FF003366"/>
      </patternFill>
    </fill>
    <fill>
      <patternFill patternType="solid">
        <fgColor rgb="FFCCCCCC"/>
        <bgColor rgb="FFCCCC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9" fillId="7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1" fillId="9" borderId="7" xfId="0" applyFont="1" applyFill="1" applyBorder="1" applyAlignment="1">
      <alignment horizontal="center" vertical="top"/>
    </xf>
    <xf numFmtId="0" fontId="1" fillId="0" borderId="7" xfId="0" applyFont="1" applyBorder="1"/>
    <xf numFmtId="0" fontId="13" fillId="0" borderId="6" xfId="0" applyFont="1" applyBorder="1"/>
    <xf numFmtId="0" fontId="1" fillId="0" borderId="7" xfId="0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4" fillId="7" borderId="0" xfId="0" applyFont="1" applyFill="1"/>
    <xf numFmtId="0" fontId="13" fillId="0" borderId="7" xfId="0" applyFont="1" applyBorder="1"/>
    <xf numFmtId="165" fontId="1" fillId="0" borderId="0" xfId="0" applyNumberFormat="1" applyFont="1"/>
    <xf numFmtId="165" fontId="1" fillId="0" borderId="0" xfId="0" applyNumberFormat="1" applyFont="1" applyAlignment="1">
      <alignment horizontal="center"/>
    </xf>
    <xf numFmtId="0" fontId="15" fillId="8" borderId="7" xfId="0" applyFont="1" applyFill="1" applyBorder="1"/>
    <xf numFmtId="0" fontId="16" fillId="8" borderId="7" xfId="0" applyFont="1" applyFill="1" applyBorder="1"/>
    <xf numFmtId="0" fontId="17" fillId="0" borderId="0" xfId="0" applyFont="1"/>
    <xf numFmtId="0" fontId="18" fillId="7" borderId="7" xfId="0" applyFont="1" applyFill="1" applyBorder="1" applyAlignment="1">
      <alignment horizontal="left"/>
    </xf>
    <xf numFmtId="0" fontId="19" fillId="0" borderId="7" xfId="0" applyFont="1" applyBorder="1"/>
    <xf numFmtId="0" fontId="18" fillId="7" borderId="7" xfId="0" applyFont="1" applyFill="1" applyBorder="1"/>
    <xf numFmtId="0" fontId="9" fillId="7" borderId="7" xfId="0" applyFont="1" applyFill="1" applyBorder="1" applyAlignment="1">
      <alignment horizontal="left"/>
    </xf>
    <xf numFmtId="0" fontId="19" fillId="7" borderId="7" xfId="0" applyFont="1" applyFill="1" applyBorder="1"/>
    <xf numFmtId="0" fontId="20" fillId="0" borderId="0" xfId="0" applyFont="1"/>
    <xf numFmtId="0" fontId="9" fillId="0" borderId="0" xfId="0" applyFont="1"/>
    <xf numFmtId="0" fontId="21" fillId="0" borderId="0" xfId="0" applyFont="1"/>
    <xf numFmtId="0" fontId="22" fillId="0" borderId="0" xfId="0" applyFont="1"/>
    <xf numFmtId="0" fontId="1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1" fillId="8" borderId="3" xfId="0" applyFont="1" applyFill="1" applyBorder="1" applyAlignment="1">
      <alignment horizontal="left"/>
    </xf>
    <xf numFmtId="0" fontId="12" fillId="0" borderId="4" xfId="0" applyFont="1" applyBorder="1"/>
    <xf numFmtId="0" fontId="11" fillId="8" borderId="3" xfId="0" applyFont="1" applyFill="1" applyBorder="1"/>
    <xf numFmtId="0" fontId="10" fillId="8" borderId="1" xfId="0" applyFont="1" applyFill="1" applyBorder="1" applyAlignment="1">
      <alignment horizontal="center" vertical="top"/>
    </xf>
    <xf numFmtId="0" fontId="12" fillId="0" borderId="5" xfId="0" applyFont="1" applyBorder="1"/>
    <xf numFmtId="0" fontId="11" fillId="8" borderId="2" xfId="0" applyFont="1" applyFill="1" applyBorder="1" applyAlignment="1">
      <alignment horizontal="center" vertical="center"/>
    </xf>
    <xf numFmtId="0" fontId="12" fillId="0" borderId="6" xfId="0" applyFont="1" applyBorder="1"/>
    <xf numFmtId="0" fontId="10" fillId="8" borderId="1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top"/>
    </xf>
    <xf numFmtId="0" fontId="10" fillId="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542925</xdr:colOff>
      <xdr:row>30</xdr:row>
      <xdr:rowOff>57150</xdr:rowOff>
    </xdr:from>
    <xdr:ext cx="4171950" cy="685800"/>
    <xdr:pic>
      <xdr:nvPicPr>
        <xdr:cNvPr id="2" name="image1.png" title="Hình ảnh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76"/>
  <sheetViews>
    <sheetView tabSelected="1" workbookViewId="0">
      <selection activeCell="B12" sqref="B12"/>
    </sheetView>
  </sheetViews>
  <sheetFormatPr defaultColWidth="12.6640625" defaultRowHeight="15" customHeight="1"/>
  <cols>
    <col min="2" max="2" width="97.88671875" customWidth="1"/>
    <col min="3" max="3" width="13.88671875" customWidth="1"/>
    <col min="7" max="7" width="14.88671875" customWidth="1"/>
  </cols>
  <sheetData>
    <row r="1" spans="1:10">
      <c r="A1" s="1"/>
      <c r="B1" s="2"/>
    </row>
    <row r="2" spans="1:10">
      <c r="A2" s="1"/>
      <c r="B2" s="2"/>
    </row>
    <row r="3" spans="1:10">
      <c r="A3" s="1"/>
      <c r="B3" s="2"/>
    </row>
    <row r="4" spans="1:10">
      <c r="A4" s="1"/>
      <c r="B4" s="2"/>
    </row>
    <row r="5" spans="1:10">
      <c r="A5" s="1"/>
      <c r="B5" s="2"/>
      <c r="J5" s="3"/>
    </row>
    <row r="6" spans="1:10">
      <c r="A6" s="1"/>
    </row>
    <row r="7" spans="1:10">
      <c r="A7" s="1"/>
    </row>
    <row r="8" spans="1:10">
      <c r="A8" s="1"/>
      <c r="B8" s="2"/>
    </row>
    <row r="9" spans="1:10" ht="15" customHeight="1">
      <c r="A9" s="1"/>
      <c r="B9" s="4" t="s">
        <v>0</v>
      </c>
    </row>
    <row r="10" spans="1:10" ht="15" customHeight="1">
      <c r="A10" s="1"/>
      <c r="B10" s="5" t="s">
        <v>1</v>
      </c>
    </row>
    <row r="11" spans="1:10">
      <c r="A11" s="1"/>
      <c r="B11" s="2"/>
      <c r="C11" s="6"/>
      <c r="D11" s="7" t="s">
        <v>2</v>
      </c>
      <c r="E11" s="7" t="s">
        <v>3</v>
      </c>
      <c r="F11" s="7" t="s">
        <v>4</v>
      </c>
      <c r="G11" s="7" t="s">
        <v>5</v>
      </c>
    </row>
    <row r="12" spans="1:10">
      <c r="A12" s="1">
        <v>1</v>
      </c>
      <c r="B12" s="2" t="s">
        <v>6</v>
      </c>
      <c r="C12" s="1">
        <f>SUM(C13,C23,C30)</f>
        <v>17</v>
      </c>
      <c r="D12" s="1">
        <v>16</v>
      </c>
      <c r="E12" s="1">
        <v>17</v>
      </c>
      <c r="F12" s="1">
        <v>19</v>
      </c>
      <c r="G12" s="1">
        <f t="shared" ref="G12:G14" si="0">ROUND((D12+4*E12+F12)/6.1,0)</f>
        <v>17</v>
      </c>
    </row>
    <row r="13" spans="1:10">
      <c r="A13" s="1"/>
      <c r="B13" s="8" t="s">
        <v>7</v>
      </c>
      <c r="C13" s="1">
        <f>SUM(C14,C17,C20)</f>
        <v>7</v>
      </c>
      <c r="D13" s="1">
        <v>6</v>
      </c>
      <c r="E13" s="1">
        <v>7</v>
      </c>
      <c r="F13" s="1">
        <v>8</v>
      </c>
      <c r="G13" s="1">
        <f t="shared" si="0"/>
        <v>7</v>
      </c>
    </row>
    <row r="14" spans="1:10">
      <c r="B14" s="9" t="s">
        <v>8</v>
      </c>
      <c r="C14" s="1">
        <v>2</v>
      </c>
      <c r="D14" s="1">
        <v>1</v>
      </c>
      <c r="E14" s="1">
        <v>2</v>
      </c>
      <c r="F14" s="1">
        <v>3</v>
      </c>
      <c r="G14" s="1">
        <f t="shared" si="0"/>
        <v>2</v>
      </c>
    </row>
    <row r="15" spans="1:10">
      <c r="B15" s="10" t="s">
        <v>9</v>
      </c>
      <c r="C15" s="1"/>
    </row>
    <row r="16" spans="1:10">
      <c r="B16" s="1" t="s">
        <v>10</v>
      </c>
      <c r="C16" s="1"/>
    </row>
    <row r="17" spans="2:11">
      <c r="B17" s="9" t="s">
        <v>11</v>
      </c>
      <c r="C17" s="1">
        <v>2</v>
      </c>
      <c r="D17" s="1">
        <v>1</v>
      </c>
      <c r="E17" s="1">
        <v>2</v>
      </c>
      <c r="F17" s="1">
        <v>2</v>
      </c>
      <c r="G17" s="1">
        <f>ROUND((D17+4*E17+F17)/6.1,0)</f>
        <v>2</v>
      </c>
    </row>
    <row r="18" spans="2:11">
      <c r="B18" s="1" t="s">
        <v>12</v>
      </c>
      <c r="C18" s="1"/>
    </row>
    <row r="19" spans="2:11">
      <c r="B19" s="1" t="s">
        <v>13</v>
      </c>
      <c r="C19" s="1"/>
    </row>
    <row r="20" spans="2:11">
      <c r="B20" s="9" t="s">
        <v>14</v>
      </c>
      <c r="C20" s="1">
        <v>3</v>
      </c>
      <c r="D20" s="1">
        <v>2</v>
      </c>
      <c r="E20" s="1">
        <v>3</v>
      </c>
      <c r="F20" s="1">
        <v>4</v>
      </c>
      <c r="G20" s="1">
        <f>ROUND((D20+4*E20+F20)/6.1,0)</f>
        <v>3</v>
      </c>
    </row>
    <row r="21" spans="2:11">
      <c r="B21" s="1" t="s">
        <v>15</v>
      </c>
      <c r="C21" s="1"/>
    </row>
    <row r="22" spans="2:11">
      <c r="B22" s="1" t="s">
        <v>16</v>
      </c>
    </row>
    <row r="23" spans="2:11">
      <c r="B23" s="8" t="s">
        <v>17</v>
      </c>
      <c r="C23" s="11">
        <f>SUM(C24,C27)</f>
        <v>4</v>
      </c>
      <c r="D23" s="1">
        <v>3</v>
      </c>
      <c r="E23" s="1">
        <v>4</v>
      </c>
      <c r="F23" s="1">
        <v>5</v>
      </c>
      <c r="G23" s="1">
        <f t="shared" ref="G23:G24" si="1">ROUND((D23+4*E23+F23)/6.1,0)</f>
        <v>4</v>
      </c>
    </row>
    <row r="24" spans="2:11">
      <c r="B24" s="9" t="s">
        <v>18</v>
      </c>
      <c r="C24" s="1">
        <v>2</v>
      </c>
      <c r="D24" s="1">
        <v>2</v>
      </c>
      <c r="E24" s="1">
        <v>2</v>
      </c>
      <c r="F24" s="1">
        <v>3</v>
      </c>
      <c r="G24" s="1">
        <f t="shared" si="1"/>
        <v>2</v>
      </c>
      <c r="J24" s="12" t="s">
        <v>19</v>
      </c>
      <c r="K24" s="1" t="s">
        <v>20</v>
      </c>
    </row>
    <row r="25" spans="2:11">
      <c r="B25" s="1" t="s">
        <v>21</v>
      </c>
      <c r="J25" s="13" t="s">
        <v>22</v>
      </c>
      <c r="K25" s="1" t="s">
        <v>23</v>
      </c>
    </row>
    <row r="26" spans="2:11">
      <c r="B26" s="1" t="s">
        <v>24</v>
      </c>
      <c r="J26" s="14" t="s">
        <v>25</v>
      </c>
      <c r="K26" s="1" t="s">
        <v>26</v>
      </c>
    </row>
    <row r="27" spans="2:11">
      <c r="B27" s="9" t="s">
        <v>27</v>
      </c>
      <c r="C27" s="1">
        <v>2</v>
      </c>
      <c r="D27" s="1">
        <v>1</v>
      </c>
      <c r="E27" s="1">
        <v>2</v>
      </c>
      <c r="F27" s="1">
        <v>4</v>
      </c>
      <c r="G27" s="1">
        <f>ROUND((D27+4*E27+F27)/6.1,0)</f>
        <v>2</v>
      </c>
      <c r="J27" s="15" t="s">
        <v>28</v>
      </c>
      <c r="K27" s="1" t="s">
        <v>29</v>
      </c>
    </row>
    <row r="28" spans="2:11" ht="13.2">
      <c r="B28" s="10" t="s">
        <v>30</v>
      </c>
    </row>
    <row r="29" spans="2:11" ht="13.2">
      <c r="B29" s="10" t="s">
        <v>31</v>
      </c>
    </row>
    <row r="30" spans="2:11" ht="13.2">
      <c r="B30" s="8" t="s">
        <v>32</v>
      </c>
      <c r="C30" s="1">
        <f>SUM(C31,C34,C37,C40)</f>
        <v>6</v>
      </c>
      <c r="D30" s="1">
        <v>5</v>
      </c>
      <c r="E30" s="1">
        <v>6</v>
      </c>
      <c r="F30" s="1">
        <v>6</v>
      </c>
      <c r="G30" s="1">
        <f t="shared" ref="G30:G31" si="2">ROUND((D30+4*E30+F30)/6.1,0)</f>
        <v>6</v>
      </c>
    </row>
    <row r="31" spans="2:11" ht="13.2">
      <c r="B31" s="9" t="s">
        <v>33</v>
      </c>
      <c r="C31" s="1">
        <v>1</v>
      </c>
      <c r="D31" s="1">
        <v>1</v>
      </c>
      <c r="E31" s="1">
        <v>1</v>
      </c>
      <c r="F31" s="1">
        <v>1</v>
      </c>
      <c r="G31" s="1">
        <f t="shared" si="2"/>
        <v>1</v>
      </c>
    </row>
    <row r="32" spans="2:11" ht="13.2">
      <c r="B32" s="1" t="s">
        <v>34</v>
      </c>
    </row>
    <row r="33" spans="1:7" ht="13.2">
      <c r="B33" s="1" t="s">
        <v>35</v>
      </c>
    </row>
    <row r="34" spans="1:7" ht="13.2">
      <c r="B34" s="9" t="s">
        <v>36</v>
      </c>
      <c r="C34" s="1">
        <v>1</v>
      </c>
      <c r="D34" s="1">
        <v>1</v>
      </c>
      <c r="E34" s="1">
        <v>1</v>
      </c>
      <c r="F34" s="1">
        <v>2</v>
      </c>
      <c r="G34" s="1">
        <f>ROUND((D34+4*E34+F34)/6.1,0)</f>
        <v>1</v>
      </c>
    </row>
    <row r="35" spans="1:7" ht="13.2">
      <c r="B35" s="1" t="s">
        <v>37</v>
      </c>
    </row>
    <row r="36" spans="1:7" ht="13.2">
      <c r="B36" s="1" t="s">
        <v>38</v>
      </c>
    </row>
    <row r="37" spans="1:7" ht="13.2">
      <c r="B37" s="9" t="s">
        <v>39</v>
      </c>
      <c r="C37" s="1">
        <v>2</v>
      </c>
      <c r="D37" s="1">
        <v>2</v>
      </c>
      <c r="E37" s="1">
        <v>2</v>
      </c>
      <c r="F37" s="1">
        <v>3</v>
      </c>
      <c r="G37" s="1">
        <f>ROUND((D37+4*E37+F37)/6.1,0)</f>
        <v>2</v>
      </c>
    </row>
    <row r="38" spans="1:7" ht="13.2">
      <c r="B38" s="1" t="s">
        <v>40</v>
      </c>
    </row>
    <row r="39" spans="1:7" ht="13.2">
      <c r="B39" s="1" t="s">
        <v>41</v>
      </c>
    </row>
    <row r="40" spans="1:7" ht="13.2">
      <c r="B40" s="9" t="s">
        <v>42</v>
      </c>
      <c r="C40" s="1">
        <v>2</v>
      </c>
      <c r="D40" s="1">
        <v>1</v>
      </c>
      <c r="E40" s="1">
        <v>2</v>
      </c>
      <c r="F40" s="1">
        <v>2</v>
      </c>
      <c r="G40" s="1">
        <f>ROUND((D40+4*E40+F40)/6.1,0)</f>
        <v>2</v>
      </c>
    </row>
    <row r="41" spans="1:7" ht="13.2">
      <c r="B41" s="1" t="s">
        <v>43</v>
      </c>
    </row>
    <row r="42" spans="1:7" ht="13.2">
      <c r="B42" s="1" t="s">
        <v>44</v>
      </c>
    </row>
    <row r="43" spans="1:7" ht="13.2">
      <c r="A43" s="1">
        <v>2</v>
      </c>
      <c r="B43" s="2" t="s">
        <v>45</v>
      </c>
      <c r="C43" s="1">
        <f>SUM(C44,C51)</f>
        <v>18</v>
      </c>
      <c r="D43" s="1">
        <v>18</v>
      </c>
      <c r="E43" s="1">
        <v>18</v>
      </c>
      <c r="F43" s="1">
        <v>19</v>
      </c>
      <c r="G43" s="1">
        <f t="shared" ref="G43:G45" si="3">ROUND((D43+4*E43+F43)/6.1,0)</f>
        <v>18</v>
      </c>
    </row>
    <row r="44" spans="1:7" ht="13.2">
      <c r="A44" s="1"/>
      <c r="B44" s="8" t="s">
        <v>46</v>
      </c>
      <c r="C44" s="1">
        <f>SUM(C45,C48)</f>
        <v>7</v>
      </c>
      <c r="D44" s="1">
        <v>6</v>
      </c>
      <c r="E44" s="1">
        <v>7</v>
      </c>
      <c r="F44" s="1">
        <v>8</v>
      </c>
      <c r="G44" s="1">
        <f t="shared" si="3"/>
        <v>7</v>
      </c>
    </row>
    <row r="45" spans="1:7" ht="13.2">
      <c r="A45" s="1"/>
      <c r="B45" s="9" t="s">
        <v>47</v>
      </c>
      <c r="C45" s="1">
        <v>2</v>
      </c>
      <c r="D45" s="1">
        <v>1</v>
      </c>
      <c r="E45" s="1">
        <v>3</v>
      </c>
      <c r="F45" s="1">
        <v>5</v>
      </c>
      <c r="G45" s="1">
        <f t="shared" si="3"/>
        <v>3</v>
      </c>
    </row>
    <row r="46" spans="1:7" ht="13.2">
      <c r="A46" s="1"/>
      <c r="B46" s="10" t="s">
        <v>48</v>
      </c>
    </row>
    <row r="47" spans="1:7" ht="13.2">
      <c r="A47" s="1"/>
      <c r="B47" s="10" t="s">
        <v>49</v>
      </c>
    </row>
    <row r="48" spans="1:7" ht="13.2">
      <c r="A48" s="1"/>
      <c r="B48" s="9" t="s">
        <v>50</v>
      </c>
      <c r="C48" s="1">
        <v>5</v>
      </c>
      <c r="D48" s="1">
        <v>4</v>
      </c>
      <c r="E48" s="1">
        <v>5</v>
      </c>
      <c r="F48" s="1">
        <v>7</v>
      </c>
      <c r="G48" s="1">
        <f>ROUND((D48+4*E48+F48)/6.1,0)</f>
        <v>5</v>
      </c>
    </row>
    <row r="49" spans="1:7" ht="13.2">
      <c r="B49" s="10" t="s">
        <v>51</v>
      </c>
    </row>
    <row r="50" spans="1:7" ht="13.2">
      <c r="B50" s="10" t="s">
        <v>52</v>
      </c>
    </row>
    <row r="51" spans="1:7" ht="13.2">
      <c r="B51" s="8" t="s">
        <v>53</v>
      </c>
      <c r="C51" s="1">
        <f>SUM(C52,C55,C58,C61,C63)</f>
        <v>11</v>
      </c>
      <c r="D51" s="1">
        <v>9</v>
      </c>
      <c r="E51" s="1">
        <v>11</v>
      </c>
      <c r="F51" s="1">
        <v>13</v>
      </c>
      <c r="G51" s="1">
        <f t="shared" ref="G51:G52" si="4">ROUND((D51+4*E51+F51)/6.1,0)</f>
        <v>11</v>
      </c>
    </row>
    <row r="52" spans="1:7" ht="13.2">
      <c r="B52" s="9" t="s">
        <v>54</v>
      </c>
      <c r="C52" s="1">
        <v>5</v>
      </c>
      <c r="D52" s="1">
        <v>4</v>
      </c>
      <c r="E52" s="1">
        <v>5</v>
      </c>
      <c r="F52" s="1">
        <v>7</v>
      </c>
      <c r="G52" s="1">
        <f t="shared" si="4"/>
        <v>5</v>
      </c>
    </row>
    <row r="53" spans="1:7" ht="13.2">
      <c r="B53" s="1" t="s">
        <v>55</v>
      </c>
    </row>
    <row r="54" spans="1:7" ht="13.2">
      <c r="B54" s="1" t="s">
        <v>56</v>
      </c>
    </row>
    <row r="55" spans="1:7" ht="13.2">
      <c r="B55" s="9" t="s">
        <v>57</v>
      </c>
      <c r="C55" s="1">
        <v>1</v>
      </c>
      <c r="D55" s="1">
        <v>1</v>
      </c>
      <c r="E55" s="1">
        <v>1</v>
      </c>
      <c r="F55" s="1">
        <v>3</v>
      </c>
      <c r="G55" s="1">
        <f>ROUND((D55+4*E55+F55)/6.1,0)</f>
        <v>1</v>
      </c>
    </row>
    <row r="56" spans="1:7" ht="13.2">
      <c r="B56" s="1" t="s">
        <v>58</v>
      </c>
    </row>
    <row r="57" spans="1:7" ht="13.2">
      <c r="B57" s="1" t="s">
        <v>59</v>
      </c>
    </row>
    <row r="58" spans="1:7" ht="13.2">
      <c r="B58" s="9" t="s">
        <v>60</v>
      </c>
      <c r="C58" s="1">
        <v>3</v>
      </c>
      <c r="D58" s="1">
        <v>2</v>
      </c>
      <c r="E58" s="1">
        <v>3</v>
      </c>
      <c r="F58" s="1">
        <v>6</v>
      </c>
      <c r="G58" s="1">
        <f>ROUND((D58+4*E58+F58)/6.1,0)</f>
        <v>3</v>
      </c>
    </row>
    <row r="59" spans="1:7" ht="13.2">
      <c r="B59" s="1" t="s">
        <v>61</v>
      </c>
    </row>
    <row r="60" spans="1:7" ht="13.2">
      <c r="A60" s="1"/>
      <c r="B60" s="1" t="s">
        <v>62</v>
      </c>
    </row>
    <row r="61" spans="1:7" ht="13.2">
      <c r="A61" s="1"/>
      <c r="B61" s="9" t="s">
        <v>63</v>
      </c>
      <c r="C61" s="1">
        <v>2</v>
      </c>
      <c r="D61" s="1">
        <v>1</v>
      </c>
      <c r="E61" s="1">
        <v>3</v>
      </c>
      <c r="F61" s="1">
        <v>4</v>
      </c>
      <c r="G61" s="1">
        <f>ROUND((D61+4*E61+F61)/6.1,0)</f>
        <v>3</v>
      </c>
    </row>
    <row r="62" spans="1:7" ht="13.2">
      <c r="A62" s="1"/>
      <c r="B62" s="1" t="s">
        <v>64</v>
      </c>
    </row>
    <row r="63" spans="1:7" ht="13.2">
      <c r="A63" s="1"/>
      <c r="B63" s="1" t="s">
        <v>65</v>
      </c>
    </row>
    <row r="64" spans="1:7" ht="13.2">
      <c r="A64" s="1"/>
      <c r="B64" s="9" t="s">
        <v>66</v>
      </c>
      <c r="C64" s="1">
        <v>2</v>
      </c>
      <c r="D64" s="1">
        <v>1</v>
      </c>
      <c r="E64" s="1">
        <v>2</v>
      </c>
      <c r="F64" s="1">
        <v>3</v>
      </c>
      <c r="G64" s="1">
        <f>ROUND((D64+4*E64+F64)/6.1,0)</f>
        <v>2</v>
      </c>
    </row>
    <row r="65" spans="1:7" ht="13.2">
      <c r="A65" s="1"/>
      <c r="B65" s="1" t="s">
        <v>67</v>
      </c>
      <c r="C65" s="1"/>
    </row>
    <row r="66" spans="1:7" ht="13.2">
      <c r="A66" s="1"/>
      <c r="B66" s="1" t="s">
        <v>68</v>
      </c>
    </row>
    <row r="67" spans="1:7" ht="13.2">
      <c r="A67" s="1">
        <v>3</v>
      </c>
      <c r="B67" s="2" t="s">
        <v>69</v>
      </c>
      <c r="C67" s="1">
        <f>SUM(C68,C86,C93,C100)</f>
        <v>57</v>
      </c>
      <c r="D67" s="1">
        <v>57</v>
      </c>
      <c r="E67" s="1">
        <v>58</v>
      </c>
      <c r="F67" s="1">
        <v>57</v>
      </c>
      <c r="G67" s="1">
        <f t="shared" ref="G67:G69" si="5">ROUND((D67+4*E67+F67)/6.1,0)</f>
        <v>57</v>
      </c>
    </row>
    <row r="68" spans="1:7" ht="13.2">
      <c r="B68" s="8" t="s">
        <v>70</v>
      </c>
      <c r="C68" s="1">
        <f>SUM(C69,C76,C80,C83)</f>
        <v>11</v>
      </c>
      <c r="D68" s="1">
        <v>10</v>
      </c>
      <c r="E68" s="1">
        <v>12</v>
      </c>
      <c r="F68" s="1">
        <v>12</v>
      </c>
      <c r="G68" s="1">
        <f t="shared" si="5"/>
        <v>11</v>
      </c>
    </row>
    <row r="69" spans="1:7" ht="13.2">
      <c r="B69" s="9" t="s">
        <v>71</v>
      </c>
      <c r="C69" s="1">
        <v>4</v>
      </c>
      <c r="D69" s="1">
        <v>3</v>
      </c>
      <c r="E69" s="1">
        <v>4</v>
      </c>
      <c r="F69" s="1">
        <v>5</v>
      </c>
      <c r="G69" s="1">
        <f t="shared" si="5"/>
        <v>4</v>
      </c>
    </row>
    <row r="70" spans="1:7" ht="13.2">
      <c r="B70" s="1" t="s">
        <v>72</v>
      </c>
    </row>
    <row r="71" spans="1:7" ht="13.2">
      <c r="B71" s="1" t="s">
        <v>73</v>
      </c>
    </row>
    <row r="72" spans="1:7" ht="13.2">
      <c r="B72" s="1" t="s">
        <v>74</v>
      </c>
    </row>
    <row r="73" spans="1:7" ht="13.2">
      <c r="A73" s="1"/>
      <c r="B73" s="10" t="s">
        <v>75</v>
      </c>
    </row>
    <row r="74" spans="1:7" ht="13.2">
      <c r="A74" s="1"/>
      <c r="B74" s="10" t="s">
        <v>76</v>
      </c>
    </row>
    <row r="75" spans="1:7" ht="13.2">
      <c r="A75" s="1"/>
      <c r="B75" s="10" t="s">
        <v>77</v>
      </c>
    </row>
    <row r="76" spans="1:7" ht="13.2">
      <c r="A76" s="1"/>
      <c r="B76" s="9" t="s">
        <v>78</v>
      </c>
      <c r="C76" s="1">
        <v>5</v>
      </c>
      <c r="D76" s="1">
        <v>4</v>
      </c>
      <c r="E76" s="1">
        <v>5</v>
      </c>
      <c r="F76" s="1">
        <v>5</v>
      </c>
      <c r="G76" s="1">
        <f>ROUND((D76+4*E76+F76)/6.1,0)</f>
        <v>5</v>
      </c>
    </row>
    <row r="77" spans="1:7" ht="13.2">
      <c r="B77" s="1" t="s">
        <v>79</v>
      </c>
    </row>
    <row r="78" spans="1:7" ht="13.2">
      <c r="B78" s="1" t="s">
        <v>80</v>
      </c>
    </row>
    <row r="79" spans="1:7" ht="13.2">
      <c r="B79" s="1" t="s">
        <v>81</v>
      </c>
    </row>
    <row r="80" spans="1:7" ht="13.2">
      <c r="B80" s="9" t="s">
        <v>82</v>
      </c>
      <c r="C80" s="1">
        <v>1</v>
      </c>
      <c r="D80" s="1">
        <v>1</v>
      </c>
      <c r="E80" s="1">
        <v>1</v>
      </c>
      <c r="F80" s="1">
        <v>2</v>
      </c>
      <c r="G80" s="1">
        <f>ROUND((D80+4*E80+F80)/6.1,0)</f>
        <v>1</v>
      </c>
    </row>
    <row r="81" spans="2:7" ht="13.2">
      <c r="B81" s="1" t="s">
        <v>83</v>
      </c>
    </row>
    <row r="82" spans="2:7" ht="13.2">
      <c r="B82" s="1" t="s">
        <v>84</v>
      </c>
    </row>
    <row r="83" spans="2:7" ht="13.2">
      <c r="B83" s="9" t="s">
        <v>85</v>
      </c>
      <c r="C83" s="1">
        <v>1</v>
      </c>
      <c r="D83" s="1">
        <v>1</v>
      </c>
      <c r="E83" s="1">
        <v>1</v>
      </c>
      <c r="F83" s="1">
        <v>2</v>
      </c>
      <c r="G83" s="1">
        <f>ROUND((D83+4*E83+F83)/6.1,0)</f>
        <v>1</v>
      </c>
    </row>
    <row r="84" spans="2:7" ht="13.2">
      <c r="B84" s="1" t="s">
        <v>86</v>
      </c>
    </row>
    <row r="85" spans="2:7" ht="13.2">
      <c r="B85" s="1" t="s">
        <v>87</v>
      </c>
    </row>
    <row r="86" spans="2:7" ht="13.2">
      <c r="B86" s="8" t="s">
        <v>88</v>
      </c>
      <c r="C86" s="1">
        <v>2</v>
      </c>
      <c r="D86" s="1">
        <v>1</v>
      </c>
      <c r="E86" s="1">
        <v>2</v>
      </c>
      <c r="F86" s="1">
        <v>2</v>
      </c>
      <c r="G86" s="1">
        <f t="shared" ref="G86:G87" si="6">ROUND((D86+4*E86+F86)/6.1,0)</f>
        <v>2</v>
      </c>
    </row>
    <row r="87" spans="2:7" ht="13.2">
      <c r="B87" s="9" t="s">
        <v>89</v>
      </c>
      <c r="C87" s="1">
        <v>2</v>
      </c>
      <c r="D87" s="1">
        <v>1</v>
      </c>
      <c r="E87" s="1">
        <v>2</v>
      </c>
      <c r="F87" s="1">
        <v>2</v>
      </c>
      <c r="G87" s="1">
        <f t="shared" si="6"/>
        <v>2</v>
      </c>
    </row>
    <row r="88" spans="2:7" ht="13.2">
      <c r="B88" s="10" t="s">
        <v>90</v>
      </c>
    </row>
    <row r="89" spans="2:7" ht="13.2">
      <c r="B89" s="10" t="s">
        <v>91</v>
      </c>
    </row>
    <row r="90" spans="2:7" ht="13.2">
      <c r="B90" s="10" t="s">
        <v>92</v>
      </c>
    </row>
    <row r="91" spans="2:7" ht="13.2">
      <c r="B91" s="10" t="s">
        <v>93</v>
      </c>
    </row>
    <row r="92" spans="2:7" ht="13.2">
      <c r="B92" s="10" t="s">
        <v>94</v>
      </c>
    </row>
    <row r="93" spans="2:7" ht="13.2">
      <c r="B93" s="8" t="s">
        <v>95</v>
      </c>
      <c r="C93" s="1">
        <f>SUM(C94,C97)</f>
        <v>14</v>
      </c>
      <c r="D93" s="1">
        <v>13</v>
      </c>
      <c r="E93" s="1">
        <v>14</v>
      </c>
      <c r="F93" s="1">
        <v>15</v>
      </c>
      <c r="G93" s="1">
        <f t="shared" ref="G93:G94" si="7">ROUND((D93+4*E93+F93)/6.1,0)</f>
        <v>14</v>
      </c>
    </row>
    <row r="94" spans="2:7" ht="13.2">
      <c r="B94" s="9" t="s">
        <v>96</v>
      </c>
      <c r="C94" s="1">
        <v>4</v>
      </c>
      <c r="D94" s="1">
        <v>4</v>
      </c>
      <c r="E94" s="1">
        <v>4</v>
      </c>
      <c r="F94" s="1">
        <v>5</v>
      </c>
      <c r="G94" s="1">
        <f t="shared" si="7"/>
        <v>4</v>
      </c>
    </row>
    <row r="95" spans="2:7" ht="13.2">
      <c r="B95" s="1" t="s">
        <v>97</v>
      </c>
    </row>
    <row r="96" spans="2:7" ht="13.2">
      <c r="B96" s="1" t="s">
        <v>98</v>
      </c>
    </row>
    <row r="97" spans="1:7" ht="13.2">
      <c r="B97" s="9" t="s">
        <v>99</v>
      </c>
      <c r="C97" s="1">
        <v>10</v>
      </c>
      <c r="D97" s="1">
        <v>8</v>
      </c>
      <c r="E97" s="1">
        <v>10</v>
      </c>
      <c r="F97" s="1">
        <v>10</v>
      </c>
      <c r="G97" s="1">
        <f>ROUND((D97+4*E97+F97)/6.1,0)</f>
        <v>10</v>
      </c>
    </row>
    <row r="98" spans="1:7" ht="13.2">
      <c r="B98" s="1" t="s">
        <v>100</v>
      </c>
    </row>
    <row r="99" spans="1:7" ht="13.2">
      <c r="B99" s="1" t="s">
        <v>101</v>
      </c>
    </row>
    <row r="100" spans="1:7" ht="13.2">
      <c r="B100" s="8" t="s">
        <v>102</v>
      </c>
      <c r="C100" s="1">
        <f>SUM(C101,C112,C116,C119,C123,C126)</f>
        <v>30</v>
      </c>
      <c r="D100" s="1">
        <v>28</v>
      </c>
      <c r="E100" s="1">
        <v>30</v>
      </c>
      <c r="F100" s="1">
        <v>32</v>
      </c>
      <c r="G100" s="1">
        <f t="shared" ref="G100:G101" si="8">ROUND((D100+4*E100+F100)/6.1,0)</f>
        <v>30</v>
      </c>
    </row>
    <row r="101" spans="1:7" ht="13.2">
      <c r="A101" s="1"/>
      <c r="B101" s="9" t="s">
        <v>103</v>
      </c>
      <c r="C101" s="1">
        <v>14</v>
      </c>
      <c r="D101" s="1">
        <v>13</v>
      </c>
      <c r="E101" s="1">
        <v>14</v>
      </c>
      <c r="F101" s="1">
        <v>15</v>
      </c>
      <c r="G101" s="1">
        <f t="shared" si="8"/>
        <v>14</v>
      </c>
    </row>
    <row r="102" spans="1:7" ht="13.2">
      <c r="B102" s="10" t="s">
        <v>104</v>
      </c>
    </row>
    <row r="103" spans="1:7" ht="13.2">
      <c r="B103" s="10" t="s">
        <v>105</v>
      </c>
    </row>
    <row r="104" spans="1:7" ht="13.2">
      <c r="B104" s="10" t="s">
        <v>106</v>
      </c>
    </row>
    <row r="105" spans="1:7" ht="13.2">
      <c r="B105" s="10" t="s">
        <v>107</v>
      </c>
    </row>
    <row r="106" spans="1:7" ht="13.2">
      <c r="B106" s="10" t="s">
        <v>108</v>
      </c>
    </row>
    <row r="107" spans="1:7" ht="13.2">
      <c r="B107" s="10" t="s">
        <v>109</v>
      </c>
    </row>
    <row r="108" spans="1:7" ht="13.2">
      <c r="B108" s="10" t="s">
        <v>110</v>
      </c>
    </row>
    <row r="109" spans="1:7" ht="13.2">
      <c r="B109" s="10" t="s">
        <v>111</v>
      </c>
    </row>
    <row r="110" spans="1:7" ht="13.2">
      <c r="B110" s="10" t="s">
        <v>112</v>
      </c>
    </row>
    <row r="111" spans="1:7" ht="13.2">
      <c r="B111" s="16" t="s">
        <v>113</v>
      </c>
    </row>
    <row r="112" spans="1:7" ht="13.2">
      <c r="B112" s="9" t="s">
        <v>114</v>
      </c>
      <c r="C112" s="1">
        <v>2</v>
      </c>
      <c r="D112" s="1">
        <v>1</v>
      </c>
      <c r="E112" s="1">
        <v>2</v>
      </c>
      <c r="F112" s="1">
        <v>3</v>
      </c>
      <c r="G112" s="1">
        <f>ROUND((D112+4*E112+F112)/6.1,0)</f>
        <v>2</v>
      </c>
    </row>
    <row r="113" spans="1:7" ht="13.2">
      <c r="B113" s="10" t="s">
        <v>115</v>
      </c>
    </row>
    <row r="114" spans="1:7" ht="13.2">
      <c r="B114" s="10" t="s">
        <v>116</v>
      </c>
    </row>
    <row r="115" spans="1:7" ht="13.2">
      <c r="B115" s="10" t="s">
        <v>117</v>
      </c>
    </row>
    <row r="116" spans="1:7" ht="13.2">
      <c r="B116" s="9" t="s">
        <v>118</v>
      </c>
      <c r="C116" s="1">
        <v>3</v>
      </c>
      <c r="D116" s="1">
        <v>2</v>
      </c>
      <c r="E116" s="1">
        <v>3</v>
      </c>
      <c r="F116" s="1">
        <v>3</v>
      </c>
      <c r="G116" s="1">
        <f>ROUND((D116+4*E116+F116)/6.1,0)</f>
        <v>3</v>
      </c>
    </row>
    <row r="117" spans="1:7" ht="13.2">
      <c r="B117" s="10" t="s">
        <v>119</v>
      </c>
    </row>
    <row r="118" spans="1:7" ht="13.2">
      <c r="B118" s="10" t="s">
        <v>120</v>
      </c>
    </row>
    <row r="119" spans="1:7" ht="13.2">
      <c r="B119" s="9" t="s">
        <v>121</v>
      </c>
      <c r="C119" s="1">
        <v>3</v>
      </c>
      <c r="D119" s="1">
        <v>2</v>
      </c>
      <c r="E119" s="1">
        <v>3</v>
      </c>
      <c r="F119" s="1">
        <v>5</v>
      </c>
      <c r="G119" s="1">
        <f>ROUND((D119+4*E119+F119)/6.1,0)</f>
        <v>3</v>
      </c>
    </row>
    <row r="120" spans="1:7" ht="13.2">
      <c r="B120" s="10" t="s">
        <v>122</v>
      </c>
    </row>
    <row r="121" spans="1:7" ht="13.2">
      <c r="B121" s="1" t="s">
        <v>123</v>
      </c>
    </row>
    <row r="122" spans="1:7" ht="13.2">
      <c r="B122" s="1" t="s">
        <v>124</v>
      </c>
    </row>
    <row r="123" spans="1:7" ht="13.2">
      <c r="A123" s="1"/>
      <c r="B123" s="9" t="s">
        <v>125</v>
      </c>
      <c r="C123" s="1">
        <v>3</v>
      </c>
      <c r="D123" s="1">
        <v>1</v>
      </c>
      <c r="E123" s="1">
        <v>3</v>
      </c>
      <c r="F123" s="1">
        <v>5</v>
      </c>
      <c r="G123" s="1">
        <f>ROUND((D123+4*E123+F123)/6.1,0)</f>
        <v>3</v>
      </c>
    </row>
    <row r="124" spans="1:7" ht="13.2">
      <c r="A124" s="1"/>
      <c r="B124" s="10" t="s">
        <v>126</v>
      </c>
    </row>
    <row r="125" spans="1:7" ht="13.2">
      <c r="A125" s="1"/>
      <c r="B125" s="10" t="s">
        <v>127</v>
      </c>
    </row>
    <row r="126" spans="1:7" ht="13.2">
      <c r="A126" s="1"/>
      <c r="B126" s="9" t="s">
        <v>128</v>
      </c>
      <c r="C126" s="1">
        <v>5</v>
      </c>
      <c r="D126" s="1">
        <v>4</v>
      </c>
      <c r="E126" s="1">
        <v>5</v>
      </c>
      <c r="F126" s="1">
        <v>7</v>
      </c>
      <c r="G126" s="1">
        <f>ROUND((D126+4*E126+F126)/6.1,0)</f>
        <v>5</v>
      </c>
    </row>
    <row r="127" spans="1:7" ht="13.2">
      <c r="A127" s="1"/>
      <c r="B127" s="10" t="s">
        <v>129</v>
      </c>
    </row>
    <row r="128" spans="1:7" ht="13.2">
      <c r="A128" s="1"/>
      <c r="B128" s="10" t="s">
        <v>130</v>
      </c>
    </row>
    <row r="129" spans="1:7" ht="13.2">
      <c r="A129" s="1"/>
      <c r="B129" s="10" t="s">
        <v>131</v>
      </c>
    </row>
    <row r="130" spans="1:7" ht="13.2">
      <c r="A130" s="1">
        <v>4</v>
      </c>
      <c r="B130" s="2" t="s">
        <v>132</v>
      </c>
      <c r="C130" s="1">
        <f>SUM(C131,C135,C141,C146)</f>
        <v>18</v>
      </c>
      <c r="D130" s="1">
        <v>17</v>
      </c>
      <c r="E130" s="1">
        <v>18</v>
      </c>
      <c r="F130" s="1">
        <v>18</v>
      </c>
      <c r="G130" s="1">
        <f t="shared" ref="G130:G142" si="9">ROUND((D130+4*E130+F130)/6.1,0)</f>
        <v>18</v>
      </c>
    </row>
    <row r="131" spans="1:7" ht="13.2">
      <c r="B131" s="8" t="s">
        <v>133</v>
      </c>
      <c r="C131" s="1">
        <v>5</v>
      </c>
      <c r="D131" s="1">
        <v>4</v>
      </c>
      <c r="E131" s="1">
        <v>5</v>
      </c>
      <c r="F131" s="1">
        <v>6</v>
      </c>
      <c r="G131" s="1">
        <f t="shared" si="9"/>
        <v>5</v>
      </c>
    </row>
    <row r="132" spans="1:7" ht="13.2">
      <c r="B132" s="17" t="s">
        <v>134</v>
      </c>
      <c r="C132" s="1">
        <v>2</v>
      </c>
      <c r="D132" s="1">
        <v>1</v>
      </c>
      <c r="E132" s="1">
        <v>2</v>
      </c>
      <c r="F132" s="1">
        <v>2</v>
      </c>
      <c r="G132" s="1">
        <f t="shared" si="9"/>
        <v>2</v>
      </c>
    </row>
    <row r="133" spans="1:7" ht="13.2">
      <c r="B133" s="9" t="s">
        <v>135</v>
      </c>
      <c r="C133" s="1">
        <v>2</v>
      </c>
      <c r="D133" s="1">
        <v>1</v>
      </c>
      <c r="E133" s="1">
        <v>2</v>
      </c>
      <c r="F133" s="1">
        <v>2</v>
      </c>
      <c r="G133" s="1">
        <f t="shared" si="9"/>
        <v>2</v>
      </c>
    </row>
    <row r="134" spans="1:7" ht="13.2">
      <c r="B134" s="9" t="s">
        <v>136</v>
      </c>
      <c r="C134" s="1">
        <v>1</v>
      </c>
      <c r="D134" s="1">
        <v>1</v>
      </c>
      <c r="E134" s="1">
        <v>1</v>
      </c>
      <c r="F134" s="1">
        <v>1</v>
      </c>
      <c r="G134" s="1">
        <f t="shared" si="9"/>
        <v>1</v>
      </c>
    </row>
    <row r="135" spans="1:7" ht="13.2">
      <c r="B135" s="8" t="s">
        <v>137</v>
      </c>
      <c r="C135" s="1">
        <v>2</v>
      </c>
      <c r="D135" s="1">
        <v>1</v>
      </c>
      <c r="E135" s="1">
        <v>2</v>
      </c>
      <c r="F135" s="1">
        <v>2</v>
      </c>
      <c r="G135" s="1">
        <f t="shared" si="9"/>
        <v>2</v>
      </c>
    </row>
    <row r="136" spans="1:7" ht="13.2">
      <c r="B136" s="9" t="s">
        <v>138</v>
      </c>
      <c r="C136" s="1">
        <v>1</v>
      </c>
      <c r="D136" s="1">
        <v>1</v>
      </c>
      <c r="E136" s="1">
        <v>1</v>
      </c>
      <c r="F136" s="1">
        <v>1</v>
      </c>
      <c r="G136" s="1">
        <f t="shared" si="9"/>
        <v>1</v>
      </c>
    </row>
    <row r="137" spans="1:7" ht="13.2">
      <c r="B137" s="9" t="s">
        <v>139</v>
      </c>
      <c r="C137" s="1">
        <v>1</v>
      </c>
      <c r="D137" s="1">
        <v>1</v>
      </c>
      <c r="E137" s="1">
        <v>1</v>
      </c>
      <c r="F137" s="1">
        <v>1</v>
      </c>
      <c r="G137" s="1">
        <f t="shared" si="9"/>
        <v>1</v>
      </c>
    </row>
    <row r="138" spans="1:7" ht="13.2">
      <c r="B138" s="8" t="s">
        <v>140</v>
      </c>
      <c r="C138" s="1">
        <v>2</v>
      </c>
      <c r="D138" s="1">
        <v>1</v>
      </c>
      <c r="E138" s="1">
        <v>2</v>
      </c>
      <c r="F138" s="1">
        <v>2</v>
      </c>
      <c r="G138" s="1">
        <f t="shared" si="9"/>
        <v>2</v>
      </c>
    </row>
    <row r="139" spans="1:7" ht="13.2">
      <c r="A139" s="1"/>
      <c r="B139" s="9" t="s">
        <v>141</v>
      </c>
      <c r="C139" s="1">
        <v>1</v>
      </c>
      <c r="D139" s="1">
        <v>1</v>
      </c>
      <c r="E139" s="1">
        <v>1</v>
      </c>
      <c r="F139" s="1">
        <v>1</v>
      </c>
      <c r="G139" s="1">
        <f t="shared" si="9"/>
        <v>1</v>
      </c>
    </row>
    <row r="140" spans="1:7" ht="13.2">
      <c r="A140" s="1"/>
      <c r="B140" s="9" t="s">
        <v>142</v>
      </c>
      <c r="C140" s="1">
        <v>1</v>
      </c>
      <c r="D140" s="1">
        <v>1</v>
      </c>
      <c r="E140" s="1">
        <v>1</v>
      </c>
      <c r="F140" s="1">
        <v>1</v>
      </c>
      <c r="G140" s="1">
        <f t="shared" si="9"/>
        <v>1</v>
      </c>
    </row>
    <row r="141" spans="1:7" ht="13.2">
      <c r="A141" s="1"/>
      <c r="B141" s="8" t="s">
        <v>143</v>
      </c>
      <c r="C141" s="1">
        <v>1</v>
      </c>
      <c r="D141" s="1">
        <v>1</v>
      </c>
      <c r="E141" s="1">
        <v>1</v>
      </c>
      <c r="F141" s="1">
        <v>2</v>
      </c>
      <c r="G141" s="1">
        <f t="shared" si="9"/>
        <v>1</v>
      </c>
    </row>
    <row r="142" spans="1:7" ht="13.2">
      <c r="A142" s="1"/>
      <c r="B142" s="9" t="s">
        <v>144</v>
      </c>
      <c r="C142" s="1">
        <v>1</v>
      </c>
      <c r="D142" s="1">
        <v>2</v>
      </c>
      <c r="E142" s="1">
        <v>3</v>
      </c>
      <c r="F142" s="1">
        <v>3</v>
      </c>
      <c r="G142" s="1">
        <f t="shared" si="9"/>
        <v>3</v>
      </c>
    </row>
    <row r="143" spans="1:7" ht="13.2">
      <c r="A143" s="1"/>
      <c r="B143" s="1" t="s">
        <v>145</v>
      </c>
    </row>
    <row r="144" spans="1:7" ht="13.2">
      <c r="A144" s="1"/>
      <c r="B144" s="10" t="s">
        <v>146</v>
      </c>
    </row>
    <row r="145" spans="1:7" ht="13.2">
      <c r="A145" s="1"/>
      <c r="B145" s="10" t="s">
        <v>147</v>
      </c>
    </row>
    <row r="146" spans="1:7" ht="13.2">
      <c r="A146" s="1"/>
      <c r="B146" s="8" t="s">
        <v>148</v>
      </c>
      <c r="C146" s="1">
        <v>10</v>
      </c>
      <c r="D146" s="1">
        <v>7</v>
      </c>
      <c r="E146" s="1">
        <v>10</v>
      </c>
      <c r="F146" s="1">
        <v>13</v>
      </c>
      <c r="G146" s="1">
        <f t="shared" ref="G146:G147" si="10">ROUND((D146+4*E146+F146)/6.1,0)</f>
        <v>10</v>
      </c>
    </row>
    <row r="147" spans="1:7" ht="13.2">
      <c r="A147" s="1"/>
      <c r="B147" s="9" t="s">
        <v>149</v>
      </c>
      <c r="C147" s="1">
        <v>5</v>
      </c>
      <c r="D147" s="1">
        <v>4</v>
      </c>
      <c r="E147" s="1">
        <v>4</v>
      </c>
      <c r="F147" s="1">
        <v>8</v>
      </c>
      <c r="G147" s="1">
        <f t="shared" si="10"/>
        <v>5</v>
      </c>
    </row>
    <row r="148" spans="1:7" ht="13.2">
      <c r="A148" s="1"/>
      <c r="B148" s="1" t="s">
        <v>150</v>
      </c>
    </row>
    <row r="149" spans="1:7" ht="13.2">
      <c r="A149" s="1"/>
      <c r="B149" s="1" t="s">
        <v>151</v>
      </c>
    </row>
    <row r="150" spans="1:7" ht="13.2">
      <c r="A150" s="1"/>
      <c r="B150" s="9" t="s">
        <v>152</v>
      </c>
      <c r="C150" s="1">
        <v>5</v>
      </c>
      <c r="D150" s="1">
        <v>3</v>
      </c>
      <c r="E150" s="1">
        <v>5</v>
      </c>
      <c r="F150" s="1">
        <v>6</v>
      </c>
      <c r="G150" s="1">
        <f>ROUND((D150+4*E150+F150)/6.1,0)</f>
        <v>5</v>
      </c>
    </row>
    <row r="151" spans="1:7" ht="13.2">
      <c r="A151" s="1"/>
      <c r="B151" s="1" t="s">
        <v>153</v>
      </c>
    </row>
    <row r="152" spans="1:7" ht="13.2">
      <c r="A152" s="1"/>
      <c r="B152" s="1" t="s">
        <v>154</v>
      </c>
    </row>
    <row r="153" spans="1:7" ht="13.2">
      <c r="A153" s="1">
        <v>5</v>
      </c>
      <c r="B153" s="2" t="s">
        <v>155</v>
      </c>
      <c r="C153" s="1">
        <f>SUM(C154,C161,C168)</f>
        <v>15</v>
      </c>
      <c r="D153" s="1">
        <v>14</v>
      </c>
      <c r="E153" s="1">
        <v>16</v>
      </c>
      <c r="F153" s="1">
        <v>16</v>
      </c>
      <c r="G153" s="1">
        <f t="shared" ref="G153:G155" si="11">ROUND((D153+4*E153+F153)/6.1,0)</f>
        <v>15</v>
      </c>
    </row>
    <row r="154" spans="1:7" ht="13.2">
      <c r="B154" s="8" t="s">
        <v>156</v>
      </c>
      <c r="C154" s="1">
        <v>5</v>
      </c>
      <c r="D154" s="1">
        <v>3</v>
      </c>
      <c r="E154" s="1">
        <v>5</v>
      </c>
      <c r="F154" s="1">
        <v>7</v>
      </c>
      <c r="G154" s="1">
        <f t="shared" si="11"/>
        <v>5</v>
      </c>
    </row>
    <row r="155" spans="1:7" ht="13.2">
      <c r="B155" s="9" t="s">
        <v>157</v>
      </c>
      <c r="C155" s="1">
        <v>3</v>
      </c>
      <c r="D155" s="1">
        <v>1</v>
      </c>
      <c r="E155" s="1">
        <v>3</v>
      </c>
      <c r="F155" s="1">
        <v>4</v>
      </c>
      <c r="G155" s="1">
        <f t="shared" si="11"/>
        <v>3</v>
      </c>
    </row>
    <row r="156" spans="1:7" ht="13.2">
      <c r="B156" s="1" t="s">
        <v>158</v>
      </c>
    </row>
    <row r="157" spans="1:7" ht="13.2">
      <c r="B157" s="1" t="s">
        <v>159</v>
      </c>
    </row>
    <row r="158" spans="1:7" ht="13.2">
      <c r="B158" s="9" t="s">
        <v>160</v>
      </c>
      <c r="C158" s="1">
        <v>2</v>
      </c>
      <c r="D158" s="1">
        <v>1</v>
      </c>
      <c r="E158" s="1">
        <v>2</v>
      </c>
      <c r="F158" s="1">
        <v>2</v>
      </c>
      <c r="G158" s="1">
        <f>ROUND((D158+4*E158+F158)/6.1,0)</f>
        <v>2</v>
      </c>
    </row>
    <row r="159" spans="1:7" ht="13.2">
      <c r="B159" s="1" t="s">
        <v>161</v>
      </c>
    </row>
    <row r="160" spans="1:7" ht="13.2">
      <c r="B160" s="1" t="s">
        <v>162</v>
      </c>
    </row>
    <row r="161" spans="2:7" ht="13.2">
      <c r="B161" s="8" t="s">
        <v>163</v>
      </c>
      <c r="C161" s="1">
        <v>5</v>
      </c>
      <c r="D161" s="1">
        <v>4</v>
      </c>
      <c r="E161" s="1">
        <v>5</v>
      </c>
      <c r="F161" s="1">
        <v>7</v>
      </c>
      <c r="G161" s="1">
        <f t="shared" ref="G161:G162" si="12">ROUND((D161+4*E161+F161)/6.1,0)</f>
        <v>5</v>
      </c>
    </row>
    <row r="162" spans="2:7" ht="13.2">
      <c r="B162" s="9" t="s">
        <v>164</v>
      </c>
      <c r="C162" s="1">
        <v>3</v>
      </c>
      <c r="D162" s="1">
        <v>1</v>
      </c>
      <c r="E162" s="1">
        <v>3</v>
      </c>
      <c r="F162" s="1">
        <v>4</v>
      </c>
      <c r="G162" s="1">
        <f t="shared" si="12"/>
        <v>3</v>
      </c>
    </row>
    <row r="163" spans="2:7" ht="13.2">
      <c r="B163" s="1" t="s">
        <v>165</v>
      </c>
    </row>
    <row r="164" spans="2:7" ht="13.2">
      <c r="B164" s="1" t="s">
        <v>166</v>
      </c>
    </row>
    <row r="165" spans="2:7" ht="13.2">
      <c r="B165" s="9" t="s">
        <v>167</v>
      </c>
      <c r="C165" s="1">
        <v>2</v>
      </c>
      <c r="D165" s="1">
        <v>1</v>
      </c>
      <c r="E165" s="1">
        <v>2</v>
      </c>
      <c r="F165" s="1">
        <v>2</v>
      </c>
      <c r="G165" s="1">
        <f>ROUND((D165+4*E165+F165)/6.1,0)</f>
        <v>2</v>
      </c>
    </row>
    <row r="166" spans="2:7" ht="13.2">
      <c r="B166" s="1" t="s">
        <v>168</v>
      </c>
    </row>
    <row r="167" spans="2:7" ht="13.2">
      <c r="B167" s="1" t="s">
        <v>169</v>
      </c>
    </row>
    <row r="168" spans="2:7" ht="13.2">
      <c r="B168" s="8" t="s">
        <v>170</v>
      </c>
      <c r="C168" s="1">
        <v>5</v>
      </c>
      <c r="D168" s="1">
        <v>4</v>
      </c>
      <c r="E168" s="1">
        <v>5</v>
      </c>
      <c r="F168" s="1">
        <v>7</v>
      </c>
      <c r="G168" s="1">
        <f t="shared" ref="G168:G169" si="13">ROUND((D168+4*E168+F168)/6.1,0)</f>
        <v>5</v>
      </c>
    </row>
    <row r="169" spans="2:7" ht="13.2">
      <c r="B169" s="9" t="s">
        <v>171</v>
      </c>
      <c r="C169" s="1">
        <v>2</v>
      </c>
      <c r="D169" s="1">
        <v>1</v>
      </c>
      <c r="E169" s="1">
        <v>2</v>
      </c>
      <c r="F169" s="1">
        <v>2</v>
      </c>
      <c r="G169" s="1">
        <f t="shared" si="13"/>
        <v>2</v>
      </c>
    </row>
    <row r="170" spans="2:7" ht="13.2">
      <c r="B170" s="1" t="s">
        <v>172</v>
      </c>
    </row>
    <row r="171" spans="2:7" ht="13.2">
      <c r="B171" s="1" t="s">
        <v>173</v>
      </c>
    </row>
    <row r="172" spans="2:7" ht="13.2">
      <c r="B172" s="9" t="s">
        <v>174</v>
      </c>
      <c r="C172" s="1">
        <v>2</v>
      </c>
      <c r="D172" s="1">
        <v>1</v>
      </c>
      <c r="E172" s="1">
        <v>2</v>
      </c>
      <c r="F172" s="1">
        <v>2</v>
      </c>
      <c r="G172" s="1">
        <f>ROUND((D172+4*E172+F172)/6.1,0)</f>
        <v>2</v>
      </c>
    </row>
    <row r="173" spans="2:7" ht="13.2">
      <c r="B173" s="1" t="s">
        <v>175</v>
      </c>
    </row>
    <row r="174" spans="2:7" ht="13.2">
      <c r="B174" s="1" t="s">
        <v>176</v>
      </c>
      <c r="C174" s="1"/>
    </row>
    <row r="175" spans="2:7" ht="13.2">
      <c r="B175" s="9" t="s">
        <v>177</v>
      </c>
      <c r="C175" s="1">
        <v>1</v>
      </c>
      <c r="D175" s="1">
        <v>1</v>
      </c>
      <c r="E175" s="1">
        <v>1</v>
      </c>
      <c r="F175" s="1">
        <v>1</v>
      </c>
      <c r="G175" s="1">
        <f>ROUND((D175+4*E175+F175)/6.1,0)</f>
        <v>1</v>
      </c>
    </row>
    <row r="176" spans="2:7" ht="13.2">
      <c r="B176" s="1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E19"/>
  <sheetViews>
    <sheetView workbookViewId="0"/>
  </sheetViews>
  <sheetFormatPr defaultColWidth="12.6640625" defaultRowHeight="15" customHeight="1"/>
  <cols>
    <col min="2" max="2" width="17.44140625" customWidth="1"/>
    <col min="3" max="4" width="41.109375" customWidth="1"/>
  </cols>
  <sheetData>
    <row r="2" spans="1:5">
      <c r="B2" s="2"/>
      <c r="C2" s="6" t="s">
        <v>179</v>
      </c>
      <c r="D2" s="6" t="s">
        <v>180</v>
      </c>
      <c r="E2" s="6" t="s">
        <v>181</v>
      </c>
    </row>
    <row r="3" spans="1:5">
      <c r="A3" s="1"/>
      <c r="B3" s="2" t="s">
        <v>182</v>
      </c>
      <c r="C3" s="8">
        <v>1</v>
      </c>
      <c r="D3" s="8" t="s">
        <v>183</v>
      </c>
      <c r="E3" s="6">
        <v>0</v>
      </c>
    </row>
    <row r="4" spans="1:5">
      <c r="B4" s="2"/>
      <c r="C4" s="8">
        <v>2</v>
      </c>
      <c r="D4" s="8" t="s">
        <v>184</v>
      </c>
      <c r="E4" s="6">
        <v>0</v>
      </c>
    </row>
    <row r="5" spans="1:5">
      <c r="B5" s="2"/>
      <c r="C5" s="8">
        <v>3</v>
      </c>
      <c r="D5" s="8" t="s">
        <v>185</v>
      </c>
      <c r="E5" s="6">
        <v>1.2</v>
      </c>
    </row>
    <row r="6" spans="1:5">
      <c r="B6" s="2" t="s">
        <v>186</v>
      </c>
      <c r="C6" s="8">
        <v>4</v>
      </c>
      <c r="D6" s="8" t="s">
        <v>46</v>
      </c>
      <c r="E6" s="6" t="s">
        <v>187</v>
      </c>
    </row>
    <row r="7" spans="1:5">
      <c r="B7" s="2"/>
      <c r="C7" s="8">
        <v>5</v>
      </c>
      <c r="D7" s="8" t="s">
        <v>53</v>
      </c>
      <c r="E7" s="6">
        <v>4</v>
      </c>
    </row>
    <row r="8" spans="1:5">
      <c r="B8" s="2" t="s">
        <v>188</v>
      </c>
      <c r="C8" s="8">
        <v>6</v>
      </c>
      <c r="D8" s="8" t="s">
        <v>70</v>
      </c>
      <c r="E8" s="6" t="s">
        <v>189</v>
      </c>
    </row>
    <row r="9" spans="1:5">
      <c r="B9" s="2"/>
      <c r="C9" s="8">
        <v>7</v>
      </c>
      <c r="D9" s="8" t="s">
        <v>88</v>
      </c>
      <c r="E9" s="6">
        <v>0</v>
      </c>
    </row>
    <row r="10" spans="1:5">
      <c r="B10" s="2"/>
      <c r="C10" s="8">
        <v>8</v>
      </c>
      <c r="D10" s="8" t="s">
        <v>95</v>
      </c>
      <c r="E10" s="6">
        <v>6.7</v>
      </c>
    </row>
    <row r="11" spans="1:5">
      <c r="B11" s="2"/>
      <c r="C11" s="8">
        <v>9</v>
      </c>
      <c r="D11" s="8" t="s">
        <v>102</v>
      </c>
      <c r="E11" s="6">
        <v>8</v>
      </c>
    </row>
    <row r="12" spans="1:5">
      <c r="B12" s="2" t="s">
        <v>190</v>
      </c>
      <c r="C12" s="8">
        <v>10</v>
      </c>
      <c r="D12" s="8" t="s">
        <v>133</v>
      </c>
      <c r="E12" s="6" t="s">
        <v>191</v>
      </c>
    </row>
    <row r="13" spans="1:5">
      <c r="B13" s="2"/>
      <c r="C13" s="8">
        <v>11</v>
      </c>
      <c r="D13" s="8" t="s">
        <v>137</v>
      </c>
      <c r="E13" s="6" t="s">
        <v>191</v>
      </c>
    </row>
    <row r="14" spans="1:5">
      <c r="B14" s="2"/>
      <c r="C14" s="8">
        <v>12</v>
      </c>
      <c r="D14" s="8" t="s">
        <v>140</v>
      </c>
      <c r="E14" s="6" t="s">
        <v>191</v>
      </c>
    </row>
    <row r="15" spans="1:5">
      <c r="B15" s="2"/>
      <c r="C15" s="8">
        <v>13</v>
      </c>
      <c r="D15" s="8" t="s">
        <v>143</v>
      </c>
      <c r="E15" s="6" t="s">
        <v>191</v>
      </c>
    </row>
    <row r="16" spans="1:5">
      <c r="B16" s="2"/>
      <c r="C16" s="8">
        <v>14</v>
      </c>
      <c r="D16" s="8" t="s">
        <v>148</v>
      </c>
      <c r="E16" s="6" t="s">
        <v>191</v>
      </c>
    </row>
    <row r="17" spans="2:5">
      <c r="B17" s="2" t="s">
        <v>192</v>
      </c>
      <c r="C17" s="8">
        <v>15</v>
      </c>
      <c r="D17" s="8" t="s">
        <v>156</v>
      </c>
      <c r="E17" s="6" t="s">
        <v>193</v>
      </c>
    </row>
    <row r="18" spans="2:5">
      <c r="C18" s="8">
        <v>16</v>
      </c>
      <c r="D18" s="8" t="s">
        <v>163</v>
      </c>
      <c r="E18" s="6" t="s">
        <v>193</v>
      </c>
    </row>
    <row r="19" spans="2:5">
      <c r="C19" s="8">
        <v>17</v>
      </c>
      <c r="D19" s="8" t="s">
        <v>170</v>
      </c>
      <c r="E19" s="6">
        <v>15.16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T80"/>
  <sheetViews>
    <sheetView topLeftCell="A19" workbookViewId="0"/>
  </sheetViews>
  <sheetFormatPr defaultColWidth="12.6640625" defaultRowHeight="15" customHeight="1"/>
  <cols>
    <col min="2" max="2" width="45.6640625" customWidth="1"/>
    <col min="4" max="4" width="17.88671875" customWidth="1"/>
    <col min="5" max="5" width="28.44140625" customWidth="1"/>
    <col min="6" max="6" width="13.77734375" customWidth="1"/>
    <col min="8" max="8" width="22" customWidth="1"/>
    <col min="9" max="9" width="28.33203125" customWidth="1"/>
    <col min="10" max="10" width="31.33203125" customWidth="1"/>
  </cols>
  <sheetData>
    <row r="2" spans="1:12">
      <c r="A2" s="46" t="s">
        <v>194</v>
      </c>
      <c r="B2" s="48" t="s">
        <v>195</v>
      </c>
      <c r="C2" s="50" t="s">
        <v>196</v>
      </c>
      <c r="D2" s="51" t="s">
        <v>197</v>
      </c>
      <c r="E2" s="44"/>
      <c r="F2" s="51" t="s">
        <v>198</v>
      </c>
      <c r="G2" s="44"/>
      <c r="H2" s="52" t="s">
        <v>199</v>
      </c>
      <c r="I2" s="52" t="s">
        <v>200</v>
      </c>
    </row>
    <row r="3" spans="1:12">
      <c r="A3" s="47"/>
      <c r="B3" s="49"/>
      <c r="C3" s="47"/>
      <c r="D3" s="18" t="s">
        <v>201</v>
      </c>
      <c r="E3" s="18" t="s">
        <v>202</v>
      </c>
      <c r="F3" s="18" t="s">
        <v>201</v>
      </c>
      <c r="G3" s="18" t="s">
        <v>202</v>
      </c>
      <c r="H3" s="42"/>
      <c r="I3" s="42"/>
    </row>
    <row r="4" spans="1:12" ht="15" customHeight="1">
      <c r="A4" s="19" t="s">
        <v>203</v>
      </c>
      <c r="B4" s="20" t="s">
        <v>204</v>
      </c>
      <c r="C4" s="21" t="s">
        <v>205</v>
      </c>
      <c r="D4" s="21">
        <v>7</v>
      </c>
      <c r="E4" s="21">
        <v>4</v>
      </c>
      <c r="F4" s="22">
        <v>100</v>
      </c>
      <c r="G4" s="23">
        <f t="shared" ref="G4:G9" si="0">(D4-E4)*F4</f>
        <v>300</v>
      </c>
      <c r="H4" s="23">
        <f t="shared" ref="H4:H20" si="1">ROUND((G4-F4)/(D4-E4),0)</f>
        <v>67</v>
      </c>
      <c r="I4" s="21">
        <f t="shared" ref="I4:I20" si="2">(D4-E4)</f>
        <v>3</v>
      </c>
    </row>
    <row r="5" spans="1:12" ht="15" customHeight="1">
      <c r="A5" s="19" t="s">
        <v>206</v>
      </c>
      <c r="B5" s="20" t="s">
        <v>207</v>
      </c>
      <c r="C5" s="21" t="s">
        <v>205</v>
      </c>
      <c r="D5" s="21">
        <v>4</v>
      </c>
      <c r="E5" s="21">
        <v>2</v>
      </c>
      <c r="F5" s="22">
        <v>50</v>
      </c>
      <c r="G5" s="23">
        <f t="shared" si="0"/>
        <v>100</v>
      </c>
      <c r="H5" s="23">
        <f t="shared" si="1"/>
        <v>25</v>
      </c>
      <c r="I5" s="21">
        <f t="shared" si="2"/>
        <v>2</v>
      </c>
      <c r="K5" s="24"/>
      <c r="L5" s="24"/>
    </row>
    <row r="6" spans="1:12" ht="15" customHeight="1">
      <c r="A6" s="19" t="s">
        <v>208</v>
      </c>
      <c r="B6" s="20" t="s">
        <v>209</v>
      </c>
      <c r="C6" s="21" t="s">
        <v>203</v>
      </c>
      <c r="D6" s="21">
        <v>6</v>
      </c>
      <c r="E6" s="21">
        <v>3</v>
      </c>
      <c r="F6" s="22">
        <v>90</v>
      </c>
      <c r="G6" s="23">
        <f t="shared" si="0"/>
        <v>270</v>
      </c>
      <c r="H6" s="23">
        <f t="shared" si="1"/>
        <v>60</v>
      </c>
      <c r="I6" s="21">
        <f t="shared" si="2"/>
        <v>3</v>
      </c>
    </row>
    <row r="7" spans="1:12" ht="15" customHeight="1">
      <c r="A7" s="19" t="s">
        <v>210</v>
      </c>
      <c r="B7" s="20" t="s">
        <v>211</v>
      </c>
      <c r="C7" s="21" t="s">
        <v>206</v>
      </c>
      <c r="D7" s="21">
        <v>7</v>
      </c>
      <c r="E7" s="21">
        <v>5</v>
      </c>
      <c r="F7" s="22">
        <v>120</v>
      </c>
      <c r="G7" s="23">
        <f t="shared" si="0"/>
        <v>240</v>
      </c>
      <c r="H7" s="23">
        <f t="shared" si="1"/>
        <v>60</v>
      </c>
      <c r="I7" s="21">
        <f t="shared" si="2"/>
        <v>2</v>
      </c>
    </row>
    <row r="8" spans="1:12" ht="15" customHeight="1">
      <c r="A8" s="19" t="s">
        <v>212</v>
      </c>
      <c r="B8" s="20" t="s">
        <v>213</v>
      </c>
      <c r="C8" s="21" t="s">
        <v>210</v>
      </c>
      <c r="D8" s="21">
        <v>11</v>
      </c>
      <c r="E8" s="21">
        <v>9</v>
      </c>
      <c r="F8" s="22">
        <v>113</v>
      </c>
      <c r="G8" s="23">
        <f t="shared" si="0"/>
        <v>226</v>
      </c>
      <c r="H8" s="23">
        <f t="shared" si="1"/>
        <v>57</v>
      </c>
      <c r="I8" s="21">
        <f t="shared" si="2"/>
        <v>2</v>
      </c>
    </row>
    <row r="9" spans="1:12" ht="15" customHeight="1">
      <c r="A9" s="19" t="s">
        <v>214</v>
      </c>
      <c r="B9" s="20" t="s">
        <v>215</v>
      </c>
      <c r="C9" s="21" t="s">
        <v>212</v>
      </c>
      <c r="D9" s="21">
        <v>11</v>
      </c>
      <c r="E9" s="21">
        <v>7</v>
      </c>
      <c r="F9" s="22">
        <v>150</v>
      </c>
      <c r="G9" s="23">
        <f t="shared" si="0"/>
        <v>600</v>
      </c>
      <c r="H9" s="23">
        <f t="shared" si="1"/>
        <v>113</v>
      </c>
      <c r="I9" s="21">
        <f t="shared" si="2"/>
        <v>4</v>
      </c>
    </row>
    <row r="10" spans="1:12" ht="15" customHeight="1">
      <c r="A10" s="19" t="s">
        <v>216</v>
      </c>
      <c r="B10" s="20" t="s">
        <v>217</v>
      </c>
      <c r="C10" s="21" t="s">
        <v>214</v>
      </c>
      <c r="D10" s="21">
        <v>2</v>
      </c>
      <c r="E10" s="21">
        <v>1</v>
      </c>
      <c r="F10" s="22">
        <v>50</v>
      </c>
      <c r="G10" s="23">
        <v>100</v>
      </c>
      <c r="H10" s="23">
        <f t="shared" si="1"/>
        <v>50</v>
      </c>
      <c r="I10" s="21">
        <f t="shared" si="2"/>
        <v>1</v>
      </c>
    </row>
    <row r="11" spans="1:12" ht="15" customHeight="1">
      <c r="A11" s="19" t="s">
        <v>218</v>
      </c>
      <c r="B11" s="20" t="s">
        <v>219</v>
      </c>
      <c r="C11" s="21" t="s">
        <v>216</v>
      </c>
      <c r="D11" s="21">
        <v>14</v>
      </c>
      <c r="E11" s="6">
        <v>10</v>
      </c>
      <c r="F11" s="22">
        <v>200</v>
      </c>
      <c r="G11" s="23">
        <f t="shared" ref="G11:G13" si="3">(D11-E11)*F11</f>
        <v>800</v>
      </c>
      <c r="H11" s="23">
        <f t="shared" si="1"/>
        <v>150</v>
      </c>
      <c r="I11" s="21">
        <f t="shared" si="2"/>
        <v>4</v>
      </c>
    </row>
    <row r="12" spans="1:12" ht="15" customHeight="1">
      <c r="A12" s="19" t="s">
        <v>187</v>
      </c>
      <c r="B12" s="20" t="s">
        <v>220</v>
      </c>
      <c r="C12" s="21" t="s">
        <v>218</v>
      </c>
      <c r="D12" s="21">
        <v>30</v>
      </c>
      <c r="E12" s="21">
        <v>26</v>
      </c>
      <c r="F12" s="22">
        <v>1300</v>
      </c>
      <c r="G12" s="23">
        <f t="shared" si="3"/>
        <v>5200</v>
      </c>
      <c r="H12" s="23">
        <f t="shared" si="1"/>
        <v>975</v>
      </c>
      <c r="I12" s="21">
        <f t="shared" si="2"/>
        <v>4</v>
      </c>
      <c r="J12" s="1"/>
    </row>
    <row r="13" spans="1:12" ht="15" customHeight="1">
      <c r="A13" s="19" t="s">
        <v>221</v>
      </c>
      <c r="B13" s="20" t="s">
        <v>222</v>
      </c>
      <c r="C13" s="21" t="s">
        <v>187</v>
      </c>
      <c r="D13" s="21">
        <v>5</v>
      </c>
      <c r="E13" s="21">
        <v>3</v>
      </c>
      <c r="F13" s="22">
        <v>300</v>
      </c>
      <c r="G13" s="23">
        <f t="shared" si="3"/>
        <v>600</v>
      </c>
      <c r="H13" s="23">
        <f t="shared" si="1"/>
        <v>150</v>
      </c>
      <c r="I13" s="21">
        <f t="shared" si="2"/>
        <v>2</v>
      </c>
    </row>
    <row r="14" spans="1:12" ht="15" customHeight="1">
      <c r="A14" s="19" t="s">
        <v>223</v>
      </c>
      <c r="B14" s="20" t="s">
        <v>224</v>
      </c>
      <c r="C14" s="21" t="s">
        <v>187</v>
      </c>
      <c r="D14" s="21">
        <v>2</v>
      </c>
      <c r="E14" s="21">
        <v>1</v>
      </c>
      <c r="F14" s="22">
        <v>100</v>
      </c>
      <c r="G14" s="23">
        <v>200</v>
      </c>
      <c r="H14" s="23">
        <f t="shared" si="1"/>
        <v>100</v>
      </c>
      <c r="I14" s="21">
        <f t="shared" si="2"/>
        <v>1</v>
      </c>
    </row>
    <row r="15" spans="1:12" ht="15" customHeight="1">
      <c r="A15" s="19" t="s">
        <v>225</v>
      </c>
      <c r="B15" s="20" t="s">
        <v>226</v>
      </c>
      <c r="C15" s="21" t="s">
        <v>221</v>
      </c>
      <c r="D15" s="21">
        <v>2</v>
      </c>
      <c r="E15" s="21">
        <v>1</v>
      </c>
      <c r="F15" s="22">
        <v>50</v>
      </c>
      <c r="G15" s="23">
        <v>100</v>
      </c>
      <c r="H15" s="23">
        <f t="shared" si="1"/>
        <v>50</v>
      </c>
      <c r="I15" s="21">
        <f t="shared" si="2"/>
        <v>1</v>
      </c>
    </row>
    <row r="16" spans="1:12" ht="15" customHeight="1">
      <c r="A16" s="19" t="s">
        <v>227</v>
      </c>
      <c r="B16" s="20" t="s">
        <v>228</v>
      </c>
      <c r="C16" s="21" t="s">
        <v>223</v>
      </c>
      <c r="D16" s="21">
        <v>1</v>
      </c>
      <c r="E16" s="21">
        <v>0</v>
      </c>
      <c r="F16" s="22">
        <v>50</v>
      </c>
      <c r="G16" s="23">
        <v>100</v>
      </c>
      <c r="H16" s="23">
        <f t="shared" si="1"/>
        <v>50</v>
      </c>
      <c r="I16" s="21">
        <f t="shared" si="2"/>
        <v>1</v>
      </c>
    </row>
    <row r="17" spans="1:20" ht="15" customHeight="1">
      <c r="A17" s="19" t="s">
        <v>2</v>
      </c>
      <c r="B17" s="20" t="s">
        <v>229</v>
      </c>
      <c r="C17" s="21" t="s">
        <v>230</v>
      </c>
      <c r="D17" s="21">
        <v>10</v>
      </c>
      <c r="E17" s="21">
        <v>6</v>
      </c>
      <c r="F17" s="22">
        <v>115</v>
      </c>
      <c r="G17" s="23">
        <f t="shared" ref="G17:G20" si="4">(D17-E17)*F17</f>
        <v>460</v>
      </c>
      <c r="H17" s="23">
        <f t="shared" si="1"/>
        <v>86</v>
      </c>
      <c r="I17" s="21">
        <f t="shared" si="2"/>
        <v>4</v>
      </c>
    </row>
    <row r="18" spans="1:20" ht="15" customHeight="1">
      <c r="A18" s="19" t="s">
        <v>4</v>
      </c>
      <c r="B18" s="20" t="s">
        <v>231</v>
      </c>
      <c r="C18" s="21" t="s">
        <v>2</v>
      </c>
      <c r="D18" s="21">
        <v>5</v>
      </c>
      <c r="E18" s="21">
        <v>2</v>
      </c>
      <c r="F18" s="22">
        <v>40</v>
      </c>
      <c r="G18" s="23">
        <f t="shared" si="4"/>
        <v>120</v>
      </c>
      <c r="H18" s="23">
        <f t="shared" si="1"/>
        <v>27</v>
      </c>
      <c r="I18" s="21">
        <f t="shared" si="2"/>
        <v>3</v>
      </c>
    </row>
    <row r="19" spans="1:20" ht="15" customHeight="1">
      <c r="A19" s="19" t="s">
        <v>232</v>
      </c>
      <c r="B19" s="20" t="s">
        <v>233</v>
      </c>
      <c r="C19" s="21" t="s">
        <v>4</v>
      </c>
      <c r="D19" s="21">
        <v>5</v>
      </c>
      <c r="E19" s="21">
        <v>3</v>
      </c>
      <c r="F19" s="22">
        <v>68</v>
      </c>
      <c r="G19" s="23">
        <f t="shared" si="4"/>
        <v>136</v>
      </c>
      <c r="H19" s="23">
        <f t="shared" si="1"/>
        <v>34</v>
      </c>
      <c r="I19" s="21">
        <f t="shared" si="2"/>
        <v>2</v>
      </c>
    </row>
    <row r="20" spans="1:20" ht="15" customHeight="1">
      <c r="A20" s="19" t="s">
        <v>3</v>
      </c>
      <c r="B20" s="25" t="s">
        <v>234</v>
      </c>
      <c r="C20" s="21" t="s">
        <v>232</v>
      </c>
      <c r="D20" s="21">
        <v>5</v>
      </c>
      <c r="E20" s="21">
        <v>3</v>
      </c>
      <c r="F20" s="22">
        <v>55</v>
      </c>
      <c r="G20" s="23">
        <f t="shared" si="4"/>
        <v>110</v>
      </c>
      <c r="H20" s="23">
        <f t="shared" si="1"/>
        <v>28</v>
      </c>
      <c r="I20" s="21">
        <f t="shared" si="2"/>
        <v>2</v>
      </c>
    </row>
    <row r="21" spans="1:20">
      <c r="C21" s="41"/>
      <c r="D21" s="42"/>
      <c r="E21" s="42"/>
      <c r="F21" s="26">
        <f t="shared" ref="F21:G21" si="5">SUM(F2:F20)</f>
        <v>2951</v>
      </c>
      <c r="G21" s="27">
        <f t="shared" si="5"/>
        <v>9662</v>
      </c>
      <c r="I21" s="1"/>
    </row>
    <row r="23" spans="1:20">
      <c r="C23" s="28" t="s">
        <v>180</v>
      </c>
      <c r="D23" s="29" t="s">
        <v>203</v>
      </c>
      <c r="E23" s="29" t="s">
        <v>206</v>
      </c>
      <c r="F23" s="29" t="s">
        <v>208</v>
      </c>
      <c r="G23" s="29" t="s">
        <v>210</v>
      </c>
      <c r="H23" s="29" t="s">
        <v>212</v>
      </c>
      <c r="I23" s="29" t="s">
        <v>214</v>
      </c>
      <c r="J23" s="29" t="s">
        <v>216</v>
      </c>
      <c r="K23" s="29" t="s">
        <v>218</v>
      </c>
      <c r="L23" s="29" t="s">
        <v>187</v>
      </c>
      <c r="M23" s="29" t="s">
        <v>221</v>
      </c>
      <c r="N23" s="29" t="s">
        <v>223</v>
      </c>
      <c r="O23" s="29" t="s">
        <v>225</v>
      </c>
      <c r="P23" s="29" t="s">
        <v>227</v>
      </c>
      <c r="Q23" s="29" t="s">
        <v>2</v>
      </c>
      <c r="R23" s="29" t="s">
        <v>4</v>
      </c>
      <c r="S23" s="29" t="s">
        <v>232</v>
      </c>
      <c r="T23" s="29" t="s">
        <v>3</v>
      </c>
    </row>
    <row r="24" spans="1:20">
      <c r="C24" s="28" t="s">
        <v>235</v>
      </c>
      <c r="D24" s="19">
        <v>67</v>
      </c>
      <c r="E24" s="19">
        <v>25</v>
      </c>
      <c r="F24" s="19">
        <v>60</v>
      </c>
      <c r="G24" s="19">
        <v>60</v>
      </c>
      <c r="H24" s="19">
        <v>57</v>
      </c>
      <c r="I24" s="19">
        <v>113</v>
      </c>
      <c r="J24" s="19">
        <v>50</v>
      </c>
      <c r="K24" s="19">
        <v>150</v>
      </c>
      <c r="L24" s="19">
        <v>975</v>
      </c>
      <c r="M24" s="19">
        <v>150</v>
      </c>
      <c r="N24" s="19">
        <v>100</v>
      </c>
      <c r="O24" s="19">
        <v>50</v>
      </c>
      <c r="P24" s="19">
        <v>50</v>
      </c>
      <c r="Q24" s="19">
        <v>86</v>
      </c>
      <c r="R24" s="19">
        <v>27</v>
      </c>
      <c r="S24" s="19">
        <v>34</v>
      </c>
      <c r="T24" s="19">
        <v>28</v>
      </c>
    </row>
    <row r="25" spans="1:20">
      <c r="C25" s="28" t="s">
        <v>236</v>
      </c>
      <c r="D25" s="19">
        <v>3</v>
      </c>
      <c r="E25" s="19">
        <v>2</v>
      </c>
      <c r="F25" s="19">
        <v>3</v>
      </c>
      <c r="G25" s="19">
        <v>2</v>
      </c>
      <c r="H25" s="19">
        <v>9</v>
      </c>
      <c r="I25" s="19">
        <v>7</v>
      </c>
      <c r="J25" s="19">
        <v>0</v>
      </c>
      <c r="K25" s="19">
        <v>10</v>
      </c>
      <c r="L25" s="19">
        <v>26</v>
      </c>
      <c r="M25" s="19">
        <v>3</v>
      </c>
      <c r="N25" s="19">
        <v>1</v>
      </c>
      <c r="O25" s="19">
        <v>1</v>
      </c>
      <c r="P25" s="19">
        <v>3</v>
      </c>
      <c r="Q25" s="19">
        <v>6</v>
      </c>
      <c r="R25" s="19">
        <v>0</v>
      </c>
      <c r="S25" s="19">
        <v>0</v>
      </c>
      <c r="T25" s="19">
        <v>1</v>
      </c>
    </row>
    <row r="29" spans="1:20" ht="13.2">
      <c r="E29" s="30"/>
      <c r="F29" s="30"/>
    </row>
    <row r="30" spans="1:20" ht="13.2">
      <c r="E30" s="30"/>
    </row>
    <row r="31" spans="1:20" ht="13.2">
      <c r="D31" s="43" t="s">
        <v>237</v>
      </c>
      <c r="E31" s="44"/>
      <c r="H31" s="45" t="s">
        <v>238</v>
      </c>
      <c r="I31" s="44"/>
      <c r="J31" s="1" t="s">
        <v>239</v>
      </c>
      <c r="M31" s="1" t="s">
        <v>240</v>
      </c>
    </row>
    <row r="32" spans="1:20">
      <c r="D32" s="19" t="s">
        <v>241</v>
      </c>
      <c r="E32" s="31" t="s">
        <v>242</v>
      </c>
      <c r="H32" s="32" t="s">
        <v>241</v>
      </c>
      <c r="I32" s="33" t="s">
        <v>243</v>
      </c>
      <c r="J32" s="1" t="s">
        <v>244</v>
      </c>
      <c r="K32" s="1" t="s">
        <v>245</v>
      </c>
    </row>
    <row r="33" spans="2:13">
      <c r="B33" s="24"/>
      <c r="D33" s="19" t="s">
        <v>246</v>
      </c>
      <c r="E33" s="34" t="s">
        <v>247</v>
      </c>
      <c r="H33" s="32" t="s">
        <v>248</v>
      </c>
      <c r="I33" s="35" t="s">
        <v>249</v>
      </c>
      <c r="K33" s="1" t="s">
        <v>250</v>
      </c>
      <c r="M33" s="36" t="s">
        <v>243</v>
      </c>
    </row>
    <row r="34" spans="2:13" ht="13.2">
      <c r="D34" s="19" t="s">
        <v>251</v>
      </c>
      <c r="E34" s="19" t="s">
        <v>252</v>
      </c>
      <c r="H34" s="32" t="s">
        <v>251</v>
      </c>
      <c r="I34" s="32" t="s">
        <v>252</v>
      </c>
    </row>
    <row r="35" spans="2:13" ht="13.2">
      <c r="D35" s="19" t="s">
        <v>253</v>
      </c>
      <c r="E35" s="19" t="s">
        <v>254</v>
      </c>
      <c r="H35" s="32" t="s">
        <v>255</v>
      </c>
      <c r="I35" s="32" t="s">
        <v>256</v>
      </c>
      <c r="M35" s="1" t="s">
        <v>257</v>
      </c>
    </row>
    <row r="36" spans="2:13" ht="13.2">
      <c r="D36" s="19" t="s">
        <v>258</v>
      </c>
      <c r="E36" s="34" t="s">
        <v>259</v>
      </c>
      <c r="H36" s="32" t="s">
        <v>258</v>
      </c>
      <c r="I36" s="32" t="s">
        <v>259</v>
      </c>
      <c r="J36" s="1" t="s">
        <v>260</v>
      </c>
      <c r="M36" s="1" t="s">
        <v>261</v>
      </c>
    </row>
    <row r="37" spans="2:13" ht="13.2">
      <c r="D37" s="19" t="s">
        <v>262</v>
      </c>
      <c r="E37" s="34" t="s">
        <v>263</v>
      </c>
      <c r="H37" s="32" t="s">
        <v>264</v>
      </c>
      <c r="I37" s="32" t="s">
        <v>265</v>
      </c>
      <c r="J37" s="30" t="s">
        <v>266</v>
      </c>
      <c r="K37" s="1" t="s">
        <v>267</v>
      </c>
      <c r="M37" s="1" t="s">
        <v>268</v>
      </c>
    </row>
    <row r="40" spans="2:13" ht="13.2">
      <c r="E40" s="37" t="s">
        <v>269</v>
      </c>
    </row>
    <row r="41" spans="2:13" ht="13.2">
      <c r="E41" s="16" t="s">
        <v>270</v>
      </c>
    </row>
    <row r="42" spans="2:13" ht="13.2">
      <c r="E42" s="16" t="s">
        <v>271</v>
      </c>
    </row>
    <row r="43" spans="2:13" ht="14.4">
      <c r="E43" s="38"/>
    </row>
    <row r="44" spans="2:13" ht="13.2">
      <c r="E44" s="37"/>
    </row>
    <row r="54" spans="3:13" ht="13.2">
      <c r="E54" s="30"/>
    </row>
    <row r="56" spans="3:13">
      <c r="C56" s="36"/>
    </row>
    <row r="61" spans="3:13" ht="14.4">
      <c r="G61" s="39"/>
    </row>
    <row r="63" spans="3:13" ht="16.8">
      <c r="K63" s="40"/>
      <c r="L63" s="40"/>
      <c r="M63" s="40"/>
    </row>
    <row r="64" spans="3:13" ht="16.8">
      <c r="K64" s="40"/>
      <c r="L64" s="40"/>
      <c r="M64" s="40"/>
    </row>
    <row r="65" spans="11:13" ht="16.8">
      <c r="K65" s="40"/>
      <c r="L65" s="40"/>
      <c r="M65" s="40"/>
    </row>
    <row r="66" spans="11:13" ht="16.8">
      <c r="K66" s="40"/>
      <c r="L66" s="40"/>
      <c r="M66" s="40"/>
    </row>
    <row r="67" spans="11:13" ht="16.8">
      <c r="K67" s="40"/>
      <c r="L67" s="40"/>
      <c r="M67" s="40"/>
    </row>
    <row r="68" spans="11:13" ht="16.8">
      <c r="K68" s="40"/>
      <c r="L68" s="40"/>
      <c r="M68" s="40"/>
    </row>
    <row r="69" spans="11:13" ht="16.8">
      <c r="K69" s="40"/>
      <c r="L69" s="40"/>
      <c r="M69" s="40"/>
    </row>
    <row r="70" spans="11:13" ht="16.8">
      <c r="K70" s="40"/>
      <c r="L70" s="40"/>
      <c r="M70" s="40"/>
    </row>
    <row r="71" spans="11:13" ht="16.8">
      <c r="K71" s="40"/>
      <c r="L71" s="40"/>
      <c r="M71" s="40"/>
    </row>
    <row r="72" spans="11:13" ht="16.8">
      <c r="K72" s="40"/>
      <c r="L72" s="40"/>
      <c r="M72" s="40"/>
    </row>
    <row r="73" spans="11:13" ht="16.8">
      <c r="K73" s="40"/>
      <c r="L73" s="40"/>
      <c r="M73" s="40"/>
    </row>
    <row r="74" spans="11:13" ht="16.8">
      <c r="K74" s="40"/>
      <c r="L74" s="40"/>
      <c r="M74" s="40"/>
    </row>
    <row r="75" spans="11:13" ht="16.8">
      <c r="K75" s="40"/>
      <c r="L75" s="40"/>
      <c r="M75" s="40"/>
    </row>
    <row r="76" spans="11:13" ht="16.8">
      <c r="K76" s="40"/>
      <c r="L76" s="40"/>
      <c r="M76" s="40"/>
    </row>
    <row r="77" spans="11:13" ht="16.8">
      <c r="K77" s="40"/>
      <c r="L77" s="40"/>
      <c r="M77" s="40"/>
    </row>
    <row r="78" spans="11:13" ht="16.8">
      <c r="K78" s="40"/>
      <c r="L78" s="40"/>
      <c r="M78" s="40"/>
    </row>
    <row r="79" spans="11:13" ht="16.8">
      <c r="K79" s="40"/>
      <c r="L79" s="40"/>
      <c r="M79" s="40"/>
    </row>
    <row r="80" spans="11:13" ht="16.8">
      <c r="K80" s="40"/>
      <c r="L80" s="40"/>
      <c r="M80" s="40"/>
    </row>
  </sheetData>
  <mergeCells count="10">
    <mergeCell ref="C21:E21"/>
    <mergeCell ref="D31:E31"/>
    <mergeCell ref="H31:I31"/>
    <mergeCell ref="A2:A3"/>
    <mergeCell ref="B2:B3"/>
    <mergeCell ref="C2:C3"/>
    <mergeCell ref="D2:E2"/>
    <mergeCell ref="F2:G2"/>
    <mergeCell ref="H2:H3"/>
    <mergeCell ref="I2:I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WBS</vt:lpstr>
      <vt:lpstr>Sắp xếp công việc phụ thuộc nha</vt:lpstr>
      <vt:lpstr>Điều Khiển Lịch Biểu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Pham Ngoc Hung</cp:lastModifiedBy>
  <dcterms:modified xsi:type="dcterms:W3CDTF">2023-10-12T13:38:53Z</dcterms:modified>
</cp:coreProperties>
</file>