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 project\Capstone_Project_3S\Develop\Users\QuyenNV\UnitTest\"/>
    </mc:Choice>
  </mc:AlternateContent>
  <bookViews>
    <workbookView xWindow="405" yWindow="555" windowWidth="23280" windowHeight="15060" tabRatio="713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21" r:id="rId5"/>
    <sheet name="Function2" sheetId="22" r:id="rId6"/>
    <sheet name="Function3" sheetId="24" r:id="rId7"/>
    <sheet name="Function4" sheetId="25" r:id="rId8"/>
    <sheet name="Template" sheetId="15" r:id="rId9"/>
  </sheets>
  <definedNames>
    <definedName name="ACTION" localSheetId="8">#REF!</definedName>
    <definedName name="ACTION">#REF!</definedName>
    <definedName name="_xlnm.Print_Area" localSheetId="8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8" hidden="1">Template!$E:$E</definedName>
    <definedName name="Z_2C0D9096_8D85_462A_A9B5_0B488ADB4269_.wvu.PrintArea" localSheetId="3" hidden="1">TestReport!$A:$I</definedName>
    <definedName name="Z_6F1DCD5D_5DAC_4817_BF40_2B66F6F593E6_.wvu.Cols" localSheetId="8" hidden="1">Template!$E:$E</definedName>
    <definedName name="Z_6F1DCD5D_5DAC_4817_BF40_2B66F6F593E6_.wvu.PrintArea" localSheetId="3" hidden="1">TestReport!$A:$I</definedName>
    <definedName name="Z_BE54E0AD_3725_4423_92D7_4F1C045BE1BC_.wvu.Cols" localSheetId="8" hidden="1">Template!$E:$E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25" l="1"/>
  <c r="N7" i="25"/>
  <c r="M7" i="25"/>
  <c r="L7" i="25"/>
  <c r="C7" i="25"/>
  <c r="F7" i="25"/>
  <c r="L4" i="25"/>
  <c r="L2" i="25"/>
  <c r="L2" i="24"/>
  <c r="C2" i="24"/>
  <c r="O7" i="24"/>
  <c r="N7" i="24"/>
  <c r="M7" i="24"/>
  <c r="L7" i="24"/>
  <c r="C7" i="24"/>
  <c r="F7" i="24"/>
  <c r="L4" i="24"/>
  <c r="L2" i="22"/>
  <c r="C2" i="22"/>
  <c r="O7" i="22"/>
  <c r="N7" i="22"/>
  <c r="M7" i="22"/>
  <c r="L7" i="22"/>
  <c r="A7" i="22"/>
  <c r="C7" i="22"/>
  <c r="F7" i="22"/>
  <c r="L4" i="22"/>
  <c r="O7" i="21"/>
  <c r="I12" i="6"/>
  <c r="N7" i="21"/>
  <c r="H12" i="6"/>
  <c r="M7" i="21"/>
  <c r="G12" i="6"/>
  <c r="L7" i="21"/>
  <c r="F12" i="6"/>
  <c r="A7" i="21"/>
  <c r="C7" i="21"/>
  <c r="F7" i="21"/>
  <c r="E12" i="6"/>
  <c r="D12" i="6"/>
  <c r="C12" i="6"/>
  <c r="L2" i="21"/>
  <c r="L4" i="21"/>
  <c r="C2" i="21"/>
  <c r="K13" i="6"/>
  <c r="L13" i="6"/>
  <c r="M13" i="6"/>
  <c r="N13" i="6"/>
  <c r="O7" i="15"/>
  <c r="N7" i="15"/>
  <c r="M7" i="15"/>
  <c r="L7" i="15"/>
  <c r="C7" i="15"/>
  <c r="F7" i="15"/>
  <c r="L4" i="15"/>
  <c r="L2" i="15"/>
  <c r="H17" i="6"/>
  <c r="G17" i="6"/>
  <c r="F17" i="6"/>
  <c r="C17" i="6"/>
  <c r="E5" i="5"/>
  <c r="E17" i="6"/>
  <c r="D17" i="6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<sst xmlns="http://schemas.openxmlformats.org/spreadsheetml/2006/main" count="483" uniqueCount="169">
  <si>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</si>
  <si>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</si>
  <si>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</si>
  <si>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</si>
  <si>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</si>
  <si>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</si>
  <si>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</si>
  <si>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</si>
  <si>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</si>
  <si>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</si>
  <si>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</si>
  <si>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</si>
  <si>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</si>
  <si>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</si>
  <si>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</si>
  <si>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</si>
  <si>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</si>
  <si>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</si>
  <si>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</si>
  <si>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</si>
  <si>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</si>
  <si>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</si>
  <si>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</si>
  <si>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</si>
  <si>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</si>
  <si>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</si>
  <si>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</si>
  <si>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</si>
  <si>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</si>
  <si>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</si>
  <si>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</si>
  <si>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</si>
  <si>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</si>
  <si>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</si>
  <si>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</si>
  <si>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</si>
  <si>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</si>
  <si>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</si>
  <si>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</si>
  <si>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</si>
  <si>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</si>
  <si>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</si>
  <si>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</si>
  <si>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</si>
  <si>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</si>
  <si>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</si>
  <si>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</si>
  <si>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</si>
  <si>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</si>
  <si>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</si>
  <si>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</si>
  <si>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</si>
  <si>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</si>
  <si>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</si>
  <si>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</si>
  <si>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</si>
  <si>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</si>
  <si>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</si>
  <si>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</si>
  <si>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</si>
  <si>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</si>
  <si>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</si>
  <si>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</si>
  <si>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</si>
  <si>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</si>
  <si>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</si>
  <si>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</si>
  <si>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</si>
  <si>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</si>
  <si>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</si>
  <si>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</si>
  <si>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</si>
  <si>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</si>
  <si>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</si>
  <si>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</si>
  <si>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</si>
  <si>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</si>
  <si>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</si>
  <si>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</si>
  <si>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</si>
  <si>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</si>
  <si>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</si>
  <si>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</si>
  <si>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</si>
  <si>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</si>
  <si>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</si>
  <si>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</si>
  <si>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</si>
  <si>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</si>
  <si>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</si>
  <si>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</si>
  <si>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</si>
  <si>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</si>
  <si>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</si>
  <si>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</si>
  <si>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</si>
  <si>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</si>
  <si>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</si>
  <si>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</si>
  <si>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</si>
  <si>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</si>
  <si>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</si>
  <si>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</si>
  <si>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</si>
  <si>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</si>
  <si>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</si>
  <si>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</si>
  <si>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</si>
  <si>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</si>
  <si>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</si>
  <si>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</si>
  <si>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</si>
  <si>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</si>
  <si>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</si>
  <si>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</si>
  <si>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</si>
  <si>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</si>
  <si>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</si>
  <si>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</si>
  <si>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</si>
  <si>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</si>
  <si>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</si>
  <si>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</si>
  <si>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</si>
  <si>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</si>
  <si>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</si>
  <si>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</si>
  <si>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</si>
  <si>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</si>
  <si>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</si>
  <si>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</si>
  <si>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</si>
  <si>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</si>
  <si>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</si>
  <si>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</si>
  <si>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</si>
  <si>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</si>
  <si>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</si>
  <si>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</si>
  <si>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</si>
  <si>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</si>
  <si>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</si>
  <si>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</si>
  <si>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</si>
  <si>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</si>
  <si>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</si>
  <si>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</si>
  <si>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</si>
  <si>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</si>
  <si>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Nguyen Van Quyen</t>
  </si>
  <si>
    <t>getTask(shipperID)</t>
  </si>
  <si>
    <t>WebStorm</t>
  </si>
  <si>
    <t>Karry Well Application</t>
  </si>
  <si>
    <t>Get List Task Of Shipper</t>
  </si>
  <si>
    <t>null</t>
  </si>
  <si>
    <t>SP000001</t>
  </si>
  <si>
    <t>group{}</t>
  </si>
  <si>
    <t>group{'Pickup': [{"OD122222", 1, 1, false, 2, "Huyện Gia Lâm - Hà Nội", "Huyện Đông Anh - Hà Nội", "2015-11-08T17:00:00.000Z"}, {}],
 'Ship': [{}, {}], 'Express': [{}, {}], 'Return': [{}, {}]}</t>
  </si>
  <si>
    <t>Karry Wel Application</t>
  </si>
  <si>
    <t>^!$3*</t>
  </si>
  <si>
    <t>SP001</t>
  </si>
  <si>
    <t>getTaskBeIssuePending(shipperID)</t>
  </si>
  <si>
    <t>SP002</t>
  </si>
  <si>
    <t>SP003</t>
  </si>
  <si>
    <t>=TestCaseList!E13</t>
  </si>
  <si>
    <t>changeIsPending(shipperID, issueID)</t>
  </si>
  <si>
    <t>createIssue(shipperID, newIssue, orders, categoryIssue)</t>
  </si>
  <si>
    <t>SP004</t>
  </si>
  <si>
    <t>Function4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</si>
</sst>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11" fontId="35" fillId="29" borderId="31" xfId="41" applyNumberFormat="1" applyFont="1" applyFill="1" applyBorder="1" applyAlignment="1">
      <alignment horizontal="right" vertical="top" readingOrder="1"/>
    </xf>
    <xf numFmtId="0" fontId="24" fillId="24" borderId="15" xfId="41" applyNumberFormat="1" applyFont="1" applyFill="1" applyBorder="1" applyAlignment="1">
      <alignment horizontal="left" vertical="center" wrapText="1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68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8" fillId="30" borderId="83" xfId="39" applyFont="1" applyFill="1" applyBorder="1" applyAlignment="1">
      <alignment horizontal="left" wrapText="1" readingOrder="1"/>
    </xf>
    <xf numFmtId="0" fontId="38" fillId="30" borderId="84" xfId="39" applyFont="1" applyFill="1" applyBorder="1" applyAlignment="1">
      <alignment horizontal="left" wrapText="1" readingOrder="1"/>
    </xf>
    <xf numFmtId="0" fontId="35" fillId="30" borderId="8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6" fillId="24" borderId="43" xfId="40" applyFont="1" applyFill="1" applyBorder="1" applyAlignment="1">
      <alignment horizontal="left" wrapText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30" borderId="64" xfId="39" applyFont="1" applyFill="1" applyBorder="1" applyAlignment="1">
      <alignment horizontal="center" wrapText="1" readingOrder="1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8" fillId="30" borderId="65" xfId="39" applyNumberFormat="1" applyFont="1" applyFill="1" applyBorder="1" applyAlignment="1">
      <alignment horizontal="left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00-40E9-B0A6-7AF515DCAA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0E9-B0A6-7AF515DC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900-40E9-B0A6-7AF515DC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0E9-B0A6-7AF515DC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0E9-B0A6-7AF515DC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00-40E9-B0A6-7AF515DCAA3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00-40E9-B0A6-7AF515DCAA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5-41FF-9711-8D3631D3D375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5-41FF-9711-8D3631D3D3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1FF-9711-8D3631D3D37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7C5-41FF-9711-8D3631D3D37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C5-41FF-9711-8D3631D3D37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5-41FF-9711-8D3631D3D37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7C5-41FF-9711-8D3631D3D3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5-41FF-9711-8D3631D3D3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45</v>
      </c>
    </row>
    <row r="2" spans="1:1" s="59" customFormat="1" ht="22.5">
      <c r="A2" s="58"/>
    </row>
    <row r="3" spans="1:1" s="61" customFormat="1" ht="18">
      <c r="A3" s="60" t="s">
        <v>58</v>
      </c>
    </row>
    <row r="4" spans="1:1" ht="15" customHeight="1">
      <c r="A4" s="62" t="s">
        <v>44</v>
      </c>
    </row>
    <row r="5" spans="1:1" ht="15" customHeight="1">
      <c r="A5" s="62" t="s">
        <v>60</v>
      </c>
    </row>
    <row r="6" spans="1:1" ht="38.25">
      <c r="A6" s="64" t="s">
        <v>75</v>
      </c>
    </row>
    <row r="7" spans="1:1" ht="29.25" customHeight="1">
      <c r="A7" s="64" t="s">
        <v>78</v>
      </c>
    </row>
    <row r="8" spans="1:1" ht="30" customHeight="1">
      <c r="A8" s="65" t="s">
        <v>62</v>
      </c>
    </row>
    <row r="9" spans="1:1" s="67" customFormat="1" ht="16.5" customHeight="1">
      <c r="A9" s="66" t="s">
        <v>76</v>
      </c>
    </row>
    <row r="10" spans="1:1" ht="16.5" customHeight="1">
      <c r="A10" s="68"/>
    </row>
    <row r="11" spans="1:1" s="61" customFormat="1" ht="18">
      <c r="A11" s="60" t="s">
        <v>79</v>
      </c>
    </row>
    <row r="12" spans="1:1" s="70" customFormat="1" ht="15">
      <c r="A12" s="69" t="s">
        <v>80</v>
      </c>
    </row>
    <row r="13" spans="1:1" ht="25.5">
      <c r="A13" s="62" t="s">
        <v>63</v>
      </c>
    </row>
    <row r="14" spans="1:1">
      <c r="A14" s="62" t="s">
        <v>64</v>
      </c>
    </row>
    <row r="15" spans="1:1">
      <c r="A15" s="64" t="s">
        <v>65</v>
      </c>
    </row>
    <row r="16" spans="1:1">
      <c r="A16" s="68"/>
    </row>
    <row r="17" spans="1:4" s="70" customFormat="1" ht="15">
      <c r="A17" s="69" t="s">
        <v>46</v>
      </c>
    </row>
    <row r="18" spans="1:4">
      <c r="A18" s="62" t="s">
        <v>47</v>
      </c>
      <c r="B18" s="68"/>
    </row>
    <row r="19" spans="1:4">
      <c r="A19" s="69" t="s">
        <v>66</v>
      </c>
    </row>
    <row r="20" spans="1:4">
      <c r="A20" s="62" t="s">
        <v>48</v>
      </c>
      <c r="B20" s="68"/>
    </row>
    <row r="21" spans="1:4" ht="25.5">
      <c r="A21" s="64" t="s">
        <v>49</v>
      </c>
    </row>
    <row r="22" spans="1:4">
      <c r="A22" s="62" t="s">
        <v>50</v>
      </c>
      <c r="B22" s="71"/>
    </row>
    <row r="23" spans="1:4">
      <c r="A23" s="62" t="s">
        <v>81</v>
      </c>
      <c r="B23" s="68"/>
    </row>
    <row r="24" spans="1:4">
      <c r="A24" s="62" t="s">
        <v>82</v>
      </c>
      <c r="B24" s="68"/>
    </row>
    <row r="25" spans="1:4">
      <c r="A25" s="62" t="s">
        <v>83</v>
      </c>
      <c r="B25" s="68"/>
      <c r="C25" s="68" t="s">
        <v>31</v>
      </c>
      <c r="D25" s="68" t="s">
        <v>31</v>
      </c>
    </row>
    <row r="26" spans="1:4">
      <c r="A26" s="62" t="s">
        <v>32</v>
      </c>
    </row>
    <row r="27" spans="1:4">
      <c r="A27" s="62" t="s">
        <v>59</v>
      </c>
      <c r="B27" s="68"/>
    </row>
    <row r="28" spans="1:4">
      <c r="A28" s="62" t="s">
        <v>84</v>
      </c>
    </row>
    <row r="29" spans="1:4">
      <c r="A29" s="62" t="s">
        <v>85</v>
      </c>
    </row>
    <row r="30" spans="1:4">
      <c r="A30" s="62" t="s">
        <v>86</v>
      </c>
      <c r="B30" s="68"/>
      <c r="C30" s="68" t="s">
        <v>31</v>
      </c>
    </row>
    <row r="31" spans="1:4">
      <c r="A31" s="69" t="s">
        <v>67</v>
      </c>
    </row>
    <row r="32" spans="1:4" ht="30" customHeight="1">
      <c r="A32" s="64" t="s">
        <v>51</v>
      </c>
    </row>
    <row r="33" spans="1:2">
      <c r="A33" s="62" t="s">
        <v>33</v>
      </c>
    </row>
    <row r="34" spans="1:2">
      <c r="A34" s="62" t="s">
        <v>52</v>
      </c>
    </row>
    <row r="35" spans="1:2">
      <c r="A35" s="62" t="s">
        <v>53</v>
      </c>
      <c r="B35" s="68"/>
    </row>
    <row r="36" spans="1:2">
      <c r="A36" s="62" t="s">
        <v>54</v>
      </c>
      <c r="B36" s="68"/>
    </row>
    <row r="37" spans="1:2">
      <c r="A37" s="69" t="s">
        <v>68</v>
      </c>
    </row>
    <row r="38" spans="1:2">
      <c r="A38" s="62" t="s">
        <v>55</v>
      </c>
    </row>
    <row r="39" spans="1:2" ht="38.25">
      <c r="A39" s="65" t="s">
        <v>61</v>
      </c>
      <c r="B39" s="68"/>
    </row>
    <row r="40" spans="1:2">
      <c r="A40" s="65"/>
      <c r="B40" s="68"/>
    </row>
    <row r="41" spans="1:2" s="70" customFormat="1" ht="15">
      <c r="A41" s="69" t="s">
        <v>87</v>
      </c>
    </row>
    <row r="42" spans="1:2">
      <c r="A42" s="62" t="s">
        <v>69</v>
      </c>
    </row>
    <row r="43" spans="1:2">
      <c r="A43" s="62" t="s">
        <v>70</v>
      </c>
    </row>
    <row r="44" spans="1:2">
      <c r="A44" s="62" t="s">
        <v>71</v>
      </c>
    </row>
    <row r="45" spans="1:2">
      <c r="A45" s="62" t="s">
        <v>72</v>
      </c>
    </row>
    <row r="46" spans="1:2">
      <c r="A46" s="62" t="s">
        <v>73</v>
      </c>
    </row>
    <row r="47" spans="1:2">
      <c r="A47" s="62" t="s">
        <v>74</v>
      </c>
    </row>
    <row r="48" spans="1:2">
      <c r="A48" s="68" t="s">
        <v>34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6" customWidth="1"/>
    <col min="2" max="2" width="10" style="146" customWidth="1"/>
    <col min="3" max="3" width="14.375" style="146" customWidth="1"/>
    <col min="4" max="4" width="8" style="146" customWidth="1"/>
    <col min="5" max="5" width="38" style="146" customWidth="1"/>
    <col min="6" max="6" width="48.125" style="146" customWidth="1"/>
    <col min="7" max="16384" width="8.875" style="146"/>
  </cols>
  <sheetData>
    <row r="2" spans="1:6" s="143" customFormat="1" ht="75.75" customHeight="1">
      <c r="A2" s="142"/>
      <c r="B2" s="203" t="s">
        <v>101</v>
      </c>
      <c r="C2" s="203"/>
      <c r="D2" s="203"/>
      <c r="E2" s="203"/>
      <c r="F2" s="203"/>
    </row>
    <row r="3" spans="1:6">
      <c r="A3" s="144"/>
      <c r="B3" s="145"/>
      <c r="E3" s="147"/>
    </row>
    <row r="4" spans="1:6" ht="14.25" customHeight="1">
      <c r="A4" s="160" t="s">
        <v>90</v>
      </c>
      <c r="B4" s="204" t="s">
        <v>125</v>
      </c>
      <c r="C4" s="204"/>
      <c r="D4" s="204"/>
      <c r="E4" s="160" t="s">
        <v>89</v>
      </c>
      <c r="F4" s="175" t="s">
        <v>128</v>
      </c>
    </row>
    <row r="5" spans="1:6" ht="14.25" customHeight="1">
      <c r="A5" s="160" t="s">
        <v>91</v>
      </c>
      <c r="B5" s="204" t="s">
        <v>126</v>
      </c>
      <c r="C5" s="204"/>
      <c r="D5" s="204"/>
      <c r="E5" s="160" t="s">
        <v>92</v>
      </c>
      <c r="F5" s="175" t="s">
        <v>129</v>
      </c>
    </row>
    <row r="6" spans="1:6" ht="15.75" customHeight="1">
      <c r="A6" s="205" t="s">
        <v>93</v>
      </c>
      <c r="B6" s="206" t="s">
        <v>127</v>
      </c>
      <c r="C6" s="206"/>
      <c r="D6" s="206"/>
      <c r="E6" s="160" t="s">
        <v>94</v>
      </c>
      <c r="F6" s="186">
        <v>42254</v>
      </c>
    </row>
    <row r="7" spans="1:6" ht="13.5" customHeight="1">
      <c r="A7" s="205"/>
      <c r="B7" s="206"/>
      <c r="C7" s="206"/>
      <c r="D7" s="206"/>
      <c r="E7" s="160" t="s">
        <v>95</v>
      </c>
      <c r="F7" s="176" t="s">
        <v>130</v>
      </c>
    </row>
    <row r="8" spans="1:6">
      <c r="A8" s="148"/>
      <c r="B8" s="149"/>
      <c r="C8" s="150"/>
      <c r="D8" s="150"/>
      <c r="E8" s="151"/>
      <c r="F8" s="152"/>
    </row>
    <row r="9" spans="1:6">
      <c r="A9" s="146"/>
      <c r="B9" s="153"/>
      <c r="C9" s="153"/>
      <c r="D9" s="153"/>
      <c r="E9" s="153"/>
    </row>
    <row r="10" spans="1:6">
      <c r="A10" s="161" t="s">
        <v>96</v>
      </c>
      <c r="B10" s="162"/>
      <c r="C10" s="162"/>
      <c r="D10" s="162"/>
      <c r="E10" s="162"/>
      <c r="F10" s="162"/>
    </row>
    <row r="11" spans="1:6" s="154" customFormat="1">
      <c r="A11" s="163" t="s">
        <v>97</v>
      </c>
      <c r="B11" s="164" t="s">
        <v>95</v>
      </c>
      <c r="C11" s="164" t="s">
        <v>98</v>
      </c>
      <c r="D11" s="164" t="s">
        <v>1</v>
      </c>
      <c r="E11" s="164" t="s">
        <v>99</v>
      </c>
      <c r="F11" s="165" t="s">
        <v>100</v>
      </c>
    </row>
    <row r="12" spans="1:6" s="155" customFormat="1" ht="26.25" customHeight="1">
      <c r="A12" s="187">
        <v>42254</v>
      </c>
      <c r="B12" s="177" t="s">
        <v>131</v>
      </c>
      <c r="C12" s="178" t="s">
        <v>133</v>
      </c>
      <c r="D12" s="178" t="s">
        <v>132</v>
      </c>
      <c r="E12" s="188" t="s">
        <v>134</v>
      </c>
      <c r="F12" s="185"/>
    </row>
    <row r="13" spans="1:6" s="155" customFormat="1" ht="21.75" customHeight="1">
      <c r="A13" s="179"/>
      <c r="B13" s="177"/>
      <c r="C13" s="178"/>
      <c r="D13" s="178"/>
      <c r="E13" s="178"/>
      <c r="F13" s="180"/>
    </row>
    <row r="14" spans="1:6" s="155" customFormat="1" ht="19.5" customHeight="1">
      <c r="A14" s="179"/>
      <c r="B14" s="177"/>
      <c r="C14" s="178"/>
      <c r="D14" s="178"/>
      <c r="E14" s="178"/>
      <c r="F14" s="180"/>
    </row>
    <row r="15" spans="1:6" s="155" customFormat="1" ht="21.75" customHeight="1">
      <c r="A15" s="179"/>
      <c r="B15" s="177"/>
      <c r="C15" s="178"/>
      <c r="D15" s="178"/>
      <c r="E15" s="178"/>
      <c r="F15" s="180"/>
    </row>
    <row r="16" spans="1:6" s="155" customFormat="1" ht="19.5" customHeight="1">
      <c r="A16" s="179"/>
      <c r="B16" s="177"/>
      <c r="C16" s="178"/>
      <c r="D16" s="178"/>
      <c r="E16" s="178"/>
      <c r="F16" s="180"/>
    </row>
    <row r="17" spans="1:6" s="155" customFormat="1" ht="21.75" customHeight="1">
      <c r="A17" s="179"/>
      <c r="B17" s="177"/>
      <c r="C17" s="178"/>
      <c r="D17" s="178"/>
      <c r="E17" s="178"/>
      <c r="F17" s="180"/>
    </row>
    <row r="18" spans="1:6" s="155" customFormat="1" ht="19.5" customHeight="1">
      <c r="A18" s="181"/>
      <c r="B18" s="182"/>
      <c r="C18" s="183"/>
      <c r="D18" s="183"/>
      <c r="E18" s="183"/>
      <c r="F18" s="18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D17" sqref="D17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42.37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6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8" t="s">
        <v>103</v>
      </c>
      <c r="B4" s="208"/>
      <c r="C4" s="208"/>
      <c r="D4" s="208"/>
      <c r="E4" s="209" t="s">
        <v>152</v>
      </c>
      <c r="F4" s="210"/>
      <c r="G4" s="210"/>
      <c r="H4" s="211"/>
    </row>
    <row r="5" spans="1:8" ht="14.25" customHeight="1">
      <c r="A5" s="208" t="s">
        <v>88</v>
      </c>
      <c r="B5" s="208"/>
      <c r="C5" s="208"/>
      <c r="D5" s="208"/>
      <c r="E5" s="209" t="str">
        <f>Cover!B5</f>
        <v>AKP</v>
      </c>
      <c r="F5" s="210"/>
      <c r="G5" s="210"/>
      <c r="H5" s="211"/>
    </row>
    <row r="6" spans="1:8" ht="14.25" customHeight="1">
      <c r="A6" s="215" t="s">
        <v>104</v>
      </c>
      <c r="B6" s="216"/>
      <c r="C6" s="216"/>
      <c r="D6" s="217"/>
      <c r="E6" s="190">
        <v>100</v>
      </c>
      <c r="F6" s="191"/>
      <c r="G6" s="191"/>
      <c r="H6" s="192"/>
    </row>
    <row r="7" spans="1:8" s="8" customFormat="1" ht="12.75" customHeight="1">
      <c r="A7" s="207" t="s">
        <v>105</v>
      </c>
      <c r="B7" s="207"/>
      <c r="C7" s="207"/>
      <c r="D7" s="207"/>
      <c r="E7" s="212" t="s">
        <v>151</v>
      </c>
      <c r="F7" s="213"/>
      <c r="G7" s="213"/>
      <c r="H7" s="214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107</v>
      </c>
      <c r="C10" s="18" t="s">
        <v>108</v>
      </c>
      <c r="D10" s="19" t="s">
        <v>148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>
      <c r="A11" s="54">
        <v>1</v>
      </c>
      <c r="B11" s="24"/>
      <c r="C11" s="24"/>
      <c r="D11" s="189" t="s">
        <v>150</v>
      </c>
      <c r="E11" s="26" t="s">
        <v>160</v>
      </c>
      <c r="F11" s="27" t="s">
        <v>57</v>
      </c>
      <c r="G11" s="27"/>
      <c r="H11" s="28"/>
    </row>
    <row r="12" spans="1:8">
      <c r="A12" s="54">
        <v>2</v>
      </c>
      <c r="B12" s="24"/>
      <c r="C12" s="24"/>
      <c r="D12" s="25" t="s">
        <v>161</v>
      </c>
      <c r="E12" s="26" t="s">
        <v>162</v>
      </c>
      <c r="F12" s="27" t="s">
        <v>3</v>
      </c>
      <c r="G12" s="27"/>
      <c r="H12" s="28"/>
    </row>
    <row r="13" spans="1:8">
      <c r="A13" s="54">
        <v>3</v>
      </c>
      <c r="B13" s="24"/>
      <c r="C13" s="24"/>
      <c r="D13" s="202" t="s">
        <v>165</v>
      </c>
      <c r="E13" s="201" t="s">
        <v>163</v>
      </c>
      <c r="F13" s="27" t="s">
        <v>43</v>
      </c>
      <c r="G13" s="27"/>
      <c r="H13" s="28"/>
    </row>
    <row r="14" spans="1:8">
      <c r="A14" s="54">
        <v>4</v>
      </c>
      <c r="B14" s="24"/>
      <c r="C14" s="24"/>
      <c r="D14" s="25" t="s">
        <v>166</v>
      </c>
      <c r="E14" s="26" t="s">
        <v>167</v>
      </c>
      <c r="F14" s="27" t="s">
        <v>168</v>
      </c>
      <c r="G14" s="27"/>
      <c r="H14" s="28"/>
    </row>
    <row r="15" spans="1:8">
      <c r="A15" s="54"/>
      <c r="B15" s="24"/>
      <c r="C15" s="24"/>
      <c r="D15" s="25"/>
      <c r="E15" s="26"/>
      <c r="F15" s="27"/>
      <c r="G15" s="27"/>
      <c r="H15" s="28"/>
    </row>
    <row r="16" spans="1:8">
      <c r="A16" s="54"/>
      <c r="B16" s="24"/>
      <c r="C16" s="24"/>
      <c r="D16" s="25"/>
      <c r="E16" s="26"/>
      <c r="F16" s="29"/>
      <c r="G16" s="29"/>
      <c r="H16" s="28"/>
    </row>
    <row r="17" spans="1:8">
      <c r="A17" s="54"/>
      <c r="B17" s="24"/>
      <c r="C17" s="24"/>
      <c r="D17" s="25"/>
      <c r="E17" s="26"/>
      <c r="F17" s="29"/>
      <c r="G17" s="29"/>
      <c r="H17" s="28"/>
    </row>
    <row r="18" spans="1:8">
      <c r="A18" s="54"/>
      <c r="B18" s="24"/>
      <c r="C18" s="24"/>
      <c r="D18" s="25"/>
      <c r="E18" s="26"/>
      <c r="F18" s="29"/>
      <c r="H18" s="28"/>
    </row>
    <row r="19" spans="1:8">
      <c r="A19" s="54"/>
      <c r="B19" s="24"/>
      <c r="C19" s="24"/>
      <c r="D19" s="25"/>
      <c r="E19" s="26"/>
      <c r="F19" s="29"/>
      <c r="G19" s="29"/>
      <c r="H19" s="28"/>
    </row>
    <row r="20" spans="1:8">
      <c r="A20" s="54"/>
      <c r="B20" s="24"/>
      <c r="C20" s="24"/>
      <c r="D20" s="25"/>
      <c r="E20" s="26"/>
      <c r="F20" s="29"/>
      <c r="G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4"/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tion4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4" zoomScale="125" zoomScaleNormal="125" zoomScalePageLayoutView="125" workbookViewId="0">
      <selection activeCell="J9" sqref="J9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21" t="s">
        <v>113</v>
      </c>
      <c r="B2" s="221"/>
      <c r="C2" s="221"/>
      <c r="D2" s="221"/>
      <c r="E2" s="221"/>
      <c r="F2" s="221"/>
      <c r="G2" s="221"/>
      <c r="H2" s="221"/>
      <c r="I2" s="221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7" t="s">
        <v>90</v>
      </c>
      <c r="B4" s="222" t="s">
        <v>158</v>
      </c>
      <c r="C4" s="222"/>
      <c r="D4" s="223" t="s">
        <v>89</v>
      </c>
      <c r="E4" s="223"/>
      <c r="F4" s="224"/>
      <c r="G4" s="225"/>
      <c r="H4" s="225"/>
      <c r="I4" s="226"/>
    </row>
    <row r="5" spans="1:14" ht="13.5" customHeight="1">
      <c r="A5" s="167" t="s">
        <v>91</v>
      </c>
      <c r="B5" s="222"/>
      <c r="C5" s="222"/>
      <c r="D5" s="223" t="s">
        <v>92</v>
      </c>
      <c r="E5" s="223"/>
      <c r="F5" s="224"/>
      <c r="G5" s="225"/>
      <c r="H5" s="225"/>
      <c r="I5" s="226"/>
    </row>
    <row r="6" spans="1:14" ht="12.75" customHeight="1">
      <c r="A6" s="168" t="s">
        <v>93</v>
      </c>
      <c r="B6" s="222"/>
      <c r="C6" s="222"/>
      <c r="D6" s="223" t="s">
        <v>94</v>
      </c>
      <c r="E6" s="223"/>
      <c r="F6" s="227" t="s">
        <v>0</v>
      </c>
      <c r="G6" s="228"/>
      <c r="H6" s="228"/>
      <c r="I6" s="229"/>
    </row>
    <row r="7" spans="1:14" ht="15.75" customHeight="1">
      <c r="A7" s="168" t="s">
        <v>114</v>
      </c>
      <c r="B7" s="220" t="s">
        <v>4</v>
      </c>
      <c r="C7" s="220"/>
      <c r="D7" s="220"/>
      <c r="E7" s="220"/>
      <c r="F7" s="220"/>
      <c r="G7" s="220"/>
      <c r="H7" s="220"/>
      <c r="I7" s="220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77</v>
      </c>
      <c r="C11" s="169" t="s">
        <v>115</v>
      </c>
      <c r="D11" s="170" t="s">
        <v>116</v>
      </c>
      <c r="E11" s="170" t="s">
        <v>117</v>
      </c>
      <c r="F11" s="44" t="s">
        <v>22</v>
      </c>
      <c r="G11" s="44" t="s">
        <v>24</v>
      </c>
      <c r="H11" s="44" t="s">
        <v>23</v>
      </c>
      <c r="I11" s="171" t="s">
        <v>118</v>
      </c>
    </row>
    <row r="12" spans="1:14">
      <c r="A12" s="45">
        <v>1</v>
      </c>
      <c r="B12" s="57" t="s">
        <v>57</v>
      </c>
      <c r="C12" s="46">
        <f>Function1!A7</f>
        <v>5</v>
      </c>
      <c r="D12" s="46">
        <f>Function1!C7</f>
        <v>0</v>
      </c>
      <c r="E12" s="46">
        <f>Function1!F7</f>
        <v>0</v>
      </c>
      <c r="F12" s="47">
        <f>Function1!L7</f>
        <v>3</v>
      </c>
      <c r="G12" s="46">
        <f>Function1!M7</f>
        <v>2</v>
      </c>
      <c r="H12" s="46">
        <f>Function1!N7</f>
        <v>0</v>
      </c>
      <c r="I12" s="46">
        <f>Function1!O7</f>
        <v>5</v>
      </c>
    </row>
    <row r="13" spans="1:14">
      <c r="A13" s="45"/>
      <c r="B13" s="57"/>
      <c r="C13" s="46"/>
      <c r="D13" s="46"/>
      <c r="E13" s="46"/>
      <c r="F13" s="47"/>
      <c r="G13" s="46"/>
      <c r="H13" s="46"/>
      <c r="I13" s="46"/>
      <c r="K13" s="1" t="e">
        <f>#REF!</f>
        <v>#REF!</v>
      </c>
      <c r="L13" s="1" t="e">
        <f>#REF!</f>
        <v>#REF!</v>
      </c>
      <c r="M13" s="1" t="e">
        <f>#REF!</f>
        <v>#REF!</v>
      </c>
      <c r="N13" s="1" t="e">
        <f>#REF!</f>
        <v>#REF!</v>
      </c>
    </row>
    <row r="14" spans="1:14" ht="15" thickBot="1">
      <c r="A14" s="45"/>
      <c r="B14" s="196"/>
      <c r="C14" s="218"/>
      <c r="D14" s="219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74" t="s">
        <v>119</v>
      </c>
      <c r="C17" s="49">
        <f t="shared" ref="C17:I17" si="0">SUM(C10:C16)</f>
        <v>5</v>
      </c>
      <c r="D17" s="49">
        <f t="shared" si="0"/>
        <v>0</v>
      </c>
      <c r="E17" s="49">
        <f t="shared" si="0"/>
        <v>0</v>
      </c>
      <c r="F17" s="49">
        <f t="shared" si="0"/>
        <v>3</v>
      </c>
      <c r="G17" s="49">
        <f t="shared" si="0"/>
        <v>2</v>
      </c>
      <c r="H17" s="49">
        <f t="shared" si="0"/>
        <v>0</v>
      </c>
      <c r="I17" s="49">
        <f t="shared" si="0"/>
        <v>5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2" t="s">
        <v>120</v>
      </c>
      <c r="C19" s="41"/>
      <c r="D19" s="173">
        <f>(C17+D17)*100/(I17)</f>
        <v>100</v>
      </c>
      <c r="E19" s="41" t="s">
        <v>5</v>
      </c>
      <c r="F19" s="41"/>
      <c r="G19" s="41"/>
      <c r="H19" s="41"/>
      <c r="I19" s="53"/>
    </row>
    <row r="20" spans="1:9" ht="15">
      <c r="A20" s="41"/>
      <c r="B20" s="172" t="s">
        <v>121</v>
      </c>
      <c r="C20" s="41"/>
      <c r="D20" s="173">
        <f>C17*100/(I17)</f>
        <v>100</v>
      </c>
      <c r="E20" s="41" t="s">
        <v>5</v>
      </c>
      <c r="F20" s="41"/>
      <c r="G20" s="41"/>
      <c r="H20" s="41"/>
      <c r="I20" s="53"/>
    </row>
    <row r="21" spans="1:9" ht="15">
      <c r="B21" s="172" t="s">
        <v>122</v>
      </c>
      <c r="C21" s="41"/>
      <c r="D21" s="173">
        <f>F17*100/I17</f>
        <v>60</v>
      </c>
      <c r="E21" s="41" t="s">
        <v>5</v>
      </c>
    </row>
    <row r="22" spans="1:9" ht="15">
      <c r="B22" s="172" t="s">
        <v>124</v>
      </c>
      <c r="D22" s="173">
        <f>G17*100/I17</f>
        <v>40</v>
      </c>
      <c r="E22" s="41" t="s">
        <v>5</v>
      </c>
    </row>
    <row r="23" spans="1:9" ht="15">
      <c r="B23" s="172" t="s">
        <v>123</v>
      </c>
      <c r="D23" s="173">
        <f>H17*100/I17</f>
        <v>0</v>
      </c>
      <c r="E23" s="41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45" zoomScaleNormal="145" workbookViewId="0"/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9.25" style="75" customWidth="1"/>
    <col min="5" max="5" width="19.75" style="74" hidden="1" customWidth="1"/>
    <col min="6" max="6" width="2.875" style="74" bestFit="1" customWidth="1"/>
    <col min="7" max="8" width="2.875" style="74" customWidth="1"/>
    <col min="9" max="9" width="2.625" style="74" customWidth="1"/>
    <col min="10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3" t="s">
        <v>135</v>
      </c>
      <c r="B2" s="264"/>
      <c r="C2" s="265" t="str">
        <f>TestCaseList!E11</f>
        <v>SP001</v>
      </c>
      <c r="D2" s="266"/>
      <c r="E2" s="267"/>
      <c r="F2" s="268" t="s">
        <v>106</v>
      </c>
      <c r="G2" s="268"/>
      <c r="H2" s="268"/>
      <c r="I2" s="268"/>
      <c r="J2" s="268"/>
      <c r="K2" s="268"/>
      <c r="L2" s="239" t="str">
        <f>TestCaseList!D11</f>
        <v>getTask(shipperID)</v>
      </c>
      <c r="M2" s="240"/>
      <c r="N2" s="240"/>
      <c r="O2" s="240"/>
      <c r="P2" s="240"/>
      <c r="Q2" s="240"/>
      <c r="R2" s="240"/>
      <c r="S2" s="240"/>
      <c r="T2" s="241"/>
      <c r="V2" s="76"/>
    </row>
    <row r="3" spans="1:23" ht="13.5" customHeight="1">
      <c r="A3" s="253" t="s">
        <v>136</v>
      </c>
      <c r="B3" s="254"/>
      <c r="C3" s="269" t="s">
        <v>149</v>
      </c>
      <c r="D3" s="270"/>
      <c r="E3" s="271"/>
      <c r="F3" s="257" t="s">
        <v>140</v>
      </c>
      <c r="G3" s="257"/>
      <c r="H3" s="257"/>
      <c r="I3" s="257"/>
      <c r="J3" s="257"/>
      <c r="K3" s="257"/>
      <c r="L3" s="237"/>
      <c r="M3" s="238"/>
      <c r="N3" s="238"/>
      <c r="O3" s="77"/>
      <c r="P3" s="77"/>
      <c r="Q3" s="77"/>
      <c r="R3" s="77"/>
      <c r="S3" s="77"/>
      <c r="T3" s="78"/>
    </row>
    <row r="4" spans="1:23" ht="13.5" customHeight="1">
      <c r="A4" s="253" t="s">
        <v>137</v>
      </c>
      <c r="B4" s="254"/>
      <c r="C4" s="255">
        <v>42</v>
      </c>
      <c r="D4" s="256"/>
      <c r="E4" s="79"/>
      <c r="F4" s="257" t="s">
        <v>141</v>
      </c>
      <c r="G4" s="257"/>
      <c r="H4" s="257"/>
      <c r="I4" s="257"/>
      <c r="J4" s="257"/>
      <c r="K4" s="257"/>
      <c r="L4" s="258">
        <f xml:space="preserve"> IF(TestCaseList!E6&lt;&gt;"N/A",SUM(C4*TestCaseList!E6/1000,- O7),"N/A")</f>
        <v>-0.79999999999999982</v>
      </c>
      <c r="M4" s="259"/>
      <c r="N4" s="259"/>
      <c r="O4" s="259"/>
      <c r="P4" s="259"/>
      <c r="Q4" s="259"/>
      <c r="R4" s="259"/>
      <c r="S4" s="259"/>
      <c r="T4" s="260"/>
      <c r="V4" s="76"/>
    </row>
    <row r="5" spans="1:23" ht="13.5" customHeight="1">
      <c r="A5" s="253" t="s">
        <v>138</v>
      </c>
      <c r="B5" s="254"/>
      <c r="C5" s="261" t="s">
        <v>153</v>
      </c>
      <c r="D5" s="261"/>
      <c r="E5" s="261"/>
      <c r="F5" s="262"/>
      <c r="G5" s="262"/>
      <c r="H5" s="262"/>
      <c r="I5" s="262"/>
      <c r="J5" s="262"/>
      <c r="K5" s="262"/>
      <c r="L5" s="261"/>
      <c r="M5" s="261"/>
      <c r="N5" s="261"/>
      <c r="O5" s="261"/>
      <c r="P5" s="261"/>
      <c r="Q5" s="261"/>
      <c r="R5" s="261"/>
      <c r="S5" s="261"/>
      <c r="T5" s="261"/>
    </row>
    <row r="6" spans="1:23" ht="13.5" customHeight="1">
      <c r="A6" s="249" t="s">
        <v>142</v>
      </c>
      <c r="B6" s="249"/>
      <c r="C6" s="250" t="s">
        <v>143</v>
      </c>
      <c r="D6" s="250"/>
      <c r="E6" s="250"/>
      <c r="F6" s="250" t="s">
        <v>117</v>
      </c>
      <c r="G6" s="250"/>
      <c r="H6" s="250"/>
      <c r="I6" s="250"/>
      <c r="J6" s="250"/>
      <c r="K6" s="250"/>
      <c r="L6" s="233" t="s">
        <v>36</v>
      </c>
      <c r="M6" s="234"/>
      <c r="N6" s="236"/>
      <c r="O6" s="233" t="s">
        <v>144</v>
      </c>
      <c r="P6" s="234"/>
      <c r="Q6" s="234"/>
      <c r="R6" s="234"/>
      <c r="S6" s="234"/>
      <c r="T6" s="235"/>
      <c r="V6" s="76"/>
    </row>
    <row r="7" spans="1:23" ht="13.5" customHeight="1" thickBot="1">
      <c r="A7" s="218">
        <f>COUNTIF(F41:HQ41,"P")</f>
        <v>5</v>
      </c>
      <c r="B7" s="219"/>
      <c r="C7" s="251">
        <f>COUNTIF(F41:HQ41,"F")</f>
        <v>0</v>
      </c>
      <c r="D7" s="231"/>
      <c r="E7" s="219"/>
      <c r="F7" s="251">
        <f>SUM(O7,- A7,- C7)</f>
        <v>0</v>
      </c>
      <c r="G7" s="231"/>
      <c r="H7" s="231"/>
      <c r="I7" s="231"/>
      <c r="J7" s="231"/>
      <c r="K7" s="252"/>
      <c r="L7" s="80">
        <f>COUNTIF(E40:HQ40,"N")</f>
        <v>3</v>
      </c>
      <c r="M7" s="80">
        <f>COUNTIF(E40:HQ40,"A")</f>
        <v>2</v>
      </c>
      <c r="N7" s="80">
        <f>COUNTIF(E40:HQ40,"B")</f>
        <v>0</v>
      </c>
      <c r="O7" s="230">
        <f>COUNTA(E9:HT9)</f>
        <v>5</v>
      </c>
      <c r="P7" s="231"/>
      <c r="Q7" s="231"/>
      <c r="R7" s="231"/>
      <c r="S7" s="231"/>
      <c r="T7" s="232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 t="s">
        <v>154</v>
      </c>
      <c r="E15" s="195"/>
      <c r="F15" s="123" t="s">
        <v>56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 t="s">
        <v>159</v>
      </c>
      <c r="E16" s="195"/>
      <c r="F16" s="123"/>
      <c r="G16" s="123" t="s">
        <v>56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200">
        <v>9.9999999999999904E+23</v>
      </c>
      <c r="E17" s="195"/>
      <c r="F17" s="123"/>
      <c r="G17" s="123"/>
      <c r="H17" s="123" t="s">
        <v>56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1:21" ht="13.5" customHeight="1">
      <c r="A18" s="114"/>
      <c r="B18" s="86"/>
      <c r="C18" s="87"/>
      <c r="D18" s="200">
        <v>-9.9999999999999904E+23</v>
      </c>
      <c r="E18" s="195"/>
      <c r="F18" s="123"/>
      <c r="G18" s="123"/>
      <c r="H18" s="123"/>
      <c r="I18" s="123" t="s">
        <v>56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86"/>
      <c r="C19" s="87"/>
      <c r="D19" s="88" t="s">
        <v>155</v>
      </c>
      <c r="E19" s="195"/>
      <c r="F19" s="123"/>
      <c r="G19" s="123"/>
      <c r="H19" s="123"/>
      <c r="I19" s="123"/>
      <c r="J19" s="123" t="s">
        <v>56</v>
      </c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74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</row>
    <row r="21" spans="1:21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 thickBot="1">
      <c r="A28" s="114"/>
      <c r="B28" s="91"/>
      <c r="C28" s="92"/>
      <c r="D28" s="93"/>
      <c r="E28" s="9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 thickTop="1">
      <c r="A29" s="115" t="s">
        <v>146</v>
      </c>
      <c r="B29" s="95" t="s">
        <v>40</v>
      </c>
      <c r="C29" s="96"/>
      <c r="D29" s="97"/>
      <c r="E29" s="98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2"/>
    </row>
    <row r="30" spans="1:21" ht="13.5" customHeight="1">
      <c r="A30" s="116"/>
      <c r="B30" s="101"/>
      <c r="C30" s="99"/>
      <c r="D30" s="100" t="s">
        <v>156</v>
      </c>
      <c r="E30" s="193"/>
      <c r="F30" s="123" t="s">
        <v>56</v>
      </c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</row>
    <row r="31" spans="1:21" ht="13.5" customHeight="1">
      <c r="A31" s="116"/>
      <c r="B31" s="101"/>
      <c r="C31" s="99"/>
      <c r="D31" s="100" t="s">
        <v>156</v>
      </c>
      <c r="E31" s="193"/>
      <c r="F31" s="123"/>
      <c r="G31" s="123" t="s">
        <v>56</v>
      </c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6"/>
      <c r="B32" s="101"/>
      <c r="C32" s="99"/>
      <c r="D32" s="100" t="s">
        <v>156</v>
      </c>
      <c r="E32" s="193"/>
      <c r="F32" s="123"/>
      <c r="G32" s="123"/>
      <c r="H32" s="123" t="s">
        <v>56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99"/>
      <c r="D33" s="100" t="s">
        <v>156</v>
      </c>
      <c r="E33" s="193"/>
      <c r="F33" s="123"/>
      <c r="G33" s="123"/>
      <c r="H33" s="123"/>
      <c r="I33" s="123" t="s">
        <v>56</v>
      </c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41.25" customHeight="1">
      <c r="A34" s="116"/>
      <c r="B34" s="246" t="s">
        <v>157</v>
      </c>
      <c r="C34" s="247"/>
      <c r="D34" s="248"/>
      <c r="E34" s="102"/>
      <c r="F34" s="123"/>
      <c r="G34" s="123"/>
      <c r="H34" s="123"/>
      <c r="I34" s="123"/>
      <c r="J34" s="123" t="s">
        <v>56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 t="s">
        <v>41</v>
      </c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/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 t="s">
        <v>42</v>
      </c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>
      <c r="A38" s="116"/>
      <c r="B38" s="101"/>
      <c r="C38" s="128"/>
      <c r="D38" s="100"/>
      <c r="E38" s="102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</row>
    <row r="39" spans="1:20" ht="13.5" customHeight="1" thickBot="1">
      <c r="A39" s="116"/>
      <c r="B39" s="103"/>
      <c r="C39" s="104"/>
      <c r="D39" s="105"/>
      <c r="E39" s="106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30"/>
    </row>
    <row r="40" spans="1:20" ht="13.5" customHeight="1" thickTop="1">
      <c r="A40" s="115" t="s">
        <v>147</v>
      </c>
      <c r="B40" s="242" t="s">
        <v>21</v>
      </c>
      <c r="C40" s="242"/>
      <c r="D40" s="242"/>
      <c r="E40" s="194"/>
      <c r="F40" s="131" t="s">
        <v>24</v>
      </c>
      <c r="G40" s="131" t="s">
        <v>24</v>
      </c>
      <c r="H40" s="131" t="s">
        <v>22</v>
      </c>
      <c r="I40" s="131" t="s">
        <v>22</v>
      </c>
      <c r="J40" s="131" t="s">
        <v>22</v>
      </c>
      <c r="K40" s="131"/>
      <c r="L40" s="131"/>
      <c r="M40" s="131"/>
      <c r="N40" s="131"/>
      <c r="O40" s="131"/>
      <c r="P40" s="131"/>
      <c r="Q40" s="131"/>
      <c r="R40" s="131"/>
      <c r="S40" s="131"/>
      <c r="T40" s="132"/>
    </row>
    <row r="41" spans="1:20" ht="13.5" customHeight="1">
      <c r="A41" s="116"/>
      <c r="B41" s="243" t="s">
        <v>25</v>
      </c>
      <c r="C41" s="243"/>
      <c r="D41" s="243"/>
      <c r="E41" s="107"/>
      <c r="F41" s="133" t="s">
        <v>26</v>
      </c>
      <c r="G41" s="133" t="s">
        <v>26</v>
      </c>
      <c r="H41" s="133" t="s">
        <v>26</v>
      </c>
      <c r="I41" s="133" t="s">
        <v>26</v>
      </c>
      <c r="J41" s="133" t="s">
        <v>26</v>
      </c>
      <c r="K41" s="133"/>
      <c r="L41" s="133"/>
      <c r="M41" s="133"/>
      <c r="N41" s="133"/>
      <c r="O41" s="133"/>
      <c r="P41" s="133"/>
      <c r="Q41" s="133"/>
      <c r="R41" s="133"/>
      <c r="S41" s="133"/>
      <c r="T41" s="134"/>
    </row>
    <row r="42" spans="1:20" ht="13.5" customHeight="1">
      <c r="A42" s="116"/>
      <c r="B42" s="244" t="s">
        <v>28</v>
      </c>
      <c r="C42" s="244"/>
      <c r="D42" s="244"/>
      <c r="E42" s="102"/>
      <c r="F42" s="108">
        <v>39139</v>
      </c>
      <c r="G42" s="108">
        <v>39139</v>
      </c>
      <c r="H42" s="108">
        <v>39139</v>
      </c>
      <c r="I42" s="108">
        <v>39139</v>
      </c>
      <c r="J42" s="108">
        <v>39139</v>
      </c>
      <c r="K42" s="108"/>
      <c r="L42" s="108"/>
      <c r="M42" s="108"/>
      <c r="N42" s="108"/>
      <c r="O42" s="108"/>
      <c r="P42" s="108"/>
      <c r="Q42" s="108"/>
      <c r="R42" s="108"/>
      <c r="S42" s="108"/>
      <c r="T42" s="109"/>
    </row>
    <row r="43" spans="1:20" ht="11.25" thickBot="1">
      <c r="A43" s="117"/>
      <c r="B43" s="245" t="s">
        <v>29</v>
      </c>
      <c r="C43" s="245"/>
      <c r="D43" s="245"/>
      <c r="E43" s="110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/>
    </row>
    <row r="44" spans="1:20" ht="11.25" thickTop="1">
      <c r="A44" s="135"/>
    </row>
  </sheetData>
  <mergeCells count="28">
    <mergeCell ref="A2:B2"/>
    <mergeCell ref="C2:E2"/>
    <mergeCell ref="F2:K2"/>
    <mergeCell ref="A3:B3"/>
    <mergeCell ref="C3:E3"/>
    <mergeCell ref="F3:K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A7:B7"/>
    <mergeCell ref="C7:E7"/>
    <mergeCell ref="F7:K7"/>
    <mergeCell ref="B40:D40"/>
    <mergeCell ref="B41:D41"/>
    <mergeCell ref="B42:D42"/>
    <mergeCell ref="B43:D43"/>
    <mergeCell ref="B34:D34"/>
    <mergeCell ref="O7:T7"/>
    <mergeCell ref="O6:T6"/>
    <mergeCell ref="L6:N6"/>
    <mergeCell ref="L3:N3"/>
    <mergeCell ref="L2:T2"/>
  </mergeCells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/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3" t="s">
        <v>135</v>
      </c>
      <c r="B2" s="264"/>
      <c r="C2" s="265" t="str">
        <f>TestCaseList!E12</f>
        <v>SP002</v>
      </c>
      <c r="D2" s="275"/>
      <c r="E2" s="276"/>
      <c r="F2" s="268" t="s">
        <v>106</v>
      </c>
      <c r="G2" s="268"/>
      <c r="H2" s="268"/>
      <c r="I2" s="268"/>
      <c r="J2" s="268"/>
      <c r="K2" s="268"/>
      <c r="L2" s="277" t="str">
        <f>TestCaseList!D12</f>
        <v>getTaskBeIssuePending(shipperID)</v>
      </c>
      <c r="M2" s="240"/>
      <c r="N2" s="240"/>
      <c r="O2" s="240"/>
      <c r="P2" s="240"/>
      <c r="Q2" s="240"/>
      <c r="R2" s="240"/>
      <c r="S2" s="240"/>
      <c r="T2" s="241"/>
      <c r="V2" s="76"/>
    </row>
    <row r="3" spans="1:23" ht="13.5" customHeight="1">
      <c r="A3" s="253" t="s">
        <v>136</v>
      </c>
      <c r="B3" s="254"/>
      <c r="C3" s="269" t="s">
        <v>149</v>
      </c>
      <c r="D3" s="270"/>
      <c r="E3" s="271"/>
      <c r="F3" s="257" t="s">
        <v>140</v>
      </c>
      <c r="G3" s="257"/>
      <c r="H3" s="257"/>
      <c r="I3" s="257"/>
      <c r="J3" s="257"/>
      <c r="K3" s="257"/>
      <c r="L3" s="270"/>
      <c r="M3" s="270"/>
      <c r="N3" s="270"/>
      <c r="O3" s="77"/>
      <c r="P3" s="77"/>
      <c r="Q3" s="77"/>
      <c r="R3" s="77"/>
      <c r="S3" s="77"/>
      <c r="T3" s="78"/>
    </row>
    <row r="4" spans="1:23" ht="13.5" customHeight="1">
      <c r="A4" s="253" t="s">
        <v>137</v>
      </c>
      <c r="B4" s="254"/>
      <c r="C4" s="255">
        <v>41</v>
      </c>
      <c r="D4" s="256"/>
      <c r="E4" s="79"/>
      <c r="F4" s="257" t="s">
        <v>141</v>
      </c>
      <c r="G4" s="257"/>
      <c r="H4" s="257"/>
      <c r="I4" s="257"/>
      <c r="J4" s="257"/>
      <c r="K4" s="257"/>
      <c r="L4" s="274">
        <f xml:space="preserve"> IF(TestCaseList!E6&lt;&gt;"N/A",SUM(C4*TestCaseList!E6/1000,- O7),"N/A")</f>
        <v>-10.9</v>
      </c>
      <c r="M4" s="259"/>
      <c r="N4" s="259"/>
      <c r="O4" s="259"/>
      <c r="P4" s="259"/>
      <c r="Q4" s="259"/>
      <c r="R4" s="259"/>
      <c r="S4" s="259"/>
      <c r="T4" s="260"/>
      <c r="V4" s="76"/>
    </row>
    <row r="5" spans="1:23" ht="13.5" customHeight="1">
      <c r="A5" s="253" t="s">
        <v>138</v>
      </c>
      <c r="B5" s="254"/>
      <c r="C5" s="261" t="s">
        <v>35</v>
      </c>
      <c r="D5" s="261"/>
      <c r="E5" s="261"/>
      <c r="F5" s="262"/>
      <c r="G5" s="262"/>
      <c r="H5" s="262"/>
      <c r="I5" s="262"/>
      <c r="J5" s="262"/>
      <c r="K5" s="262"/>
      <c r="L5" s="261"/>
      <c r="M5" s="261"/>
      <c r="N5" s="261"/>
      <c r="O5" s="261"/>
      <c r="P5" s="261"/>
      <c r="Q5" s="261"/>
      <c r="R5" s="261"/>
      <c r="S5" s="261"/>
      <c r="T5" s="261"/>
    </row>
    <row r="6" spans="1:23" ht="13.5" customHeight="1">
      <c r="A6" s="249" t="s">
        <v>142</v>
      </c>
      <c r="B6" s="249"/>
      <c r="C6" s="250" t="s">
        <v>143</v>
      </c>
      <c r="D6" s="250"/>
      <c r="E6" s="250"/>
      <c r="F6" s="250" t="s">
        <v>117</v>
      </c>
      <c r="G6" s="250"/>
      <c r="H6" s="250"/>
      <c r="I6" s="250"/>
      <c r="J6" s="250"/>
      <c r="K6" s="250"/>
      <c r="L6" s="234" t="s">
        <v>36</v>
      </c>
      <c r="M6" s="234"/>
      <c r="N6" s="234"/>
      <c r="O6" s="273" t="s">
        <v>144</v>
      </c>
      <c r="P6" s="273"/>
      <c r="Q6" s="273"/>
      <c r="R6" s="273"/>
      <c r="S6" s="273"/>
      <c r="T6" s="273"/>
      <c r="V6" s="76"/>
    </row>
    <row r="7" spans="1:23" ht="13.5" customHeight="1" thickBot="1">
      <c r="A7" s="218">
        <f>COUNTIF(F40:HQ40,"P")</f>
        <v>12</v>
      </c>
      <c r="B7" s="219"/>
      <c r="C7" s="251">
        <f>COUNTIF(F40:HQ40,"F")</f>
        <v>2</v>
      </c>
      <c r="D7" s="231"/>
      <c r="E7" s="219"/>
      <c r="F7" s="251">
        <f>SUM(O7,- A7,- C7)</f>
        <v>1</v>
      </c>
      <c r="G7" s="231"/>
      <c r="H7" s="231"/>
      <c r="I7" s="231"/>
      <c r="J7" s="231"/>
      <c r="K7" s="252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30">
        <f>COUNTA(E9:HT9)</f>
        <v>15</v>
      </c>
      <c r="P7" s="231"/>
      <c r="Q7" s="231"/>
      <c r="R7" s="231"/>
      <c r="S7" s="231"/>
      <c r="T7" s="232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72"/>
      <c r="E19" s="27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42" t="s">
        <v>21</v>
      </c>
      <c r="C39" s="242"/>
      <c r="D39" s="242"/>
      <c r="E39" s="194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43" t="s">
        <v>25</v>
      </c>
      <c r="C40" s="243"/>
      <c r="D40" s="243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44" t="s">
        <v>28</v>
      </c>
      <c r="C41" s="244"/>
      <c r="D41" s="244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45" t="s">
        <v>29</v>
      </c>
      <c r="C42" s="245"/>
      <c r="D42" s="245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15" zoomScaleNormal="115" workbookViewId="0"/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3" t="s">
        <v>135</v>
      </c>
      <c r="B2" s="264"/>
      <c r="C2" s="278" t="str">
        <f>TestCaseList!E13</f>
        <v>SP003</v>
      </c>
      <c r="D2" s="275"/>
      <c r="E2" s="276"/>
      <c r="F2" s="268" t="s">
        <v>106</v>
      </c>
      <c r="G2" s="268"/>
      <c r="H2" s="268"/>
      <c r="I2" s="268"/>
      <c r="J2" s="268"/>
      <c r="K2" s="268"/>
      <c r="L2" s="279" t="str">
        <f>TestCaseList!D13</f>
        <v>changeIsPending(shipperID, issueID)</v>
      </c>
      <c r="M2" s="240"/>
      <c r="N2" s="240"/>
      <c r="O2" s="240"/>
      <c r="P2" s="240"/>
      <c r="Q2" s="240"/>
      <c r="R2" s="240"/>
      <c r="S2" s="240"/>
      <c r="T2" s="241"/>
      <c r="V2" s="76"/>
    </row>
    <row r="3" spans="1:23" ht="13.5" customHeight="1">
      <c r="A3" s="253" t="s">
        <v>136</v>
      </c>
      <c r="B3" s="254"/>
      <c r="C3" s="269" t="s">
        <v>149</v>
      </c>
      <c r="D3" s="270"/>
      <c r="E3" s="271"/>
      <c r="F3" s="257" t="s">
        <v>140</v>
      </c>
      <c r="G3" s="257"/>
      <c r="H3" s="257"/>
      <c r="I3" s="257"/>
      <c r="J3" s="257"/>
      <c r="K3" s="257"/>
      <c r="L3" s="270"/>
      <c r="M3" s="270"/>
      <c r="N3" s="270"/>
      <c r="O3" s="77"/>
      <c r="P3" s="77"/>
      <c r="Q3" s="77"/>
      <c r="R3" s="77"/>
      <c r="S3" s="77"/>
      <c r="T3" s="78"/>
    </row>
    <row r="4" spans="1:23" ht="13.5" customHeight="1">
      <c r="A4" s="253" t="s">
        <v>137</v>
      </c>
      <c r="B4" s="254"/>
      <c r="C4" s="255">
        <v>9</v>
      </c>
      <c r="D4" s="256"/>
      <c r="E4" s="79"/>
      <c r="F4" s="257" t="s">
        <v>141</v>
      </c>
      <c r="G4" s="257"/>
      <c r="H4" s="257"/>
      <c r="I4" s="257"/>
      <c r="J4" s="257"/>
      <c r="K4" s="257"/>
      <c r="L4" s="274">
        <f xml:space="preserve"> IF(TestCaseList!E6&lt;&gt;"N/A",SUM(C4*TestCaseList!E6/1000,- O7),"N/A")</f>
        <v>-14.1</v>
      </c>
      <c r="M4" s="259"/>
      <c r="N4" s="259"/>
      <c r="O4" s="259"/>
      <c r="P4" s="259"/>
      <c r="Q4" s="259"/>
      <c r="R4" s="259"/>
      <c r="S4" s="259"/>
      <c r="T4" s="260"/>
      <c r="V4" s="76"/>
    </row>
    <row r="5" spans="1:23" ht="13.5" customHeight="1">
      <c r="A5" s="253" t="s">
        <v>138</v>
      </c>
      <c r="B5" s="254"/>
      <c r="C5" s="261" t="s">
        <v>35</v>
      </c>
      <c r="D5" s="261"/>
      <c r="E5" s="261"/>
      <c r="F5" s="262"/>
      <c r="G5" s="262"/>
      <c r="H5" s="262"/>
      <c r="I5" s="262"/>
      <c r="J5" s="262"/>
      <c r="K5" s="262"/>
      <c r="L5" s="261"/>
      <c r="M5" s="261"/>
      <c r="N5" s="261"/>
      <c r="O5" s="261"/>
      <c r="P5" s="261"/>
      <c r="Q5" s="261"/>
      <c r="R5" s="261"/>
      <c r="S5" s="261"/>
      <c r="T5" s="261"/>
    </row>
    <row r="6" spans="1:23" ht="13.5" customHeight="1">
      <c r="A6" s="249" t="s">
        <v>142</v>
      </c>
      <c r="B6" s="249"/>
      <c r="C6" s="250" t="s">
        <v>143</v>
      </c>
      <c r="D6" s="250"/>
      <c r="E6" s="250"/>
      <c r="F6" s="250" t="s">
        <v>117</v>
      </c>
      <c r="G6" s="250"/>
      <c r="H6" s="250"/>
      <c r="I6" s="250"/>
      <c r="J6" s="250"/>
      <c r="K6" s="250"/>
      <c r="L6" s="234" t="s">
        <v>36</v>
      </c>
      <c r="M6" s="234"/>
      <c r="N6" s="234"/>
      <c r="O6" s="273" t="s">
        <v>144</v>
      </c>
      <c r="P6" s="273"/>
      <c r="Q6" s="273"/>
      <c r="R6" s="273"/>
      <c r="S6" s="273"/>
      <c r="T6" s="273"/>
      <c r="V6" s="76"/>
    </row>
    <row r="7" spans="1:23" ht="13.5" customHeight="1" thickBot="1">
      <c r="A7" s="218" t="s">
        <v>77</v>
      </c>
      <c r="B7" s="219"/>
      <c r="C7" s="251">
        <f>COUNTIF(F40:HQ40,"F")</f>
        <v>2</v>
      </c>
      <c r="D7" s="231"/>
      <c r="E7" s="219"/>
      <c r="F7" s="251" t="e">
        <f>SUM(O7,- A7,- C7)</f>
        <v>#VALUE!</v>
      </c>
      <c r="G7" s="231"/>
      <c r="H7" s="231"/>
      <c r="I7" s="231"/>
      <c r="J7" s="231"/>
      <c r="K7" s="252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30">
        <f>COUNTA(E9:HT9)</f>
        <v>15</v>
      </c>
      <c r="P7" s="231"/>
      <c r="Q7" s="231"/>
      <c r="R7" s="231"/>
      <c r="S7" s="231"/>
      <c r="T7" s="232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72"/>
      <c r="E19" s="27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42" t="s">
        <v>21</v>
      </c>
      <c r="C39" s="242"/>
      <c r="D39" s="242"/>
      <c r="E39" s="194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43" t="s">
        <v>25</v>
      </c>
      <c r="C40" s="243"/>
      <c r="D40" s="243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44" t="s">
        <v>28</v>
      </c>
      <c r="C41" s="244"/>
      <c r="D41" s="244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45" t="s">
        <v>29</v>
      </c>
      <c r="C42" s="245"/>
      <c r="D42" s="245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/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3" t="s">
        <v>135</v>
      </c>
      <c r="B2" s="264"/>
      <c r="C2" s="265" t="s">
        <v>164</v>
      </c>
      <c r="D2" s="266"/>
      <c r="E2" s="267"/>
      <c r="F2" s="268" t="s">
        <v>106</v>
      </c>
      <c r="G2" s="268"/>
      <c r="H2" s="268"/>
      <c r="I2" s="268"/>
      <c r="J2" s="268"/>
      <c r="K2" s="268"/>
      <c r="L2" s="277">
        <f>TestCaseList!D15</f>
        <v>0</v>
      </c>
      <c r="M2" s="280"/>
      <c r="N2" s="280"/>
      <c r="O2" s="280"/>
      <c r="P2" s="280"/>
      <c r="Q2" s="280"/>
      <c r="R2" s="280"/>
      <c r="S2" s="280"/>
      <c r="T2" s="281"/>
      <c r="V2" s="76"/>
    </row>
    <row r="3" spans="1:23" ht="13.5" customHeight="1">
      <c r="A3" s="253" t="s">
        <v>136</v>
      </c>
      <c r="B3" s="254"/>
      <c r="C3" s="269" t="s">
        <v>139</v>
      </c>
      <c r="D3" s="270"/>
      <c r="E3" s="271"/>
      <c r="F3" s="257" t="s">
        <v>140</v>
      </c>
      <c r="G3" s="257"/>
      <c r="H3" s="257"/>
      <c r="I3" s="257"/>
      <c r="J3" s="257"/>
      <c r="K3" s="257"/>
      <c r="L3" s="270"/>
      <c r="M3" s="270"/>
      <c r="N3" s="270"/>
      <c r="O3" s="77"/>
      <c r="P3" s="77"/>
      <c r="Q3" s="77"/>
      <c r="R3" s="77"/>
      <c r="S3" s="77"/>
      <c r="T3" s="78"/>
    </row>
    <row r="4" spans="1:23" ht="13.5" customHeight="1">
      <c r="A4" s="253" t="s">
        <v>137</v>
      </c>
      <c r="B4" s="254"/>
      <c r="C4" s="255">
        <v>9</v>
      </c>
      <c r="D4" s="256"/>
      <c r="E4" s="79"/>
      <c r="F4" s="257" t="s">
        <v>141</v>
      </c>
      <c r="G4" s="257"/>
      <c r="H4" s="257"/>
      <c r="I4" s="257"/>
      <c r="J4" s="257"/>
      <c r="K4" s="257"/>
      <c r="L4" s="274">
        <f xml:space="preserve"> IF(TestCaseList!E6&lt;&gt;"N/A",SUM(C4*TestCaseList!E6/1000,- O7),"N/A")</f>
        <v>-14.1</v>
      </c>
      <c r="M4" s="259"/>
      <c r="N4" s="259"/>
      <c r="O4" s="259"/>
      <c r="P4" s="259"/>
      <c r="Q4" s="259"/>
      <c r="R4" s="259"/>
      <c r="S4" s="259"/>
      <c r="T4" s="260"/>
      <c r="V4" s="76"/>
    </row>
    <row r="5" spans="1:23" ht="13.5" customHeight="1">
      <c r="A5" s="253" t="s">
        <v>138</v>
      </c>
      <c r="B5" s="254"/>
      <c r="C5" s="261" t="s">
        <v>35</v>
      </c>
      <c r="D5" s="261"/>
      <c r="E5" s="261"/>
      <c r="F5" s="262"/>
      <c r="G5" s="262"/>
      <c r="H5" s="262"/>
      <c r="I5" s="262"/>
      <c r="J5" s="262"/>
      <c r="K5" s="262"/>
      <c r="L5" s="261"/>
      <c r="M5" s="261"/>
      <c r="N5" s="261"/>
      <c r="O5" s="261"/>
      <c r="P5" s="261"/>
      <c r="Q5" s="261"/>
      <c r="R5" s="261"/>
      <c r="S5" s="261"/>
      <c r="T5" s="261"/>
    </row>
    <row r="6" spans="1:23" ht="13.5" customHeight="1">
      <c r="A6" s="249" t="s">
        <v>142</v>
      </c>
      <c r="B6" s="249"/>
      <c r="C6" s="250" t="s">
        <v>143</v>
      </c>
      <c r="D6" s="250"/>
      <c r="E6" s="250"/>
      <c r="F6" s="250" t="s">
        <v>117</v>
      </c>
      <c r="G6" s="250"/>
      <c r="H6" s="250"/>
      <c r="I6" s="250"/>
      <c r="J6" s="250"/>
      <c r="K6" s="250"/>
      <c r="L6" s="234" t="s">
        <v>36</v>
      </c>
      <c r="M6" s="234"/>
      <c r="N6" s="234"/>
      <c r="O6" s="273" t="s">
        <v>144</v>
      </c>
      <c r="P6" s="273"/>
      <c r="Q6" s="273"/>
      <c r="R6" s="273"/>
      <c r="S6" s="273"/>
      <c r="T6" s="273"/>
      <c r="V6" s="76"/>
    </row>
    <row r="7" spans="1:23" ht="13.5" customHeight="1" thickBot="1">
      <c r="A7" s="218" t="s">
        <v>77</v>
      </c>
      <c r="B7" s="219"/>
      <c r="C7" s="251">
        <f>COUNTIF(F40:HQ40,"F")</f>
        <v>2</v>
      </c>
      <c r="D7" s="231"/>
      <c r="E7" s="219"/>
      <c r="F7" s="251" t="e">
        <f>SUM(O7,- A7,- C7)</f>
        <v>#VALUE!</v>
      </c>
      <c r="G7" s="231"/>
      <c r="H7" s="231"/>
      <c r="I7" s="231"/>
      <c r="J7" s="231"/>
      <c r="K7" s="252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30">
        <f>COUNTA(E9:HT9)</f>
        <v>15</v>
      </c>
      <c r="P7" s="231"/>
      <c r="Q7" s="231"/>
      <c r="R7" s="231"/>
      <c r="S7" s="231"/>
      <c r="T7" s="232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8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8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8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72"/>
      <c r="E19" s="27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8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8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8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8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8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8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9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42" t="s">
        <v>21</v>
      </c>
      <c r="C39" s="242"/>
      <c r="D39" s="242"/>
      <c r="E39" s="197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43" t="s">
        <v>25</v>
      </c>
      <c r="C40" s="243"/>
      <c r="D40" s="243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44" t="s">
        <v>28</v>
      </c>
      <c r="C41" s="244"/>
      <c r="D41" s="244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45" t="s">
        <v>29</v>
      </c>
      <c r="C42" s="245"/>
      <c r="D42" s="245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sqref="A1:XFD1048576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63" t="s">
        <v>135</v>
      </c>
      <c r="B2" s="264"/>
      <c r="C2" s="265" t="s">
        <v>164</v>
      </c>
      <c r="D2" s="266"/>
      <c r="E2" s="267"/>
      <c r="F2" s="268" t="s">
        <v>106</v>
      </c>
      <c r="G2" s="268"/>
      <c r="H2" s="268"/>
      <c r="I2" s="268"/>
      <c r="J2" s="268"/>
      <c r="K2" s="268"/>
      <c r="L2" s="277">
        <f>TestCaseList!D15</f>
        <v>0</v>
      </c>
      <c r="M2" s="280"/>
      <c r="N2" s="280"/>
      <c r="O2" s="280"/>
      <c r="P2" s="280"/>
      <c r="Q2" s="280"/>
      <c r="R2" s="280"/>
      <c r="S2" s="280"/>
      <c r="T2" s="281"/>
      <c r="V2" s="76"/>
    </row>
    <row r="3" spans="1:23" ht="13.5" customHeight="1">
      <c r="A3" s="253" t="s">
        <v>136</v>
      </c>
      <c r="B3" s="254"/>
      <c r="C3" s="269" t="s">
        <v>139</v>
      </c>
      <c r="D3" s="270"/>
      <c r="E3" s="271"/>
      <c r="F3" s="257" t="s">
        <v>140</v>
      </c>
      <c r="G3" s="257"/>
      <c r="H3" s="257"/>
      <c r="I3" s="257"/>
      <c r="J3" s="257"/>
      <c r="K3" s="257"/>
      <c r="L3" s="270"/>
      <c r="M3" s="270"/>
      <c r="N3" s="270"/>
      <c r="O3" s="77"/>
      <c r="P3" s="77"/>
      <c r="Q3" s="77"/>
      <c r="R3" s="77"/>
      <c r="S3" s="77"/>
      <c r="T3" s="78"/>
    </row>
    <row r="4" spans="1:23" ht="13.5" customHeight="1">
      <c r="A4" s="253" t="s">
        <v>137</v>
      </c>
      <c r="B4" s="254"/>
      <c r="C4" s="255">
        <v>9</v>
      </c>
      <c r="D4" s="256"/>
      <c r="E4" s="79"/>
      <c r="F4" s="257" t="s">
        <v>141</v>
      </c>
      <c r="G4" s="257"/>
      <c r="H4" s="257"/>
      <c r="I4" s="257"/>
      <c r="J4" s="257"/>
      <c r="K4" s="257"/>
      <c r="L4" s="274">
        <f xml:space="preserve"> IF(TestCaseList!E6&lt;&gt;"N/A",SUM(C4*TestCaseList!E6/1000,- O7),"N/A")</f>
        <v>-14.1</v>
      </c>
      <c r="M4" s="259"/>
      <c r="N4" s="259"/>
      <c r="O4" s="259"/>
      <c r="P4" s="259"/>
      <c r="Q4" s="259"/>
      <c r="R4" s="259"/>
      <c r="S4" s="259"/>
      <c r="T4" s="260"/>
      <c r="V4" s="76"/>
    </row>
    <row r="5" spans="1:23" ht="13.5" customHeight="1">
      <c r="A5" s="253" t="s">
        <v>138</v>
      </c>
      <c r="B5" s="254"/>
      <c r="C5" s="261" t="s">
        <v>35</v>
      </c>
      <c r="D5" s="261"/>
      <c r="E5" s="261"/>
      <c r="F5" s="262"/>
      <c r="G5" s="262"/>
      <c r="H5" s="262"/>
      <c r="I5" s="262"/>
      <c r="J5" s="262"/>
      <c r="K5" s="262"/>
      <c r="L5" s="261"/>
      <c r="M5" s="261"/>
      <c r="N5" s="261"/>
      <c r="O5" s="261"/>
      <c r="P5" s="261"/>
      <c r="Q5" s="261"/>
      <c r="R5" s="261"/>
      <c r="S5" s="261"/>
      <c r="T5" s="261"/>
    </row>
    <row r="6" spans="1:23" ht="13.5" customHeight="1">
      <c r="A6" s="249" t="s">
        <v>142</v>
      </c>
      <c r="B6" s="249"/>
      <c r="C6" s="250" t="s">
        <v>143</v>
      </c>
      <c r="D6" s="250"/>
      <c r="E6" s="250"/>
      <c r="F6" s="250" t="s">
        <v>117</v>
      </c>
      <c r="G6" s="250"/>
      <c r="H6" s="250"/>
      <c r="I6" s="250"/>
      <c r="J6" s="250"/>
      <c r="K6" s="250"/>
      <c r="L6" s="234" t="s">
        <v>36</v>
      </c>
      <c r="M6" s="234"/>
      <c r="N6" s="234"/>
      <c r="O6" s="273" t="s">
        <v>144</v>
      </c>
      <c r="P6" s="273"/>
      <c r="Q6" s="273"/>
      <c r="R6" s="273"/>
      <c r="S6" s="273"/>
      <c r="T6" s="273"/>
      <c r="V6" s="76"/>
    </row>
    <row r="7" spans="1:23" ht="13.5" customHeight="1" thickBot="1">
      <c r="A7" s="218" t="s">
        <v>77</v>
      </c>
      <c r="B7" s="219"/>
      <c r="C7" s="251">
        <f>COUNTIF(F40:HQ40,"F")</f>
        <v>2</v>
      </c>
      <c r="D7" s="231"/>
      <c r="E7" s="219"/>
      <c r="F7" s="251" t="e">
        <f>SUM(O7,- A7,- C7)</f>
        <v>#VALUE!</v>
      </c>
      <c r="G7" s="231"/>
      <c r="H7" s="231"/>
      <c r="I7" s="231"/>
      <c r="J7" s="231"/>
      <c r="K7" s="252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30">
        <f>COUNTA(E9:HT9)</f>
        <v>15</v>
      </c>
      <c r="P7" s="231"/>
      <c r="Q7" s="231"/>
      <c r="R7" s="231"/>
      <c r="S7" s="231"/>
      <c r="T7" s="232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59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72"/>
      <c r="E19" s="272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59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59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59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59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59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57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42" t="s">
        <v>21</v>
      </c>
      <c r="C39" s="242"/>
      <c r="D39" s="242"/>
      <c r="E39" s="158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43" t="s">
        <v>25</v>
      </c>
      <c r="C40" s="243"/>
      <c r="D40" s="243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44" t="s">
        <v>28</v>
      </c>
      <c r="C41" s="244"/>
      <c r="D41" s="244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45" t="s">
        <v>29</v>
      </c>
      <c r="C42" s="245"/>
      <c r="D42" s="245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Function4</vt:lpstr>
      <vt:lpstr>Template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2015-11-30T14:12:18Z</dcterms:modified>
  <cp:category>Template</cp:category>
  <cp:contentStatus>20/8/2012</cp:contentStatus>
</cp:coreProperties>
</file>