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Capston3S\3S\Develop\Users\KhanhKC\SAD\UnitTest\"/>
    </mc:Choice>
  </mc:AlternateContent>
  <bookViews>
    <workbookView xWindow="0" yWindow="0" windowWidth="15345" windowHeight="4650" tabRatio="713" firstSheet="3" activeTab="3"/>
  </bookViews>
  <sheets>
    <sheet name="ガイドライン" sheetId="13" r:id="rId1"/>
    <sheet name="Cover" sheetId="4" r:id="rId2"/>
    <sheet name="TestCaseList" sheetId="5" r:id="rId3"/>
    <sheet name="TestReport" sheetId="6" r:id="rId4"/>
    <sheet name="ST01" sheetId="7" r:id="rId5"/>
    <sheet name="ST02" sheetId="16" r:id="rId6"/>
    <sheet name="ST03" sheetId="20" r:id="rId7"/>
    <sheet name="ST04" sheetId="27" r:id="rId8"/>
    <sheet name="ST05" sheetId="28" r:id="rId9"/>
    <sheet name="ST06" sheetId="29" r:id="rId10"/>
    <sheet name="ST07" sheetId="25" r:id="rId11"/>
    <sheet name="ST08" sheetId="23" r:id="rId12"/>
    <sheet name="ST09" sheetId="24" r:id="rId13"/>
    <sheet name="ST10" sheetId="26" r:id="rId14"/>
    <sheet name="Template" sheetId="15" r:id="rId15"/>
  </sheets>
  <definedNames>
    <definedName name="ACTION" localSheetId="5">#REF!</definedName>
    <definedName name="ACTION" localSheetId="6">#REF!</definedName>
    <definedName name="ACTION" localSheetId="7">#REF!</definedName>
    <definedName name="ACTION" localSheetId="8">#REF!</definedName>
    <definedName name="ACTION" localSheetId="9">#REF!</definedName>
    <definedName name="ACTION" localSheetId="10">#REF!</definedName>
    <definedName name="ACTION" localSheetId="11">#REF!</definedName>
    <definedName name="ACTION" localSheetId="12">#REF!</definedName>
    <definedName name="ACTION" localSheetId="13">#REF!</definedName>
    <definedName name="ACTION" localSheetId="14">#REF!</definedName>
    <definedName name="ACTION">#REF!</definedName>
    <definedName name="_xlnm.Print_Area" localSheetId="4">'ST01'!$A$1:$T$54</definedName>
    <definedName name="_xlnm.Print_Area" localSheetId="5">'ST02'!$A$1:$W$57</definedName>
    <definedName name="_xlnm.Print_Area" localSheetId="6">'ST03'!$A$1:$W$54</definedName>
    <definedName name="_xlnm.Print_Area" localSheetId="7">'ST04'!$A$1:$T$40</definedName>
    <definedName name="_xlnm.Print_Area" localSheetId="8">'ST05'!$A$1:$T$42</definedName>
    <definedName name="_xlnm.Print_Area" localSheetId="9">'ST06'!$A$1:$T$42</definedName>
    <definedName name="_xlnm.Print_Area" localSheetId="10">'ST07'!$A$1:$T$42</definedName>
    <definedName name="_xlnm.Print_Area" localSheetId="11">'ST08'!$A$1:$T$42</definedName>
    <definedName name="_xlnm.Print_Area" localSheetId="12">'ST09'!$A$1:$T$46</definedName>
    <definedName name="_xlnm.Print_Area" localSheetId="13">'ST10'!$A$1:$T$53</definedName>
    <definedName name="_xlnm.Print_Area" localSheetId="14">Template!$A$1:$T$53</definedName>
    <definedName name="_xlnm.Print_Area" localSheetId="2">TestCaseList!$A$1:$H$40</definedName>
    <definedName name="_xlnm.Print_Area" localSheetId="3">TestReport!$A$1:$I$47</definedName>
    <definedName name="_xlnm.Print_Area" localSheetId="0">ガイドライン!$A$1:$A$48</definedName>
    <definedName name="Z_2C0D9096_8D85_462A_A9B5_0B488ADB4269_.wvu.Cols" localSheetId="4" hidden="1">'ST01'!$E:$E</definedName>
    <definedName name="Z_2C0D9096_8D85_462A_A9B5_0B488ADB4269_.wvu.Cols" localSheetId="5" hidden="1">'ST02'!$E:$E</definedName>
    <definedName name="Z_2C0D9096_8D85_462A_A9B5_0B488ADB4269_.wvu.Cols" localSheetId="6" hidden="1">'ST03'!$E:$E</definedName>
    <definedName name="Z_2C0D9096_8D85_462A_A9B5_0B488ADB4269_.wvu.Cols" localSheetId="7" hidden="1">'ST04'!$E:$E</definedName>
    <definedName name="Z_2C0D9096_8D85_462A_A9B5_0B488ADB4269_.wvu.Cols" localSheetId="8" hidden="1">'ST05'!$E:$E</definedName>
    <definedName name="Z_2C0D9096_8D85_462A_A9B5_0B488ADB4269_.wvu.Cols" localSheetId="9" hidden="1">'ST06'!$E:$E</definedName>
    <definedName name="Z_2C0D9096_8D85_462A_A9B5_0B488ADB4269_.wvu.Cols" localSheetId="10" hidden="1">'ST07'!$E:$E</definedName>
    <definedName name="Z_2C0D9096_8D85_462A_A9B5_0B488ADB4269_.wvu.Cols" localSheetId="11" hidden="1">'ST08'!$E:$E</definedName>
    <definedName name="Z_2C0D9096_8D85_462A_A9B5_0B488ADB4269_.wvu.Cols" localSheetId="12" hidden="1">'ST09'!$E:$E</definedName>
    <definedName name="Z_2C0D9096_8D85_462A_A9B5_0B488ADB4269_.wvu.Cols" localSheetId="13" hidden="1">'ST10'!$E:$E</definedName>
    <definedName name="Z_2C0D9096_8D85_462A_A9B5_0B488ADB4269_.wvu.Cols" localSheetId="14" hidden="1">Template!$E:$E</definedName>
    <definedName name="Z_2C0D9096_8D85_462A_A9B5_0B488ADB4269_.wvu.PrintArea" localSheetId="3" hidden="1">TestReport!$A:$I</definedName>
    <definedName name="Z_6F1DCD5D_5DAC_4817_BF40_2B66F6F593E6_.wvu.Cols" localSheetId="4" hidden="1">'ST01'!$E:$E</definedName>
    <definedName name="Z_6F1DCD5D_5DAC_4817_BF40_2B66F6F593E6_.wvu.Cols" localSheetId="5" hidden="1">'ST02'!$E:$E</definedName>
    <definedName name="Z_6F1DCD5D_5DAC_4817_BF40_2B66F6F593E6_.wvu.Cols" localSheetId="6" hidden="1">'ST03'!$E:$E</definedName>
    <definedName name="Z_6F1DCD5D_5DAC_4817_BF40_2B66F6F593E6_.wvu.Cols" localSheetId="7" hidden="1">'ST04'!$E:$E</definedName>
    <definedName name="Z_6F1DCD5D_5DAC_4817_BF40_2B66F6F593E6_.wvu.Cols" localSheetId="8" hidden="1">'ST05'!$E:$E</definedName>
    <definedName name="Z_6F1DCD5D_5DAC_4817_BF40_2B66F6F593E6_.wvu.Cols" localSheetId="9" hidden="1">'ST06'!$E:$E</definedName>
    <definedName name="Z_6F1DCD5D_5DAC_4817_BF40_2B66F6F593E6_.wvu.Cols" localSheetId="10" hidden="1">'ST07'!$E:$E</definedName>
    <definedName name="Z_6F1DCD5D_5DAC_4817_BF40_2B66F6F593E6_.wvu.Cols" localSheetId="11" hidden="1">'ST08'!$E:$E</definedName>
    <definedName name="Z_6F1DCD5D_5DAC_4817_BF40_2B66F6F593E6_.wvu.Cols" localSheetId="12" hidden="1">'ST09'!$E:$E</definedName>
    <definedName name="Z_6F1DCD5D_5DAC_4817_BF40_2B66F6F593E6_.wvu.Cols" localSheetId="13" hidden="1">'ST10'!$E:$E</definedName>
    <definedName name="Z_6F1DCD5D_5DAC_4817_BF40_2B66F6F593E6_.wvu.Cols" localSheetId="14" hidden="1">Template!$E:$E</definedName>
    <definedName name="Z_6F1DCD5D_5DAC_4817_BF40_2B66F6F593E6_.wvu.PrintArea" localSheetId="3" hidden="1">TestReport!$A:$I</definedName>
    <definedName name="Z_BE54E0AD_3725_4423_92D7_4F1C045BE1BC_.wvu.Cols" localSheetId="4" hidden="1">'ST01'!$E:$E</definedName>
    <definedName name="Z_BE54E0AD_3725_4423_92D7_4F1C045BE1BC_.wvu.Cols" localSheetId="5" hidden="1">'ST02'!$E:$E</definedName>
    <definedName name="Z_BE54E0AD_3725_4423_92D7_4F1C045BE1BC_.wvu.Cols" localSheetId="6" hidden="1">'ST03'!$E:$E</definedName>
    <definedName name="Z_BE54E0AD_3725_4423_92D7_4F1C045BE1BC_.wvu.Cols" localSheetId="7" hidden="1">'ST04'!$E:$E</definedName>
    <definedName name="Z_BE54E0AD_3725_4423_92D7_4F1C045BE1BC_.wvu.Cols" localSheetId="8" hidden="1">'ST05'!$E:$E</definedName>
    <definedName name="Z_BE54E0AD_3725_4423_92D7_4F1C045BE1BC_.wvu.Cols" localSheetId="9" hidden="1">'ST06'!$E:$E</definedName>
    <definedName name="Z_BE54E0AD_3725_4423_92D7_4F1C045BE1BC_.wvu.Cols" localSheetId="10" hidden="1">'ST07'!$E:$E</definedName>
    <definedName name="Z_BE54E0AD_3725_4423_92D7_4F1C045BE1BC_.wvu.Cols" localSheetId="11" hidden="1">'ST08'!$E:$E</definedName>
    <definedName name="Z_BE54E0AD_3725_4423_92D7_4F1C045BE1BC_.wvu.Cols" localSheetId="12" hidden="1">'ST09'!$E:$E</definedName>
    <definedName name="Z_BE54E0AD_3725_4423_92D7_4F1C045BE1BC_.wvu.Cols" localSheetId="13" hidden="1">'ST10'!$E:$E</definedName>
    <definedName name="Z_BE54E0AD_3725_4423_92D7_4F1C045BE1BC_.wvu.Cols" localSheetId="14" hidden="1">Template!$E:$E</definedName>
    <definedName name="Z_BE54E0AD_3725_4423_92D7_4F1C045BE1BC_.wvu.PrintArea" localSheetId="3" hidden="1">TestReport!$A:$I</definedName>
  </definedNames>
  <calcPr calcId="152511" concurrentCalc="0"/>
</workbook>
</file>

<file path=xl/calcChain.xml><?xml version="1.0" encoding="utf-8"?>
<calcChain xmlns="http://schemas.openxmlformats.org/spreadsheetml/2006/main">
  <c r="I21" i="6" l="1"/>
  <c r="I20" i="6"/>
  <c r="I19" i="6"/>
  <c r="I18" i="6"/>
  <c r="I17" i="6"/>
  <c r="I16" i="6"/>
  <c r="I15" i="6"/>
  <c r="I14" i="6"/>
  <c r="H21" i="6"/>
  <c r="H20" i="6"/>
  <c r="H19" i="6"/>
  <c r="H18" i="6"/>
  <c r="H17" i="6"/>
  <c r="H16" i="6"/>
  <c r="H15" i="6"/>
  <c r="H14" i="6"/>
  <c r="M7" i="26"/>
  <c r="G21" i="6"/>
  <c r="M7" i="24"/>
  <c r="G20" i="6"/>
  <c r="G19" i="6"/>
  <c r="M7" i="25"/>
  <c r="G18" i="6"/>
  <c r="G17" i="6"/>
  <c r="G16" i="6"/>
  <c r="G15" i="6"/>
  <c r="G14" i="6"/>
  <c r="L7" i="26"/>
  <c r="F21" i="6"/>
  <c r="L7" i="24"/>
  <c r="F20" i="6"/>
  <c r="F19" i="6"/>
  <c r="L7" i="25"/>
  <c r="F18" i="6"/>
  <c r="F17" i="6"/>
  <c r="F16" i="6"/>
  <c r="F15" i="6"/>
  <c r="F14" i="6"/>
  <c r="E21" i="6"/>
  <c r="A7" i="24"/>
  <c r="C7" i="24"/>
  <c r="F7" i="24"/>
  <c r="E20" i="6"/>
  <c r="E19" i="6"/>
  <c r="E18" i="6"/>
  <c r="E17" i="6"/>
  <c r="O7" i="28"/>
  <c r="F7" i="28"/>
  <c r="E16" i="6"/>
  <c r="E15" i="6"/>
  <c r="E14" i="6"/>
  <c r="D21" i="6"/>
  <c r="D20" i="6"/>
  <c r="D19" i="6"/>
  <c r="D18" i="6"/>
  <c r="D17" i="6"/>
  <c r="D16" i="6"/>
  <c r="D15" i="6"/>
  <c r="D14" i="6"/>
  <c r="C2" i="28"/>
  <c r="B16" i="6"/>
  <c r="B17" i="6"/>
  <c r="B18" i="6"/>
  <c r="B19" i="6"/>
  <c r="B20" i="6"/>
  <c r="B21" i="6"/>
  <c r="C19" i="6"/>
  <c r="C20" i="6"/>
  <c r="C21" i="6"/>
  <c r="C18" i="6"/>
  <c r="A7" i="29"/>
  <c r="C17" i="6"/>
  <c r="A7" i="28"/>
  <c r="C16" i="6"/>
  <c r="A7" i="27"/>
  <c r="C15" i="6"/>
  <c r="C14" i="6"/>
  <c r="C13" i="6"/>
  <c r="C12" i="6"/>
  <c r="B15" i="6"/>
  <c r="B14" i="6"/>
  <c r="B13" i="6"/>
  <c r="B12" i="6"/>
  <c r="C2" i="29"/>
  <c r="L2" i="26"/>
  <c r="L2" i="29"/>
  <c r="O7" i="29"/>
  <c r="N7" i="29"/>
  <c r="M7" i="29"/>
  <c r="L7" i="29"/>
  <c r="C7" i="29"/>
  <c r="F7" i="29"/>
  <c r="L4" i="29"/>
  <c r="L2" i="28"/>
  <c r="N7" i="28"/>
  <c r="M7" i="28"/>
  <c r="L7" i="28"/>
  <c r="C7" i="28"/>
  <c r="L4" i="28"/>
  <c r="C2" i="27"/>
  <c r="L2" i="27"/>
  <c r="C2" i="26"/>
  <c r="C2" i="25"/>
  <c r="L2" i="25"/>
  <c r="C2" i="24"/>
  <c r="L2" i="24"/>
  <c r="O7" i="27"/>
  <c r="N7" i="27"/>
  <c r="M7" i="27"/>
  <c r="L7" i="27"/>
  <c r="C7" i="27"/>
  <c r="F7" i="27"/>
  <c r="L4" i="27"/>
  <c r="O7" i="26"/>
  <c r="N7" i="26"/>
  <c r="A7" i="26"/>
  <c r="C7" i="26"/>
  <c r="F7" i="26"/>
  <c r="L4" i="26"/>
  <c r="O7" i="25"/>
  <c r="N7" i="25"/>
  <c r="A7" i="25"/>
  <c r="C7" i="25"/>
  <c r="F7" i="25"/>
  <c r="L4" i="25"/>
  <c r="O7" i="24"/>
  <c r="N7" i="24"/>
  <c r="L4" i="24"/>
  <c r="O7" i="23"/>
  <c r="L4" i="23"/>
  <c r="C2" i="23"/>
  <c r="L2" i="23"/>
  <c r="C2" i="20"/>
  <c r="C2" i="16"/>
  <c r="N7" i="23"/>
  <c r="M7" i="23"/>
  <c r="L7" i="23"/>
  <c r="A7" i="23"/>
  <c r="C7" i="23"/>
  <c r="F7" i="23"/>
  <c r="L2" i="7"/>
  <c r="L2" i="20"/>
  <c r="L2" i="16"/>
  <c r="O7" i="20"/>
  <c r="N7" i="20"/>
  <c r="M7" i="20"/>
  <c r="L7" i="20"/>
  <c r="A7" i="20"/>
  <c r="C7" i="20"/>
  <c r="F7" i="20"/>
  <c r="L4" i="20"/>
  <c r="O7" i="16"/>
  <c r="I13" i="6"/>
  <c r="K13" i="6"/>
  <c r="L13" i="6"/>
  <c r="M13" i="6"/>
  <c r="N13" i="6"/>
  <c r="N7" i="16"/>
  <c r="H13" i="6"/>
  <c r="M7" i="16"/>
  <c r="G13" i="6"/>
  <c r="L7" i="16"/>
  <c r="F13" i="6"/>
  <c r="A7" i="16"/>
  <c r="C7" i="16"/>
  <c r="F7" i="16"/>
  <c r="E13" i="6"/>
  <c r="D13" i="6"/>
  <c r="L4" i="1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H12" i="6"/>
  <c r="H23" i="6"/>
  <c r="O7" i="7"/>
  <c r="I12" i="6"/>
  <c r="G12" i="6"/>
  <c r="G23" i="6"/>
  <c r="F12" i="6"/>
  <c r="F23" i="6"/>
  <c r="C23" i="6"/>
  <c r="E4" i="5"/>
  <c r="E5" i="5"/>
  <c r="B4" i="6"/>
  <c r="B5" i="6"/>
  <c r="B6" i="6"/>
  <c r="D12" i="6"/>
  <c r="F7" i="7"/>
  <c r="E12" i="6"/>
  <c r="E23" i="6"/>
  <c r="D23" i="6"/>
  <c r="L4" i="7"/>
  <c r="I23" i="6"/>
  <c r="D28" i="6"/>
  <c r="D29" i="6"/>
  <c r="D26" i="6"/>
  <c r="D25" i="6"/>
  <c r="D27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<sst xmlns="http://schemas.openxmlformats.org/spreadsheetml/2006/main" count="906" uniqueCount="218">
  <si>
    <t>&lt;Date when this test report is created&gt;</t>
  </si>
  <si>
    <t>*A,D,M</t>
  </si>
  <si>
    <t>No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</si>
  <si>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</si>
  <si>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</si>
  <si>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</si>
  <si>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</si>
  <si>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</si>
  <si>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</si>
  <si>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</si>
  <si>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</si>
  <si>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</si>
  <si>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</si>
  <si>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</si>
  <si>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</si>
  <si>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</si>
  <si>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</si>
  <si>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</si>
  <si>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</si>
  <si>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</si>
  <si>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</si>
  <si>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</si>
  <si>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</si>
  <si>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</si>
  <si>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</si>
  <si>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</si>
  <si>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</si>
  <si>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</si>
  <si>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</si>
  <si>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</si>
  <si>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</si>
  <si>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</si>
  <si>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</si>
  <si>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</si>
  <si>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</si>
  <si>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</si>
  <si>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</si>
  <si>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</si>
  <si>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</si>
  <si>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</si>
  <si>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</si>
  <si>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</si>
  <si>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</si>
  <si>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</si>
  <si>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</si>
  <si>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</si>
  <si>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</si>
  <si>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</si>
  <si>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</si>
  <si>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</si>
  <si>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</si>
  <si>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</si>
  <si>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</si>
  <si>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</si>
  <si>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</si>
  <si>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</si>
  <si>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</si>
  <si>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</si>
  <si>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</si>
  <si>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</si>
  <si>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</si>
  <si>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</si>
  <si>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</si>
  <si>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</si>
  <si>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</si>
  <si>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</si>
  <si>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</si>
  <si>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</si>
  <si>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</si>
  <si>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</si>
  <si>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</si>
  <si>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</si>
  <si>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</si>
  <si>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</si>
  <si>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</si>
  <si>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</si>
  <si>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</si>
  <si>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</si>
  <si>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</si>
  <si>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</si>
  <si>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</si>
  <si>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</si>
  <si>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</si>
  <si>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</si>
  <si>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</si>
  <si>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</si>
  <si>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</si>
  <si>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</si>
  <si>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</si>
  <si>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</si>
  <si>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</si>
  <si>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</si>
  <si>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</si>
  <si>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</si>
  <si>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</si>
  <si>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</si>
  <si>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</si>
  <si>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</si>
  <si>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</si>
  <si>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</si>
  <si>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</si>
  <si>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</si>
  <si>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</si>
  <si>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</si>
  <si>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</si>
  <si>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</si>
  <si>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</si>
  <si>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</si>
  <si>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</si>
  <si>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</si>
  <si>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</si>
  <si>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</si>
  <si>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</si>
  <si>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</si>
  <si>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</si>
  <si>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</si>
  <si>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</si>
  <si>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</si>
  <si>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</si>
  <si>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</si>
  <si>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</si>
  <si>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</si>
  <si>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AKP_UT_TestCase_ver1.0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</si>
  <si>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</si>
  <si>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</si>
  <si>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</si>
  <si>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</si>
  <si>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ImageProcessor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</si>
  <si>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</si>
  <si>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</si>
  <si>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</si>
  <si>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</si>
  <si>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</si>
  <si>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</si>
  <si>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</si>
  <si>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</si>
  <si>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</si>
  <si>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</si>
  <si>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</si>
  <si>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</si>
  <si>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Esclipse</t>
    <phoneticPr fontId="0" type="noConversion"/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</si>
  <si>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</si>
  <si>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</si>
  <si>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</si>
  <si>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</si>
  <si>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null</t>
    <phoneticPr fontId="34" type="noConversion"/>
  </si>
  <si>
    <t>Function</t>
    <phoneticPr fontId="0" type="noConversion"/>
  </si>
  <si>
    <t>null</t>
    <phoneticPr fontId="40"/>
  </si>
  <si>
    <t>Return a rect that is merged from the 2 inputs if they are intersect, or return null</t>
    <phoneticPr fontId="40"/>
  </si>
  <si>
    <t>Reverse the order of elements in list</t>
    <phoneticPr fontId="34" type="noConversion"/>
  </si>
  <si>
    <t>UTCID04</t>
    <phoneticPr fontId="40"/>
  </si>
  <si>
    <t>UTCID05</t>
    <phoneticPr fontId="40"/>
  </si>
  <si>
    <t>UTCID06</t>
    <phoneticPr fontId="40"/>
  </si>
  <si>
    <t>UTCID01</t>
    <phoneticPr fontId="40"/>
  </si>
  <si>
    <t>UTCID07</t>
    <phoneticPr fontId="40"/>
  </si>
  <si>
    <t>UTCID08</t>
    <phoneticPr fontId="40"/>
  </si>
  <si>
    <t>Kieu Cao Khanh</t>
  </si>
  <si>
    <t>KarryWell</t>
  </si>
  <si>
    <t>KW</t>
  </si>
  <si>
    <t>calculateOverWeightFee (district, innerCity, listgoods)</t>
  </si>
  <si>
    <t>calculateShipFee (district, innerCity,ordertypeid)</t>
  </si>
  <si>
    <t>getAllOrder (storeid)</t>
  </si>
  <si>
    <t>storeGetOrderList (storeId)</t>
  </si>
  <si>
    <t>getStoreName (listStoreId)</t>
  </si>
  <si>
    <t>storeGetStoreDetail(storeid)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</si>
  <si>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</si>
  <si>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</si>
  <si>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</si>
  <si>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</si>
  <si>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</si>
  <si>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</si>
  <si>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</si>
  <si>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</si>
  <si>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</si>
  <si>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"STR001"</t>
  </si>
  <si>
    <t>Error: empty</t>
  </si>
  <si>
    <t>"STR002"</t>
  </si>
  <si>
    <t>postOneOrder(data)</t>
  </si>
  <si>
    <t>updateOrder(data)</t>
  </si>
  <si>
    <t>deleteOrder(orderid)</t>
  </si>
  <si>
    <t>storeGetAllLedger(storeid)</t>
  </si>
  <si>
    <t>ST10</t>
  </si>
  <si>
    <t>Input 1 (district)</t>
  </si>
  <si>
    <t>Input 2(innercity)</t>
  </si>
  <si>
    <t>["001","002","003","005","006","007","008","009"]</t>
  </si>
  <si>
    <t>Input 3(orderTypeId)</t>
  </si>
  <si>
    <t>null</t>
  </si>
  <si>
    <t>undefind</t>
  </si>
  <si>
    <t>001'</t>
  </si>
  <si>
    <t>011'</t>
  </si>
  <si>
    <t>UTCID16</t>
  </si>
  <si>
    <t>UTCID17</t>
  </si>
  <si>
    <t>UTCID18</t>
  </si>
  <si>
    <t>Input 3(listgoods)</t>
  </si>
  <si>
    <t>[]</t>
  </si>
  <si>
    <t>[goods1,goods2]</t>
  </si>
  <si>
    <t>&gt;0</t>
  </si>
  <si>
    <t>Input1(storeid)</t>
  </si>
  <si>
    <t>empty</t>
  </si>
  <si>
    <t>Input1(listStoreId)</t>
  </si>
  <si>
    <t>["STR001","STR002"]</t>
  </si>
  <si>
    <t>listLedger[ledger1,ledger2…]</t>
  </si>
  <si>
    <t>listStoreName[store1,store2]</t>
  </si>
  <si>
    <t>listStoreName[store1]</t>
  </si>
  <si>
    <t>"abc"</t>
  </si>
  <si>
    <t>["STR001","abc"]</t>
  </si>
  <si>
    <t>store</t>
  </si>
  <si>
    <t>listOrder[order1,order2,...]</t>
  </si>
  <si>
    <t>Input1(orderid)</t>
  </si>
  <si>
    <t>"OD333334"</t>
  </si>
  <si>
    <t xml:space="preserve">Array: Orders </t>
  </si>
  <si>
    <t>ST001</t>
  </si>
  <si>
    <t>Input1(data)</t>
  </si>
  <si>
    <t>data</t>
  </si>
  <si>
    <t>Object:data</t>
  </si>
  <si>
    <t>"Data is empty"</t>
  </si>
  <si>
    <t>Object: order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</si>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</sst>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302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30" borderId="44" xfId="39" applyFont="1" applyFill="1" applyBorder="1" applyAlignment="1">
      <alignment wrapText="1" readingOrder="1"/>
    </xf>
    <xf numFmtId="0" fontId="35" fillId="30" borderId="45" xfId="39" applyFont="1" applyFill="1" applyBorder="1" applyAlignment="1">
      <alignment wrapText="1" readingOrder="1"/>
    </xf>
    <xf numFmtId="0" fontId="35" fillId="30" borderId="48" xfId="39" applyFont="1" applyFill="1" applyBorder="1" applyAlignment="1">
      <alignment horizontal="left" wrapText="1" readingOrder="1"/>
    </xf>
    <xf numFmtId="0" fontId="24" fillId="24" borderId="15" xfId="41" applyNumberFormat="1" applyFont="1" applyFill="1" applyBorder="1" applyAlignment="1">
      <alignment horizontal="left" readingOrder="1"/>
    </xf>
    <xf numFmtId="0" fontId="24" fillId="24" borderId="15" xfId="41" applyNumberFormat="1" applyFont="1" applyFill="1" applyBorder="1" applyAlignment="1">
      <alignment horizontal="left" vertical="center" readingOrder="1"/>
    </xf>
    <xf numFmtId="0" fontId="24" fillId="24" borderId="19" xfId="41" applyNumberFormat="1" applyFont="1" applyFill="1" applyBorder="1" applyAlignment="1">
      <alignment horizontal="left" vertical="center" readingOrder="1"/>
    </xf>
    <xf numFmtId="0" fontId="13" fillId="0" borderId="0" xfId="34" applyAlignment="1">
      <alignment vertical="center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1" xfId="41" quotePrefix="1" applyFont="1" applyFill="1" applyBorder="1" applyAlignment="1">
      <alignment horizontal="right" vertical="top" readingOrder="1"/>
    </xf>
    <xf numFmtId="0" fontId="48" fillId="29" borderId="39" xfId="41" applyFont="1" applyFill="1" applyBorder="1" applyAlignment="1">
      <alignment horizontal="center" readingOrder="1"/>
    </xf>
    <xf numFmtId="0" fontId="48" fillId="29" borderId="29" xfId="41" applyFont="1" applyFill="1" applyBorder="1" applyAlignment="1">
      <alignment horizontal="center" readingOrder="1"/>
    </xf>
    <xf numFmtId="0" fontId="48" fillId="29" borderId="34" xfId="41" applyFont="1" applyFill="1" applyBorder="1" applyAlignment="1">
      <alignment horizontal="center" readingOrder="1"/>
    </xf>
    <xf numFmtId="0" fontId="48" fillId="29" borderId="49" xfId="41" applyFont="1" applyFill="1" applyBorder="1" applyAlignment="1">
      <alignment horizontal="center" readingOrder="1"/>
    </xf>
    <xf numFmtId="0" fontId="35" fillId="29" borderId="83" xfId="41" applyFont="1" applyFill="1" applyBorder="1" applyAlignment="1">
      <alignment horizontal="center" readingOrder="1"/>
    </xf>
    <xf numFmtId="165" fontId="35" fillId="29" borderId="29" xfId="41" applyNumberFormat="1" applyFont="1" applyFill="1" applyBorder="1" applyAlignment="1">
      <alignment vertical="top" textRotation="255" readingOrder="1"/>
    </xf>
    <xf numFmtId="0" fontId="35" fillId="29" borderId="34" xfId="41" applyFont="1" applyFill="1" applyBorder="1" applyAlignment="1">
      <alignment textRotation="255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29" xfId="41" applyFont="1" applyFill="1" applyBorder="1" applyAlignment="1">
      <alignment horizontal="center" readingOrder="1"/>
    </xf>
    <xf numFmtId="0" fontId="35" fillId="29" borderId="41" xfId="41" applyFont="1" applyFill="1" applyBorder="1" applyAlignment="1">
      <alignment horizontal="right" readingOrder="1"/>
    </xf>
    <xf numFmtId="0" fontId="24" fillId="30" borderId="15" xfId="41" applyNumberFormat="1" applyFont="1" applyFill="1" applyBorder="1" applyAlignment="1">
      <alignment horizontal="left" vertical="center" readingOrder="1"/>
    </xf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left" wrapText="1" readingOrder="1"/>
    </xf>
    <xf numFmtId="0" fontId="35" fillId="30" borderId="66" xfId="39" applyFont="1" applyFill="1" applyBorder="1" applyAlignment="1">
      <alignment horizontal="left" wrapText="1" readingOrder="1"/>
    </xf>
    <xf numFmtId="0" fontId="35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5" fillId="29" borderId="33" xfId="41" applyFont="1" applyFill="1" applyBorder="1" applyAlignment="1">
      <alignment horizontal="left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35" fillId="30" borderId="81" xfId="41" applyFont="1" applyFill="1" applyBorder="1" applyAlignment="1">
      <alignment horizontal="center" vertical="center" readingOrder="1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5" fillId="30" borderId="10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52" xfId="41" applyFont="1" applyFill="1" applyBorder="1" applyAlignment="1">
      <alignment horizontal="left" readingOrder="1"/>
    </xf>
    <xf numFmtId="0" fontId="35" fillId="30" borderId="69" xfId="39" applyFont="1" applyFill="1" applyBorder="1" applyAlignment="1">
      <alignment horizontal="left" wrapText="1" readingOrder="1"/>
    </xf>
    <xf numFmtId="0" fontId="35" fillId="30" borderId="44" xfId="39" applyFont="1" applyFill="1" applyBorder="1" applyAlignment="1">
      <alignment horizontal="left" wrapText="1" readingOrder="1"/>
    </xf>
    <xf numFmtId="0" fontId="35" fillId="30" borderId="70" xfId="39" applyFont="1" applyFill="1" applyBorder="1" applyAlignment="1">
      <alignment horizontal="left" wrapText="1" readingOrder="1"/>
    </xf>
    <xf numFmtId="0" fontId="35" fillId="29" borderId="0" xfId="41" applyFont="1" applyFill="1" applyBorder="1" applyAlignment="1">
      <alignment horizontal="right" readingOrder="1"/>
    </xf>
    <xf numFmtId="0" fontId="36" fillId="24" borderId="82" xfId="42" applyFont="1" applyFill="1" applyBorder="1" applyAlignment="1">
      <alignment horizontal="center" vertical="center"/>
    </xf>
    <xf numFmtId="0" fontId="35" fillId="30" borderId="72" xfId="39" applyFont="1" applyFill="1" applyBorder="1" applyAlignment="1">
      <alignment horizontal="left" wrapText="1" readingOrder="1"/>
    </xf>
    <xf numFmtId="0" fontId="35" fillId="30" borderId="73" xfId="39" applyFont="1" applyFill="1" applyBorder="1" applyAlignment="1">
      <alignment horizontal="left" wrapText="1" readingOrder="1"/>
    </xf>
    <xf numFmtId="0" fontId="36" fillId="24" borderId="48" xfId="42" applyFont="1" applyFill="1" applyBorder="1" applyAlignment="1">
      <alignment horizontal="center" vertical="center" wrapText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72" xfId="42" applyFont="1" applyFill="1" applyBorder="1" applyAlignment="1">
      <alignment horizontal="center" vertical="center" wrapText="1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5" fillId="30" borderId="67" xfId="39" applyNumberFormat="1" applyFont="1" applyFill="1" applyBorder="1" applyAlignment="1">
      <alignment horizontal="center" wrapText="1" readingOrder="1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3" xfId="40" applyFont="1" applyFill="1" applyBorder="1" applyAlignment="1">
      <alignment horizontal="left" wrapText="1"/>
    </xf>
    <xf numFmtId="0" fontId="35" fillId="30" borderId="64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left" wrapText="1" readingOrder="1"/>
    </xf>
    <xf numFmtId="0" fontId="35" fillId="30" borderId="77" xfId="39" applyNumberFormat="1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NumberFormat="1" applyFont="1" applyFill="1" applyBorder="1" applyAlignment="1">
      <alignment horizontal="left" wrapText="1" readingOrder="1"/>
    </xf>
    <xf numFmtId="0" fontId="38" fillId="30" borderId="77" xfId="39" applyNumberFormat="1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right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13" fillId="24" borderId="15" xfId="34" applyNumberFormat="1" applyFill="1" applyBorder="1"/>
    <xf numFmtId="49" fontId="13" fillId="24" borderId="15" xfId="34" applyNumberFormat="1" applyFill="1" applyBorder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TestReport!$F$23:$H$23</c:f>
              <c:numCache>
                <c:formatCode>General</c:formatCode>
                <c:ptCount val="3"/>
                <c:pt idx="0">
                  <c:v>16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TestReport!$F$22:$H$22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TestReport!$F$23:$H$23</c:f>
              <c:numCache>
                <c:formatCode>General</c:formatCode>
                <c:ptCount val="3"/>
                <c:pt idx="0">
                  <c:v>16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vi-V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vi-VN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TestReport!$C$23:$E$23</c:f>
              <c:numCache>
                <c:formatCode>General</c:formatCode>
                <c:ptCount val="3"/>
                <c:pt idx="0">
                  <c:v>59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TestReport!$C$22:$E$22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TestReport!$C$23:$E$23</c:f>
              <c:numCache>
                <c:formatCode>General</c:formatCode>
                <c:ptCount val="3"/>
                <c:pt idx="0">
                  <c:v>59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vi-V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vi-VN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32</xdr:row>
      <xdr:rowOff>101600</xdr:rowOff>
    </xdr:from>
    <xdr:to>
      <xdr:col>9</xdr:col>
      <xdr:colOff>162560</xdr:colOff>
      <xdr:row>47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32</xdr:row>
      <xdr:rowOff>100330</xdr:rowOff>
    </xdr:from>
    <xdr:to>
      <xdr:col>3</xdr:col>
      <xdr:colOff>299085</xdr:colOff>
      <xdr:row>47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2" workbookViewId="0">
      <selection activeCell="A26" sqref="A26"/>
    </sheetView>
  </sheetViews>
  <sheetFormatPr defaultColWidth="8.875" defaultRowHeight="14.25"/>
  <cols>
    <col min="1" max="1" width="119.375" style="60" customWidth="1"/>
    <col min="2" max="16384" width="8.875" style="60"/>
  </cols>
  <sheetData>
    <row r="1" spans="1:1" s="56" customFormat="1" ht="22.5">
      <c r="A1" s="55" t="s">
        <v>43</v>
      </c>
    </row>
    <row r="2" spans="1:1" s="56" customFormat="1" ht="22.5">
      <c r="A2" s="55"/>
    </row>
    <row r="3" spans="1:1" s="58" customFormat="1" ht="18">
      <c r="A3" s="57" t="s">
        <v>55</v>
      </c>
    </row>
    <row r="4" spans="1:1" ht="15" customHeight="1">
      <c r="A4" s="59" t="s">
        <v>42</v>
      </c>
    </row>
    <row r="5" spans="1:1" ht="15" customHeight="1">
      <c r="A5" s="59" t="s">
        <v>57</v>
      </c>
    </row>
    <row r="6" spans="1:1" ht="38.25">
      <c r="A6" s="61" t="s">
        <v>72</v>
      </c>
    </row>
    <row r="7" spans="1:1" ht="29.25" customHeight="1">
      <c r="A7" s="61" t="s">
        <v>75</v>
      </c>
    </row>
    <row r="8" spans="1:1" ht="30" customHeight="1">
      <c r="A8" s="62" t="s">
        <v>59</v>
      </c>
    </row>
    <row r="9" spans="1:1" s="64" customFormat="1" ht="16.5" customHeight="1">
      <c r="A9" s="63" t="s">
        <v>73</v>
      </c>
    </row>
    <row r="10" spans="1:1" ht="16.5" customHeight="1">
      <c r="A10" s="65"/>
    </row>
    <row r="11" spans="1:1" s="58" customFormat="1" ht="18">
      <c r="A11" s="57" t="s">
        <v>76</v>
      </c>
    </row>
    <row r="12" spans="1:1" s="67" customFormat="1" ht="15">
      <c r="A12" s="66" t="s">
        <v>77</v>
      </c>
    </row>
    <row r="13" spans="1:1" ht="25.5">
      <c r="A13" s="59" t="s">
        <v>60</v>
      </c>
    </row>
    <row r="14" spans="1:1">
      <c r="A14" s="59" t="s">
        <v>61</v>
      </c>
    </row>
    <row r="15" spans="1:1">
      <c r="A15" s="61" t="s">
        <v>62</v>
      </c>
    </row>
    <row r="16" spans="1:1">
      <c r="A16" s="65"/>
    </row>
    <row r="17" spans="1:4" s="67" customFormat="1" ht="15">
      <c r="A17" s="66" t="s">
        <v>44</v>
      </c>
    </row>
    <row r="18" spans="1:4">
      <c r="A18" s="59" t="s">
        <v>45</v>
      </c>
      <c r="B18" s="65"/>
    </row>
    <row r="19" spans="1:4">
      <c r="A19" s="66" t="s">
        <v>63</v>
      </c>
    </row>
    <row r="20" spans="1:4">
      <c r="A20" s="59" t="s">
        <v>46</v>
      </c>
      <c r="B20" s="65"/>
    </row>
    <row r="21" spans="1:4" ht="25.5">
      <c r="A21" s="61" t="s">
        <v>47</v>
      </c>
    </row>
    <row r="22" spans="1:4">
      <c r="A22" s="59" t="s">
        <v>48</v>
      </c>
      <c r="B22" s="68"/>
    </row>
    <row r="23" spans="1:4">
      <c r="A23" s="59" t="s">
        <v>78</v>
      </c>
      <c r="B23" s="65"/>
    </row>
    <row r="24" spans="1:4">
      <c r="A24" s="59" t="s">
        <v>79</v>
      </c>
      <c r="B24" s="65"/>
    </row>
    <row r="25" spans="1:4">
      <c r="A25" s="59" t="s">
        <v>80</v>
      </c>
      <c r="B25" s="65"/>
      <c r="C25" s="65" t="s">
        <v>30</v>
      </c>
      <c r="D25" s="65" t="s">
        <v>30</v>
      </c>
    </row>
    <row r="26" spans="1:4">
      <c r="A26" s="59" t="s">
        <v>31</v>
      </c>
    </row>
    <row r="27" spans="1:4">
      <c r="A27" s="59" t="s">
        <v>56</v>
      </c>
      <c r="B27" s="65"/>
    </row>
    <row r="28" spans="1:4">
      <c r="A28" s="59" t="s">
        <v>81</v>
      </c>
    </row>
    <row r="29" spans="1:4">
      <c r="A29" s="59" t="s">
        <v>82</v>
      </c>
    </row>
    <row r="30" spans="1:4">
      <c r="A30" s="59" t="s">
        <v>83</v>
      </c>
      <c r="B30" s="65"/>
      <c r="C30" s="65" t="s">
        <v>30</v>
      </c>
    </row>
    <row r="31" spans="1:4">
      <c r="A31" s="66" t="s">
        <v>64</v>
      </c>
    </row>
    <row r="32" spans="1:4" ht="30" customHeight="1">
      <c r="A32" s="61" t="s">
        <v>49</v>
      </c>
    </row>
    <row r="33" spans="1:2">
      <c r="A33" s="59" t="s">
        <v>32</v>
      </c>
    </row>
    <row r="34" spans="1:2">
      <c r="A34" s="59" t="s">
        <v>50</v>
      </c>
    </row>
    <row r="35" spans="1:2">
      <c r="A35" s="59" t="s">
        <v>51</v>
      </c>
      <c r="B35" s="65"/>
    </row>
    <row r="36" spans="1:2">
      <c r="A36" s="59" t="s">
        <v>52</v>
      </c>
      <c r="B36" s="65"/>
    </row>
    <row r="37" spans="1:2">
      <c r="A37" s="66" t="s">
        <v>65</v>
      </c>
    </row>
    <row r="38" spans="1:2">
      <c r="A38" s="59" t="s">
        <v>53</v>
      </c>
    </row>
    <row r="39" spans="1:2" ht="38.25">
      <c r="A39" s="62" t="s">
        <v>58</v>
      </c>
      <c r="B39" s="65"/>
    </row>
    <row r="40" spans="1:2">
      <c r="A40" s="62"/>
      <c r="B40" s="65"/>
    </row>
    <row r="41" spans="1:2" s="67" customFormat="1" ht="15">
      <c r="A41" s="66" t="s">
        <v>84</v>
      </c>
    </row>
    <row r="42" spans="1:2">
      <c r="A42" s="59" t="s">
        <v>66</v>
      </c>
    </row>
    <row r="43" spans="1:2">
      <c r="A43" s="59" t="s">
        <v>67</v>
      </c>
    </row>
    <row r="44" spans="1:2">
      <c r="A44" s="59" t="s">
        <v>68</v>
      </c>
    </row>
    <row r="45" spans="1:2">
      <c r="A45" s="59" t="s">
        <v>69</v>
      </c>
    </row>
    <row r="46" spans="1:2">
      <c r="A46" s="59" t="s">
        <v>70</v>
      </c>
    </row>
    <row r="47" spans="1:2">
      <c r="A47" s="59" t="s">
        <v>71</v>
      </c>
    </row>
    <row r="48" spans="1:2">
      <c r="A48" s="65" t="s">
        <v>33</v>
      </c>
    </row>
    <row r="49" spans="1:1">
      <c r="A49" s="65"/>
    </row>
  </sheetData>
  <phoneticPr fontId="40"/>
  <pageMargins left="0.75" right="0.75" top="0.7" bottom="0.65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7" zoomScale="150" zoomScaleNormal="150" zoomScalePageLayoutView="150" workbookViewId="0">
      <selection activeCell="L17" sqref="L17"/>
    </sheetView>
  </sheetViews>
  <sheetFormatPr defaultColWidth="8.875" defaultRowHeight="13.5" customHeight="1"/>
  <cols>
    <col min="1" max="1" width="8.125" style="71" customWidth="1"/>
    <col min="2" max="2" width="13.375" style="79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4" t="s">
        <v>130</v>
      </c>
      <c r="B2" s="245"/>
      <c r="C2" s="286" t="str">
        <f>TestCaseList!E16</f>
        <v>ST06</v>
      </c>
      <c r="D2" s="287"/>
      <c r="E2" s="288"/>
      <c r="F2" s="249" t="s">
        <v>103</v>
      </c>
      <c r="G2" s="249"/>
      <c r="H2" s="249"/>
      <c r="I2" s="249"/>
      <c r="J2" s="249"/>
      <c r="K2" s="249"/>
      <c r="L2" s="274" t="str">
        <f>TestCaseList!D16</f>
        <v>deleteOrder(orderid)</v>
      </c>
      <c r="M2" s="275"/>
      <c r="N2" s="275"/>
      <c r="O2" s="275"/>
      <c r="P2" s="275"/>
      <c r="Q2" s="275"/>
      <c r="R2" s="275"/>
      <c r="S2" s="275"/>
      <c r="T2" s="276"/>
      <c r="V2" s="73"/>
    </row>
    <row r="3" spans="1:23" ht="13.5" customHeight="1">
      <c r="A3" s="256" t="s">
        <v>131</v>
      </c>
      <c r="B3" s="257"/>
      <c r="C3" s="289" t="s">
        <v>156</v>
      </c>
      <c r="D3" s="290"/>
      <c r="E3" s="291"/>
      <c r="F3" s="278" t="s">
        <v>135</v>
      </c>
      <c r="G3" s="278"/>
      <c r="H3" s="278"/>
      <c r="I3" s="278"/>
      <c r="J3" s="278"/>
      <c r="K3" s="278"/>
      <c r="L3" s="290"/>
      <c r="M3" s="290"/>
      <c r="N3" s="290"/>
      <c r="O3" s="74"/>
      <c r="P3" s="74"/>
      <c r="Q3" s="74"/>
      <c r="R3" s="74"/>
      <c r="S3" s="74"/>
      <c r="T3" s="75"/>
    </row>
    <row r="4" spans="1:23" ht="13.5" customHeight="1">
      <c r="A4" s="256" t="s">
        <v>132</v>
      </c>
      <c r="B4" s="257"/>
      <c r="C4" s="292">
        <v>15</v>
      </c>
      <c r="D4" s="293"/>
      <c r="E4" s="76"/>
      <c r="F4" s="278" t="s">
        <v>136</v>
      </c>
      <c r="G4" s="278"/>
      <c r="H4" s="278"/>
      <c r="I4" s="278"/>
      <c r="J4" s="278"/>
      <c r="K4" s="278"/>
      <c r="L4" s="279">
        <f xml:space="preserve"> IF(TestCaseList!E6&lt;&gt;"N/A",SUM(C4*TestCaseList!E6/1000,- O7),"N/A")</f>
        <v>-1.8</v>
      </c>
      <c r="M4" s="259"/>
      <c r="N4" s="259"/>
      <c r="O4" s="259"/>
      <c r="P4" s="259"/>
      <c r="Q4" s="259"/>
      <c r="R4" s="259"/>
      <c r="S4" s="259"/>
      <c r="T4" s="280"/>
      <c r="V4" s="73"/>
    </row>
    <row r="5" spans="1:23" ht="13.5" customHeight="1">
      <c r="A5" s="256" t="s">
        <v>133</v>
      </c>
      <c r="B5" s="257"/>
      <c r="C5" s="294" t="s">
        <v>34</v>
      </c>
      <c r="D5" s="294"/>
      <c r="E5" s="294"/>
      <c r="F5" s="295"/>
      <c r="G5" s="295"/>
      <c r="H5" s="295"/>
      <c r="I5" s="295"/>
      <c r="J5" s="295"/>
      <c r="K5" s="295"/>
      <c r="L5" s="294"/>
      <c r="M5" s="294"/>
      <c r="N5" s="294"/>
      <c r="O5" s="294"/>
      <c r="P5" s="294"/>
      <c r="Q5" s="294"/>
      <c r="R5" s="294"/>
      <c r="S5" s="294"/>
      <c r="T5" s="294"/>
    </row>
    <row r="6" spans="1:23" ht="13.5" customHeight="1">
      <c r="A6" s="267" t="s">
        <v>137</v>
      </c>
      <c r="B6" s="267"/>
      <c r="C6" s="277" t="s">
        <v>138</v>
      </c>
      <c r="D6" s="277"/>
      <c r="E6" s="277"/>
      <c r="F6" s="277" t="s">
        <v>114</v>
      </c>
      <c r="G6" s="277"/>
      <c r="H6" s="277"/>
      <c r="I6" s="277"/>
      <c r="J6" s="277"/>
      <c r="K6" s="277"/>
      <c r="L6" s="270" t="s">
        <v>35</v>
      </c>
      <c r="M6" s="270"/>
      <c r="N6" s="270"/>
      <c r="O6" s="273" t="s">
        <v>139</v>
      </c>
      <c r="P6" s="273"/>
      <c r="Q6" s="273"/>
      <c r="R6" s="273"/>
      <c r="S6" s="273"/>
      <c r="T6" s="273"/>
      <c r="V6" s="73"/>
    </row>
    <row r="7" spans="1:23" ht="13.5" customHeight="1" thickBot="1">
      <c r="A7" s="255">
        <f>COUNTIF(F29:HQ29,"P")</f>
        <v>3</v>
      </c>
      <c r="B7" s="254"/>
      <c r="C7" s="251">
        <f>COUNTIF(F29:HQ29,"F")</f>
        <v>0</v>
      </c>
      <c r="D7" s="252"/>
      <c r="E7" s="254"/>
      <c r="F7" s="251">
        <f>SUM(O7,- A7,- C7)</f>
        <v>0</v>
      </c>
      <c r="G7" s="252"/>
      <c r="H7" s="252"/>
      <c r="I7" s="252"/>
      <c r="J7" s="252"/>
      <c r="K7" s="253"/>
      <c r="L7" s="77">
        <f>COUNTIF(E28:HQ28,"N")</f>
        <v>1</v>
      </c>
      <c r="M7" s="77">
        <f>COUNTIF(E28:HQ28,"A")</f>
        <v>2</v>
      </c>
      <c r="N7" s="77">
        <f>COUNTIF(E28:HQ28,"B")</f>
        <v>0</v>
      </c>
      <c r="O7" s="271">
        <f>COUNTA(E9:HT9)</f>
        <v>3</v>
      </c>
      <c r="P7" s="252"/>
      <c r="Q7" s="252"/>
      <c r="R7" s="252"/>
      <c r="S7" s="252"/>
      <c r="T7" s="272"/>
      <c r="U7" s="78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5</v>
      </c>
      <c r="G9" s="140" t="s">
        <v>6</v>
      </c>
      <c r="H9" s="140" t="s">
        <v>7</v>
      </c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0"/>
      <c r="V9" s="81"/>
      <c r="W9" s="82"/>
    </row>
    <row r="10" spans="1:23" ht="13.5" customHeight="1">
      <c r="A10" s="113" t="s">
        <v>141</v>
      </c>
      <c r="B10" s="118" t="s">
        <v>36</v>
      </c>
      <c r="C10" s="119"/>
      <c r="D10" s="120"/>
      <c r="E10" s="86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3"/>
      <c r="C11" s="84"/>
      <c r="D11" s="85"/>
      <c r="E11" s="86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3"/>
    </row>
    <row r="12" spans="1:23" ht="13.5" customHeight="1">
      <c r="A12" s="114"/>
      <c r="B12" s="83"/>
      <c r="C12" s="84"/>
      <c r="D12" s="85"/>
      <c r="E12" s="86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3"/>
      <c r="C13" s="84"/>
      <c r="D13" s="85"/>
      <c r="E13" s="87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3" t="s">
        <v>208</v>
      </c>
      <c r="C14" s="84"/>
      <c r="D14" s="85"/>
      <c r="E14" s="214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3"/>
      <c r="C15" s="84"/>
      <c r="D15" s="85" t="s">
        <v>186</v>
      </c>
      <c r="E15" s="214"/>
      <c r="F15" s="123" t="s">
        <v>54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3"/>
      <c r="C16" s="84"/>
      <c r="D16" s="85" t="s">
        <v>209</v>
      </c>
      <c r="E16" s="214"/>
      <c r="F16" s="123"/>
      <c r="G16" s="123" t="s">
        <v>54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3"/>
      <c r="C17" s="84"/>
      <c r="D17" s="85" t="s">
        <v>204</v>
      </c>
      <c r="E17" s="214"/>
      <c r="F17" s="123"/>
      <c r="G17" s="123"/>
      <c r="H17" s="123" t="s">
        <v>54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3"/>
      <c r="C18" s="84"/>
      <c r="D18" s="85"/>
      <c r="E18" s="214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1" ht="13.5" customHeight="1" thickBot="1">
      <c r="A19" s="114"/>
      <c r="B19" s="89"/>
      <c r="C19" s="90"/>
      <c r="D19" s="91"/>
      <c r="E19" s="92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 thickTop="1">
      <c r="A20" s="115" t="s">
        <v>142</v>
      </c>
      <c r="B20" s="93" t="s">
        <v>39</v>
      </c>
      <c r="C20" s="94"/>
      <c r="D20" s="217"/>
      <c r="E20" s="96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2"/>
    </row>
    <row r="21" spans="1:21" ht="13.5" customHeight="1">
      <c r="A21" s="116"/>
      <c r="B21" s="100"/>
      <c r="C21" s="97"/>
      <c r="D21" s="98"/>
      <c r="E21" s="21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6"/>
      <c r="B22" s="100"/>
      <c r="C22" s="128"/>
      <c r="D22" s="98"/>
      <c r="E22" s="101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6"/>
      <c r="B23" s="100" t="s">
        <v>40</v>
      </c>
      <c r="C23" s="128"/>
      <c r="D23" s="98"/>
      <c r="E23" s="101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6"/>
      <c r="B24" s="100"/>
      <c r="C24" s="128"/>
      <c r="D24" s="98"/>
      <c r="E24" s="101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6"/>
      <c r="B25" s="100" t="s">
        <v>41</v>
      </c>
      <c r="C25" s="128"/>
      <c r="D25" s="98"/>
      <c r="E25" s="101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6"/>
      <c r="B26" s="100"/>
      <c r="C26" s="128"/>
      <c r="D26" s="98"/>
      <c r="E26" s="101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 thickBot="1">
      <c r="A27" s="116"/>
      <c r="B27" s="102"/>
      <c r="C27" s="103"/>
      <c r="D27" s="104"/>
      <c r="E27" s="105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30"/>
    </row>
    <row r="28" spans="1:21" ht="13.5" customHeight="1" thickTop="1">
      <c r="A28" s="115" t="s">
        <v>143</v>
      </c>
      <c r="B28" s="262" t="s">
        <v>20</v>
      </c>
      <c r="C28" s="262"/>
      <c r="D28" s="262"/>
      <c r="E28" s="213"/>
      <c r="F28" s="131" t="s">
        <v>23</v>
      </c>
      <c r="G28" s="131" t="s">
        <v>21</v>
      </c>
      <c r="H28" s="131" t="s">
        <v>23</v>
      </c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2"/>
    </row>
    <row r="29" spans="1:21" ht="13.5" customHeight="1">
      <c r="A29" s="116"/>
      <c r="B29" s="250" t="s">
        <v>24</v>
      </c>
      <c r="C29" s="250"/>
      <c r="D29" s="250"/>
      <c r="E29" s="107"/>
      <c r="F29" s="133" t="s">
        <v>25</v>
      </c>
      <c r="G29" s="133" t="s">
        <v>25</v>
      </c>
      <c r="H29" s="133" t="s">
        <v>25</v>
      </c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4"/>
    </row>
    <row r="30" spans="1:21" ht="13.5" customHeight="1">
      <c r="A30" s="116"/>
      <c r="B30" s="260" t="s">
        <v>27</v>
      </c>
      <c r="C30" s="260"/>
      <c r="D30" s="260"/>
      <c r="E30" s="101"/>
      <c r="F30" s="108">
        <v>39139</v>
      </c>
      <c r="G30" s="108">
        <v>39139</v>
      </c>
      <c r="H30" s="108">
        <v>39140</v>
      </c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9"/>
    </row>
    <row r="31" spans="1:21" ht="11.25" thickBot="1">
      <c r="A31" s="117"/>
      <c r="B31" s="261" t="s">
        <v>28</v>
      </c>
      <c r="C31" s="261"/>
      <c r="D31" s="261"/>
      <c r="E31" s="110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/>
    </row>
    <row r="32" spans="1:21" ht="11.25" thickTop="1">
      <c r="A32" s="135"/>
    </row>
  </sheetData>
  <mergeCells count="27">
    <mergeCell ref="B28:D28"/>
    <mergeCell ref="B29:D29"/>
    <mergeCell ref="B30:D30"/>
    <mergeCell ref="B31:D31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8:T28">
      <formula1>"N,A,B, "</formula1>
    </dataValidation>
    <dataValidation type="list" allowBlank="1" showInputMessage="1" showErrorMessage="1" sqref="F29:T29">
      <formula1>"P,F,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10" zoomScale="150" zoomScaleNormal="150" zoomScalePageLayoutView="150" workbookViewId="0">
      <selection activeCell="L27" sqref="L27"/>
    </sheetView>
  </sheetViews>
  <sheetFormatPr defaultColWidth="8.875" defaultRowHeight="13.5" customHeight="1"/>
  <cols>
    <col min="1" max="1" width="8.125" style="71" customWidth="1"/>
    <col min="2" max="2" width="13.375" style="79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4" t="s">
        <v>130</v>
      </c>
      <c r="B2" s="245"/>
      <c r="C2" s="286" t="str">
        <f>TestCaseList!E17</f>
        <v>ST07</v>
      </c>
      <c r="D2" s="287"/>
      <c r="E2" s="288"/>
      <c r="F2" s="249" t="s">
        <v>103</v>
      </c>
      <c r="G2" s="249"/>
      <c r="H2" s="249"/>
      <c r="I2" s="249"/>
      <c r="J2" s="249"/>
      <c r="K2" s="249"/>
      <c r="L2" s="274" t="str">
        <f>TestCaseList!D17</f>
        <v>storeGetOrderList (storeId)</v>
      </c>
      <c r="M2" s="275"/>
      <c r="N2" s="275"/>
      <c r="O2" s="275"/>
      <c r="P2" s="275"/>
      <c r="Q2" s="275"/>
      <c r="R2" s="275"/>
      <c r="S2" s="275"/>
      <c r="T2" s="276"/>
      <c r="V2" s="73"/>
    </row>
    <row r="3" spans="1:23" ht="13.5" customHeight="1">
      <c r="A3" s="256" t="s">
        <v>131</v>
      </c>
      <c r="B3" s="257"/>
      <c r="C3" s="289" t="s">
        <v>156</v>
      </c>
      <c r="D3" s="290"/>
      <c r="E3" s="291"/>
      <c r="F3" s="278" t="s">
        <v>135</v>
      </c>
      <c r="G3" s="278"/>
      <c r="H3" s="278"/>
      <c r="I3" s="278"/>
      <c r="J3" s="278"/>
      <c r="K3" s="278"/>
      <c r="L3" s="290"/>
      <c r="M3" s="290"/>
      <c r="N3" s="290"/>
      <c r="O3" s="74"/>
      <c r="P3" s="74"/>
      <c r="Q3" s="74"/>
      <c r="R3" s="74"/>
      <c r="S3" s="74"/>
      <c r="T3" s="75"/>
    </row>
    <row r="4" spans="1:23" ht="13.5" customHeight="1">
      <c r="A4" s="256" t="s">
        <v>132</v>
      </c>
      <c r="B4" s="257"/>
      <c r="C4" s="292">
        <v>19</v>
      </c>
      <c r="D4" s="293"/>
      <c r="E4" s="76"/>
      <c r="F4" s="278" t="s">
        <v>136</v>
      </c>
      <c r="G4" s="278"/>
      <c r="H4" s="278"/>
      <c r="I4" s="278"/>
      <c r="J4" s="278"/>
      <c r="K4" s="278"/>
      <c r="L4" s="279">
        <f xml:space="preserve"> IF(TestCaseList!E6&lt;&gt;"N/A",SUM(C4*TestCaseList!E6/1000,- O7),"N/A")</f>
        <v>-1.48</v>
      </c>
      <c r="M4" s="259"/>
      <c r="N4" s="259"/>
      <c r="O4" s="259"/>
      <c r="P4" s="259"/>
      <c r="Q4" s="259"/>
      <c r="R4" s="259"/>
      <c r="S4" s="259"/>
      <c r="T4" s="280"/>
      <c r="V4" s="73"/>
    </row>
    <row r="5" spans="1:23" ht="13.5" customHeight="1">
      <c r="A5" s="256" t="s">
        <v>133</v>
      </c>
      <c r="B5" s="257"/>
      <c r="C5" s="294" t="s">
        <v>34</v>
      </c>
      <c r="D5" s="294"/>
      <c r="E5" s="294"/>
      <c r="F5" s="295"/>
      <c r="G5" s="295"/>
      <c r="H5" s="295"/>
      <c r="I5" s="295"/>
      <c r="J5" s="295"/>
      <c r="K5" s="295"/>
      <c r="L5" s="294"/>
      <c r="M5" s="294"/>
      <c r="N5" s="294"/>
      <c r="O5" s="294"/>
      <c r="P5" s="294"/>
      <c r="Q5" s="294"/>
      <c r="R5" s="294"/>
      <c r="S5" s="294"/>
      <c r="T5" s="294"/>
    </row>
    <row r="6" spans="1:23" ht="13.5" customHeight="1">
      <c r="A6" s="267" t="s">
        <v>137</v>
      </c>
      <c r="B6" s="267"/>
      <c r="C6" s="277" t="s">
        <v>138</v>
      </c>
      <c r="D6" s="277"/>
      <c r="E6" s="277"/>
      <c r="F6" s="277" t="s">
        <v>114</v>
      </c>
      <c r="G6" s="277"/>
      <c r="H6" s="277"/>
      <c r="I6" s="277"/>
      <c r="J6" s="277"/>
      <c r="K6" s="277"/>
      <c r="L6" s="270" t="s">
        <v>35</v>
      </c>
      <c r="M6" s="270"/>
      <c r="N6" s="270"/>
      <c r="O6" s="273" t="s">
        <v>139</v>
      </c>
      <c r="P6" s="273"/>
      <c r="Q6" s="273"/>
      <c r="R6" s="273"/>
      <c r="S6" s="273"/>
      <c r="T6" s="273"/>
      <c r="V6" s="73"/>
    </row>
    <row r="7" spans="1:23" ht="13.5" customHeight="1" thickBot="1">
      <c r="A7" s="255">
        <f>COUNTIF(F29:HQ29,"P")</f>
        <v>3</v>
      </c>
      <c r="B7" s="254"/>
      <c r="C7" s="251">
        <f>COUNTIF(F29:HQ29,"F")</f>
        <v>0</v>
      </c>
      <c r="D7" s="252"/>
      <c r="E7" s="254"/>
      <c r="F7" s="251">
        <f>SUM(O7,- A7,- C7)</f>
        <v>0</v>
      </c>
      <c r="G7" s="252"/>
      <c r="H7" s="252"/>
      <c r="I7" s="252"/>
      <c r="J7" s="252"/>
      <c r="K7" s="253"/>
      <c r="L7" s="77">
        <f>COUNTIF(E28:HQ28,"N")</f>
        <v>1</v>
      </c>
      <c r="M7" s="77">
        <f>COUNTIF(E28:HQ28,"A")</f>
        <v>2</v>
      </c>
      <c r="N7" s="77">
        <f>COUNTIF(E28:HQ28,"B")</f>
        <v>0</v>
      </c>
      <c r="O7" s="271">
        <f>COUNTA(E9:HT9)</f>
        <v>3</v>
      </c>
      <c r="P7" s="252"/>
      <c r="Q7" s="252"/>
      <c r="R7" s="252"/>
      <c r="S7" s="252"/>
      <c r="T7" s="272"/>
      <c r="U7" s="78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5</v>
      </c>
      <c r="G9" s="140" t="s">
        <v>6</v>
      </c>
      <c r="H9" s="140" t="s">
        <v>7</v>
      </c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0"/>
      <c r="V9" s="81"/>
      <c r="W9" s="82"/>
    </row>
    <row r="10" spans="1:23" ht="13.5" customHeight="1">
      <c r="A10" s="113" t="s">
        <v>141</v>
      </c>
      <c r="B10" s="118" t="s">
        <v>36</v>
      </c>
      <c r="C10" s="119"/>
      <c r="D10" s="120"/>
      <c r="E10" s="86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3"/>
      <c r="C11" s="84"/>
      <c r="D11" s="85"/>
      <c r="E11" s="86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3"/>
    </row>
    <row r="12" spans="1:23" ht="13.5" customHeight="1">
      <c r="A12" s="114"/>
      <c r="B12" s="83"/>
      <c r="C12" s="84"/>
      <c r="D12" s="85"/>
      <c r="E12" s="86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3"/>
      <c r="C13" s="84"/>
      <c r="D13" s="85"/>
      <c r="E13" s="87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3" t="s">
        <v>37</v>
      </c>
      <c r="C14" s="84"/>
      <c r="D14" s="85" t="s">
        <v>186</v>
      </c>
      <c r="E14" s="204"/>
      <c r="F14" s="123" t="s">
        <v>54</v>
      </c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3"/>
      <c r="C15" s="84"/>
      <c r="D15" s="85" t="s">
        <v>204</v>
      </c>
      <c r="E15" s="204"/>
      <c r="F15" s="123"/>
      <c r="G15" s="123" t="s">
        <v>54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3"/>
      <c r="C16" s="84"/>
      <c r="D16" s="85" t="s">
        <v>174</v>
      </c>
      <c r="E16" s="204"/>
      <c r="F16" s="123"/>
      <c r="G16" s="123"/>
      <c r="H16" s="123" t="s">
        <v>54</v>
      </c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3"/>
      <c r="C17" s="84"/>
      <c r="D17" s="85"/>
      <c r="E17" s="204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3"/>
      <c r="C18" s="84"/>
      <c r="D18" s="85"/>
      <c r="E18" s="204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1" ht="13.5" customHeight="1" thickBot="1">
      <c r="A19" s="114"/>
      <c r="B19" s="89"/>
      <c r="C19" s="90"/>
      <c r="D19" s="91"/>
      <c r="E19" s="92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 thickTop="1">
      <c r="A20" s="115" t="s">
        <v>142</v>
      </c>
      <c r="B20" s="93" t="s">
        <v>39</v>
      </c>
      <c r="C20" s="94"/>
      <c r="D20" s="95"/>
      <c r="E20" s="96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2"/>
    </row>
    <row r="21" spans="1:21" ht="13.5" customHeight="1">
      <c r="A21" s="116"/>
      <c r="B21" s="100"/>
      <c r="C21" s="97"/>
      <c r="D21" s="98" t="s">
        <v>198</v>
      </c>
      <c r="E21" s="202"/>
      <c r="F21" s="123" t="s">
        <v>54</v>
      </c>
      <c r="G21" s="123" t="s">
        <v>54</v>
      </c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6"/>
      <c r="B22" s="100"/>
      <c r="C22" s="128"/>
      <c r="D22" s="98" t="s">
        <v>207</v>
      </c>
      <c r="E22" s="101"/>
      <c r="F22" s="123"/>
      <c r="G22" s="123"/>
      <c r="H22" s="123" t="s">
        <v>54</v>
      </c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6"/>
      <c r="B23" s="100" t="s">
        <v>40</v>
      </c>
      <c r="C23" s="128"/>
      <c r="D23" s="98"/>
      <c r="E23" s="101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6"/>
      <c r="B24" s="100"/>
      <c r="C24" s="128"/>
      <c r="D24" s="98"/>
      <c r="E24" s="101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6"/>
      <c r="B25" s="100" t="s">
        <v>41</v>
      </c>
      <c r="C25" s="128"/>
      <c r="D25" s="98"/>
      <c r="E25" s="101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6"/>
      <c r="B26" s="100"/>
      <c r="C26" s="128"/>
      <c r="D26" s="98"/>
      <c r="E26" s="101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 thickBot="1">
      <c r="A27" s="116"/>
      <c r="B27" s="102"/>
      <c r="C27" s="103"/>
      <c r="D27" s="104"/>
      <c r="E27" s="105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30"/>
    </row>
    <row r="28" spans="1:21" ht="13.5" customHeight="1" thickTop="1">
      <c r="A28" s="115" t="s">
        <v>143</v>
      </c>
      <c r="B28" s="262" t="s">
        <v>20</v>
      </c>
      <c r="C28" s="262"/>
      <c r="D28" s="262"/>
      <c r="E28" s="203"/>
      <c r="F28" s="131" t="s">
        <v>23</v>
      </c>
      <c r="G28" s="131" t="s">
        <v>23</v>
      </c>
      <c r="H28" s="131" t="s">
        <v>21</v>
      </c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2"/>
    </row>
    <row r="29" spans="1:21" ht="13.5" customHeight="1">
      <c r="A29" s="116"/>
      <c r="B29" s="250" t="s">
        <v>24</v>
      </c>
      <c r="C29" s="250"/>
      <c r="D29" s="250"/>
      <c r="E29" s="107"/>
      <c r="F29" s="133" t="s">
        <v>25</v>
      </c>
      <c r="G29" s="133" t="s">
        <v>25</v>
      </c>
      <c r="H29" s="133" t="s">
        <v>25</v>
      </c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4"/>
    </row>
    <row r="30" spans="1:21" ht="13.5" customHeight="1">
      <c r="A30" s="116"/>
      <c r="B30" s="260" t="s">
        <v>27</v>
      </c>
      <c r="C30" s="260"/>
      <c r="D30" s="260"/>
      <c r="E30" s="101"/>
      <c r="F30" s="108">
        <v>39139</v>
      </c>
      <c r="G30" s="108">
        <v>39139</v>
      </c>
      <c r="H30" s="108">
        <v>39140</v>
      </c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9"/>
    </row>
    <row r="31" spans="1:21" ht="11.25" thickBot="1">
      <c r="A31" s="117"/>
      <c r="B31" s="261" t="s">
        <v>28</v>
      </c>
      <c r="C31" s="261"/>
      <c r="D31" s="261"/>
      <c r="E31" s="110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/>
    </row>
    <row r="32" spans="1:21" ht="11.25" thickTop="1">
      <c r="A32" s="135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28:D28"/>
    <mergeCell ref="B29:D29"/>
    <mergeCell ref="B30:D30"/>
    <mergeCell ref="B31:D31"/>
    <mergeCell ref="A7:B7"/>
    <mergeCell ref="C7:E7"/>
  </mergeCells>
  <dataValidations count="3">
    <dataValidation type="list" allowBlank="1" showInputMessage="1" showErrorMessage="1" sqref="F28:T28">
      <formula1>"N,A,B, "</formula1>
    </dataValidation>
    <dataValidation type="list" allowBlank="1" showInputMessage="1" showErrorMessage="1" sqref="F29:T29">
      <formula1>"P,F,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13" zoomScale="150" zoomScaleNormal="150" zoomScalePageLayoutView="150" workbookViewId="0">
      <selection activeCell="J11" sqref="J11"/>
    </sheetView>
  </sheetViews>
  <sheetFormatPr defaultColWidth="8.875" defaultRowHeight="13.5" customHeight="1"/>
  <cols>
    <col min="1" max="1" width="8.125" style="71" customWidth="1"/>
    <col min="2" max="2" width="13.375" style="79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4" t="s">
        <v>130</v>
      </c>
      <c r="B2" s="245"/>
      <c r="C2" s="286" t="str">
        <f>TestCaseList!E18</f>
        <v>ST08</v>
      </c>
      <c r="D2" s="287"/>
      <c r="E2" s="288"/>
      <c r="F2" s="249" t="s">
        <v>103</v>
      </c>
      <c r="G2" s="249"/>
      <c r="H2" s="249"/>
      <c r="I2" s="249"/>
      <c r="J2" s="249"/>
      <c r="K2" s="249"/>
      <c r="L2" s="274" t="str">
        <f>TestCaseList!D18</f>
        <v>getStoreName (listStoreId)</v>
      </c>
      <c r="M2" s="275"/>
      <c r="N2" s="275"/>
      <c r="O2" s="275"/>
      <c r="P2" s="275"/>
      <c r="Q2" s="275"/>
      <c r="R2" s="275"/>
      <c r="S2" s="275"/>
      <c r="T2" s="276"/>
      <c r="V2" s="73"/>
    </row>
    <row r="3" spans="1:23" ht="13.5" customHeight="1">
      <c r="A3" s="256" t="s">
        <v>131</v>
      </c>
      <c r="B3" s="257"/>
      <c r="C3" s="289" t="s">
        <v>156</v>
      </c>
      <c r="D3" s="290"/>
      <c r="E3" s="291"/>
      <c r="F3" s="278" t="s">
        <v>135</v>
      </c>
      <c r="G3" s="278"/>
      <c r="H3" s="278"/>
      <c r="I3" s="278"/>
      <c r="J3" s="278"/>
      <c r="K3" s="278"/>
      <c r="L3" s="290"/>
      <c r="M3" s="290"/>
      <c r="N3" s="290"/>
      <c r="O3" s="74"/>
      <c r="P3" s="74"/>
      <c r="Q3" s="74"/>
      <c r="R3" s="74"/>
      <c r="S3" s="74"/>
      <c r="T3" s="75"/>
    </row>
    <row r="4" spans="1:23" ht="13.5" customHeight="1">
      <c r="A4" s="256" t="s">
        <v>132</v>
      </c>
      <c r="B4" s="257"/>
      <c r="C4" s="292">
        <v>12</v>
      </c>
      <c r="D4" s="293"/>
      <c r="E4" s="76"/>
      <c r="F4" s="278" t="s">
        <v>136</v>
      </c>
      <c r="G4" s="278"/>
      <c r="H4" s="278"/>
      <c r="I4" s="278"/>
      <c r="J4" s="278"/>
      <c r="K4" s="278"/>
      <c r="L4" s="279">
        <f xml:space="preserve"> IF(TestCaseList!E6&lt;&gt;"N/A",SUM(C4*TestCaseList!E6/1000,- O7),"N/A")</f>
        <v>-2.04</v>
      </c>
      <c r="M4" s="259"/>
      <c r="N4" s="259"/>
      <c r="O4" s="259"/>
      <c r="P4" s="259"/>
      <c r="Q4" s="259"/>
      <c r="R4" s="259"/>
      <c r="S4" s="259"/>
      <c r="T4" s="280"/>
      <c r="V4" s="73"/>
    </row>
    <row r="5" spans="1:23" ht="13.5" customHeight="1">
      <c r="A5" s="256" t="s">
        <v>133</v>
      </c>
      <c r="B5" s="257"/>
      <c r="C5" s="294" t="s">
        <v>34</v>
      </c>
      <c r="D5" s="294"/>
      <c r="E5" s="294"/>
      <c r="F5" s="295"/>
      <c r="G5" s="295"/>
      <c r="H5" s="295"/>
      <c r="I5" s="295"/>
      <c r="J5" s="295"/>
      <c r="K5" s="295"/>
      <c r="L5" s="294"/>
      <c r="M5" s="294"/>
      <c r="N5" s="294"/>
      <c r="O5" s="294"/>
      <c r="P5" s="294"/>
      <c r="Q5" s="294"/>
      <c r="R5" s="294"/>
      <c r="S5" s="294"/>
      <c r="T5" s="294"/>
    </row>
    <row r="6" spans="1:23" ht="13.5" customHeight="1">
      <c r="A6" s="267" t="s">
        <v>137</v>
      </c>
      <c r="B6" s="267"/>
      <c r="C6" s="277" t="s">
        <v>138</v>
      </c>
      <c r="D6" s="277"/>
      <c r="E6" s="277"/>
      <c r="F6" s="277" t="s">
        <v>114</v>
      </c>
      <c r="G6" s="277"/>
      <c r="H6" s="277"/>
      <c r="I6" s="277"/>
      <c r="J6" s="277"/>
      <c r="K6" s="277"/>
      <c r="L6" s="270" t="s">
        <v>35</v>
      </c>
      <c r="M6" s="270"/>
      <c r="N6" s="270"/>
      <c r="O6" s="273" t="s">
        <v>139</v>
      </c>
      <c r="P6" s="273"/>
      <c r="Q6" s="273"/>
      <c r="R6" s="273"/>
      <c r="S6" s="273"/>
      <c r="T6" s="273"/>
      <c r="V6" s="73"/>
    </row>
    <row r="7" spans="1:23" ht="13.5" customHeight="1" thickBot="1">
      <c r="A7" s="255">
        <f>COUNTIF(F29:HQ29,"P")</f>
        <v>3</v>
      </c>
      <c r="B7" s="254"/>
      <c r="C7" s="251">
        <f>COUNTIF(F29:HQ29,"F")</f>
        <v>0</v>
      </c>
      <c r="D7" s="252"/>
      <c r="E7" s="254"/>
      <c r="F7" s="251">
        <f>SUM(O7,- A7,- C7)</f>
        <v>0</v>
      </c>
      <c r="G7" s="252"/>
      <c r="H7" s="252"/>
      <c r="I7" s="252"/>
      <c r="J7" s="252"/>
      <c r="K7" s="253"/>
      <c r="L7" s="77">
        <f>COUNTIF(E28:HQ28,"N")</f>
        <v>1</v>
      </c>
      <c r="M7" s="77">
        <f>COUNTIF(E28:HQ28,"A")</f>
        <v>2</v>
      </c>
      <c r="N7" s="77">
        <f>COUNTIF(E28:HQ28,"B")</f>
        <v>0</v>
      </c>
      <c r="O7" s="271">
        <f>COUNTA(E9:HT9)</f>
        <v>3</v>
      </c>
      <c r="P7" s="252"/>
      <c r="Q7" s="252"/>
      <c r="R7" s="252"/>
      <c r="S7" s="252"/>
      <c r="T7" s="272"/>
      <c r="U7" s="78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5</v>
      </c>
      <c r="G9" s="140" t="s">
        <v>6</v>
      </c>
      <c r="H9" s="140" t="s">
        <v>7</v>
      </c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0"/>
      <c r="V9" s="81"/>
      <c r="W9" s="82"/>
    </row>
    <row r="10" spans="1:23" ht="13.5" customHeight="1">
      <c r="A10" s="113" t="s">
        <v>141</v>
      </c>
      <c r="B10" s="118" t="s">
        <v>36</v>
      </c>
      <c r="C10" s="119"/>
      <c r="D10" s="120"/>
      <c r="E10" s="86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3"/>
      <c r="C11" s="84"/>
      <c r="D11" s="85"/>
      <c r="E11" s="87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</row>
    <row r="12" spans="1:23" ht="13.5" customHeight="1">
      <c r="A12" s="114"/>
      <c r="B12" s="83" t="s">
        <v>199</v>
      </c>
      <c r="C12" s="84"/>
      <c r="D12" s="85"/>
      <c r="E12" s="214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3"/>
      <c r="C13" s="84"/>
      <c r="D13" s="85" t="s">
        <v>186</v>
      </c>
      <c r="E13" s="214"/>
      <c r="F13" s="123" t="s">
        <v>54</v>
      </c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3"/>
      <c r="C14" s="84"/>
      <c r="D14" s="85" t="s">
        <v>205</v>
      </c>
      <c r="E14" s="214"/>
      <c r="F14" s="123"/>
      <c r="G14" s="123" t="s">
        <v>54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3"/>
      <c r="C15" s="84"/>
      <c r="D15" s="85" t="s">
        <v>194</v>
      </c>
      <c r="E15" s="214"/>
      <c r="F15" s="123"/>
      <c r="G15" s="123"/>
      <c r="H15" s="123" t="s">
        <v>54</v>
      </c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  <c r="U15" s="125"/>
    </row>
    <row r="16" spans="1:23" ht="13.5" customHeight="1">
      <c r="A16" s="114"/>
      <c r="B16" s="83"/>
      <c r="C16" s="296" t="s">
        <v>200</v>
      </c>
      <c r="D16" s="296"/>
      <c r="E16" s="297"/>
      <c r="F16" s="123"/>
      <c r="G16" s="123"/>
      <c r="H16" s="123"/>
      <c r="I16" s="123" t="s">
        <v>54</v>
      </c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0" ht="13.5" customHeight="1">
      <c r="A17" s="114"/>
      <c r="B17" s="83"/>
      <c r="C17" s="119"/>
      <c r="D17" s="266"/>
      <c r="E17" s="266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</row>
    <row r="18" spans="1:20" ht="13.5" customHeight="1" thickBot="1">
      <c r="A18" s="114"/>
      <c r="B18" s="83"/>
      <c r="C18" s="84"/>
      <c r="D18" s="85"/>
      <c r="E18" s="214"/>
      <c r="F18" s="123"/>
      <c r="G18" s="123"/>
      <c r="H18" s="123"/>
      <c r="I18" s="123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</row>
    <row r="19" spans="1:20" ht="13.5" customHeight="1" thickTop="1" thickBot="1">
      <c r="A19" s="115" t="s">
        <v>142</v>
      </c>
      <c r="B19" s="89"/>
      <c r="C19" s="90"/>
      <c r="D19" s="91"/>
      <c r="E19" s="92"/>
      <c r="F19" s="126"/>
      <c r="G19" s="126"/>
      <c r="H19" s="126"/>
      <c r="I19" s="126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2"/>
    </row>
    <row r="20" spans="1:20" ht="13.5" customHeight="1" thickTop="1">
      <c r="A20" s="116"/>
      <c r="B20" s="93" t="s">
        <v>39</v>
      </c>
      <c r="C20" s="94"/>
      <c r="D20" s="217" t="s">
        <v>198</v>
      </c>
      <c r="E20" s="96"/>
      <c r="F20" s="121" t="s">
        <v>54</v>
      </c>
      <c r="G20" s="121"/>
      <c r="H20" s="121" t="s">
        <v>54</v>
      </c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2"/>
    </row>
    <row r="21" spans="1:20" ht="13.5" customHeight="1">
      <c r="A21" s="116"/>
      <c r="B21" s="100"/>
      <c r="C21" s="97"/>
      <c r="D21" s="98" t="s">
        <v>202</v>
      </c>
      <c r="E21" s="215"/>
      <c r="F21" s="123"/>
      <c r="G21" s="123"/>
      <c r="H21" s="123"/>
      <c r="I21" s="123" t="s">
        <v>54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2"/>
    </row>
    <row r="22" spans="1:20" ht="13.5" customHeight="1">
      <c r="A22" s="116"/>
      <c r="B22" s="100"/>
      <c r="C22" s="97"/>
      <c r="D22" s="98" t="s">
        <v>203</v>
      </c>
      <c r="E22" s="215"/>
      <c r="F22" s="123"/>
      <c r="G22" s="123" t="s">
        <v>54</v>
      </c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0" ht="13.5" customHeight="1">
      <c r="A23" s="116"/>
      <c r="B23" s="100" t="s">
        <v>40</v>
      </c>
      <c r="C23" s="128"/>
      <c r="D23" s="98"/>
      <c r="E23" s="101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0" ht="13.5" customHeight="1">
      <c r="A24" s="116"/>
      <c r="B24" s="100"/>
      <c r="C24" s="128"/>
      <c r="D24" s="98"/>
      <c r="E24" s="101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0" ht="13.5" customHeight="1">
      <c r="A25" s="116"/>
      <c r="B25" s="100" t="s">
        <v>41</v>
      </c>
      <c r="C25" s="128"/>
      <c r="D25" s="98"/>
      <c r="E25" s="101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0" ht="13.5" customHeight="1">
      <c r="A26" s="116"/>
      <c r="B26" s="100"/>
      <c r="C26" s="128"/>
      <c r="D26" s="98"/>
      <c r="E26" s="101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0" ht="13.5" customHeight="1" thickBot="1">
      <c r="A27" s="116"/>
      <c r="B27" s="102"/>
      <c r="C27" s="103"/>
      <c r="D27" s="104"/>
      <c r="E27" s="105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30"/>
    </row>
    <row r="28" spans="1:20" ht="13.5" customHeight="1" thickTop="1">
      <c r="A28" s="115" t="s">
        <v>143</v>
      </c>
      <c r="B28" s="262" t="s">
        <v>20</v>
      </c>
      <c r="C28" s="262"/>
      <c r="D28" s="262"/>
      <c r="E28" s="203"/>
      <c r="F28" s="131" t="s">
        <v>23</v>
      </c>
      <c r="G28" s="131" t="s">
        <v>21</v>
      </c>
      <c r="H28" s="131" t="s">
        <v>23</v>
      </c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2"/>
    </row>
    <row r="29" spans="1:20" ht="13.5" customHeight="1">
      <c r="A29" s="116"/>
      <c r="B29" s="250" t="s">
        <v>24</v>
      </c>
      <c r="C29" s="250"/>
      <c r="D29" s="250"/>
      <c r="E29" s="107"/>
      <c r="F29" s="133" t="s">
        <v>25</v>
      </c>
      <c r="G29" s="133" t="s">
        <v>25</v>
      </c>
      <c r="H29" s="133" t="s">
        <v>25</v>
      </c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4"/>
    </row>
    <row r="30" spans="1:20" ht="13.5" customHeight="1">
      <c r="A30" s="116"/>
      <c r="B30" s="260" t="s">
        <v>27</v>
      </c>
      <c r="C30" s="260"/>
      <c r="D30" s="260"/>
      <c r="E30" s="101"/>
      <c r="F30" s="108">
        <v>39139</v>
      </c>
      <c r="G30" s="108">
        <v>39139</v>
      </c>
      <c r="H30" s="108">
        <v>39140</v>
      </c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9"/>
    </row>
    <row r="31" spans="1:20" ht="11.25" thickBot="1">
      <c r="A31" s="117"/>
      <c r="B31" s="261" t="s">
        <v>28</v>
      </c>
      <c r="C31" s="261"/>
      <c r="D31" s="261"/>
      <c r="E31" s="110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/>
    </row>
    <row r="32" spans="1:20" ht="11.25" thickTop="1">
      <c r="A32" s="135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8:D28"/>
    <mergeCell ref="B29:D29"/>
    <mergeCell ref="B30:D30"/>
    <mergeCell ref="B31:D31"/>
    <mergeCell ref="A6:B6"/>
    <mergeCell ref="C6:E6"/>
    <mergeCell ref="C16:E16"/>
    <mergeCell ref="D17:E17"/>
  </mergeCells>
  <dataValidations count="3">
    <dataValidation type="list" allowBlank="1" showInputMessage="1" showErrorMessage="1" sqref="F28:T28">
      <formula1>"N,A,B, "</formula1>
    </dataValidation>
    <dataValidation type="list" allowBlank="1" showInputMessage="1" showErrorMessage="1" sqref="F29:T29">
      <formula1>"P,F,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6"/>
  <sheetViews>
    <sheetView topLeftCell="A19" zoomScale="150" zoomScaleNormal="150" zoomScalePageLayoutView="150" workbookViewId="0">
      <selection activeCell="H32" sqref="H32"/>
    </sheetView>
  </sheetViews>
  <sheetFormatPr defaultColWidth="8.875" defaultRowHeight="13.5" customHeight="1"/>
  <cols>
    <col min="1" max="1" width="8.125" style="71" customWidth="1"/>
    <col min="2" max="2" width="13.375" style="79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4" t="s">
        <v>130</v>
      </c>
      <c r="B2" s="245"/>
      <c r="C2" s="286" t="str">
        <f>TestCaseList!E19</f>
        <v>ST09</v>
      </c>
      <c r="D2" s="287"/>
      <c r="E2" s="288"/>
      <c r="F2" s="249" t="s">
        <v>103</v>
      </c>
      <c r="G2" s="249"/>
      <c r="H2" s="249"/>
      <c r="I2" s="249"/>
      <c r="J2" s="249"/>
      <c r="K2" s="249"/>
      <c r="L2" s="274" t="str">
        <f>TestCaseList!D19</f>
        <v>storeGetStoreDetail(storeid)</v>
      </c>
      <c r="M2" s="275"/>
      <c r="N2" s="275"/>
      <c r="O2" s="275"/>
      <c r="P2" s="275"/>
      <c r="Q2" s="275"/>
      <c r="R2" s="275"/>
      <c r="S2" s="275"/>
      <c r="T2" s="276"/>
      <c r="V2" s="73"/>
    </row>
    <row r="3" spans="1:23" ht="13.5" customHeight="1">
      <c r="A3" s="256" t="s">
        <v>131</v>
      </c>
      <c r="B3" s="257"/>
      <c r="C3" s="289" t="s">
        <v>156</v>
      </c>
      <c r="D3" s="290"/>
      <c r="E3" s="291"/>
      <c r="F3" s="278" t="s">
        <v>135</v>
      </c>
      <c r="G3" s="278"/>
      <c r="H3" s="278"/>
      <c r="I3" s="278"/>
      <c r="J3" s="278"/>
      <c r="K3" s="278"/>
      <c r="L3" s="290"/>
      <c r="M3" s="290"/>
      <c r="N3" s="290"/>
      <c r="O3" s="74"/>
      <c r="P3" s="74"/>
      <c r="Q3" s="74"/>
      <c r="R3" s="74"/>
      <c r="S3" s="74"/>
      <c r="T3" s="75"/>
    </row>
    <row r="4" spans="1:23" ht="13.5" customHeight="1">
      <c r="A4" s="256" t="s">
        <v>132</v>
      </c>
      <c r="B4" s="257"/>
      <c r="C4" s="292">
        <v>9</v>
      </c>
      <c r="D4" s="293"/>
      <c r="E4" s="76"/>
      <c r="F4" s="278" t="s">
        <v>136</v>
      </c>
      <c r="G4" s="278"/>
      <c r="H4" s="278"/>
      <c r="I4" s="278"/>
      <c r="J4" s="278"/>
      <c r="K4" s="278"/>
      <c r="L4" s="279">
        <f xml:space="preserve"> IF(TestCaseList!E6&lt;&gt;"N/A",SUM(C4*TestCaseList!E6/1000,- O7),"N/A")</f>
        <v>-2.2800000000000002</v>
      </c>
      <c r="M4" s="259"/>
      <c r="N4" s="259"/>
      <c r="O4" s="259"/>
      <c r="P4" s="259"/>
      <c r="Q4" s="259"/>
      <c r="R4" s="259"/>
      <c r="S4" s="259"/>
      <c r="T4" s="280"/>
      <c r="V4" s="73"/>
    </row>
    <row r="5" spans="1:23" ht="13.5" customHeight="1">
      <c r="A5" s="256" t="s">
        <v>133</v>
      </c>
      <c r="B5" s="257"/>
      <c r="C5" s="294" t="s">
        <v>34</v>
      </c>
      <c r="D5" s="294"/>
      <c r="E5" s="294"/>
      <c r="F5" s="295"/>
      <c r="G5" s="295"/>
      <c r="H5" s="295"/>
      <c r="I5" s="295"/>
      <c r="J5" s="295"/>
      <c r="K5" s="295"/>
      <c r="L5" s="294"/>
      <c r="M5" s="294"/>
      <c r="N5" s="294"/>
      <c r="O5" s="294"/>
      <c r="P5" s="294"/>
      <c r="Q5" s="294"/>
      <c r="R5" s="294"/>
      <c r="S5" s="294"/>
      <c r="T5" s="294"/>
    </row>
    <row r="6" spans="1:23" ht="13.5" customHeight="1">
      <c r="A6" s="267" t="s">
        <v>137</v>
      </c>
      <c r="B6" s="267"/>
      <c r="C6" s="277" t="s">
        <v>138</v>
      </c>
      <c r="D6" s="277"/>
      <c r="E6" s="277"/>
      <c r="F6" s="277" t="s">
        <v>114</v>
      </c>
      <c r="G6" s="277"/>
      <c r="H6" s="277"/>
      <c r="I6" s="277"/>
      <c r="J6" s="277"/>
      <c r="K6" s="277"/>
      <c r="L6" s="270" t="s">
        <v>35</v>
      </c>
      <c r="M6" s="270"/>
      <c r="N6" s="270"/>
      <c r="O6" s="273" t="s">
        <v>139</v>
      </c>
      <c r="P6" s="273"/>
      <c r="Q6" s="273"/>
      <c r="R6" s="273"/>
      <c r="S6" s="273"/>
      <c r="T6" s="273"/>
      <c r="V6" s="73"/>
    </row>
    <row r="7" spans="1:23" ht="13.5" customHeight="1" thickBot="1">
      <c r="A7" s="255">
        <f>COUNTIF(F33:HQ33,"P")</f>
        <v>3</v>
      </c>
      <c r="B7" s="254"/>
      <c r="C7" s="251">
        <f>COUNTIF(F33:HQ33,"F")</f>
        <v>0</v>
      </c>
      <c r="D7" s="252"/>
      <c r="E7" s="254"/>
      <c r="F7" s="251">
        <f>SUM(O7,- A7,- C7)</f>
        <v>0</v>
      </c>
      <c r="G7" s="252"/>
      <c r="H7" s="252"/>
      <c r="I7" s="252"/>
      <c r="J7" s="252"/>
      <c r="K7" s="253"/>
      <c r="L7" s="77">
        <f>COUNTIF(E32:HQ32,"N")</f>
        <v>1</v>
      </c>
      <c r="M7" s="77">
        <f>COUNTIF(E32:HQ32,"A")</f>
        <v>2</v>
      </c>
      <c r="N7" s="77">
        <f>COUNTIF(E32:HQ32,"B")</f>
        <v>0</v>
      </c>
      <c r="O7" s="271">
        <f>COUNTA(E9:HT9)</f>
        <v>3</v>
      </c>
      <c r="P7" s="252"/>
      <c r="Q7" s="252"/>
      <c r="R7" s="252"/>
      <c r="S7" s="252"/>
      <c r="T7" s="272"/>
      <c r="U7" s="78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5</v>
      </c>
      <c r="G9" s="140" t="s">
        <v>6</v>
      </c>
      <c r="H9" s="140" t="s">
        <v>7</v>
      </c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0"/>
      <c r="V9" s="81"/>
      <c r="W9" s="82"/>
    </row>
    <row r="10" spans="1:23" ht="13.5" customHeight="1">
      <c r="A10" s="113" t="s">
        <v>141</v>
      </c>
      <c r="B10" s="118" t="s">
        <v>36</v>
      </c>
      <c r="C10" s="119"/>
      <c r="D10" s="120"/>
      <c r="E10" s="86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3"/>
      <c r="C11" s="84"/>
      <c r="D11" s="85"/>
      <c r="E11" s="86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3"/>
    </row>
    <row r="12" spans="1:23" ht="13.5" customHeight="1">
      <c r="A12" s="114"/>
      <c r="B12" s="83"/>
      <c r="C12" s="84"/>
      <c r="D12" s="85"/>
      <c r="E12" s="86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3"/>
      <c r="C13" s="84"/>
      <c r="D13" s="85"/>
      <c r="E13" s="87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3" t="s">
        <v>197</v>
      </c>
      <c r="C14" s="84"/>
      <c r="D14" s="85"/>
      <c r="E14" s="204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3"/>
      <c r="C15" s="84"/>
      <c r="D15" s="85" t="s">
        <v>186</v>
      </c>
      <c r="E15" s="204"/>
      <c r="F15" s="123" t="s">
        <v>54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3"/>
      <c r="C16" s="84"/>
      <c r="D16" s="85" t="s">
        <v>174</v>
      </c>
      <c r="E16" s="204"/>
      <c r="F16" s="123"/>
      <c r="G16" s="123" t="s">
        <v>54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3"/>
      <c r="C17" s="84"/>
      <c r="D17" s="85" t="s">
        <v>204</v>
      </c>
      <c r="E17" s="204"/>
      <c r="F17" s="123"/>
      <c r="G17" s="123"/>
      <c r="H17" s="123" t="s">
        <v>54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3"/>
      <c r="C18" s="296"/>
      <c r="D18" s="296"/>
      <c r="E18" s="297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3"/>
      <c r="C19" s="119"/>
      <c r="D19" s="266"/>
      <c r="E19" s="266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3"/>
      <c r="C20" s="84"/>
      <c r="D20" s="85"/>
      <c r="E20" s="204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 thickBot="1">
      <c r="A21" s="114"/>
      <c r="B21" s="89"/>
      <c r="C21" s="90"/>
      <c r="D21" s="91"/>
      <c r="E21" s="92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 thickTop="1">
      <c r="A22" s="115" t="s">
        <v>142</v>
      </c>
      <c r="B22" s="93" t="s">
        <v>39</v>
      </c>
      <c r="C22" s="94"/>
      <c r="D22" s="95" t="s">
        <v>198</v>
      </c>
      <c r="E22" s="96"/>
      <c r="F22" s="121" t="s">
        <v>54</v>
      </c>
      <c r="G22" s="121"/>
      <c r="H22" s="121" t="s">
        <v>54</v>
      </c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2"/>
    </row>
    <row r="23" spans="1:21" ht="13.5" customHeight="1">
      <c r="A23" s="116"/>
      <c r="B23" s="100"/>
      <c r="C23" s="97"/>
      <c r="D23" s="98" t="s">
        <v>206</v>
      </c>
      <c r="E23" s="202"/>
      <c r="F23" s="123"/>
      <c r="G23" s="123" t="s">
        <v>54</v>
      </c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6"/>
      <c r="B24" s="100"/>
      <c r="C24" s="97"/>
      <c r="D24" s="98"/>
      <c r="E24" s="202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6"/>
      <c r="B25" s="100"/>
      <c r="C25" s="97"/>
      <c r="D25" s="98"/>
      <c r="E25" s="202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6"/>
      <c r="B26" s="100"/>
      <c r="C26" s="128"/>
      <c r="D26" s="98"/>
      <c r="E26" s="101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6"/>
      <c r="B27" s="100" t="s">
        <v>40</v>
      </c>
      <c r="C27" s="128"/>
      <c r="D27" s="98"/>
      <c r="E27" s="101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6"/>
      <c r="B28" s="100"/>
      <c r="C28" s="128"/>
      <c r="D28" s="98"/>
      <c r="E28" s="101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6"/>
      <c r="B29" s="100" t="s">
        <v>41</v>
      </c>
      <c r="C29" s="128"/>
      <c r="D29" s="98"/>
      <c r="E29" s="101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>
      <c r="A30" s="116"/>
      <c r="B30" s="100"/>
      <c r="C30" s="128"/>
      <c r="D30" s="98"/>
      <c r="E30" s="101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4"/>
    </row>
    <row r="31" spans="1:21" ht="13.5" customHeight="1" thickBot="1">
      <c r="A31" s="116"/>
      <c r="B31" s="102"/>
      <c r="C31" s="103"/>
      <c r="D31" s="104"/>
      <c r="E31" s="105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30"/>
    </row>
    <row r="32" spans="1:21" ht="13.5" customHeight="1" thickTop="1">
      <c r="A32" s="115" t="s">
        <v>143</v>
      </c>
      <c r="B32" s="262" t="s">
        <v>20</v>
      </c>
      <c r="C32" s="262"/>
      <c r="D32" s="262"/>
      <c r="E32" s="203"/>
      <c r="F32" s="131" t="s">
        <v>23</v>
      </c>
      <c r="G32" s="131" t="s">
        <v>21</v>
      </c>
      <c r="H32" s="131" t="s">
        <v>23</v>
      </c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2"/>
    </row>
    <row r="33" spans="1:20" ht="13.5" customHeight="1">
      <c r="A33" s="116"/>
      <c r="B33" s="250" t="s">
        <v>24</v>
      </c>
      <c r="C33" s="250"/>
      <c r="D33" s="250"/>
      <c r="E33" s="107"/>
      <c r="F33" s="133" t="s">
        <v>25</v>
      </c>
      <c r="G33" s="133" t="s">
        <v>25</v>
      </c>
      <c r="H33" s="133" t="s">
        <v>25</v>
      </c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4"/>
    </row>
    <row r="34" spans="1:20" ht="13.5" customHeight="1">
      <c r="A34" s="116"/>
      <c r="B34" s="260" t="s">
        <v>27</v>
      </c>
      <c r="C34" s="260"/>
      <c r="D34" s="260"/>
      <c r="E34" s="101"/>
      <c r="F34" s="108">
        <v>39139</v>
      </c>
      <c r="G34" s="108">
        <v>39139</v>
      </c>
      <c r="H34" s="108">
        <v>39140</v>
      </c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9"/>
    </row>
    <row r="35" spans="1:20" ht="11.25" thickBot="1">
      <c r="A35" s="117"/>
      <c r="B35" s="261" t="s">
        <v>28</v>
      </c>
      <c r="C35" s="261"/>
      <c r="D35" s="261"/>
      <c r="E35" s="110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2"/>
    </row>
    <row r="36" spans="1:20" ht="11.25" thickTop="1">
      <c r="A36" s="135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5:D35"/>
    <mergeCell ref="A6:B6"/>
    <mergeCell ref="C6:E6"/>
    <mergeCell ref="F6:K6"/>
    <mergeCell ref="L6:N6"/>
    <mergeCell ref="C18:E18"/>
    <mergeCell ref="D19:E19"/>
    <mergeCell ref="B32:D32"/>
    <mergeCell ref="B33:D33"/>
    <mergeCell ref="B34:D34"/>
  </mergeCells>
  <dataValidations count="3">
    <dataValidation type="list" allowBlank="1" showInputMessage="1" showErrorMessage="1" sqref="F32:T32">
      <formula1>"N,A,B, "</formula1>
    </dataValidation>
    <dataValidation type="list" allowBlank="1" showInputMessage="1" showErrorMessage="1" sqref="F33:T33">
      <formula1>"P,F, "</formula1>
    </dataValidation>
    <dataValidation type="list" allowBlank="1" showInputMessage="1" showErrorMessage="1" sqref="F10:T31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3" zoomScale="150" zoomScaleNormal="150" zoomScalePageLayoutView="150" workbookViewId="0">
      <selection activeCell="H39" sqref="H39"/>
    </sheetView>
  </sheetViews>
  <sheetFormatPr defaultColWidth="8.875" defaultRowHeight="13.5" customHeight="1"/>
  <cols>
    <col min="1" max="1" width="8.125" style="71" customWidth="1"/>
    <col min="2" max="2" width="13.375" style="79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4" t="s">
        <v>130</v>
      </c>
      <c r="B2" s="245"/>
      <c r="C2" s="286" t="str">
        <f>TestCaseList!E20</f>
        <v>ST10</v>
      </c>
      <c r="D2" s="287"/>
      <c r="E2" s="288"/>
      <c r="F2" s="249" t="s">
        <v>103</v>
      </c>
      <c r="G2" s="249"/>
      <c r="H2" s="249"/>
      <c r="I2" s="249"/>
      <c r="J2" s="249"/>
      <c r="K2" s="249"/>
      <c r="L2" s="274" t="str">
        <f>TestCaseList!D20</f>
        <v>storeGetAllLedger(storeid)</v>
      </c>
      <c r="M2" s="275"/>
      <c r="N2" s="275"/>
      <c r="O2" s="275"/>
      <c r="P2" s="275"/>
      <c r="Q2" s="275"/>
      <c r="R2" s="275"/>
      <c r="S2" s="275"/>
      <c r="T2" s="276"/>
      <c r="V2" s="73"/>
    </row>
    <row r="3" spans="1:23" ht="13.5" customHeight="1">
      <c r="A3" s="256" t="s">
        <v>131</v>
      </c>
      <c r="B3" s="257"/>
      <c r="C3" s="289" t="s">
        <v>156</v>
      </c>
      <c r="D3" s="290"/>
      <c r="E3" s="291"/>
      <c r="F3" s="278" t="s">
        <v>135</v>
      </c>
      <c r="G3" s="278"/>
      <c r="H3" s="278"/>
      <c r="I3" s="278"/>
      <c r="J3" s="278"/>
      <c r="K3" s="278"/>
      <c r="L3" s="290"/>
      <c r="M3" s="290"/>
      <c r="N3" s="290"/>
      <c r="O3" s="74"/>
      <c r="P3" s="74"/>
      <c r="Q3" s="74"/>
      <c r="R3" s="74"/>
      <c r="S3" s="74"/>
      <c r="T3" s="75"/>
    </row>
    <row r="4" spans="1:23" ht="13.5" customHeight="1">
      <c r="A4" s="256" t="s">
        <v>132</v>
      </c>
      <c r="B4" s="257"/>
      <c r="C4" s="292">
        <v>8</v>
      </c>
      <c r="D4" s="293"/>
      <c r="E4" s="76"/>
      <c r="F4" s="278" t="s">
        <v>136</v>
      </c>
      <c r="G4" s="278"/>
      <c r="H4" s="278"/>
      <c r="I4" s="278"/>
      <c r="J4" s="278"/>
      <c r="K4" s="278"/>
      <c r="L4" s="279">
        <f xml:space="preserve"> IF(TestCaseList!E6&lt;&gt;"N/A",SUM(C4*TestCaseList!E6/1000,- O7),"N/A")</f>
        <v>-2.36</v>
      </c>
      <c r="M4" s="259"/>
      <c r="N4" s="259"/>
      <c r="O4" s="259"/>
      <c r="P4" s="259"/>
      <c r="Q4" s="259"/>
      <c r="R4" s="259"/>
      <c r="S4" s="259"/>
      <c r="T4" s="280"/>
      <c r="V4" s="73"/>
    </row>
    <row r="5" spans="1:23" ht="13.5" customHeight="1">
      <c r="A5" s="256" t="s">
        <v>133</v>
      </c>
      <c r="B5" s="257"/>
      <c r="C5" s="294" t="s">
        <v>34</v>
      </c>
      <c r="D5" s="294"/>
      <c r="E5" s="294"/>
      <c r="F5" s="295"/>
      <c r="G5" s="295"/>
      <c r="H5" s="295"/>
      <c r="I5" s="295"/>
      <c r="J5" s="295"/>
      <c r="K5" s="295"/>
      <c r="L5" s="294"/>
      <c r="M5" s="294"/>
      <c r="N5" s="294"/>
      <c r="O5" s="294"/>
      <c r="P5" s="294"/>
      <c r="Q5" s="294"/>
      <c r="R5" s="294"/>
      <c r="S5" s="294"/>
      <c r="T5" s="294"/>
    </row>
    <row r="6" spans="1:23" ht="13.5" customHeight="1">
      <c r="A6" s="267" t="s">
        <v>137</v>
      </c>
      <c r="B6" s="267"/>
      <c r="C6" s="277" t="s">
        <v>138</v>
      </c>
      <c r="D6" s="277"/>
      <c r="E6" s="277"/>
      <c r="F6" s="277" t="s">
        <v>114</v>
      </c>
      <c r="G6" s="277"/>
      <c r="H6" s="277"/>
      <c r="I6" s="277"/>
      <c r="J6" s="277"/>
      <c r="K6" s="277"/>
      <c r="L6" s="270" t="s">
        <v>35</v>
      </c>
      <c r="M6" s="270"/>
      <c r="N6" s="270"/>
      <c r="O6" s="273" t="s">
        <v>139</v>
      </c>
      <c r="P6" s="273"/>
      <c r="Q6" s="273"/>
      <c r="R6" s="273"/>
      <c r="S6" s="273"/>
      <c r="T6" s="273"/>
      <c r="V6" s="73"/>
    </row>
    <row r="7" spans="1:23" ht="13.5" customHeight="1" thickBot="1">
      <c r="A7" s="255">
        <f>COUNTIF(F40:HQ40,"P")</f>
        <v>3</v>
      </c>
      <c r="B7" s="254"/>
      <c r="C7" s="251">
        <f>COUNTIF(F40:HQ40,"F")</f>
        <v>0</v>
      </c>
      <c r="D7" s="252"/>
      <c r="E7" s="254"/>
      <c r="F7" s="251">
        <f>SUM(O7,- A7,- C7)</f>
        <v>0</v>
      </c>
      <c r="G7" s="252"/>
      <c r="H7" s="252"/>
      <c r="I7" s="252"/>
      <c r="J7" s="252"/>
      <c r="K7" s="253"/>
      <c r="L7" s="77">
        <f>COUNTIF(E39:HQ39,"N")</f>
        <v>1</v>
      </c>
      <c r="M7" s="77">
        <f>COUNTIF(E39:HQ39,"A")</f>
        <v>2</v>
      </c>
      <c r="N7" s="77">
        <f>COUNTIF(E39:HQ39,"B")</f>
        <v>0</v>
      </c>
      <c r="O7" s="271">
        <f>COUNTA(E9:HT9)</f>
        <v>3</v>
      </c>
      <c r="P7" s="252"/>
      <c r="Q7" s="252"/>
      <c r="R7" s="252"/>
      <c r="S7" s="252"/>
      <c r="T7" s="272"/>
      <c r="U7" s="78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5</v>
      </c>
      <c r="G9" s="140" t="s">
        <v>6</v>
      </c>
      <c r="H9" s="140" t="s">
        <v>7</v>
      </c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0"/>
      <c r="V9" s="81"/>
      <c r="W9" s="82"/>
    </row>
    <row r="10" spans="1:23" ht="13.5" customHeight="1">
      <c r="A10" s="113" t="s">
        <v>141</v>
      </c>
      <c r="B10" s="118" t="s">
        <v>36</v>
      </c>
      <c r="C10" s="119"/>
      <c r="D10" s="120"/>
      <c r="E10" s="86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3"/>
      <c r="C11" s="84"/>
      <c r="D11" s="85"/>
      <c r="E11" s="86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3"/>
    </row>
    <row r="12" spans="1:23" ht="13.5" customHeight="1">
      <c r="A12" s="114"/>
      <c r="B12" s="83"/>
      <c r="C12" s="84"/>
      <c r="D12" s="85"/>
      <c r="E12" s="86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3"/>
      <c r="C13" s="84"/>
      <c r="D13" s="85"/>
      <c r="E13" s="87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3" t="s">
        <v>197</v>
      </c>
      <c r="C14" s="84"/>
      <c r="D14" s="85"/>
      <c r="E14" s="204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3"/>
      <c r="C15" s="84"/>
      <c r="D15" s="85" t="s">
        <v>186</v>
      </c>
      <c r="E15" s="204"/>
      <c r="F15" s="123" t="s">
        <v>54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3"/>
      <c r="C16" s="84"/>
      <c r="D16" s="85" t="s">
        <v>174</v>
      </c>
      <c r="E16" s="204"/>
      <c r="F16" s="123"/>
      <c r="G16" s="123" t="s">
        <v>54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3"/>
      <c r="C17" s="84"/>
      <c r="D17" s="85" t="s">
        <v>204</v>
      </c>
      <c r="E17" s="204"/>
      <c r="F17" s="123"/>
      <c r="G17" s="123"/>
      <c r="H17" s="123" t="s">
        <v>54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3"/>
      <c r="C18" s="84"/>
      <c r="D18" s="85"/>
      <c r="E18" s="204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3"/>
      <c r="C19" s="84"/>
      <c r="D19" s="266"/>
      <c r="E19" s="266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3"/>
      <c r="C20" s="84"/>
      <c r="D20" s="85"/>
      <c r="E20" s="204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3"/>
      <c r="C21" s="84"/>
      <c r="D21" s="85"/>
      <c r="E21" s="204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3"/>
      <c r="C22" s="84"/>
      <c r="D22" s="85"/>
      <c r="E22" s="204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3"/>
      <c r="C23" s="84"/>
      <c r="D23" s="85"/>
      <c r="E23" s="204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3"/>
      <c r="C24" s="84"/>
      <c r="D24" s="85"/>
      <c r="E24" s="20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3"/>
      <c r="C25" s="84"/>
      <c r="D25" s="85"/>
      <c r="E25" s="204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3"/>
      <c r="C26" s="84"/>
      <c r="D26" s="85"/>
      <c r="E26" s="204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3"/>
      <c r="C27" s="84"/>
      <c r="D27" s="85"/>
      <c r="E27" s="204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3"/>
      <c r="C28" s="84"/>
      <c r="D28" s="85"/>
      <c r="E28" s="204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3"/>
      <c r="C29" s="84"/>
      <c r="D29" s="85"/>
      <c r="E29" s="204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89"/>
      <c r="C30" s="90"/>
      <c r="D30" s="91"/>
      <c r="E30" s="92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142</v>
      </c>
      <c r="B31" s="93" t="s">
        <v>39</v>
      </c>
      <c r="C31" s="94"/>
      <c r="D31" s="95"/>
      <c r="E31" s="96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0"/>
      <c r="C32" s="97"/>
      <c r="D32" s="98" t="s">
        <v>198</v>
      </c>
      <c r="E32" s="202"/>
      <c r="F32" s="123" t="s">
        <v>54</v>
      </c>
      <c r="G32" s="123"/>
      <c r="H32" s="123" t="s">
        <v>54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0"/>
      <c r="C33" s="128"/>
      <c r="D33" s="98" t="s">
        <v>201</v>
      </c>
      <c r="E33" s="101"/>
      <c r="F33" s="123"/>
      <c r="G33" s="123" t="s">
        <v>54</v>
      </c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0" t="s">
        <v>40</v>
      </c>
      <c r="C34" s="128"/>
      <c r="D34" s="98"/>
      <c r="E34" s="101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0"/>
      <c r="C35" s="128"/>
      <c r="D35" s="98"/>
      <c r="E35" s="101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0" t="s">
        <v>41</v>
      </c>
      <c r="C36" s="128"/>
      <c r="D36" s="98"/>
      <c r="E36" s="101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0"/>
      <c r="C37" s="128"/>
      <c r="D37" s="98"/>
      <c r="E37" s="101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2"/>
      <c r="C38" s="103"/>
      <c r="D38" s="104"/>
      <c r="E38" s="105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143</v>
      </c>
      <c r="B39" s="262" t="s">
        <v>20</v>
      </c>
      <c r="C39" s="262"/>
      <c r="D39" s="262"/>
      <c r="E39" s="203"/>
      <c r="F39" s="131" t="s">
        <v>23</v>
      </c>
      <c r="G39" s="131" t="s">
        <v>21</v>
      </c>
      <c r="H39" s="131" t="s">
        <v>23</v>
      </c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2"/>
    </row>
    <row r="40" spans="1:20" ht="13.5" customHeight="1">
      <c r="A40" s="116"/>
      <c r="B40" s="250" t="s">
        <v>24</v>
      </c>
      <c r="C40" s="250"/>
      <c r="D40" s="250"/>
      <c r="E40" s="107"/>
      <c r="F40" s="133" t="s">
        <v>25</v>
      </c>
      <c r="G40" s="133" t="s">
        <v>25</v>
      </c>
      <c r="H40" s="133" t="s">
        <v>25</v>
      </c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4"/>
    </row>
    <row r="41" spans="1:20" ht="13.5" customHeight="1">
      <c r="A41" s="116"/>
      <c r="B41" s="260" t="s">
        <v>27</v>
      </c>
      <c r="C41" s="260"/>
      <c r="D41" s="260"/>
      <c r="E41" s="101"/>
      <c r="F41" s="108">
        <v>39139</v>
      </c>
      <c r="G41" s="108">
        <v>39139</v>
      </c>
      <c r="H41" s="108">
        <v>39140</v>
      </c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9"/>
    </row>
    <row r="42" spans="1:20" ht="11.25" thickBot="1">
      <c r="A42" s="117"/>
      <c r="B42" s="261" t="s">
        <v>28</v>
      </c>
      <c r="C42" s="261"/>
      <c r="D42" s="261"/>
      <c r="E42" s="110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M27" sqref="M26:M27"/>
    </sheetView>
  </sheetViews>
  <sheetFormatPr defaultColWidth="8.875" defaultRowHeight="13.5" customHeight="1"/>
  <cols>
    <col min="1" max="1" width="8.125" style="71" customWidth="1"/>
    <col min="2" max="2" width="13.375" style="79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4" t="s">
        <v>130</v>
      </c>
      <c r="B2" s="245"/>
      <c r="C2" s="286" t="str">
        <f>TestCaseList!E11</f>
        <v>ST01</v>
      </c>
      <c r="D2" s="298"/>
      <c r="E2" s="299"/>
      <c r="F2" s="249" t="s">
        <v>103</v>
      </c>
      <c r="G2" s="249"/>
      <c r="H2" s="249"/>
      <c r="I2" s="249"/>
      <c r="J2" s="249"/>
      <c r="K2" s="249"/>
      <c r="L2" s="283" t="str">
        <f>TestCaseList!D15</f>
        <v>updateOrder(data)</v>
      </c>
      <c r="M2" s="284"/>
      <c r="N2" s="284"/>
      <c r="O2" s="284"/>
      <c r="P2" s="284"/>
      <c r="Q2" s="284"/>
      <c r="R2" s="284"/>
      <c r="S2" s="284"/>
      <c r="T2" s="285"/>
      <c r="V2" s="73"/>
    </row>
    <row r="3" spans="1:23" ht="13.5" customHeight="1">
      <c r="A3" s="256" t="s">
        <v>131</v>
      </c>
      <c r="B3" s="257"/>
      <c r="C3" s="289" t="s">
        <v>134</v>
      </c>
      <c r="D3" s="290"/>
      <c r="E3" s="291"/>
      <c r="F3" s="278" t="s">
        <v>135</v>
      </c>
      <c r="G3" s="278"/>
      <c r="H3" s="278"/>
      <c r="I3" s="278"/>
      <c r="J3" s="278"/>
      <c r="K3" s="278"/>
      <c r="L3" s="290"/>
      <c r="M3" s="290"/>
      <c r="N3" s="290"/>
      <c r="O3" s="74"/>
      <c r="P3" s="74"/>
      <c r="Q3" s="74"/>
      <c r="R3" s="74"/>
      <c r="S3" s="74"/>
      <c r="T3" s="75"/>
    </row>
    <row r="4" spans="1:23" ht="13.5" customHeight="1">
      <c r="A4" s="256" t="s">
        <v>132</v>
      </c>
      <c r="B4" s="257"/>
      <c r="C4" s="292">
        <v>9</v>
      </c>
      <c r="D4" s="293"/>
      <c r="E4" s="76"/>
      <c r="F4" s="278" t="s">
        <v>136</v>
      </c>
      <c r="G4" s="278"/>
      <c r="H4" s="278"/>
      <c r="I4" s="278"/>
      <c r="J4" s="278"/>
      <c r="K4" s="278"/>
      <c r="L4" s="279">
        <f xml:space="preserve"> IF(TestCaseList!E6&lt;&gt;"N/A",SUM(C4*TestCaseList!E6/1000,- O7),"N/A")</f>
        <v>-14.28</v>
      </c>
      <c r="M4" s="259"/>
      <c r="N4" s="259"/>
      <c r="O4" s="259"/>
      <c r="P4" s="259"/>
      <c r="Q4" s="259"/>
      <c r="R4" s="259"/>
      <c r="S4" s="259"/>
      <c r="T4" s="280"/>
      <c r="V4" s="73"/>
    </row>
    <row r="5" spans="1:23" ht="13.5" customHeight="1">
      <c r="A5" s="256" t="s">
        <v>133</v>
      </c>
      <c r="B5" s="257"/>
      <c r="C5" s="294" t="s">
        <v>34</v>
      </c>
      <c r="D5" s="294"/>
      <c r="E5" s="294"/>
      <c r="F5" s="295"/>
      <c r="G5" s="295"/>
      <c r="H5" s="295"/>
      <c r="I5" s="295"/>
      <c r="J5" s="295"/>
      <c r="K5" s="295"/>
      <c r="L5" s="294"/>
      <c r="M5" s="294"/>
      <c r="N5" s="294"/>
      <c r="O5" s="294"/>
      <c r="P5" s="294"/>
      <c r="Q5" s="294"/>
      <c r="R5" s="294"/>
      <c r="S5" s="294"/>
      <c r="T5" s="294"/>
    </row>
    <row r="6" spans="1:23" ht="13.5" customHeight="1">
      <c r="A6" s="267" t="s">
        <v>137</v>
      </c>
      <c r="B6" s="267"/>
      <c r="C6" s="277" t="s">
        <v>138</v>
      </c>
      <c r="D6" s="277"/>
      <c r="E6" s="277"/>
      <c r="F6" s="277" t="s">
        <v>114</v>
      </c>
      <c r="G6" s="277"/>
      <c r="H6" s="277"/>
      <c r="I6" s="277"/>
      <c r="J6" s="277"/>
      <c r="K6" s="277"/>
      <c r="L6" s="270" t="s">
        <v>35</v>
      </c>
      <c r="M6" s="270"/>
      <c r="N6" s="270"/>
      <c r="O6" s="273" t="s">
        <v>139</v>
      </c>
      <c r="P6" s="273"/>
      <c r="Q6" s="273"/>
      <c r="R6" s="273"/>
      <c r="S6" s="273"/>
      <c r="T6" s="273"/>
      <c r="V6" s="73"/>
    </row>
    <row r="7" spans="1:23" ht="13.5" customHeight="1" thickBot="1">
      <c r="A7" s="255">
        <f>COUNTIF(F40:HQ40,"P")</f>
        <v>12</v>
      </c>
      <c r="B7" s="254"/>
      <c r="C7" s="251">
        <f>COUNTIF(F40:HQ40,"F")</f>
        <v>2</v>
      </c>
      <c r="D7" s="252"/>
      <c r="E7" s="254"/>
      <c r="F7" s="251">
        <f>SUM(O7,- A7,- C7)</f>
        <v>1</v>
      </c>
      <c r="G7" s="252"/>
      <c r="H7" s="252"/>
      <c r="I7" s="252"/>
      <c r="J7" s="252"/>
      <c r="K7" s="253"/>
      <c r="L7" s="77">
        <f>COUNTIF(E39:HQ39,"N")</f>
        <v>12</v>
      </c>
      <c r="M7" s="77">
        <f>COUNTIF(E39:HQ39,"A")</f>
        <v>2</v>
      </c>
      <c r="N7" s="77">
        <f>COUNTIF(E39:HQ39,"B")</f>
        <v>1</v>
      </c>
      <c r="O7" s="271">
        <f>COUNTA(E9:HT9)</f>
        <v>15</v>
      </c>
      <c r="P7" s="252"/>
      <c r="Q7" s="252"/>
      <c r="R7" s="252"/>
      <c r="S7" s="252"/>
      <c r="T7" s="272"/>
      <c r="U7" s="78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5</v>
      </c>
      <c r="G9" s="140" t="s">
        <v>6</v>
      </c>
      <c r="H9" s="140" t="s">
        <v>7</v>
      </c>
      <c r="I9" s="140" t="s">
        <v>8</v>
      </c>
      <c r="J9" s="140" t="s">
        <v>9</v>
      </c>
      <c r="K9" s="140" t="s">
        <v>10</v>
      </c>
      <c r="L9" s="140" t="s">
        <v>11</v>
      </c>
      <c r="M9" s="140" t="s">
        <v>12</v>
      </c>
      <c r="N9" s="140" t="s">
        <v>13</v>
      </c>
      <c r="O9" s="140" t="s">
        <v>14</v>
      </c>
      <c r="P9" s="140" t="s">
        <v>15</v>
      </c>
      <c r="Q9" s="140" t="s">
        <v>16</v>
      </c>
      <c r="R9" s="140" t="s">
        <v>17</v>
      </c>
      <c r="S9" s="140" t="s">
        <v>18</v>
      </c>
      <c r="T9" s="141" t="s">
        <v>19</v>
      </c>
      <c r="U9" s="80"/>
      <c r="V9" s="81"/>
      <c r="W9" s="82"/>
    </row>
    <row r="10" spans="1:23" ht="13.5" customHeight="1">
      <c r="A10" s="113" t="s">
        <v>141</v>
      </c>
      <c r="B10" s="118" t="s">
        <v>36</v>
      </c>
      <c r="C10" s="119"/>
      <c r="D10" s="120"/>
      <c r="E10" s="86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3"/>
      <c r="C11" s="84"/>
      <c r="D11" s="85"/>
      <c r="E11" s="86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3"/>
    </row>
    <row r="12" spans="1:23" ht="13.5" customHeight="1">
      <c r="A12" s="114"/>
      <c r="B12" s="83"/>
      <c r="C12" s="84"/>
      <c r="D12" s="85"/>
      <c r="E12" s="86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3"/>
      <c r="C13" s="84"/>
      <c r="D13" s="85"/>
      <c r="E13" s="87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3" t="s">
        <v>37</v>
      </c>
      <c r="C14" s="84"/>
      <c r="D14" s="85"/>
      <c r="E14" s="159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3"/>
      <c r="C15" s="84"/>
      <c r="D15" s="85"/>
      <c r="E15" s="159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3"/>
      <c r="C16" s="84"/>
      <c r="D16" s="85"/>
      <c r="E16" s="159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3"/>
      <c r="C17" s="84"/>
      <c r="D17" s="85"/>
      <c r="E17" s="159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3" t="s">
        <v>38</v>
      </c>
      <c r="C18" s="84"/>
      <c r="D18" s="85"/>
      <c r="E18" s="159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3"/>
      <c r="C19" s="84"/>
      <c r="D19" s="266"/>
      <c r="E19" s="266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3"/>
      <c r="C20" s="84"/>
      <c r="D20" s="85"/>
      <c r="E20" s="159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3"/>
      <c r="C21" s="84"/>
      <c r="D21" s="85"/>
      <c r="E21" s="159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3"/>
      <c r="C22" s="84"/>
      <c r="D22" s="85"/>
      <c r="E22" s="15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3"/>
      <c r="C23" s="84"/>
      <c r="D23" s="85"/>
      <c r="E23" s="15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3"/>
      <c r="C24" s="84"/>
      <c r="D24" s="85"/>
      <c r="E24" s="159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3"/>
      <c r="C25" s="84"/>
      <c r="D25" s="85"/>
      <c r="E25" s="159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3"/>
      <c r="C26" s="84"/>
      <c r="D26" s="85"/>
      <c r="E26" s="159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3"/>
      <c r="C27" s="84"/>
      <c r="D27" s="85"/>
      <c r="E27" s="159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3"/>
      <c r="C28" s="84"/>
      <c r="D28" s="85"/>
      <c r="E28" s="159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3"/>
      <c r="C29" s="84"/>
      <c r="D29" s="85"/>
      <c r="E29" s="159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89"/>
      <c r="C30" s="90"/>
      <c r="D30" s="91"/>
      <c r="E30" s="92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142</v>
      </c>
      <c r="B31" s="93" t="s">
        <v>39</v>
      </c>
      <c r="C31" s="94"/>
      <c r="D31" s="95"/>
      <c r="E31" s="96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0"/>
      <c r="C32" s="97"/>
      <c r="D32" s="98"/>
      <c r="E32" s="157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0"/>
      <c r="C33" s="128"/>
      <c r="D33" s="98"/>
      <c r="E33" s="101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0" t="s">
        <v>40</v>
      </c>
      <c r="C34" s="128"/>
      <c r="D34" s="98"/>
      <c r="E34" s="101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0"/>
      <c r="C35" s="128"/>
      <c r="D35" s="98"/>
      <c r="E35" s="101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0" t="s">
        <v>41</v>
      </c>
      <c r="C36" s="128"/>
      <c r="D36" s="98"/>
      <c r="E36" s="101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0"/>
      <c r="C37" s="128"/>
      <c r="D37" s="98"/>
      <c r="E37" s="101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2"/>
      <c r="C38" s="103"/>
      <c r="D38" s="104"/>
      <c r="E38" s="105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143</v>
      </c>
      <c r="B39" s="262" t="s">
        <v>20</v>
      </c>
      <c r="C39" s="262"/>
      <c r="D39" s="262"/>
      <c r="E39" s="158"/>
      <c r="F39" s="131" t="s">
        <v>21</v>
      </c>
      <c r="G39" s="131" t="s">
        <v>21</v>
      </c>
      <c r="H39" s="131" t="s">
        <v>21</v>
      </c>
      <c r="I39" s="131" t="s">
        <v>21</v>
      </c>
      <c r="J39" s="131" t="s">
        <v>21</v>
      </c>
      <c r="K39" s="131" t="s">
        <v>22</v>
      </c>
      <c r="L39" s="131" t="s">
        <v>23</v>
      </c>
      <c r="M39" s="131" t="s">
        <v>21</v>
      </c>
      <c r="N39" s="131" t="s">
        <v>21</v>
      </c>
      <c r="O39" s="131" t="s">
        <v>21</v>
      </c>
      <c r="P39" s="131" t="s">
        <v>21</v>
      </c>
      <c r="Q39" s="131" t="s">
        <v>21</v>
      </c>
      <c r="R39" s="131" t="s">
        <v>23</v>
      </c>
      <c r="S39" s="131" t="s">
        <v>21</v>
      </c>
      <c r="T39" s="132" t="s">
        <v>21</v>
      </c>
    </row>
    <row r="40" spans="1:20" ht="13.5" customHeight="1">
      <c r="A40" s="116"/>
      <c r="B40" s="250" t="s">
        <v>24</v>
      </c>
      <c r="C40" s="250"/>
      <c r="D40" s="250"/>
      <c r="E40" s="107"/>
      <c r="F40" s="133" t="s">
        <v>25</v>
      </c>
      <c r="G40" s="133" t="s">
        <v>25</v>
      </c>
      <c r="H40" s="133" t="s">
        <v>25</v>
      </c>
      <c r="I40" s="133" t="s">
        <v>25</v>
      </c>
      <c r="J40" s="133" t="s">
        <v>25</v>
      </c>
      <c r="K40" s="133" t="s">
        <v>26</v>
      </c>
      <c r="L40" s="133" t="s">
        <v>26</v>
      </c>
      <c r="M40" s="133" t="s">
        <v>25</v>
      </c>
      <c r="N40" s="133" t="s">
        <v>25</v>
      </c>
      <c r="O40" s="133" t="s">
        <v>25</v>
      </c>
      <c r="P40" s="133" t="s">
        <v>25</v>
      </c>
      <c r="Q40" s="133" t="s">
        <v>25</v>
      </c>
      <c r="R40" s="133"/>
      <c r="S40" s="133" t="s">
        <v>25</v>
      </c>
      <c r="T40" s="134" t="s">
        <v>25</v>
      </c>
    </row>
    <row r="41" spans="1:20" ht="13.5" customHeight="1">
      <c r="A41" s="116"/>
      <c r="B41" s="260" t="s">
        <v>27</v>
      </c>
      <c r="C41" s="260"/>
      <c r="D41" s="260"/>
      <c r="E41" s="101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61" t="s">
        <v>28</v>
      </c>
      <c r="C42" s="261"/>
      <c r="D42" s="261"/>
      <c r="E42" s="110"/>
      <c r="F42" s="111"/>
      <c r="G42" s="111"/>
      <c r="H42" s="111"/>
      <c r="I42" s="111"/>
      <c r="J42" s="111"/>
      <c r="K42" s="111" t="s">
        <v>29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A12" sqref="A12:E12"/>
    </sheetView>
  </sheetViews>
  <sheetFormatPr defaultColWidth="8.875" defaultRowHeight="12.75"/>
  <cols>
    <col min="1" max="1" width="21.375" style="156" customWidth="1"/>
    <col min="2" max="2" width="10" style="146" customWidth="1"/>
    <col min="3" max="3" width="14.375" style="146" customWidth="1"/>
    <col min="4" max="4" width="8" style="146" customWidth="1"/>
    <col min="5" max="5" width="38" style="146" customWidth="1"/>
    <col min="6" max="6" width="48.125" style="146" customWidth="1"/>
    <col min="7" max="16384" width="8.875" style="146"/>
  </cols>
  <sheetData>
    <row r="2" spans="1:6" s="143" customFormat="1" ht="75.75" customHeight="1">
      <c r="A2" s="142"/>
      <c r="B2" s="219" t="s">
        <v>98</v>
      </c>
      <c r="C2" s="219"/>
      <c r="D2" s="219"/>
      <c r="E2" s="219"/>
      <c r="F2" s="219"/>
    </row>
    <row r="3" spans="1:6">
      <c r="A3" s="144"/>
      <c r="B3" s="145"/>
      <c r="E3" s="147"/>
    </row>
    <row r="4" spans="1:6" ht="14.25" customHeight="1">
      <c r="A4" s="163" t="s">
        <v>87</v>
      </c>
      <c r="B4" s="220" t="s">
        <v>157</v>
      </c>
      <c r="C4" s="220"/>
      <c r="D4" s="220"/>
      <c r="E4" s="163" t="s">
        <v>86</v>
      </c>
      <c r="F4" s="178" t="s">
        <v>156</v>
      </c>
    </row>
    <row r="5" spans="1:6" ht="14.25" customHeight="1">
      <c r="A5" s="163" t="s">
        <v>88</v>
      </c>
      <c r="B5" s="220" t="s">
        <v>158</v>
      </c>
      <c r="C5" s="220"/>
      <c r="D5" s="220"/>
      <c r="E5" s="163" t="s">
        <v>89</v>
      </c>
      <c r="F5" s="178" t="s">
        <v>123</v>
      </c>
    </row>
    <row r="6" spans="1:6" ht="15.75" customHeight="1">
      <c r="A6" s="221" t="s">
        <v>90</v>
      </c>
      <c r="B6" s="222" t="s">
        <v>122</v>
      </c>
      <c r="C6" s="222"/>
      <c r="D6" s="222"/>
      <c r="E6" s="163" t="s">
        <v>91</v>
      </c>
      <c r="F6" s="189">
        <v>42254</v>
      </c>
    </row>
    <row r="7" spans="1:6" ht="13.5" customHeight="1">
      <c r="A7" s="221"/>
      <c r="B7" s="222"/>
      <c r="C7" s="222"/>
      <c r="D7" s="222"/>
      <c r="E7" s="163" t="s">
        <v>92</v>
      </c>
      <c r="F7" s="179" t="s">
        <v>124</v>
      </c>
    </row>
    <row r="8" spans="1:6">
      <c r="A8" s="148"/>
      <c r="B8" s="149"/>
      <c r="C8" s="150"/>
      <c r="D8" s="150"/>
      <c r="E8" s="151"/>
      <c r="F8" s="152"/>
    </row>
    <row r="9" spans="1:6">
      <c r="A9" s="146"/>
      <c r="B9" s="153"/>
      <c r="C9" s="153"/>
      <c r="D9" s="153"/>
      <c r="E9" s="153"/>
    </row>
    <row r="10" spans="1:6">
      <c r="A10" s="164" t="s">
        <v>93</v>
      </c>
      <c r="B10" s="165"/>
      <c r="C10" s="165"/>
      <c r="D10" s="165"/>
      <c r="E10" s="165"/>
      <c r="F10" s="165"/>
    </row>
    <row r="11" spans="1:6" s="154" customFormat="1">
      <c r="A11" s="166" t="s">
        <v>94</v>
      </c>
      <c r="B11" s="167" t="s">
        <v>92</v>
      </c>
      <c r="C11" s="167" t="s">
        <v>95</v>
      </c>
      <c r="D11" s="167" t="s">
        <v>1</v>
      </c>
      <c r="E11" s="167" t="s">
        <v>96</v>
      </c>
      <c r="F11" s="168" t="s">
        <v>97</v>
      </c>
    </row>
    <row r="12" spans="1:6" s="155" customFormat="1" ht="26.25" customHeight="1">
      <c r="A12" s="190">
        <v>42254</v>
      </c>
      <c r="B12" s="180" t="s">
        <v>125</v>
      </c>
      <c r="C12" s="181" t="s">
        <v>128</v>
      </c>
      <c r="D12" s="181" t="s">
        <v>126</v>
      </c>
      <c r="E12" s="191" t="s">
        <v>129</v>
      </c>
      <c r="F12" s="188"/>
    </row>
    <row r="13" spans="1:6" s="155" customFormat="1" ht="21.75" customHeight="1">
      <c r="A13" s="182"/>
      <c r="B13" s="180"/>
      <c r="C13" s="181"/>
      <c r="D13" s="181"/>
      <c r="E13" s="181"/>
      <c r="F13" s="183"/>
    </row>
    <row r="14" spans="1:6" s="155" customFormat="1" ht="19.5" customHeight="1">
      <c r="A14" s="182"/>
      <c r="B14" s="180"/>
      <c r="C14" s="181"/>
      <c r="D14" s="181"/>
      <c r="E14" s="181"/>
      <c r="F14" s="183"/>
    </row>
    <row r="15" spans="1:6" s="155" customFormat="1" ht="21.75" customHeight="1">
      <c r="A15" s="182"/>
      <c r="B15" s="180"/>
      <c r="C15" s="181"/>
      <c r="D15" s="181"/>
      <c r="E15" s="181"/>
      <c r="F15" s="183"/>
    </row>
    <row r="16" spans="1:6" s="155" customFormat="1" ht="19.5" customHeight="1">
      <c r="A16" s="182"/>
      <c r="B16" s="180"/>
      <c r="C16" s="181"/>
      <c r="D16" s="181"/>
      <c r="E16" s="181"/>
      <c r="F16" s="183"/>
    </row>
    <row r="17" spans="1:6" s="155" customFormat="1" ht="21.75" customHeight="1">
      <c r="A17" s="182"/>
      <c r="B17" s="180"/>
      <c r="C17" s="181"/>
      <c r="D17" s="181"/>
      <c r="E17" s="181"/>
      <c r="F17" s="183"/>
    </row>
    <row r="18" spans="1:6" s="155" customFormat="1" ht="19.5" customHeight="1">
      <c r="A18" s="184"/>
      <c r="B18" s="185"/>
      <c r="C18" s="186"/>
      <c r="D18" s="186"/>
      <c r="E18" s="186"/>
      <c r="F18" s="18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D18" sqref="D18"/>
    </sheetView>
  </sheetViews>
  <sheetFormatPr defaultColWidth="8.875" defaultRowHeight="12.75"/>
  <cols>
    <col min="1" max="1" width="7.125" style="33" customWidth="1"/>
    <col min="2" max="2" width="14.625" style="33" customWidth="1"/>
    <col min="3" max="3" width="19" style="33" customWidth="1"/>
    <col min="4" max="4" width="40" style="3" bestFit="1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69" t="s">
        <v>99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24" t="s">
        <v>100</v>
      </c>
      <c r="B4" s="224"/>
      <c r="C4" s="224"/>
      <c r="D4" s="224"/>
      <c r="E4" s="225" t="str">
        <f>Cover!B4</f>
        <v>KarryWell</v>
      </c>
      <c r="F4" s="226"/>
      <c r="G4" s="226"/>
      <c r="H4" s="227"/>
    </row>
    <row r="5" spans="1:8" ht="14.25" customHeight="1">
      <c r="A5" s="224" t="s">
        <v>85</v>
      </c>
      <c r="B5" s="224"/>
      <c r="C5" s="224"/>
      <c r="D5" s="224"/>
      <c r="E5" s="225" t="str">
        <f>Cover!B5</f>
        <v>KW</v>
      </c>
      <c r="F5" s="226"/>
      <c r="G5" s="226"/>
      <c r="H5" s="227"/>
    </row>
    <row r="6" spans="1:8" ht="14.25" customHeight="1">
      <c r="A6" s="231" t="s">
        <v>101</v>
      </c>
      <c r="B6" s="232"/>
      <c r="C6" s="232"/>
      <c r="D6" s="233"/>
      <c r="E6" s="192">
        <v>80</v>
      </c>
      <c r="F6" s="193"/>
      <c r="G6" s="193"/>
      <c r="H6" s="194"/>
    </row>
    <row r="7" spans="1:8" s="8" customFormat="1" ht="12.75" customHeight="1">
      <c r="A7" s="223" t="s">
        <v>102</v>
      </c>
      <c r="B7" s="223"/>
      <c r="C7" s="223"/>
      <c r="D7" s="223"/>
      <c r="E7" s="228" t="s">
        <v>140</v>
      </c>
      <c r="F7" s="229"/>
      <c r="G7" s="229"/>
      <c r="H7" s="230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2</v>
      </c>
      <c r="B10" s="17" t="s">
        <v>104</v>
      </c>
      <c r="C10" s="18" t="s">
        <v>105</v>
      </c>
      <c r="D10" s="19" t="s">
        <v>146</v>
      </c>
      <c r="E10" s="20" t="s">
        <v>109</v>
      </c>
      <c r="F10" s="19" t="s">
        <v>106</v>
      </c>
      <c r="G10" s="21" t="s">
        <v>107</v>
      </c>
      <c r="H10" s="22" t="s">
        <v>108</v>
      </c>
    </row>
    <row r="11" spans="1:8" ht="13.5">
      <c r="A11" s="52">
        <v>1</v>
      </c>
      <c r="B11" s="24"/>
      <c r="C11" s="24" t="s">
        <v>127</v>
      </c>
      <c r="D11" s="198" t="s">
        <v>161</v>
      </c>
      <c r="E11" s="25" t="s">
        <v>165</v>
      </c>
      <c r="F11" s="201" t="s">
        <v>165</v>
      </c>
      <c r="G11" s="26"/>
      <c r="H11" s="27"/>
    </row>
    <row r="12" spans="1:8" ht="13.5">
      <c r="A12" s="52">
        <v>2</v>
      </c>
      <c r="B12" s="24"/>
      <c r="C12" s="24"/>
      <c r="D12" s="218" t="s">
        <v>160</v>
      </c>
      <c r="E12" s="25" t="s">
        <v>166</v>
      </c>
      <c r="F12" s="201" t="s">
        <v>166</v>
      </c>
      <c r="G12" s="26"/>
      <c r="H12" s="27"/>
    </row>
    <row r="13" spans="1:8" ht="13.5">
      <c r="A13" s="52">
        <v>3</v>
      </c>
      <c r="B13" s="24"/>
      <c r="C13" s="24"/>
      <c r="D13" s="218" t="s">
        <v>159</v>
      </c>
      <c r="E13" s="25" t="s">
        <v>167</v>
      </c>
      <c r="F13" s="201" t="s">
        <v>167</v>
      </c>
      <c r="G13" s="26"/>
      <c r="H13" s="27"/>
    </row>
    <row r="14" spans="1:8" ht="13.5">
      <c r="A14" s="52">
        <v>4</v>
      </c>
      <c r="B14" s="24"/>
      <c r="C14" s="24"/>
      <c r="D14" s="199" t="s">
        <v>177</v>
      </c>
      <c r="E14" s="25" t="s">
        <v>168</v>
      </c>
      <c r="F14" s="201" t="s">
        <v>168</v>
      </c>
      <c r="G14" s="26"/>
      <c r="H14" s="27"/>
    </row>
    <row r="15" spans="1:8" ht="13.5">
      <c r="A15" s="52">
        <v>5</v>
      </c>
      <c r="B15" s="24"/>
      <c r="C15" s="24"/>
      <c r="D15" s="199" t="s">
        <v>178</v>
      </c>
      <c r="E15" s="25" t="s">
        <v>169</v>
      </c>
      <c r="F15" s="201" t="s">
        <v>169</v>
      </c>
      <c r="G15" s="26"/>
      <c r="H15" s="27"/>
    </row>
    <row r="16" spans="1:8" ht="13.5">
      <c r="A16" s="52">
        <v>6</v>
      </c>
      <c r="B16" s="24"/>
      <c r="C16" s="24"/>
      <c r="D16" s="199" t="s">
        <v>179</v>
      </c>
      <c r="E16" s="25" t="s">
        <v>170</v>
      </c>
      <c r="F16" s="201" t="s">
        <v>170</v>
      </c>
      <c r="G16" s="28"/>
      <c r="H16" s="27"/>
    </row>
    <row r="17" spans="1:8" ht="13.5">
      <c r="A17" s="52">
        <v>7</v>
      </c>
      <c r="B17" s="24"/>
      <c r="C17" s="24"/>
      <c r="D17" s="218" t="s">
        <v>162</v>
      </c>
      <c r="E17" s="25" t="s">
        <v>171</v>
      </c>
      <c r="F17" s="201" t="s">
        <v>171</v>
      </c>
      <c r="G17" s="28"/>
      <c r="H17" s="27"/>
    </row>
    <row r="18" spans="1:8" ht="13.5">
      <c r="A18" s="52">
        <v>8</v>
      </c>
      <c r="B18" s="24"/>
      <c r="C18" s="24"/>
      <c r="D18" s="199" t="s">
        <v>163</v>
      </c>
      <c r="E18" s="25" t="s">
        <v>172</v>
      </c>
      <c r="F18" s="201" t="s">
        <v>172</v>
      </c>
      <c r="G18" s="28"/>
      <c r="H18" s="27"/>
    </row>
    <row r="19" spans="1:8" ht="13.5">
      <c r="A19" s="52">
        <v>9</v>
      </c>
      <c r="B19" s="24"/>
      <c r="C19" s="24"/>
      <c r="D19" s="199" t="s">
        <v>164</v>
      </c>
      <c r="E19" s="25" t="s">
        <v>173</v>
      </c>
      <c r="F19" s="201" t="s">
        <v>173</v>
      </c>
      <c r="H19" s="27"/>
    </row>
    <row r="20" spans="1:8" ht="13.5">
      <c r="A20" s="52">
        <v>10</v>
      </c>
      <c r="B20" s="24"/>
      <c r="C20" s="24"/>
      <c r="D20" s="199" t="s">
        <v>180</v>
      </c>
      <c r="E20" s="25" t="s">
        <v>181</v>
      </c>
      <c r="F20" s="201" t="s">
        <v>181</v>
      </c>
      <c r="G20" s="28"/>
      <c r="H20" s="27"/>
    </row>
    <row r="21" spans="1:8">
      <c r="A21" s="52"/>
      <c r="B21" s="24"/>
      <c r="C21" s="24"/>
      <c r="D21" s="199"/>
      <c r="E21" s="25"/>
      <c r="F21" s="28"/>
      <c r="G21" s="28"/>
      <c r="H21" s="27"/>
    </row>
    <row r="22" spans="1:8">
      <c r="A22" s="52"/>
      <c r="B22" s="24"/>
      <c r="C22" s="24"/>
      <c r="D22" s="199"/>
      <c r="E22" s="25"/>
      <c r="F22" s="28"/>
      <c r="H22" s="27"/>
    </row>
    <row r="23" spans="1:8">
      <c r="A23" s="52"/>
      <c r="B23" s="24"/>
      <c r="C23" s="24"/>
      <c r="D23" s="199"/>
      <c r="E23" s="25"/>
      <c r="F23" s="28"/>
      <c r="H23" s="27"/>
    </row>
    <row r="24" spans="1:8">
      <c r="A24" s="53"/>
      <c r="B24" s="29"/>
      <c r="C24" s="29"/>
      <c r="D24" s="200"/>
      <c r="E24" s="30"/>
      <c r="F24" s="31"/>
      <c r="G24" s="31"/>
      <c r="H24" s="32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'ST01'!A1" display="ST01"/>
    <hyperlink ref="F12" location="'ST02'!A1" display="ST02"/>
    <hyperlink ref="F13" location="'ST03'!A1" display="ST03"/>
    <hyperlink ref="F18" location="'ST08'!Print_Area" display="ST08"/>
    <hyperlink ref="F14" location="'ST04'!Print_Area" display="ST04"/>
    <hyperlink ref="F15" location="'ST05'!Print_Area" display="ST05"/>
    <hyperlink ref="F16" location="'ST06'!Print_Area" display="ST06"/>
    <hyperlink ref="F17" location="'ST07'!Print_Area" display="ST07"/>
    <hyperlink ref="F19" location="'ST09'!Print_Area" display="ST09"/>
    <hyperlink ref="F20" location="'ST10'!Print_Area" display="ST10"/>
  </hyperlinks>
  <pageMargins left="0.65" right="0.65" top="0.75" bottom="0.75" header="0.5" footer="0.5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zoomScale="125" zoomScaleNormal="125" zoomScalePageLayoutView="125" workbookViewId="0">
      <selection activeCell="F6" sqref="F6:I6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35" t="s">
        <v>110</v>
      </c>
      <c r="B2" s="235"/>
      <c r="C2" s="235"/>
      <c r="D2" s="235"/>
      <c r="E2" s="235"/>
      <c r="F2" s="235"/>
      <c r="G2" s="235"/>
      <c r="H2" s="235"/>
      <c r="I2" s="235"/>
    </row>
    <row r="3" spans="1:14" ht="14.25" customHeight="1">
      <c r="A3" s="34"/>
      <c r="B3" s="35"/>
      <c r="C3" s="35"/>
      <c r="D3" s="35"/>
      <c r="E3" s="35"/>
      <c r="F3" s="35"/>
      <c r="G3" s="35"/>
      <c r="H3" s="35"/>
      <c r="I3" s="36"/>
    </row>
    <row r="4" spans="1:14" ht="13.5" customHeight="1">
      <c r="A4" s="170" t="s">
        <v>87</v>
      </c>
      <c r="B4" s="236" t="str">
        <f>Cover!B4</f>
        <v>KarryWell</v>
      </c>
      <c r="C4" s="236"/>
      <c r="D4" s="237" t="s">
        <v>86</v>
      </c>
      <c r="E4" s="237"/>
      <c r="F4" s="238" t="s">
        <v>156</v>
      </c>
      <c r="G4" s="239"/>
      <c r="H4" s="239"/>
      <c r="I4" s="240"/>
    </row>
    <row r="5" spans="1:14" ht="13.5" customHeight="1">
      <c r="A5" s="170" t="s">
        <v>88</v>
      </c>
      <c r="B5" s="236" t="str">
        <f>Cover!B5</f>
        <v>KW</v>
      </c>
      <c r="C5" s="236"/>
      <c r="D5" s="237" t="s">
        <v>89</v>
      </c>
      <c r="E5" s="237"/>
      <c r="F5" s="238"/>
      <c r="G5" s="239"/>
      <c r="H5" s="239"/>
      <c r="I5" s="240"/>
    </row>
    <row r="6" spans="1:14" ht="12.75" customHeight="1">
      <c r="A6" s="171" t="s">
        <v>90</v>
      </c>
      <c r="B6" s="236" t="str">
        <f>B5&amp;"_"&amp;"Test Report"&amp;"_"&amp;"vx.x"</f>
        <v>KW_Test Report_vx.x</v>
      </c>
      <c r="C6" s="236"/>
      <c r="D6" s="237" t="s">
        <v>91</v>
      </c>
      <c r="E6" s="237"/>
      <c r="F6" s="241" t="s">
        <v>0</v>
      </c>
      <c r="G6" s="242"/>
      <c r="H6" s="242"/>
      <c r="I6" s="243"/>
    </row>
    <row r="7" spans="1:14" ht="15.75" customHeight="1">
      <c r="A7" s="171" t="s">
        <v>111</v>
      </c>
      <c r="B7" s="234" t="s">
        <v>3</v>
      </c>
      <c r="C7" s="234"/>
      <c r="D7" s="234"/>
      <c r="E7" s="234"/>
      <c r="F7" s="234"/>
      <c r="G7" s="234"/>
      <c r="H7" s="234"/>
      <c r="I7" s="234"/>
    </row>
    <row r="8" spans="1:14" ht="14.25" customHeight="1">
      <c r="A8" s="37"/>
      <c r="B8" s="38"/>
      <c r="C8" s="35"/>
      <c r="D8" s="35"/>
      <c r="E8" s="35"/>
      <c r="F8" s="35"/>
      <c r="G8" s="35"/>
      <c r="H8" s="35"/>
      <c r="I8" s="36"/>
    </row>
    <row r="9" spans="1:14">
      <c r="A9" s="37"/>
      <c r="B9" s="38"/>
      <c r="C9" s="35"/>
      <c r="D9" s="35"/>
      <c r="E9" s="35"/>
      <c r="F9" s="35"/>
      <c r="G9" s="35"/>
      <c r="H9" s="35"/>
      <c r="I9" s="36"/>
    </row>
    <row r="10" spans="1:14">
      <c r="A10" s="39"/>
      <c r="B10" s="39"/>
      <c r="C10" s="39"/>
      <c r="D10" s="39"/>
      <c r="E10" s="39"/>
      <c r="F10" s="39"/>
      <c r="G10" s="39"/>
      <c r="H10" s="39"/>
      <c r="I10" s="39"/>
    </row>
    <row r="11" spans="1:14" ht="14.25" customHeight="1">
      <c r="A11" s="40" t="s">
        <v>2</v>
      </c>
      <c r="B11" s="41" t="s">
        <v>74</v>
      </c>
      <c r="C11" s="172" t="s">
        <v>112</v>
      </c>
      <c r="D11" s="173" t="s">
        <v>113</v>
      </c>
      <c r="E11" s="173" t="s">
        <v>114</v>
      </c>
      <c r="F11" s="42" t="s">
        <v>21</v>
      </c>
      <c r="G11" s="42" t="s">
        <v>23</v>
      </c>
      <c r="H11" s="42" t="s">
        <v>22</v>
      </c>
      <c r="I11" s="174" t="s">
        <v>115</v>
      </c>
    </row>
    <row r="12" spans="1:14" ht="14.25">
      <c r="A12" s="43">
        <v>1</v>
      </c>
      <c r="B12" s="300" t="str">
        <f>TestCaseList!F11</f>
        <v>ST01</v>
      </c>
      <c r="C12" s="44">
        <f>'ST01'!$A$7</f>
        <v>4</v>
      </c>
      <c r="D12" s="44">
        <f>'ST01'!C7</f>
        <v>0</v>
      </c>
      <c r="E12" s="44">
        <f>'ST01'!F7</f>
        <v>0</v>
      </c>
      <c r="F12" s="45">
        <f>'ST01'!L7</f>
        <v>2</v>
      </c>
      <c r="G12" s="44">
        <f>'ST01'!M7</f>
        <v>2</v>
      </c>
      <c r="H12" s="44">
        <f>'ST01'!N7</f>
        <v>0</v>
      </c>
      <c r="I12" s="44">
        <f>'ST01'!O7</f>
        <v>4</v>
      </c>
    </row>
    <row r="13" spans="1:14" ht="14.25">
      <c r="A13" s="43">
        <v>2</v>
      </c>
      <c r="B13" s="301" t="str">
        <f>TestCaseList!E12</f>
        <v>ST02</v>
      </c>
      <c r="C13" s="44">
        <f>'ST02'!$A$7</f>
        <v>18</v>
      </c>
      <c r="D13" s="44">
        <f>'ST02'!$C$7</f>
        <v>0</v>
      </c>
      <c r="E13" s="44">
        <f>'ST02'!$F$7</f>
        <v>0</v>
      </c>
      <c r="F13" s="45">
        <f>'ST02'!$L$7</f>
        <v>4</v>
      </c>
      <c r="G13" s="44">
        <f>'ST02'!$M$7</f>
        <v>14</v>
      </c>
      <c r="H13" s="44">
        <f>'ST02'!$N$7</f>
        <v>0</v>
      </c>
      <c r="I13" s="44">
        <f>'ST02'!$O$7</f>
        <v>18</v>
      </c>
      <c r="K13" s="1">
        <f>'ST02'!$O$7</f>
        <v>18</v>
      </c>
      <c r="L13" s="1">
        <f>'ST02'!$O$7</f>
        <v>18</v>
      </c>
      <c r="M13" s="1">
        <f>'ST02'!$O$7</f>
        <v>18</v>
      </c>
      <c r="N13" s="1">
        <f>'ST02'!$O$7</f>
        <v>18</v>
      </c>
    </row>
    <row r="14" spans="1:14" ht="14.25">
      <c r="A14" s="43">
        <v>3</v>
      </c>
      <c r="B14" s="301" t="str">
        <f>TestCaseList!E13</f>
        <v>ST03</v>
      </c>
      <c r="C14" s="44">
        <f>'ST03'!$A$7</f>
        <v>18</v>
      </c>
      <c r="D14" s="44">
        <f>'ST03'!$C$7</f>
        <v>0</v>
      </c>
      <c r="E14" s="44">
        <f>'ST03'!$F$7</f>
        <v>0</v>
      </c>
      <c r="F14" s="45">
        <f>'ST03'!$L$7</f>
        <v>3</v>
      </c>
      <c r="G14" s="44">
        <f>'ST03'!$M$7</f>
        <v>14</v>
      </c>
      <c r="H14" s="44">
        <f>'ST03'!$N$7</f>
        <v>0</v>
      </c>
      <c r="I14" s="44">
        <f>'ST03'!$O$7</f>
        <v>18</v>
      </c>
    </row>
    <row r="15" spans="1:14" ht="14.25">
      <c r="A15" s="43">
        <v>4</v>
      </c>
      <c r="B15" s="301" t="str">
        <f>TestCaseList!E14</f>
        <v>ST04</v>
      </c>
      <c r="C15" s="44">
        <f>'ST04'!$A$7</f>
        <v>2</v>
      </c>
      <c r="D15" s="44">
        <f>'ST04'!$C$7</f>
        <v>0</v>
      </c>
      <c r="E15" s="44">
        <f>'ST04'!$F$7</f>
        <v>0</v>
      </c>
      <c r="F15" s="45">
        <f>'ST04'!$L$7</f>
        <v>1</v>
      </c>
      <c r="G15" s="44">
        <f>'ST04'!$M$7</f>
        <v>1</v>
      </c>
      <c r="H15" s="44">
        <f>'ST04'!$N$7</f>
        <v>0</v>
      </c>
      <c r="I15" s="44">
        <f>'ST04'!$O$7</f>
        <v>2</v>
      </c>
    </row>
    <row r="16" spans="1:14" ht="14.25">
      <c r="A16" s="43">
        <v>5</v>
      </c>
      <c r="B16" s="300" t="str">
        <f>TestCaseList!F15</f>
        <v>ST05</v>
      </c>
      <c r="C16" s="44">
        <f>'ST05'!$A$7</f>
        <v>2</v>
      </c>
      <c r="D16" s="44">
        <f>'ST05'!$C$7</f>
        <v>0</v>
      </c>
      <c r="E16" s="44">
        <f>'ST05'!$F$7</f>
        <v>0</v>
      </c>
      <c r="F16" s="45">
        <f>'ST05'!$L$7</f>
        <v>1</v>
      </c>
      <c r="G16" s="44">
        <f>'ST05'!$M$7</f>
        <v>1</v>
      </c>
      <c r="H16" s="44">
        <f>'ST05'!$N$7</f>
        <v>0</v>
      </c>
      <c r="I16" s="44">
        <f>'ST05'!$O$7</f>
        <v>2</v>
      </c>
    </row>
    <row r="17" spans="1:9" ht="14.25">
      <c r="A17" s="43">
        <v>6</v>
      </c>
      <c r="B17" s="301" t="str">
        <f>TestCaseList!E16</f>
        <v>ST06</v>
      </c>
      <c r="C17" s="44">
        <f>'ST06'!$A$7</f>
        <v>3</v>
      </c>
      <c r="D17" s="44">
        <f>'ST06'!$C$7</f>
        <v>0</v>
      </c>
      <c r="E17" s="44">
        <f>'ST06'!$F$7</f>
        <v>0</v>
      </c>
      <c r="F17" s="45">
        <f>'ST06'!$L$7</f>
        <v>1</v>
      </c>
      <c r="G17" s="44">
        <f>'ST06'!$M$7</f>
        <v>2</v>
      </c>
      <c r="H17" s="44">
        <f>'ST06'!$N$7</f>
        <v>0</v>
      </c>
      <c r="I17" s="44">
        <f>'ST06'!$O$7</f>
        <v>3</v>
      </c>
    </row>
    <row r="18" spans="1:9" ht="14.25">
      <c r="A18" s="43">
        <v>7</v>
      </c>
      <c r="B18" s="301" t="str">
        <f>TestCaseList!E17</f>
        <v>ST07</v>
      </c>
      <c r="C18" s="44">
        <f>'ST07'!$A$7</f>
        <v>3</v>
      </c>
      <c r="D18" s="44">
        <f>'ST07'!$C$7</f>
        <v>0</v>
      </c>
      <c r="E18" s="44">
        <f>'ST07'!$F$7</f>
        <v>0</v>
      </c>
      <c r="F18" s="45">
        <f>'ST07'!$L$7</f>
        <v>1</v>
      </c>
      <c r="G18" s="44">
        <f>'ST07'!$M$7</f>
        <v>2</v>
      </c>
      <c r="H18" s="44">
        <f>'ST07'!$N$7</f>
        <v>0</v>
      </c>
      <c r="I18" s="44">
        <f>'ST07'!$O$7</f>
        <v>3</v>
      </c>
    </row>
    <row r="19" spans="1:9" ht="14.25">
      <c r="A19" s="43">
        <v>8</v>
      </c>
      <c r="B19" s="301" t="str">
        <f>TestCaseList!E18</f>
        <v>ST08</v>
      </c>
      <c r="C19" s="44">
        <f>'ST08'!$A$7</f>
        <v>3</v>
      </c>
      <c r="D19" s="44">
        <f>'ST08'!$C$7</f>
        <v>0</v>
      </c>
      <c r="E19" s="44">
        <f>'ST08'!$F$7</f>
        <v>0</v>
      </c>
      <c r="F19" s="45">
        <f>'ST08'!$L$7</f>
        <v>1</v>
      </c>
      <c r="G19" s="44">
        <f>'ST08'!$M$7</f>
        <v>2</v>
      </c>
      <c r="H19" s="44">
        <f>'ST08'!$N$7</f>
        <v>0</v>
      </c>
      <c r="I19" s="44">
        <f>'ST08'!$O$7</f>
        <v>3</v>
      </c>
    </row>
    <row r="20" spans="1:9" ht="14.25">
      <c r="A20" s="43">
        <v>9</v>
      </c>
      <c r="B20" s="300" t="str">
        <f>TestCaseList!F19</f>
        <v>ST09</v>
      </c>
      <c r="C20" s="44">
        <f>'ST09'!$A$7</f>
        <v>3</v>
      </c>
      <c r="D20" s="44">
        <f>'ST09'!$C$7</f>
        <v>0</v>
      </c>
      <c r="E20" s="44">
        <f>'ST09'!$F$7</f>
        <v>0</v>
      </c>
      <c r="F20" s="45">
        <f>'ST09'!$L$7</f>
        <v>1</v>
      </c>
      <c r="G20" s="44">
        <f>'ST09'!$M$7</f>
        <v>2</v>
      </c>
      <c r="H20" s="44">
        <f>'ST09'!$N$7</f>
        <v>0</v>
      </c>
      <c r="I20" s="44">
        <f>'ST09'!$O$7</f>
        <v>3</v>
      </c>
    </row>
    <row r="21" spans="1:9" ht="14.25">
      <c r="A21" s="43">
        <v>10</v>
      </c>
      <c r="B21" s="301" t="str">
        <f>TestCaseList!E20</f>
        <v>ST10</v>
      </c>
      <c r="C21" s="44">
        <f>'ST10'!$A$7</f>
        <v>3</v>
      </c>
      <c r="D21" s="44">
        <f>'ST10'!$C$7</f>
        <v>0</v>
      </c>
      <c r="E21" s="44">
        <f>'ST10'!$F$7</f>
        <v>0</v>
      </c>
      <c r="F21" s="45">
        <f>'ST10'!$L$7</f>
        <v>1</v>
      </c>
      <c r="G21" s="44">
        <f>'ST10'!$M$7</f>
        <v>2</v>
      </c>
      <c r="H21" s="44">
        <f>'ST10'!$N$7</f>
        <v>0</v>
      </c>
      <c r="I21" s="44">
        <f>'ST10'!$O$7</f>
        <v>3</v>
      </c>
    </row>
    <row r="22" spans="1:9" ht="14.25">
      <c r="A22" s="43"/>
      <c r="B22" s="54"/>
      <c r="C22" s="44"/>
      <c r="D22" s="44"/>
      <c r="E22" s="44"/>
      <c r="F22" s="45"/>
      <c r="G22" s="44"/>
      <c r="H22" s="44"/>
      <c r="I22" s="44"/>
    </row>
    <row r="23" spans="1:9">
      <c r="A23" s="46"/>
      <c r="B23" s="177" t="s">
        <v>116</v>
      </c>
      <c r="C23" s="47">
        <f t="shared" ref="C23:I23" si="0">SUM(C10:C22)</f>
        <v>59</v>
      </c>
      <c r="D23" s="47">
        <f t="shared" si="0"/>
        <v>0</v>
      </c>
      <c r="E23" s="47">
        <f t="shared" si="0"/>
        <v>0</v>
      </c>
      <c r="F23" s="47">
        <f t="shared" si="0"/>
        <v>16</v>
      </c>
      <c r="G23" s="47">
        <f t="shared" si="0"/>
        <v>42</v>
      </c>
      <c r="H23" s="47">
        <f t="shared" si="0"/>
        <v>0</v>
      </c>
      <c r="I23" s="47">
        <f t="shared" si="0"/>
        <v>59</v>
      </c>
    </row>
    <row r="24" spans="1:9">
      <c r="A24" s="48"/>
      <c r="B24" s="39"/>
      <c r="C24" s="49"/>
      <c r="D24" s="50"/>
      <c r="E24" s="50"/>
      <c r="F24" s="50"/>
      <c r="G24" s="50"/>
      <c r="H24" s="50"/>
      <c r="I24" s="50"/>
    </row>
    <row r="25" spans="1:9" ht="15">
      <c r="A25" s="39"/>
      <c r="B25" s="175" t="s">
        <v>117</v>
      </c>
      <c r="C25" s="39"/>
      <c r="D25" s="176">
        <f>(C23+D23)*100/(I23)</f>
        <v>100</v>
      </c>
      <c r="E25" s="39" t="s">
        <v>4</v>
      </c>
      <c r="F25" s="39"/>
      <c r="G25" s="39"/>
      <c r="H25" s="39"/>
      <c r="I25" s="51"/>
    </row>
    <row r="26" spans="1:9" ht="15">
      <c r="A26" s="39"/>
      <c r="B26" s="175" t="s">
        <v>118</v>
      </c>
      <c r="C26" s="39"/>
      <c r="D26" s="176">
        <f>C23*100/(I23)</f>
        <v>100</v>
      </c>
      <c r="E26" s="39" t="s">
        <v>4</v>
      </c>
      <c r="F26" s="39"/>
      <c r="G26" s="39"/>
      <c r="H26" s="39"/>
      <c r="I26" s="51"/>
    </row>
    <row r="27" spans="1:9" ht="15">
      <c r="B27" s="175" t="s">
        <v>119</v>
      </c>
      <c r="C27" s="39"/>
      <c r="D27" s="176">
        <f>F23*100/I23</f>
        <v>27.118644067796609</v>
      </c>
      <c r="E27" s="39" t="s">
        <v>4</v>
      </c>
    </row>
    <row r="28" spans="1:9" ht="15">
      <c r="B28" s="175" t="s">
        <v>121</v>
      </c>
      <c r="D28" s="176">
        <f>G23*100/I23</f>
        <v>71.186440677966104</v>
      </c>
      <c r="E28" s="39" t="s">
        <v>4</v>
      </c>
    </row>
    <row r="29" spans="1:9" ht="15">
      <c r="B29" s="175" t="s">
        <v>120</v>
      </c>
      <c r="D29" s="176">
        <f>H23*100/I23</f>
        <v>0</v>
      </c>
      <c r="E29" s="39" t="s">
        <v>4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'ST01'!Print_Area" display="'ST01'!Print_Area"/>
    <hyperlink ref="B16" location="'ST05'!Print_Area" display="'ST05'!Print_Area"/>
    <hyperlink ref="B20" location="'ST09'!Print_Area" display="'ST09'!Print_Area"/>
    <hyperlink ref="B13" location="'ST02'!Print_Area" display="'ST02'!Print_Area"/>
    <hyperlink ref="B14" location="'ST03'!Print_Area" display="'ST03'!Print_Area"/>
    <hyperlink ref="B15" location="'ST04'!Print_Area" display="'ST04'!Print_Area"/>
    <hyperlink ref="B17" location="'ST06'!Print_Area" display="'ST06'!Print_Area"/>
    <hyperlink ref="B18" location="'ST07'!Print_Area" display="'ST07'!Print_Area"/>
    <hyperlink ref="B19" location="'ST08'!Print_Area" display="'ST08'!Print_Area"/>
    <hyperlink ref="B21" location="'ST10'!Print_Area" display="'ST10'!Print_Area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topLeftCell="A25" zoomScale="145" zoomScaleNormal="145" zoomScalePageLayoutView="150" workbookViewId="0">
      <selection activeCell="D32" sqref="D32"/>
    </sheetView>
  </sheetViews>
  <sheetFormatPr defaultColWidth="8.875" defaultRowHeight="13.5" customHeight="1"/>
  <cols>
    <col min="1" max="1" width="8.125" style="71" customWidth="1"/>
    <col min="2" max="2" width="13.375" style="79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4" t="s">
        <v>130</v>
      </c>
      <c r="B2" s="245"/>
      <c r="C2" s="246" t="s">
        <v>211</v>
      </c>
      <c r="D2" s="247"/>
      <c r="E2" s="248"/>
      <c r="F2" s="249" t="s">
        <v>103</v>
      </c>
      <c r="G2" s="249"/>
      <c r="H2" s="249"/>
      <c r="I2" s="249"/>
      <c r="J2" s="249"/>
      <c r="K2" s="249"/>
      <c r="L2" s="274" t="str">
        <f>TestCaseList!D11</f>
        <v>getAllOrder (storeid)</v>
      </c>
      <c r="M2" s="275"/>
      <c r="N2" s="275"/>
      <c r="O2" s="275"/>
      <c r="P2" s="275"/>
      <c r="Q2" s="275"/>
      <c r="R2" s="275"/>
      <c r="S2" s="275"/>
      <c r="T2" s="276"/>
      <c r="V2" s="73"/>
    </row>
    <row r="3" spans="1:23" ht="13.5" customHeight="1">
      <c r="A3" s="256" t="s">
        <v>131</v>
      </c>
      <c r="B3" s="257"/>
      <c r="C3" s="263" t="s">
        <v>156</v>
      </c>
      <c r="D3" s="264"/>
      <c r="E3" s="265"/>
      <c r="F3" s="278" t="s">
        <v>135</v>
      </c>
      <c r="G3" s="278"/>
      <c r="H3" s="278"/>
      <c r="I3" s="278"/>
      <c r="J3" s="278"/>
      <c r="K3" s="278"/>
      <c r="L3" s="264"/>
      <c r="M3" s="264"/>
      <c r="N3" s="264"/>
      <c r="O3" s="195"/>
      <c r="P3" s="195"/>
      <c r="Q3" s="195"/>
      <c r="R3" s="195"/>
      <c r="S3" s="195"/>
      <c r="T3" s="196"/>
    </row>
    <row r="4" spans="1:23" ht="13.5" customHeight="1">
      <c r="A4" s="256" t="s">
        <v>132</v>
      </c>
      <c r="B4" s="257"/>
      <c r="C4" s="258">
        <v>38</v>
      </c>
      <c r="D4" s="259"/>
      <c r="E4" s="197"/>
      <c r="F4" s="278" t="s">
        <v>136</v>
      </c>
      <c r="G4" s="278"/>
      <c r="H4" s="278"/>
      <c r="I4" s="278"/>
      <c r="J4" s="278"/>
      <c r="K4" s="278"/>
      <c r="L4" s="279">
        <f xml:space="preserve"> IF(TestCaseList!E6&lt;&gt;"N/A",SUM(C4*TestCaseList!E6/1000,- O7),"N/A")</f>
        <v>-0.96</v>
      </c>
      <c r="M4" s="259"/>
      <c r="N4" s="259"/>
      <c r="O4" s="259"/>
      <c r="P4" s="259"/>
      <c r="Q4" s="259"/>
      <c r="R4" s="259"/>
      <c r="S4" s="259"/>
      <c r="T4" s="280"/>
      <c r="V4" s="73"/>
    </row>
    <row r="5" spans="1:23" ht="13.5" customHeight="1">
      <c r="A5" s="256" t="s">
        <v>133</v>
      </c>
      <c r="B5" s="257"/>
      <c r="C5" s="268" t="s">
        <v>149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3" ht="13.5" customHeight="1">
      <c r="A6" s="267" t="s">
        <v>137</v>
      </c>
      <c r="B6" s="267"/>
      <c r="C6" s="277" t="s">
        <v>138</v>
      </c>
      <c r="D6" s="277"/>
      <c r="E6" s="277"/>
      <c r="F6" s="277" t="s">
        <v>114</v>
      </c>
      <c r="G6" s="277"/>
      <c r="H6" s="277"/>
      <c r="I6" s="277"/>
      <c r="J6" s="277"/>
      <c r="K6" s="277"/>
      <c r="L6" s="270" t="s">
        <v>35</v>
      </c>
      <c r="M6" s="270"/>
      <c r="N6" s="270"/>
      <c r="O6" s="273" t="s">
        <v>139</v>
      </c>
      <c r="P6" s="273"/>
      <c r="Q6" s="273"/>
      <c r="R6" s="273"/>
      <c r="S6" s="273"/>
      <c r="T6" s="273"/>
      <c r="V6" s="73"/>
    </row>
    <row r="7" spans="1:23" ht="13.5" customHeight="1" thickBot="1">
      <c r="A7" s="255">
        <f>COUNTIF(F41:HQ41,"P")</f>
        <v>4</v>
      </c>
      <c r="B7" s="254"/>
      <c r="C7" s="251">
        <f>COUNTIF(F41:HQ41,"F")</f>
        <v>0</v>
      </c>
      <c r="D7" s="252"/>
      <c r="E7" s="254"/>
      <c r="F7" s="251">
        <f>SUM(O7,- A7,- C7)</f>
        <v>0</v>
      </c>
      <c r="G7" s="252"/>
      <c r="H7" s="252"/>
      <c r="I7" s="252"/>
      <c r="J7" s="252"/>
      <c r="K7" s="253"/>
      <c r="L7" s="77">
        <f>COUNTIF(E40:HQ40,"N")</f>
        <v>2</v>
      </c>
      <c r="M7" s="77">
        <f>COUNTIF(E40:HQ40,"A")</f>
        <v>2</v>
      </c>
      <c r="N7" s="77">
        <f>COUNTIF(E40:HQ40,"B")</f>
        <v>0</v>
      </c>
      <c r="O7" s="271">
        <f>COUNTA(E9:HT9)</f>
        <v>4</v>
      </c>
      <c r="P7" s="252"/>
      <c r="Q7" s="252"/>
      <c r="R7" s="252"/>
      <c r="S7" s="252"/>
      <c r="T7" s="272"/>
      <c r="U7" s="78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5</v>
      </c>
      <c r="G9" s="140" t="s">
        <v>6</v>
      </c>
      <c r="H9" s="140" t="s">
        <v>7</v>
      </c>
      <c r="I9" s="140" t="s">
        <v>8</v>
      </c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0"/>
      <c r="V9" s="81"/>
      <c r="W9" s="82"/>
    </row>
    <row r="10" spans="1:23" ht="13.5" customHeight="1">
      <c r="A10" s="113" t="s">
        <v>141</v>
      </c>
      <c r="B10" s="118" t="s">
        <v>36</v>
      </c>
      <c r="C10" s="119"/>
      <c r="D10" s="120"/>
      <c r="E10" s="86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3"/>
      <c r="C11" s="84"/>
      <c r="D11" s="85"/>
      <c r="E11" s="86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3"/>
    </row>
    <row r="12" spans="1:23" ht="13.5" customHeight="1">
      <c r="A12" s="114"/>
      <c r="B12" s="83" t="s">
        <v>144</v>
      </c>
      <c r="C12" s="84"/>
      <c r="D12" s="85"/>
      <c r="E12" s="86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3"/>
      <c r="C13" s="84"/>
      <c r="D13" s="85" t="s">
        <v>145</v>
      </c>
      <c r="E13" s="87"/>
      <c r="F13" s="123" t="s">
        <v>54</v>
      </c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3"/>
      <c r="C14" s="84"/>
      <c r="D14" s="85" t="s">
        <v>174</v>
      </c>
      <c r="E14" s="88"/>
      <c r="F14" s="123"/>
      <c r="G14" s="123" t="s">
        <v>54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3"/>
      <c r="C15" s="84"/>
      <c r="D15" s="85" t="s">
        <v>176</v>
      </c>
      <c r="E15" s="88"/>
      <c r="F15" s="123"/>
      <c r="G15" s="123"/>
      <c r="H15" s="123" t="s">
        <v>54</v>
      </c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3"/>
      <c r="C16" s="84"/>
      <c r="D16" s="85" t="s">
        <v>204</v>
      </c>
      <c r="E16" s="88"/>
      <c r="F16" s="123"/>
      <c r="G16" s="123"/>
      <c r="H16" s="123"/>
      <c r="I16" s="123" t="s">
        <v>54</v>
      </c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3"/>
      <c r="C17" s="84"/>
      <c r="D17" s="85"/>
      <c r="E17" s="88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3"/>
      <c r="C18" s="84"/>
      <c r="D18" s="85"/>
      <c r="E18" s="88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3"/>
      <c r="C19" s="84"/>
      <c r="D19" s="266"/>
      <c r="E19" s="266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3"/>
      <c r="C20" s="84"/>
      <c r="D20" s="85"/>
      <c r="E20" s="88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3"/>
      <c r="C21" s="84"/>
      <c r="D21" s="85"/>
      <c r="E21" s="88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3"/>
      <c r="C22" s="84"/>
      <c r="D22" s="85"/>
      <c r="E22" s="88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3"/>
      <c r="C23" s="84"/>
      <c r="D23" s="85"/>
      <c r="E23" s="88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3"/>
      <c r="C24" s="84"/>
      <c r="D24" s="85"/>
      <c r="E24" s="88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3"/>
      <c r="C25" s="84"/>
      <c r="D25" s="85"/>
      <c r="E25" s="88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3"/>
      <c r="C26" s="84"/>
      <c r="D26" s="85"/>
      <c r="E26" s="88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3"/>
      <c r="C27" s="84"/>
      <c r="D27" s="85"/>
      <c r="E27" s="88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3"/>
      <c r="C28" s="84"/>
      <c r="D28" s="85"/>
      <c r="E28" s="88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3"/>
      <c r="C29" s="84"/>
      <c r="D29" s="85"/>
      <c r="E29" s="88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89"/>
      <c r="C30" s="90"/>
      <c r="D30" s="91"/>
      <c r="E30" s="92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142</v>
      </c>
      <c r="B31" s="93" t="s">
        <v>39</v>
      </c>
      <c r="C31" s="94"/>
      <c r="D31" s="95" t="s">
        <v>210</v>
      </c>
      <c r="E31" s="96"/>
      <c r="F31" s="121"/>
      <c r="G31" s="121" t="s">
        <v>54</v>
      </c>
      <c r="H31" s="121" t="s">
        <v>54</v>
      </c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0"/>
      <c r="C32" s="97"/>
      <c r="D32" s="98"/>
      <c r="E32" s="99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0"/>
      <c r="C33" s="128"/>
      <c r="D33" s="98"/>
      <c r="E33" s="101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0"/>
      <c r="C34" s="128"/>
      <c r="D34" s="98"/>
      <c r="E34" s="101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0" t="s">
        <v>40</v>
      </c>
      <c r="C35" s="128"/>
      <c r="D35" s="98"/>
      <c r="E35" s="101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0"/>
      <c r="C36" s="128"/>
      <c r="D36" s="98" t="s">
        <v>175</v>
      </c>
      <c r="E36" s="101"/>
      <c r="F36" s="123" t="s">
        <v>54</v>
      </c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0" t="s">
        <v>41</v>
      </c>
      <c r="C37" s="128"/>
      <c r="D37" s="98"/>
      <c r="E37" s="101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>
      <c r="A38" s="116"/>
      <c r="B38" s="100"/>
      <c r="C38" s="128"/>
      <c r="D38" s="98"/>
      <c r="E38" s="101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4"/>
    </row>
    <row r="39" spans="1:20" ht="13.5" customHeight="1" thickBot="1">
      <c r="A39" s="116"/>
      <c r="B39" s="102"/>
      <c r="C39" s="103"/>
      <c r="D39" s="104"/>
      <c r="E39" s="105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30"/>
    </row>
    <row r="40" spans="1:20" ht="13.5" customHeight="1" thickTop="1">
      <c r="A40" s="115" t="s">
        <v>143</v>
      </c>
      <c r="B40" s="262" t="s">
        <v>20</v>
      </c>
      <c r="C40" s="262"/>
      <c r="D40" s="262"/>
      <c r="E40" s="106"/>
      <c r="F40" s="131" t="s">
        <v>23</v>
      </c>
      <c r="G40" s="131" t="s">
        <v>21</v>
      </c>
      <c r="H40" s="131" t="s">
        <v>21</v>
      </c>
      <c r="I40" s="131" t="s">
        <v>23</v>
      </c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2"/>
    </row>
    <row r="41" spans="1:20" ht="13.5" customHeight="1">
      <c r="A41" s="116"/>
      <c r="B41" s="250" t="s">
        <v>24</v>
      </c>
      <c r="C41" s="250"/>
      <c r="D41" s="250"/>
      <c r="E41" s="107"/>
      <c r="F41" s="133" t="s">
        <v>25</v>
      </c>
      <c r="G41" s="133" t="s">
        <v>25</v>
      </c>
      <c r="H41" s="133" t="s">
        <v>25</v>
      </c>
      <c r="I41" s="133" t="s">
        <v>25</v>
      </c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4"/>
    </row>
    <row r="42" spans="1:20" ht="13.5" customHeight="1">
      <c r="A42" s="116"/>
      <c r="B42" s="260" t="s">
        <v>27</v>
      </c>
      <c r="C42" s="260"/>
      <c r="D42" s="260"/>
      <c r="E42" s="101"/>
      <c r="F42" s="108">
        <v>42347</v>
      </c>
      <c r="G42" s="108">
        <v>42254</v>
      </c>
      <c r="H42" s="108">
        <v>42254</v>
      </c>
      <c r="I42" s="108">
        <v>42254</v>
      </c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9"/>
    </row>
    <row r="43" spans="1:20" ht="11.25" thickBot="1">
      <c r="A43" s="117"/>
      <c r="B43" s="261" t="s">
        <v>28</v>
      </c>
      <c r="C43" s="261"/>
      <c r="D43" s="261"/>
      <c r="E43" s="110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/>
    </row>
    <row r="44" spans="1:20" ht="11.25" thickTop="1">
      <c r="A44" s="135"/>
    </row>
  </sheetData>
  <mergeCells count="28">
    <mergeCell ref="L2:T2"/>
    <mergeCell ref="L3:N3"/>
    <mergeCell ref="C6:E6"/>
    <mergeCell ref="F3:K3"/>
    <mergeCell ref="L4:T4"/>
    <mergeCell ref="F6:K6"/>
    <mergeCell ref="F4:K4"/>
    <mergeCell ref="B42:D42"/>
    <mergeCell ref="B43:D43"/>
    <mergeCell ref="B40:D40"/>
    <mergeCell ref="C3:E3"/>
    <mergeCell ref="D19:E19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41:D41"/>
    <mergeCell ref="F7:K7"/>
    <mergeCell ref="C7:E7"/>
    <mergeCell ref="A7:B7"/>
    <mergeCell ref="A3:B3"/>
    <mergeCell ref="A4:B4"/>
    <mergeCell ref="C4:D4"/>
  </mergeCells>
  <phoneticPr fontId="34" type="noConversion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7"/>
  <sheetViews>
    <sheetView zoomScale="130" zoomScaleNormal="130" zoomScalePageLayoutView="150" workbookViewId="0">
      <selection activeCell="Y9" sqref="Y9"/>
    </sheetView>
  </sheetViews>
  <sheetFormatPr defaultColWidth="8.875" defaultRowHeight="13.5" customHeight="1"/>
  <cols>
    <col min="1" max="1" width="8.125" style="71" customWidth="1"/>
    <col min="2" max="2" width="13.375" style="79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22" width="2.875" style="71" customWidth="1"/>
    <col min="23" max="23" width="2.875" style="71" bestFit="1" customWidth="1"/>
    <col min="24" max="24" width="2.875" style="71" customWidth="1"/>
    <col min="25" max="16384" width="8.875" style="71"/>
  </cols>
  <sheetData>
    <row r="1" spans="1:26" ht="13.5" customHeight="1" thickBot="1">
      <c r="A1" s="69"/>
      <c r="B1" s="70"/>
    </row>
    <row r="2" spans="1:26" ht="21" customHeight="1">
      <c r="A2" s="244" t="s">
        <v>130</v>
      </c>
      <c r="B2" s="245"/>
      <c r="C2" s="246" t="str">
        <f>TestCaseList!E12</f>
        <v>ST02</v>
      </c>
      <c r="D2" s="281"/>
      <c r="E2" s="282"/>
      <c r="F2" s="249" t="s">
        <v>103</v>
      </c>
      <c r="G2" s="249"/>
      <c r="H2" s="249"/>
      <c r="I2" s="249"/>
      <c r="J2" s="249"/>
      <c r="K2" s="249"/>
      <c r="L2" s="283" t="str">
        <f>TestCaseList!$D$12</f>
        <v>calculateShipFee (district, innerCity,ordertypeid)</v>
      </c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5"/>
      <c r="Y2" s="73"/>
    </row>
    <row r="3" spans="1:26" ht="13.5" customHeight="1">
      <c r="A3" s="256" t="s">
        <v>131</v>
      </c>
      <c r="B3" s="257"/>
      <c r="C3" s="263" t="s">
        <v>156</v>
      </c>
      <c r="D3" s="264"/>
      <c r="E3" s="265"/>
      <c r="F3" s="278" t="s">
        <v>135</v>
      </c>
      <c r="G3" s="278"/>
      <c r="H3" s="278"/>
      <c r="I3" s="278"/>
      <c r="J3" s="278"/>
      <c r="K3" s="278"/>
      <c r="L3" s="264"/>
      <c r="M3" s="264"/>
      <c r="N3" s="264"/>
      <c r="O3" s="195"/>
      <c r="P3" s="195"/>
      <c r="Q3" s="195"/>
      <c r="R3" s="195"/>
      <c r="S3" s="195"/>
      <c r="T3" s="195"/>
      <c r="U3" s="195"/>
      <c r="V3" s="195"/>
      <c r="W3" s="196"/>
    </row>
    <row r="4" spans="1:26" ht="13.5" customHeight="1">
      <c r="A4" s="256" t="s">
        <v>132</v>
      </c>
      <c r="B4" s="257"/>
      <c r="C4" s="258">
        <v>22</v>
      </c>
      <c r="D4" s="259"/>
      <c r="E4" s="197"/>
      <c r="F4" s="278" t="s">
        <v>136</v>
      </c>
      <c r="G4" s="278"/>
      <c r="H4" s="278"/>
      <c r="I4" s="278"/>
      <c r="J4" s="278"/>
      <c r="K4" s="278"/>
      <c r="L4" s="279">
        <f xml:space="preserve"> IF(TestCaseList!E6&lt;&gt;"N/A",SUM(C4*TestCaseList!E6/1000,- O7),"N/A")</f>
        <v>-16.239999999999998</v>
      </c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80"/>
      <c r="Y4" s="73"/>
    </row>
    <row r="5" spans="1:26" ht="13.5" customHeight="1">
      <c r="A5" s="256" t="s">
        <v>133</v>
      </c>
      <c r="B5" s="257"/>
      <c r="C5" s="268" t="s">
        <v>148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268"/>
      <c r="W5" s="268"/>
    </row>
    <row r="6" spans="1:26" ht="13.5" customHeight="1">
      <c r="A6" s="267" t="s">
        <v>137</v>
      </c>
      <c r="B6" s="267"/>
      <c r="C6" s="277" t="s">
        <v>138</v>
      </c>
      <c r="D6" s="277"/>
      <c r="E6" s="277"/>
      <c r="F6" s="277" t="s">
        <v>114</v>
      </c>
      <c r="G6" s="277"/>
      <c r="H6" s="277"/>
      <c r="I6" s="277"/>
      <c r="J6" s="277"/>
      <c r="K6" s="277"/>
      <c r="L6" s="270" t="s">
        <v>35</v>
      </c>
      <c r="M6" s="270"/>
      <c r="N6" s="270"/>
      <c r="O6" s="273" t="s">
        <v>139</v>
      </c>
      <c r="P6" s="273"/>
      <c r="Q6" s="273"/>
      <c r="R6" s="273"/>
      <c r="S6" s="273"/>
      <c r="T6" s="273"/>
      <c r="U6" s="273"/>
      <c r="V6" s="273"/>
      <c r="W6" s="273"/>
      <c r="Y6" s="73"/>
    </row>
    <row r="7" spans="1:26" ht="13.5" customHeight="1" thickBot="1">
      <c r="A7" s="255">
        <f>COUNTIF(F44:HT44,"P")</f>
        <v>18</v>
      </c>
      <c r="B7" s="254"/>
      <c r="C7" s="251">
        <f>COUNTIF(F44:HT44,"F")</f>
        <v>0</v>
      </c>
      <c r="D7" s="252"/>
      <c r="E7" s="254"/>
      <c r="F7" s="251">
        <f>SUM(O7,- A7,- C7)</f>
        <v>0</v>
      </c>
      <c r="G7" s="252"/>
      <c r="H7" s="252"/>
      <c r="I7" s="252"/>
      <c r="J7" s="252"/>
      <c r="K7" s="253"/>
      <c r="L7" s="77">
        <f>COUNTIF(E43:HT43,"N")</f>
        <v>4</v>
      </c>
      <c r="M7" s="77">
        <f>COUNTIF(E43:HT43,"A")</f>
        <v>14</v>
      </c>
      <c r="N7" s="77">
        <f>COUNTIF(E43:HT43,"B")</f>
        <v>0</v>
      </c>
      <c r="O7" s="271">
        <f>COUNTA(E9:HW9)</f>
        <v>18</v>
      </c>
      <c r="P7" s="252"/>
      <c r="Q7" s="252"/>
      <c r="R7" s="252"/>
      <c r="S7" s="252"/>
      <c r="T7" s="252"/>
      <c r="U7" s="252"/>
      <c r="V7" s="252"/>
      <c r="W7" s="272"/>
      <c r="X7" s="78"/>
    </row>
    <row r="8" spans="1:26" ht="11.25" thickBot="1"/>
    <row r="9" spans="1:26" ht="46.5" customHeight="1" thickTop="1" thickBot="1">
      <c r="A9" s="136"/>
      <c r="B9" s="137"/>
      <c r="C9" s="138"/>
      <c r="D9" s="139"/>
      <c r="E9" s="138"/>
      <c r="F9" s="140" t="s">
        <v>153</v>
      </c>
      <c r="G9" s="140" t="s">
        <v>6</v>
      </c>
      <c r="H9" s="140" t="s">
        <v>7</v>
      </c>
      <c r="I9" s="140" t="s">
        <v>150</v>
      </c>
      <c r="J9" s="140" t="s">
        <v>151</v>
      </c>
      <c r="K9" s="140" t="s">
        <v>152</v>
      </c>
      <c r="L9" s="140" t="s">
        <v>154</v>
      </c>
      <c r="M9" s="140" t="s">
        <v>155</v>
      </c>
      <c r="N9" s="140" t="s">
        <v>13</v>
      </c>
      <c r="O9" s="140" t="s">
        <v>14</v>
      </c>
      <c r="P9" s="140" t="s">
        <v>15</v>
      </c>
      <c r="Q9" s="140" t="s">
        <v>16</v>
      </c>
      <c r="R9" s="140" t="s">
        <v>17</v>
      </c>
      <c r="S9" s="140" t="s">
        <v>18</v>
      </c>
      <c r="T9" s="140" t="s">
        <v>19</v>
      </c>
      <c r="U9" s="140" t="s">
        <v>190</v>
      </c>
      <c r="V9" s="140" t="s">
        <v>191</v>
      </c>
      <c r="W9" s="140" t="s">
        <v>192</v>
      </c>
      <c r="X9" s="80"/>
      <c r="Y9" s="81"/>
      <c r="Z9" s="82"/>
    </row>
    <row r="10" spans="1:26" ht="13.5" customHeight="1">
      <c r="A10" s="113" t="s">
        <v>141</v>
      </c>
      <c r="B10" s="118" t="s">
        <v>36</v>
      </c>
      <c r="C10" s="119"/>
      <c r="D10" s="120"/>
      <c r="E10" s="86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206"/>
      <c r="U10" s="206"/>
      <c r="V10" s="206"/>
      <c r="W10" s="122"/>
    </row>
    <row r="11" spans="1:26" ht="13.5" customHeight="1">
      <c r="A11" s="114"/>
      <c r="B11" s="83"/>
      <c r="C11" s="84"/>
      <c r="D11" s="85"/>
      <c r="E11" s="86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207"/>
      <c r="U11" s="207"/>
      <c r="V11" s="207"/>
      <c r="W11" s="124"/>
      <c r="Y11" s="73"/>
    </row>
    <row r="12" spans="1:26" ht="13.5" customHeight="1">
      <c r="A12" s="114"/>
      <c r="B12" s="83" t="s">
        <v>182</v>
      </c>
      <c r="C12" s="84"/>
      <c r="D12" s="85"/>
      <c r="E12" s="86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207"/>
      <c r="U12" s="207"/>
      <c r="V12" s="207"/>
      <c r="W12" s="124"/>
    </row>
    <row r="13" spans="1:26" ht="13.5" customHeight="1">
      <c r="A13" s="114"/>
      <c r="B13" s="83"/>
      <c r="C13" s="84"/>
      <c r="D13" s="85" t="s">
        <v>145</v>
      </c>
      <c r="E13" s="87"/>
      <c r="F13" s="123" t="s">
        <v>54</v>
      </c>
      <c r="G13" s="123" t="s">
        <v>54</v>
      </c>
      <c r="H13" s="123" t="s">
        <v>54</v>
      </c>
      <c r="I13" s="123" t="s">
        <v>54</v>
      </c>
      <c r="J13" s="123" t="s">
        <v>54</v>
      </c>
      <c r="K13" s="123" t="s">
        <v>54</v>
      </c>
      <c r="L13" s="123"/>
      <c r="M13" s="123"/>
      <c r="N13" s="123"/>
      <c r="O13" s="123"/>
      <c r="P13" s="123"/>
      <c r="Q13" s="123"/>
      <c r="R13" s="123"/>
      <c r="S13" s="123"/>
      <c r="T13" s="207"/>
      <c r="U13" s="207"/>
      <c r="V13" s="207"/>
      <c r="W13" s="124"/>
    </row>
    <row r="14" spans="1:26" ht="13.5" customHeight="1">
      <c r="A14" s="114"/>
      <c r="B14" s="83"/>
      <c r="C14" s="84"/>
      <c r="D14" s="205" t="s">
        <v>188</v>
      </c>
      <c r="E14" s="159"/>
      <c r="F14" s="123"/>
      <c r="G14" s="123"/>
      <c r="H14" s="123"/>
      <c r="I14" s="123"/>
      <c r="J14" s="123"/>
      <c r="K14" s="123"/>
      <c r="L14" s="123" t="s">
        <v>54</v>
      </c>
      <c r="M14" s="123" t="s">
        <v>54</v>
      </c>
      <c r="N14" s="123" t="s">
        <v>54</v>
      </c>
      <c r="O14" s="123" t="s">
        <v>54</v>
      </c>
      <c r="P14" s="123" t="s">
        <v>54</v>
      </c>
      <c r="Q14" s="123" t="s">
        <v>54</v>
      </c>
      <c r="R14" s="123"/>
      <c r="S14" s="123"/>
      <c r="T14" s="207"/>
      <c r="U14" s="207"/>
      <c r="V14" s="207"/>
      <c r="W14" s="124"/>
    </row>
    <row r="15" spans="1:26" ht="13.5" customHeight="1">
      <c r="A15" s="114"/>
      <c r="B15" s="83"/>
      <c r="C15" s="84"/>
      <c r="D15" s="205" t="s">
        <v>189</v>
      </c>
      <c r="E15" s="159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 t="s">
        <v>54</v>
      </c>
      <c r="S15" s="123" t="s">
        <v>54</v>
      </c>
      <c r="T15" s="123" t="s">
        <v>54</v>
      </c>
      <c r="U15" s="123" t="s">
        <v>54</v>
      </c>
      <c r="V15" s="123" t="s">
        <v>54</v>
      </c>
      <c r="W15" s="124" t="s">
        <v>54</v>
      </c>
    </row>
    <row r="16" spans="1:26" ht="13.5" customHeight="1">
      <c r="A16" s="114"/>
      <c r="B16" s="83"/>
      <c r="C16" s="84"/>
      <c r="D16" s="85"/>
      <c r="E16" s="159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207"/>
      <c r="U16" s="207"/>
      <c r="V16" s="207"/>
      <c r="W16" s="124"/>
    </row>
    <row r="17" spans="1:24" ht="13.5" customHeight="1">
      <c r="A17" s="114"/>
      <c r="B17" s="83"/>
      <c r="C17" s="84"/>
      <c r="D17" s="85"/>
      <c r="E17" s="159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207"/>
      <c r="U17" s="207"/>
      <c r="V17" s="207"/>
      <c r="W17" s="124"/>
      <c r="X17" s="125"/>
    </row>
    <row r="18" spans="1:24" ht="13.5" customHeight="1">
      <c r="A18" s="114"/>
      <c r="B18" s="83"/>
      <c r="C18" s="84"/>
      <c r="D18" s="85"/>
      <c r="E18" s="159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207"/>
      <c r="U18" s="207"/>
      <c r="V18" s="207"/>
      <c r="W18" s="124"/>
      <c r="X18" s="125"/>
    </row>
    <row r="19" spans="1:24" ht="13.5" customHeight="1">
      <c r="A19" s="114"/>
      <c r="B19" s="83" t="s">
        <v>183</v>
      </c>
      <c r="C19" s="84"/>
      <c r="D19" s="266"/>
      <c r="E19" s="266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207"/>
      <c r="U19" s="207"/>
      <c r="V19" s="207"/>
      <c r="W19" s="124"/>
    </row>
    <row r="20" spans="1:24" ht="13.5" customHeight="1">
      <c r="A20" s="114"/>
      <c r="B20" s="83"/>
      <c r="C20" s="84"/>
      <c r="D20" s="85" t="s">
        <v>147</v>
      </c>
      <c r="E20" s="159"/>
      <c r="F20" s="123" t="s">
        <v>54</v>
      </c>
      <c r="G20" s="123" t="s">
        <v>54</v>
      </c>
      <c r="H20" s="123" t="s">
        <v>54</v>
      </c>
      <c r="I20" s="123"/>
      <c r="J20" s="123"/>
      <c r="K20" s="123"/>
      <c r="L20" s="123" t="s">
        <v>54</v>
      </c>
      <c r="M20" s="123" t="s">
        <v>54</v>
      </c>
      <c r="N20" s="123" t="s">
        <v>54</v>
      </c>
      <c r="O20" s="123"/>
      <c r="P20" s="123"/>
      <c r="Q20" s="123"/>
      <c r="R20" s="123" t="s">
        <v>54</v>
      </c>
      <c r="S20" s="123" t="s">
        <v>54</v>
      </c>
      <c r="T20" s="123" t="s">
        <v>54</v>
      </c>
      <c r="U20" s="207"/>
      <c r="V20" s="207"/>
      <c r="W20" s="124"/>
    </row>
    <row r="21" spans="1:24" ht="13.5" customHeight="1">
      <c r="A21" s="114"/>
      <c r="B21" s="83"/>
      <c r="C21" s="84"/>
      <c r="D21" s="85" t="s">
        <v>184</v>
      </c>
      <c r="E21" s="159"/>
      <c r="F21" s="123"/>
      <c r="G21" s="123"/>
      <c r="H21" s="123"/>
      <c r="I21" s="123" t="s">
        <v>54</v>
      </c>
      <c r="J21" s="123" t="s">
        <v>54</v>
      </c>
      <c r="K21" s="123" t="s">
        <v>54</v>
      </c>
      <c r="L21" s="123"/>
      <c r="M21" s="123"/>
      <c r="N21" s="123"/>
      <c r="O21" s="123" t="s">
        <v>54</v>
      </c>
      <c r="P21" s="123" t="s">
        <v>54</v>
      </c>
      <c r="Q21" s="123" t="s">
        <v>54</v>
      </c>
      <c r="R21" s="123"/>
      <c r="S21" s="123"/>
      <c r="T21" s="207"/>
      <c r="U21" s="207" t="s">
        <v>54</v>
      </c>
      <c r="V21" s="207" t="s">
        <v>54</v>
      </c>
      <c r="W21" s="124" t="s">
        <v>54</v>
      </c>
    </row>
    <row r="22" spans="1:24" ht="13.5" customHeight="1">
      <c r="A22" s="114"/>
      <c r="B22" s="83"/>
      <c r="C22" s="84"/>
      <c r="D22" s="85"/>
      <c r="E22" s="15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207"/>
      <c r="U22" s="207"/>
      <c r="V22" s="207"/>
      <c r="W22" s="124"/>
    </row>
    <row r="23" spans="1:24" ht="13.5" customHeight="1">
      <c r="A23" s="114"/>
      <c r="B23" s="83"/>
      <c r="C23" s="84"/>
      <c r="D23" s="85"/>
      <c r="E23" s="15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207"/>
      <c r="U23" s="207"/>
      <c r="V23" s="207"/>
      <c r="W23" s="124"/>
    </row>
    <row r="24" spans="1:24" ht="13.5" customHeight="1">
      <c r="A24" s="114"/>
      <c r="B24" s="83" t="s">
        <v>185</v>
      </c>
      <c r="C24" s="84"/>
      <c r="D24" s="85"/>
      <c r="E24" s="159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207"/>
      <c r="U24" s="207"/>
      <c r="V24" s="207"/>
      <c r="W24" s="124"/>
    </row>
    <row r="25" spans="1:24" ht="13.5" customHeight="1">
      <c r="A25" s="114"/>
      <c r="B25" s="83"/>
      <c r="C25" s="84"/>
      <c r="D25" s="85" t="s">
        <v>186</v>
      </c>
      <c r="E25" s="159"/>
      <c r="F25" s="123" t="s">
        <v>54</v>
      </c>
      <c r="G25" s="123"/>
      <c r="H25" s="123"/>
      <c r="I25" s="123" t="s">
        <v>54</v>
      </c>
      <c r="J25" s="123"/>
      <c r="K25" s="123"/>
      <c r="L25" s="123" t="s">
        <v>54</v>
      </c>
      <c r="M25" s="123"/>
      <c r="N25" s="123"/>
      <c r="O25" s="123" t="s">
        <v>54</v>
      </c>
      <c r="P25" s="123"/>
      <c r="Q25" s="123"/>
      <c r="R25" s="123" t="s">
        <v>54</v>
      </c>
      <c r="S25" s="123"/>
      <c r="T25" s="207"/>
      <c r="U25" s="207" t="s">
        <v>54</v>
      </c>
      <c r="V25" s="207"/>
      <c r="W25" s="124"/>
    </row>
    <row r="26" spans="1:24" ht="13.5" customHeight="1">
      <c r="A26" s="114"/>
      <c r="B26" s="83"/>
      <c r="C26" s="84"/>
      <c r="D26" s="85">
        <v>1</v>
      </c>
      <c r="E26" s="159"/>
      <c r="F26" s="123"/>
      <c r="G26" s="123" t="s">
        <v>54</v>
      </c>
      <c r="H26" s="123"/>
      <c r="I26" s="123"/>
      <c r="J26" s="123" t="s">
        <v>54</v>
      </c>
      <c r="K26" s="123"/>
      <c r="L26" s="123"/>
      <c r="M26" s="123" t="s">
        <v>54</v>
      </c>
      <c r="N26" s="123"/>
      <c r="O26" s="123"/>
      <c r="P26" s="123" t="s">
        <v>54</v>
      </c>
      <c r="Q26" s="123"/>
      <c r="R26" s="123"/>
      <c r="S26" s="123" t="s">
        <v>54</v>
      </c>
      <c r="T26" s="207"/>
      <c r="U26" s="207"/>
      <c r="V26" s="207" t="s">
        <v>54</v>
      </c>
      <c r="W26" s="124"/>
    </row>
    <row r="27" spans="1:24" ht="13.5" customHeight="1">
      <c r="A27" s="114"/>
      <c r="B27" s="83"/>
      <c r="C27" s="84"/>
      <c r="D27" s="85">
        <v>2</v>
      </c>
      <c r="E27" s="159"/>
      <c r="F27" s="123"/>
      <c r="G27" s="123"/>
      <c r="H27" s="123" t="s">
        <v>54</v>
      </c>
      <c r="I27" s="123"/>
      <c r="J27" s="123"/>
      <c r="K27" s="123" t="s">
        <v>54</v>
      </c>
      <c r="L27" s="123"/>
      <c r="M27" s="123"/>
      <c r="N27" s="123" t="s">
        <v>54</v>
      </c>
      <c r="O27" s="123"/>
      <c r="P27" s="123"/>
      <c r="Q27" s="123" t="s">
        <v>54</v>
      </c>
      <c r="R27" s="123"/>
      <c r="S27" s="123"/>
      <c r="T27" s="207" t="s">
        <v>54</v>
      </c>
      <c r="U27" s="207"/>
      <c r="V27" s="207"/>
      <c r="W27" s="124" t="s">
        <v>54</v>
      </c>
    </row>
    <row r="28" spans="1:24" ht="13.5" customHeight="1">
      <c r="A28" s="114"/>
      <c r="B28" s="83"/>
      <c r="C28" s="84"/>
      <c r="D28" s="85"/>
      <c r="E28" s="159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207"/>
      <c r="U28" s="207"/>
      <c r="V28" s="207"/>
      <c r="W28" s="124"/>
    </row>
    <row r="29" spans="1:24" ht="13.5" customHeight="1">
      <c r="A29" s="114"/>
      <c r="B29" s="83"/>
      <c r="C29" s="84"/>
      <c r="D29" s="85"/>
      <c r="E29" s="159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207"/>
      <c r="U29" s="207"/>
      <c r="V29" s="207"/>
      <c r="W29" s="124"/>
    </row>
    <row r="30" spans="1:24" ht="13.5" customHeight="1" thickBot="1">
      <c r="A30" s="114"/>
      <c r="B30" s="89"/>
      <c r="C30" s="90"/>
      <c r="D30" s="91"/>
      <c r="E30" s="92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208"/>
      <c r="U30" s="208"/>
      <c r="V30" s="208"/>
      <c r="W30" s="127"/>
    </row>
    <row r="31" spans="1:24" ht="13.5" customHeight="1" thickTop="1">
      <c r="A31" s="115" t="s">
        <v>142</v>
      </c>
      <c r="B31" s="93" t="s">
        <v>39</v>
      </c>
      <c r="C31" s="94"/>
      <c r="D31" s="95"/>
      <c r="E31" s="96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206"/>
      <c r="U31" s="206"/>
      <c r="V31" s="206"/>
      <c r="W31" s="122"/>
    </row>
    <row r="32" spans="1:24" ht="13.5" customHeight="1">
      <c r="A32" s="116"/>
      <c r="B32" s="100"/>
      <c r="C32" s="97"/>
      <c r="D32" s="98" t="s">
        <v>187</v>
      </c>
      <c r="E32" s="157"/>
      <c r="F32" s="123" t="s">
        <v>54</v>
      </c>
      <c r="G32" s="123" t="s">
        <v>54</v>
      </c>
      <c r="H32" s="123" t="s">
        <v>54</v>
      </c>
      <c r="I32" s="123" t="s">
        <v>54</v>
      </c>
      <c r="J32" s="123" t="s">
        <v>54</v>
      </c>
      <c r="K32" s="123" t="s">
        <v>54</v>
      </c>
      <c r="L32" s="123" t="s">
        <v>54</v>
      </c>
      <c r="M32" s="123" t="s">
        <v>54</v>
      </c>
      <c r="N32" s="123" t="s">
        <v>54</v>
      </c>
      <c r="O32" s="123" t="s">
        <v>54</v>
      </c>
      <c r="P32" s="123"/>
      <c r="Q32" s="123"/>
      <c r="R32" s="123" t="s">
        <v>54</v>
      </c>
      <c r="S32" s="123" t="s">
        <v>54</v>
      </c>
      <c r="T32" s="207" t="s">
        <v>54</v>
      </c>
      <c r="U32" s="207" t="s">
        <v>54</v>
      </c>
      <c r="V32" s="207"/>
      <c r="W32" s="124"/>
    </row>
    <row r="33" spans="1:23" ht="13.5" customHeight="1">
      <c r="A33" s="116"/>
      <c r="B33" s="100"/>
      <c r="C33" s="128"/>
      <c r="D33" s="98">
        <v>10000</v>
      </c>
      <c r="E33" s="101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 t="s">
        <v>54</v>
      </c>
      <c r="Q33" s="123"/>
      <c r="R33" s="123"/>
      <c r="S33" s="123"/>
      <c r="T33" s="207"/>
      <c r="U33" s="207"/>
      <c r="V33" s="207"/>
      <c r="W33" s="124"/>
    </row>
    <row r="34" spans="1:23" ht="13.5" customHeight="1">
      <c r="A34" s="116"/>
      <c r="B34" s="100"/>
      <c r="C34" s="128"/>
      <c r="D34" s="98">
        <v>20000</v>
      </c>
      <c r="E34" s="101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 t="s">
        <v>54</v>
      </c>
      <c r="R34" s="123"/>
      <c r="S34" s="123"/>
      <c r="T34" s="207"/>
      <c r="U34" s="207"/>
      <c r="V34" s="207" t="s">
        <v>54</v>
      </c>
      <c r="W34" s="124"/>
    </row>
    <row r="35" spans="1:23" ht="13.5" customHeight="1">
      <c r="A35" s="116"/>
      <c r="B35" s="100"/>
      <c r="C35" s="128"/>
      <c r="D35" s="98">
        <v>30000</v>
      </c>
      <c r="E35" s="101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207"/>
      <c r="U35" s="207"/>
      <c r="V35" s="207"/>
      <c r="W35" s="124" t="s">
        <v>54</v>
      </c>
    </row>
    <row r="36" spans="1:23" ht="13.5" customHeight="1">
      <c r="A36" s="116"/>
      <c r="B36" s="100"/>
      <c r="C36" s="128"/>
      <c r="D36" s="98"/>
      <c r="E36" s="101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207"/>
      <c r="U36" s="207"/>
      <c r="V36" s="207"/>
      <c r="W36" s="124"/>
    </row>
    <row r="37" spans="1:23" ht="13.5" customHeight="1">
      <c r="A37" s="116"/>
      <c r="B37" s="100"/>
      <c r="C37" s="128"/>
      <c r="D37" s="98"/>
      <c r="E37" s="101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207"/>
      <c r="U37" s="207"/>
      <c r="V37" s="207"/>
      <c r="W37" s="124"/>
    </row>
    <row r="38" spans="1:23" ht="13.5" customHeight="1">
      <c r="A38" s="116"/>
      <c r="B38" s="100" t="s">
        <v>40</v>
      </c>
      <c r="C38" s="128"/>
      <c r="D38" s="98"/>
      <c r="E38" s="101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207"/>
      <c r="U38" s="207"/>
      <c r="V38" s="207"/>
      <c r="W38" s="124"/>
    </row>
    <row r="39" spans="1:23" ht="13.5" customHeight="1">
      <c r="A39" s="116"/>
      <c r="B39" s="100"/>
      <c r="C39" s="128"/>
      <c r="D39" s="98"/>
      <c r="E39" s="101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207"/>
      <c r="U39" s="207"/>
      <c r="V39" s="207"/>
      <c r="W39" s="124"/>
    </row>
    <row r="40" spans="1:23" ht="13.5" customHeight="1">
      <c r="A40" s="116"/>
      <c r="B40" s="100" t="s">
        <v>41</v>
      </c>
      <c r="C40" s="128"/>
      <c r="D40" s="98"/>
      <c r="E40" s="101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207"/>
      <c r="U40" s="207"/>
      <c r="V40" s="207"/>
      <c r="W40" s="124"/>
    </row>
    <row r="41" spans="1:23" ht="13.5" customHeight="1">
      <c r="A41" s="116"/>
      <c r="B41" s="100"/>
      <c r="C41" s="128"/>
      <c r="D41" s="98"/>
      <c r="E41" s="101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207"/>
      <c r="U41" s="207"/>
      <c r="V41" s="207"/>
      <c r="W41" s="124"/>
    </row>
    <row r="42" spans="1:23" ht="13.5" customHeight="1" thickBot="1">
      <c r="A42" s="116"/>
      <c r="B42" s="102"/>
      <c r="C42" s="103"/>
      <c r="D42" s="104"/>
      <c r="E42" s="105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209"/>
      <c r="U42" s="209"/>
      <c r="V42" s="209"/>
      <c r="W42" s="130"/>
    </row>
    <row r="43" spans="1:23" ht="13.5" customHeight="1" thickTop="1">
      <c r="A43" s="115" t="s">
        <v>143</v>
      </c>
      <c r="B43" s="262" t="s">
        <v>20</v>
      </c>
      <c r="C43" s="262"/>
      <c r="D43" s="262"/>
      <c r="E43" s="158"/>
      <c r="F43" s="131" t="s">
        <v>23</v>
      </c>
      <c r="G43" s="131" t="s">
        <v>23</v>
      </c>
      <c r="H43" s="131" t="s">
        <v>23</v>
      </c>
      <c r="I43" s="131" t="s">
        <v>23</v>
      </c>
      <c r="J43" s="131" t="s">
        <v>23</v>
      </c>
      <c r="K43" s="131" t="s">
        <v>23</v>
      </c>
      <c r="L43" s="131" t="s">
        <v>23</v>
      </c>
      <c r="M43" s="131" t="s">
        <v>23</v>
      </c>
      <c r="N43" s="131" t="s">
        <v>23</v>
      </c>
      <c r="O43" s="131" t="s">
        <v>23</v>
      </c>
      <c r="P43" s="131" t="s">
        <v>21</v>
      </c>
      <c r="Q43" s="131" t="s">
        <v>21</v>
      </c>
      <c r="R43" s="131" t="s">
        <v>23</v>
      </c>
      <c r="S43" s="131" t="s">
        <v>23</v>
      </c>
      <c r="T43" s="210" t="s">
        <v>23</v>
      </c>
      <c r="U43" s="210" t="s">
        <v>23</v>
      </c>
      <c r="V43" s="210" t="s">
        <v>21</v>
      </c>
      <c r="W43" s="132" t="s">
        <v>21</v>
      </c>
    </row>
    <row r="44" spans="1:23" ht="13.5" customHeight="1">
      <c r="A44" s="116"/>
      <c r="B44" s="250" t="s">
        <v>24</v>
      </c>
      <c r="C44" s="250"/>
      <c r="D44" s="250"/>
      <c r="E44" s="107"/>
      <c r="F44" s="133" t="s">
        <v>25</v>
      </c>
      <c r="G44" s="133" t="s">
        <v>25</v>
      </c>
      <c r="H44" s="133" t="s">
        <v>25</v>
      </c>
      <c r="I44" s="133" t="s">
        <v>25</v>
      </c>
      <c r="J44" s="133" t="s">
        <v>25</v>
      </c>
      <c r="K44" s="133" t="s">
        <v>25</v>
      </c>
      <c r="L44" s="133" t="s">
        <v>25</v>
      </c>
      <c r="M44" s="133" t="s">
        <v>25</v>
      </c>
      <c r="N44" s="133" t="s">
        <v>25</v>
      </c>
      <c r="O44" s="133" t="s">
        <v>25</v>
      </c>
      <c r="P44" s="133" t="s">
        <v>25</v>
      </c>
      <c r="Q44" s="133" t="s">
        <v>25</v>
      </c>
      <c r="R44" s="133" t="s">
        <v>25</v>
      </c>
      <c r="S44" s="133" t="s">
        <v>25</v>
      </c>
      <c r="T44" s="133" t="s">
        <v>25</v>
      </c>
      <c r="U44" s="133" t="s">
        <v>25</v>
      </c>
      <c r="V44" s="133" t="s">
        <v>25</v>
      </c>
      <c r="W44" s="133" t="s">
        <v>25</v>
      </c>
    </row>
    <row r="45" spans="1:23" ht="13.5" customHeight="1">
      <c r="A45" s="116"/>
      <c r="B45" s="260" t="s">
        <v>27</v>
      </c>
      <c r="C45" s="260"/>
      <c r="D45" s="260"/>
      <c r="E45" s="101"/>
      <c r="F45" s="108">
        <v>42254</v>
      </c>
      <c r="G45" s="108">
        <v>42254</v>
      </c>
      <c r="H45" s="108">
        <v>42254</v>
      </c>
      <c r="I45" s="108">
        <v>42254</v>
      </c>
      <c r="J45" s="108">
        <v>42254</v>
      </c>
      <c r="K45" s="108">
        <v>42254</v>
      </c>
      <c r="L45" s="108">
        <v>42254</v>
      </c>
      <c r="M45" s="108">
        <v>42254</v>
      </c>
      <c r="N45" s="108"/>
      <c r="O45" s="108"/>
      <c r="P45" s="108"/>
      <c r="Q45" s="108"/>
      <c r="R45" s="108"/>
      <c r="S45" s="108"/>
      <c r="T45" s="211"/>
      <c r="U45" s="211"/>
      <c r="V45" s="211"/>
      <c r="W45" s="109"/>
    </row>
    <row r="46" spans="1:23" ht="11.25" thickBot="1">
      <c r="A46" s="117"/>
      <c r="B46" s="261" t="s">
        <v>28</v>
      </c>
      <c r="C46" s="261"/>
      <c r="D46" s="261"/>
      <c r="E46" s="110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212"/>
      <c r="U46" s="212"/>
      <c r="V46" s="212"/>
      <c r="W46" s="112"/>
    </row>
    <row r="47" spans="1:23" ht="11.25" thickTop="1">
      <c r="A47" s="135"/>
    </row>
  </sheetData>
  <mergeCells count="28">
    <mergeCell ref="A2:B2"/>
    <mergeCell ref="C2:E2"/>
    <mergeCell ref="F2:K2"/>
    <mergeCell ref="L2:W2"/>
    <mergeCell ref="A3:B3"/>
    <mergeCell ref="C3:E3"/>
    <mergeCell ref="F3:K3"/>
    <mergeCell ref="L3:N3"/>
    <mergeCell ref="A7:B7"/>
    <mergeCell ref="C7:E7"/>
    <mergeCell ref="F7:K7"/>
    <mergeCell ref="O7:W7"/>
    <mergeCell ref="A4:B4"/>
    <mergeCell ref="C4:D4"/>
    <mergeCell ref="F4:K4"/>
    <mergeCell ref="L4:W4"/>
    <mergeCell ref="A5:B5"/>
    <mergeCell ref="C5:W5"/>
    <mergeCell ref="A6:B6"/>
    <mergeCell ref="C6:E6"/>
    <mergeCell ref="F6:K6"/>
    <mergeCell ref="L6:N6"/>
    <mergeCell ref="O6:W6"/>
    <mergeCell ref="D19:E19"/>
    <mergeCell ref="B43:D43"/>
    <mergeCell ref="B44:D44"/>
    <mergeCell ref="B45:D45"/>
    <mergeCell ref="B46:D46"/>
  </mergeCells>
  <phoneticPr fontId="40"/>
  <dataValidations count="3">
    <dataValidation type="list" allowBlank="1" showInputMessage="1" showErrorMessage="1" sqref="F10:W42">
      <formula1>"O, "</formula1>
    </dataValidation>
    <dataValidation type="list" allowBlank="1" showInputMessage="1" showErrorMessage="1" sqref="F44:W44">
      <formula1>"P,F, "</formula1>
    </dataValidation>
    <dataValidation type="list" allowBlank="1" showInputMessage="1" showErrorMessage="1" sqref="F43:W43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4"/>
  <sheetViews>
    <sheetView topLeftCell="A10" zoomScale="130" zoomScaleNormal="130" zoomScalePageLayoutView="150" workbookViewId="0">
      <selection activeCell="Y20" sqref="Y20"/>
    </sheetView>
  </sheetViews>
  <sheetFormatPr defaultColWidth="8.875" defaultRowHeight="13.5" customHeight="1"/>
  <cols>
    <col min="1" max="1" width="8.125" style="71" customWidth="1"/>
    <col min="2" max="2" width="13.375" style="79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22" width="2.875" style="71" customWidth="1"/>
    <col min="23" max="23" width="2.875" style="71" bestFit="1" customWidth="1"/>
    <col min="24" max="24" width="2.875" style="71" customWidth="1"/>
    <col min="25" max="16384" width="8.875" style="71"/>
  </cols>
  <sheetData>
    <row r="1" spans="1:26" ht="13.5" customHeight="1" thickBot="1">
      <c r="A1" s="69"/>
      <c r="B1" s="70"/>
    </row>
    <row r="2" spans="1:26" ht="23.25" customHeight="1">
      <c r="A2" s="244" t="s">
        <v>130</v>
      </c>
      <c r="B2" s="245"/>
      <c r="C2" s="286" t="str">
        <f>TestCaseList!E13</f>
        <v>ST03</v>
      </c>
      <c r="D2" s="287"/>
      <c r="E2" s="288"/>
      <c r="F2" s="249" t="s">
        <v>103</v>
      </c>
      <c r="G2" s="249"/>
      <c r="H2" s="249"/>
      <c r="I2" s="249"/>
      <c r="J2" s="249"/>
      <c r="K2" s="249"/>
      <c r="L2" s="274" t="str">
        <f>TestCaseList!D13</f>
        <v>calculateOverWeightFee (district, innerCity, listgoods)</v>
      </c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6"/>
      <c r="Y2" s="73"/>
    </row>
    <row r="3" spans="1:26" ht="13.5" customHeight="1">
      <c r="A3" s="256" t="s">
        <v>131</v>
      </c>
      <c r="B3" s="257"/>
      <c r="C3" s="289" t="s">
        <v>156</v>
      </c>
      <c r="D3" s="290"/>
      <c r="E3" s="291"/>
      <c r="F3" s="278" t="s">
        <v>135</v>
      </c>
      <c r="G3" s="278"/>
      <c r="H3" s="278"/>
      <c r="I3" s="278"/>
      <c r="J3" s="278"/>
      <c r="K3" s="278"/>
      <c r="L3" s="290"/>
      <c r="M3" s="290"/>
      <c r="N3" s="290"/>
      <c r="O3" s="74"/>
      <c r="P3" s="74"/>
      <c r="Q3" s="74"/>
      <c r="R3" s="74"/>
      <c r="S3" s="74"/>
      <c r="T3" s="74"/>
      <c r="U3" s="74"/>
      <c r="V3" s="74"/>
      <c r="W3" s="75"/>
    </row>
    <row r="4" spans="1:26" ht="13.5" customHeight="1">
      <c r="A4" s="256" t="s">
        <v>132</v>
      </c>
      <c r="B4" s="257"/>
      <c r="C4" s="292">
        <v>23</v>
      </c>
      <c r="D4" s="293"/>
      <c r="E4" s="76"/>
      <c r="F4" s="278" t="s">
        <v>136</v>
      </c>
      <c r="G4" s="278"/>
      <c r="H4" s="278"/>
      <c r="I4" s="278"/>
      <c r="J4" s="278"/>
      <c r="K4" s="278"/>
      <c r="L4" s="279">
        <f xml:space="preserve"> IF(TestCaseList!E6&lt;&gt;"N/A",SUM(C4*TestCaseList!E6/1000,- O7),"N/A")</f>
        <v>-16.16</v>
      </c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80"/>
      <c r="Y4" s="73"/>
    </row>
    <row r="5" spans="1:26" ht="13.5" customHeight="1">
      <c r="A5" s="256" t="s">
        <v>133</v>
      </c>
      <c r="B5" s="257"/>
      <c r="C5" s="294" t="s">
        <v>34</v>
      </c>
      <c r="D5" s="294"/>
      <c r="E5" s="294"/>
      <c r="F5" s="295"/>
      <c r="G5" s="295"/>
      <c r="H5" s="295"/>
      <c r="I5" s="295"/>
      <c r="J5" s="295"/>
      <c r="K5" s="295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</row>
    <row r="6" spans="1:26" ht="13.5" customHeight="1">
      <c r="A6" s="267" t="s">
        <v>137</v>
      </c>
      <c r="B6" s="267"/>
      <c r="C6" s="277" t="s">
        <v>138</v>
      </c>
      <c r="D6" s="277"/>
      <c r="E6" s="277"/>
      <c r="F6" s="277" t="s">
        <v>114</v>
      </c>
      <c r="G6" s="277"/>
      <c r="H6" s="277"/>
      <c r="I6" s="277"/>
      <c r="J6" s="277"/>
      <c r="K6" s="277"/>
      <c r="L6" s="270" t="s">
        <v>35</v>
      </c>
      <c r="M6" s="270"/>
      <c r="N6" s="270"/>
      <c r="O6" s="273" t="s">
        <v>139</v>
      </c>
      <c r="P6" s="273"/>
      <c r="Q6" s="273"/>
      <c r="R6" s="273"/>
      <c r="S6" s="273"/>
      <c r="T6" s="273"/>
      <c r="U6" s="273"/>
      <c r="V6" s="273"/>
      <c r="W6" s="273"/>
      <c r="Y6" s="73"/>
    </row>
    <row r="7" spans="1:26" ht="13.5" customHeight="1" thickBot="1">
      <c r="A7" s="255">
        <f>COUNTIF(F41:HT41,"P")</f>
        <v>18</v>
      </c>
      <c r="B7" s="254"/>
      <c r="C7" s="251">
        <f>COUNTIF(F41:HT41,"F")</f>
        <v>0</v>
      </c>
      <c r="D7" s="252"/>
      <c r="E7" s="254"/>
      <c r="F7" s="251">
        <f>SUM(O7,- A7,- C7)</f>
        <v>0</v>
      </c>
      <c r="G7" s="252"/>
      <c r="H7" s="252"/>
      <c r="I7" s="252"/>
      <c r="J7" s="252"/>
      <c r="K7" s="253"/>
      <c r="L7" s="77">
        <f>COUNTIF(E40:HT40,"N")</f>
        <v>3</v>
      </c>
      <c r="M7" s="77">
        <f>COUNTIF(E40:HT40,"A")</f>
        <v>14</v>
      </c>
      <c r="N7" s="77">
        <f>COUNTIF(E40:HT40,"B")</f>
        <v>0</v>
      </c>
      <c r="O7" s="271">
        <f>COUNTA(E9:HW9)</f>
        <v>18</v>
      </c>
      <c r="P7" s="252"/>
      <c r="Q7" s="252"/>
      <c r="R7" s="252"/>
      <c r="S7" s="252"/>
      <c r="T7" s="252"/>
      <c r="U7" s="252"/>
      <c r="V7" s="252"/>
      <c r="W7" s="272"/>
      <c r="X7" s="78"/>
    </row>
    <row r="8" spans="1:26" ht="11.25" thickBot="1"/>
    <row r="9" spans="1:26" ht="46.5" customHeight="1" thickTop="1" thickBot="1">
      <c r="A9" s="136"/>
      <c r="B9" s="137"/>
      <c r="C9" s="138"/>
      <c r="D9" s="139"/>
      <c r="E9" s="138"/>
      <c r="F9" s="140" t="s">
        <v>5</v>
      </c>
      <c r="G9" s="140" t="s">
        <v>6</v>
      </c>
      <c r="H9" s="140" t="s">
        <v>7</v>
      </c>
      <c r="I9" s="140" t="s">
        <v>8</v>
      </c>
      <c r="J9" s="140" t="s">
        <v>9</v>
      </c>
      <c r="K9" s="140" t="s">
        <v>10</v>
      </c>
      <c r="L9" s="140" t="s">
        <v>11</v>
      </c>
      <c r="M9" s="140" t="s">
        <v>12</v>
      </c>
      <c r="N9" s="140" t="s">
        <v>13</v>
      </c>
      <c r="O9" s="140" t="s">
        <v>14</v>
      </c>
      <c r="P9" s="140" t="s">
        <v>15</v>
      </c>
      <c r="Q9" s="140" t="s">
        <v>16</v>
      </c>
      <c r="R9" s="140" t="s">
        <v>17</v>
      </c>
      <c r="S9" s="140" t="s">
        <v>18</v>
      </c>
      <c r="T9" s="140" t="s">
        <v>19</v>
      </c>
      <c r="U9" s="140" t="s">
        <v>190</v>
      </c>
      <c r="V9" s="140" t="s">
        <v>191</v>
      </c>
      <c r="W9" s="140" t="s">
        <v>192</v>
      </c>
      <c r="X9" s="80"/>
      <c r="Y9" s="81"/>
      <c r="Z9" s="82"/>
    </row>
    <row r="10" spans="1:26" ht="13.5" customHeight="1">
      <c r="A10" s="113" t="s">
        <v>141</v>
      </c>
      <c r="B10" s="118" t="s">
        <v>36</v>
      </c>
      <c r="C10" s="119"/>
      <c r="D10" s="120"/>
      <c r="E10" s="86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206"/>
      <c r="V10" s="206"/>
      <c r="W10" s="122"/>
    </row>
    <row r="11" spans="1:26" ht="13.5" customHeight="1">
      <c r="A11" s="114"/>
      <c r="B11" s="83"/>
      <c r="C11" s="84"/>
      <c r="D11" s="85"/>
      <c r="E11" s="86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207"/>
      <c r="V11" s="207"/>
      <c r="W11" s="124"/>
      <c r="Y11" s="73"/>
    </row>
    <row r="12" spans="1:26" ht="13.5" customHeight="1">
      <c r="A12" s="114"/>
      <c r="B12" s="83"/>
      <c r="C12" s="84"/>
      <c r="D12" s="85"/>
      <c r="E12" s="86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207"/>
      <c r="V12" s="207"/>
      <c r="W12" s="124"/>
    </row>
    <row r="13" spans="1:26" ht="13.5" customHeight="1">
      <c r="A13" s="114"/>
      <c r="B13" s="83"/>
      <c r="C13" s="84"/>
      <c r="D13" s="85"/>
      <c r="E13" s="87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207"/>
      <c r="V13" s="207"/>
      <c r="W13" s="124"/>
    </row>
    <row r="14" spans="1:26" ht="13.5" customHeight="1">
      <c r="A14" s="114"/>
      <c r="B14" s="83" t="s">
        <v>182</v>
      </c>
      <c r="C14" s="84"/>
      <c r="D14" s="85"/>
      <c r="E14" s="86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207"/>
      <c r="U14" s="207"/>
      <c r="V14" s="207"/>
      <c r="W14" s="124"/>
    </row>
    <row r="15" spans="1:26" ht="13.5" customHeight="1">
      <c r="A15" s="114"/>
      <c r="B15" s="83"/>
      <c r="C15" s="84"/>
      <c r="D15" s="85" t="s">
        <v>145</v>
      </c>
      <c r="E15" s="87"/>
      <c r="F15" s="123" t="s">
        <v>54</v>
      </c>
      <c r="G15" s="123" t="s">
        <v>54</v>
      </c>
      <c r="H15" s="123" t="s">
        <v>54</v>
      </c>
      <c r="I15" s="123" t="s">
        <v>54</v>
      </c>
      <c r="J15" s="123" t="s">
        <v>54</v>
      </c>
      <c r="K15" s="123" t="s">
        <v>54</v>
      </c>
      <c r="L15" s="123"/>
      <c r="M15" s="123"/>
      <c r="N15" s="123"/>
      <c r="O15" s="123"/>
      <c r="P15" s="123"/>
      <c r="Q15" s="123"/>
      <c r="R15" s="123"/>
      <c r="S15" s="123"/>
      <c r="T15" s="207"/>
      <c r="U15" s="207"/>
      <c r="V15" s="207"/>
      <c r="W15" s="124"/>
    </row>
    <row r="16" spans="1:26" ht="13.5" customHeight="1">
      <c r="A16" s="114"/>
      <c r="B16" s="83"/>
      <c r="C16" s="84"/>
      <c r="D16" s="205" t="s">
        <v>188</v>
      </c>
      <c r="E16" s="204"/>
      <c r="F16" s="123"/>
      <c r="G16" s="123"/>
      <c r="H16" s="123"/>
      <c r="I16" s="123"/>
      <c r="J16" s="123"/>
      <c r="K16" s="123"/>
      <c r="L16" s="123" t="s">
        <v>54</v>
      </c>
      <c r="M16" s="123" t="s">
        <v>54</v>
      </c>
      <c r="N16" s="123" t="s">
        <v>54</v>
      </c>
      <c r="O16" s="123" t="s">
        <v>54</v>
      </c>
      <c r="P16" s="123" t="s">
        <v>54</v>
      </c>
      <c r="Q16" s="123" t="s">
        <v>54</v>
      </c>
      <c r="R16" s="123"/>
      <c r="S16" s="123"/>
      <c r="T16" s="207"/>
      <c r="U16" s="207"/>
      <c r="V16" s="207"/>
      <c r="W16" s="124"/>
    </row>
    <row r="17" spans="1:24" ht="13.5" customHeight="1">
      <c r="A17" s="114"/>
      <c r="B17" s="83"/>
      <c r="C17" s="84"/>
      <c r="D17" s="205" t="s">
        <v>189</v>
      </c>
      <c r="E17" s="204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 t="s">
        <v>54</v>
      </c>
      <c r="S17" s="123" t="s">
        <v>54</v>
      </c>
      <c r="T17" s="123" t="s">
        <v>54</v>
      </c>
      <c r="U17" s="123" t="s">
        <v>54</v>
      </c>
      <c r="V17" s="123" t="s">
        <v>54</v>
      </c>
      <c r="W17" s="124" t="s">
        <v>54</v>
      </c>
      <c r="X17" s="125"/>
    </row>
    <row r="18" spans="1:24" ht="13.5" customHeight="1">
      <c r="A18" s="114"/>
      <c r="B18" s="83"/>
      <c r="C18" s="84"/>
      <c r="D18" s="85"/>
      <c r="E18" s="204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207"/>
      <c r="U18" s="207"/>
      <c r="V18" s="207"/>
      <c r="W18" s="124"/>
      <c r="X18" s="125"/>
    </row>
    <row r="19" spans="1:24" ht="13.5" customHeight="1">
      <c r="A19" s="114"/>
      <c r="B19" s="83"/>
      <c r="C19" s="84"/>
      <c r="D19" s="85"/>
      <c r="E19" s="204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207"/>
      <c r="U19" s="207"/>
      <c r="V19" s="207"/>
      <c r="W19" s="124"/>
    </row>
    <row r="20" spans="1:24" ht="13.5" customHeight="1">
      <c r="A20" s="114"/>
      <c r="B20" s="83"/>
      <c r="C20" s="84"/>
      <c r="D20" s="85"/>
      <c r="E20" s="204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207"/>
      <c r="U20" s="207"/>
      <c r="V20" s="207"/>
      <c r="W20" s="124"/>
    </row>
    <row r="21" spans="1:24" ht="13.5" customHeight="1">
      <c r="A21" s="114"/>
      <c r="B21" s="83" t="s">
        <v>183</v>
      </c>
      <c r="C21" s="84"/>
      <c r="D21" s="266"/>
      <c r="E21" s="266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207"/>
      <c r="U21" s="207"/>
      <c r="V21" s="207"/>
      <c r="W21" s="124"/>
    </row>
    <row r="22" spans="1:24" ht="13.5" customHeight="1">
      <c r="A22" s="114"/>
      <c r="B22" s="83"/>
      <c r="C22" s="84"/>
      <c r="D22" s="85" t="s">
        <v>147</v>
      </c>
      <c r="E22" s="204"/>
      <c r="F22" s="123" t="s">
        <v>54</v>
      </c>
      <c r="G22" s="123" t="s">
        <v>54</v>
      </c>
      <c r="H22" s="123" t="s">
        <v>54</v>
      </c>
      <c r="I22" s="123"/>
      <c r="J22" s="123"/>
      <c r="K22" s="123"/>
      <c r="L22" s="123" t="s">
        <v>54</v>
      </c>
      <c r="M22" s="123" t="s">
        <v>54</v>
      </c>
      <c r="N22" s="123" t="s">
        <v>54</v>
      </c>
      <c r="O22" s="123"/>
      <c r="P22" s="123"/>
      <c r="Q22" s="123"/>
      <c r="R22" s="123" t="s">
        <v>54</v>
      </c>
      <c r="S22" s="123" t="s">
        <v>54</v>
      </c>
      <c r="T22" s="123" t="s">
        <v>54</v>
      </c>
      <c r="U22" s="207"/>
      <c r="V22" s="207"/>
      <c r="W22" s="124"/>
    </row>
    <row r="23" spans="1:24" ht="13.5" customHeight="1">
      <c r="A23" s="114"/>
      <c r="B23" s="83"/>
      <c r="C23" s="84"/>
      <c r="D23" s="85" t="s">
        <v>184</v>
      </c>
      <c r="E23" s="204"/>
      <c r="F23" s="123"/>
      <c r="G23" s="123"/>
      <c r="H23" s="123"/>
      <c r="I23" s="123" t="s">
        <v>54</v>
      </c>
      <c r="J23" s="123" t="s">
        <v>54</v>
      </c>
      <c r="K23" s="123" t="s">
        <v>54</v>
      </c>
      <c r="L23" s="123"/>
      <c r="M23" s="123"/>
      <c r="N23" s="123"/>
      <c r="O23" s="123" t="s">
        <v>54</v>
      </c>
      <c r="P23" s="123" t="s">
        <v>54</v>
      </c>
      <c r="Q23" s="123" t="s">
        <v>54</v>
      </c>
      <c r="R23" s="123"/>
      <c r="S23" s="123"/>
      <c r="T23" s="207"/>
      <c r="U23" s="207" t="s">
        <v>54</v>
      </c>
      <c r="V23" s="207" t="s">
        <v>54</v>
      </c>
      <c r="W23" s="124" t="s">
        <v>54</v>
      </c>
    </row>
    <row r="24" spans="1:24" ht="13.5" customHeight="1">
      <c r="A24" s="114"/>
      <c r="B24" s="83"/>
      <c r="C24" s="84"/>
      <c r="D24" s="85"/>
      <c r="E24" s="161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207"/>
      <c r="V24" s="207"/>
      <c r="W24" s="124"/>
    </row>
    <row r="25" spans="1:24" ht="13.5" customHeight="1">
      <c r="A25" s="114"/>
      <c r="B25" s="83"/>
      <c r="C25" s="84"/>
      <c r="D25" s="85"/>
      <c r="E25" s="161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207"/>
      <c r="V25" s="207"/>
      <c r="W25" s="124"/>
    </row>
    <row r="26" spans="1:24" ht="13.5" customHeight="1">
      <c r="A26" s="114"/>
      <c r="B26" s="83" t="s">
        <v>193</v>
      </c>
      <c r="C26" s="84"/>
      <c r="D26" s="85"/>
      <c r="E26" s="204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207"/>
      <c r="U26" s="207"/>
      <c r="V26" s="207"/>
      <c r="W26" s="124"/>
    </row>
    <row r="27" spans="1:24" ht="13.5" customHeight="1">
      <c r="A27" s="114"/>
      <c r="B27" s="83"/>
      <c r="C27" s="84"/>
      <c r="D27" s="85" t="s">
        <v>186</v>
      </c>
      <c r="E27" s="204"/>
      <c r="F27" s="123" t="s">
        <v>54</v>
      </c>
      <c r="G27" s="123"/>
      <c r="H27" s="123"/>
      <c r="I27" s="123" t="s">
        <v>54</v>
      </c>
      <c r="J27" s="123"/>
      <c r="K27" s="123"/>
      <c r="L27" s="123" t="s">
        <v>54</v>
      </c>
      <c r="M27" s="123"/>
      <c r="N27" s="123"/>
      <c r="O27" s="123" t="s">
        <v>54</v>
      </c>
      <c r="P27" s="123"/>
      <c r="Q27" s="123"/>
      <c r="R27" s="123" t="s">
        <v>54</v>
      </c>
      <c r="S27" s="123"/>
      <c r="T27" s="207"/>
      <c r="U27" s="207" t="s">
        <v>54</v>
      </c>
      <c r="V27" s="207"/>
      <c r="W27" s="124"/>
    </row>
    <row r="28" spans="1:24" ht="13.5" customHeight="1">
      <c r="A28" s="114"/>
      <c r="B28" s="83"/>
      <c r="C28" s="84"/>
      <c r="D28" s="85" t="s">
        <v>194</v>
      </c>
      <c r="E28" s="204"/>
      <c r="F28" s="123"/>
      <c r="G28" s="123" t="s">
        <v>54</v>
      </c>
      <c r="H28" s="123"/>
      <c r="I28" s="123"/>
      <c r="J28" s="123" t="s">
        <v>54</v>
      </c>
      <c r="K28" s="123"/>
      <c r="L28" s="123"/>
      <c r="M28" s="123" t="s">
        <v>54</v>
      </c>
      <c r="N28" s="123"/>
      <c r="O28" s="123"/>
      <c r="P28" s="123" t="s">
        <v>54</v>
      </c>
      <c r="Q28" s="123"/>
      <c r="R28" s="123"/>
      <c r="S28" s="123" t="s">
        <v>54</v>
      </c>
      <c r="T28" s="207"/>
      <c r="U28" s="207"/>
      <c r="V28" s="207" t="s">
        <v>54</v>
      </c>
      <c r="W28" s="124"/>
    </row>
    <row r="29" spans="1:24" ht="13.5" customHeight="1">
      <c r="A29" s="114"/>
      <c r="B29" s="83"/>
      <c r="C29" s="84"/>
      <c r="D29" s="85" t="s">
        <v>195</v>
      </c>
      <c r="E29" s="204"/>
      <c r="F29" s="123"/>
      <c r="G29" s="123"/>
      <c r="H29" s="123" t="s">
        <v>54</v>
      </c>
      <c r="I29" s="123"/>
      <c r="J29" s="123"/>
      <c r="K29" s="123" t="s">
        <v>54</v>
      </c>
      <c r="L29" s="123"/>
      <c r="M29" s="123"/>
      <c r="N29" s="123" t="s">
        <v>54</v>
      </c>
      <c r="O29" s="123"/>
      <c r="P29" s="123"/>
      <c r="Q29" s="123" t="s">
        <v>54</v>
      </c>
      <c r="R29" s="123"/>
      <c r="S29" s="123"/>
      <c r="T29" s="207" t="s">
        <v>54</v>
      </c>
      <c r="U29" s="207"/>
      <c r="V29" s="207"/>
      <c r="W29" s="124" t="s">
        <v>54</v>
      </c>
    </row>
    <row r="30" spans="1:24" ht="13.5" customHeight="1" thickBot="1">
      <c r="A30" s="114"/>
      <c r="B30" s="89"/>
      <c r="C30" s="90"/>
      <c r="D30" s="91"/>
      <c r="E30" s="92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208"/>
      <c r="V30" s="208"/>
      <c r="W30" s="127"/>
    </row>
    <row r="31" spans="1:24" ht="13.5" customHeight="1" thickTop="1">
      <c r="A31" s="115" t="s">
        <v>142</v>
      </c>
      <c r="B31" s="93" t="s">
        <v>39</v>
      </c>
      <c r="C31" s="94"/>
      <c r="D31" s="95"/>
      <c r="E31" s="96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206"/>
      <c r="V31" s="206"/>
      <c r="W31" s="122"/>
    </row>
    <row r="32" spans="1:24" ht="13.5" customHeight="1">
      <c r="A32" s="116"/>
      <c r="B32" s="100"/>
      <c r="C32" s="97"/>
      <c r="D32" s="98" t="s">
        <v>187</v>
      </c>
      <c r="E32" s="162"/>
      <c r="F32" s="123" t="s">
        <v>54</v>
      </c>
      <c r="G32" s="123" t="s">
        <v>54</v>
      </c>
      <c r="H32" s="123" t="s">
        <v>54</v>
      </c>
      <c r="I32" s="123" t="s">
        <v>54</v>
      </c>
      <c r="J32" s="123" t="s">
        <v>54</v>
      </c>
      <c r="K32" s="123" t="s">
        <v>54</v>
      </c>
      <c r="L32" s="123" t="s">
        <v>54</v>
      </c>
      <c r="M32" s="123" t="s">
        <v>54</v>
      </c>
      <c r="N32" s="123" t="s">
        <v>54</v>
      </c>
      <c r="O32" s="123" t="s">
        <v>54</v>
      </c>
      <c r="P32" s="123"/>
      <c r="Q32" s="123"/>
      <c r="R32" s="123" t="s">
        <v>54</v>
      </c>
      <c r="S32" s="123" t="s">
        <v>54</v>
      </c>
      <c r="T32" s="123" t="s">
        <v>54</v>
      </c>
      <c r="U32" s="207" t="s">
        <v>54</v>
      </c>
      <c r="V32" s="207"/>
      <c r="W32" s="124"/>
    </row>
    <row r="33" spans="1:23" ht="13.5" customHeight="1">
      <c r="A33" s="116"/>
      <c r="B33" s="100"/>
      <c r="C33" s="97"/>
      <c r="D33" s="98">
        <v>0</v>
      </c>
      <c r="E33" s="2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 t="s">
        <v>54</v>
      </c>
      <c r="Q33" s="123"/>
      <c r="R33" s="123"/>
      <c r="S33" s="123"/>
      <c r="T33" s="123"/>
      <c r="U33" s="207"/>
      <c r="V33" s="207" t="s">
        <v>54</v>
      </c>
      <c r="W33" s="124"/>
    </row>
    <row r="34" spans="1:23" ht="13.5" customHeight="1">
      <c r="A34" s="116"/>
      <c r="B34" s="100"/>
      <c r="C34" s="128"/>
      <c r="D34" s="98" t="s">
        <v>196</v>
      </c>
      <c r="E34" s="101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 t="s">
        <v>54</v>
      </c>
      <c r="R34" s="123"/>
      <c r="S34" s="123"/>
      <c r="T34" s="123"/>
      <c r="U34" s="207"/>
      <c r="V34" s="207"/>
      <c r="W34" s="124" t="s">
        <v>54</v>
      </c>
    </row>
    <row r="35" spans="1:23" ht="13.5" customHeight="1">
      <c r="A35" s="116"/>
      <c r="B35" s="100" t="s">
        <v>40</v>
      </c>
      <c r="C35" s="128"/>
      <c r="D35" s="98"/>
      <c r="E35" s="101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207"/>
      <c r="V35" s="207"/>
      <c r="W35" s="124"/>
    </row>
    <row r="36" spans="1:23" ht="13.5" customHeight="1">
      <c r="A36" s="116"/>
      <c r="B36" s="100"/>
      <c r="C36" s="128"/>
      <c r="D36" s="98"/>
      <c r="E36" s="101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207"/>
      <c r="V36" s="207"/>
      <c r="W36" s="124"/>
    </row>
    <row r="37" spans="1:23" ht="13.5" customHeight="1">
      <c r="A37" s="116"/>
      <c r="B37" s="100" t="s">
        <v>41</v>
      </c>
      <c r="C37" s="128"/>
      <c r="D37" s="98"/>
      <c r="E37" s="101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207"/>
      <c r="V37" s="207"/>
      <c r="W37" s="124"/>
    </row>
    <row r="38" spans="1:23" ht="13.5" customHeight="1">
      <c r="A38" s="116"/>
      <c r="B38" s="100"/>
      <c r="C38" s="128"/>
      <c r="D38" s="98"/>
      <c r="E38" s="101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207"/>
      <c r="V38" s="207"/>
      <c r="W38" s="124"/>
    </row>
    <row r="39" spans="1:23" ht="13.5" customHeight="1" thickBot="1">
      <c r="A39" s="116"/>
      <c r="B39" s="102"/>
      <c r="C39" s="103"/>
      <c r="D39" s="104"/>
      <c r="E39" s="105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209"/>
      <c r="V39" s="209"/>
      <c r="W39" s="130"/>
    </row>
    <row r="40" spans="1:23" ht="13.5" customHeight="1" thickTop="1">
      <c r="A40" s="115" t="s">
        <v>143</v>
      </c>
      <c r="B40" s="262" t="s">
        <v>20</v>
      </c>
      <c r="C40" s="262"/>
      <c r="D40" s="262"/>
      <c r="E40" s="160"/>
      <c r="F40" s="131" t="s">
        <v>23</v>
      </c>
      <c r="G40" s="131" t="s">
        <v>23</v>
      </c>
      <c r="H40" s="131" t="s">
        <v>23</v>
      </c>
      <c r="I40" s="131" t="s">
        <v>23</v>
      </c>
      <c r="J40" s="131" t="s">
        <v>23</v>
      </c>
      <c r="K40" s="131" t="s">
        <v>23</v>
      </c>
      <c r="L40" s="131" t="s">
        <v>23</v>
      </c>
      <c r="M40" s="131" t="s">
        <v>23</v>
      </c>
      <c r="N40" s="131" t="s">
        <v>23</v>
      </c>
      <c r="O40" s="131" t="s">
        <v>23</v>
      </c>
      <c r="P40" s="131" t="s">
        <v>21</v>
      </c>
      <c r="Q40" s="131" t="s">
        <v>21</v>
      </c>
      <c r="R40" s="131" t="s">
        <v>23</v>
      </c>
      <c r="S40" s="131" t="s">
        <v>23</v>
      </c>
      <c r="T40" s="131" t="s">
        <v>23</v>
      </c>
      <c r="U40" s="131" t="s">
        <v>23</v>
      </c>
      <c r="V40" s="210"/>
      <c r="W40" s="132" t="s">
        <v>21</v>
      </c>
    </row>
    <row r="41" spans="1:23" ht="13.5" customHeight="1">
      <c r="A41" s="116"/>
      <c r="B41" s="250" t="s">
        <v>24</v>
      </c>
      <c r="C41" s="250"/>
      <c r="D41" s="250"/>
      <c r="E41" s="107"/>
      <c r="F41" s="133" t="s">
        <v>25</v>
      </c>
      <c r="G41" s="133" t="s">
        <v>25</v>
      </c>
      <c r="H41" s="133" t="s">
        <v>25</v>
      </c>
      <c r="I41" s="133" t="s">
        <v>25</v>
      </c>
      <c r="J41" s="133" t="s">
        <v>25</v>
      </c>
      <c r="K41" s="133" t="s">
        <v>25</v>
      </c>
      <c r="L41" s="133" t="s">
        <v>25</v>
      </c>
      <c r="M41" s="133" t="s">
        <v>25</v>
      </c>
      <c r="N41" s="133" t="s">
        <v>25</v>
      </c>
      <c r="O41" s="133" t="s">
        <v>25</v>
      </c>
      <c r="P41" s="133" t="s">
        <v>25</v>
      </c>
      <c r="Q41" s="133" t="s">
        <v>25</v>
      </c>
      <c r="R41" s="133" t="s">
        <v>25</v>
      </c>
      <c r="S41" s="133" t="s">
        <v>25</v>
      </c>
      <c r="T41" s="133" t="s">
        <v>25</v>
      </c>
      <c r="U41" s="216" t="s">
        <v>25</v>
      </c>
      <c r="V41" s="216" t="s">
        <v>25</v>
      </c>
      <c r="W41" s="134" t="s">
        <v>25</v>
      </c>
    </row>
    <row r="42" spans="1:23" ht="13.5" customHeight="1">
      <c r="A42" s="116"/>
      <c r="B42" s="260" t="s">
        <v>27</v>
      </c>
      <c r="C42" s="260"/>
      <c r="D42" s="260"/>
      <c r="E42" s="101"/>
      <c r="F42" s="108">
        <v>39139</v>
      </c>
      <c r="G42" s="108">
        <v>39139</v>
      </c>
      <c r="H42" s="108">
        <v>39140</v>
      </c>
      <c r="I42" s="108">
        <v>39141</v>
      </c>
      <c r="J42" s="108">
        <v>39142</v>
      </c>
      <c r="K42" s="108">
        <v>39143</v>
      </c>
      <c r="L42" s="108">
        <v>39144</v>
      </c>
      <c r="M42" s="108">
        <v>39145</v>
      </c>
      <c r="N42" s="108">
        <v>39146</v>
      </c>
      <c r="O42" s="108">
        <v>39147</v>
      </c>
      <c r="P42" s="108">
        <v>39148</v>
      </c>
      <c r="Q42" s="108">
        <v>39149</v>
      </c>
      <c r="R42" s="108">
        <v>39150</v>
      </c>
      <c r="S42" s="108"/>
      <c r="T42" s="108">
        <v>39151</v>
      </c>
      <c r="U42" s="211"/>
      <c r="V42" s="211"/>
      <c r="W42" s="109">
        <v>39152</v>
      </c>
    </row>
    <row r="43" spans="1:23" ht="75.75" thickBot="1">
      <c r="A43" s="117"/>
      <c r="B43" s="261" t="s">
        <v>28</v>
      </c>
      <c r="C43" s="261"/>
      <c r="D43" s="261"/>
      <c r="E43" s="110"/>
      <c r="F43" s="111"/>
      <c r="G43" s="111"/>
      <c r="H43" s="111"/>
      <c r="I43" s="111"/>
      <c r="J43" s="111"/>
      <c r="K43" s="111" t="s">
        <v>29</v>
      </c>
      <c r="L43" s="111"/>
      <c r="M43" s="111"/>
      <c r="N43" s="111"/>
      <c r="O43" s="111"/>
      <c r="P43" s="111"/>
      <c r="Q43" s="111"/>
      <c r="R43" s="111"/>
      <c r="S43" s="111"/>
      <c r="T43" s="111"/>
      <c r="U43" s="212"/>
      <c r="V43" s="212"/>
      <c r="W43" s="112"/>
    </row>
    <row r="44" spans="1:23" ht="11.25" thickTop="1">
      <c r="A44" s="135"/>
    </row>
  </sheetData>
  <mergeCells count="28">
    <mergeCell ref="B40:D40"/>
    <mergeCell ref="B41:D41"/>
    <mergeCell ref="B42:D42"/>
    <mergeCell ref="B43:D43"/>
    <mergeCell ref="D21:E21"/>
    <mergeCell ref="A7:B7"/>
    <mergeCell ref="C7:E7"/>
    <mergeCell ref="F7:K7"/>
    <mergeCell ref="O7:W7"/>
    <mergeCell ref="A4:B4"/>
    <mergeCell ref="C4:D4"/>
    <mergeCell ref="F4:K4"/>
    <mergeCell ref="L4:W4"/>
    <mergeCell ref="A5:B5"/>
    <mergeCell ref="C5:W5"/>
    <mergeCell ref="A6:B6"/>
    <mergeCell ref="C6:E6"/>
    <mergeCell ref="F6:K6"/>
    <mergeCell ref="L6:N6"/>
    <mergeCell ref="O6:W6"/>
    <mergeCell ref="A2:B2"/>
    <mergeCell ref="C2:E2"/>
    <mergeCell ref="F2:K2"/>
    <mergeCell ref="L2:W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40:W40">
      <formula1>"N,A,B, "</formula1>
    </dataValidation>
    <dataValidation type="list" allowBlank="1" showInputMessage="1" showErrorMessage="1" sqref="F41:W41">
      <formula1>"P,F, "</formula1>
    </dataValidation>
    <dataValidation type="list" allowBlank="1" showInputMessage="1" showErrorMessage="1" sqref="F10:W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zoomScale="150" zoomScaleNormal="150" zoomScalePageLayoutView="150" workbookViewId="0">
      <selection activeCell="C4" sqref="C4:D4"/>
    </sheetView>
  </sheetViews>
  <sheetFormatPr defaultColWidth="8.875" defaultRowHeight="13.5" customHeight="1"/>
  <cols>
    <col min="1" max="1" width="8.125" style="71" customWidth="1"/>
    <col min="2" max="2" width="13.375" style="79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4" t="s">
        <v>130</v>
      </c>
      <c r="B2" s="245"/>
      <c r="C2" s="286" t="str">
        <f>TestCaseList!E14</f>
        <v>ST04</v>
      </c>
      <c r="D2" s="287"/>
      <c r="E2" s="288"/>
      <c r="F2" s="249" t="s">
        <v>103</v>
      </c>
      <c r="G2" s="249"/>
      <c r="H2" s="249"/>
      <c r="I2" s="249"/>
      <c r="J2" s="249"/>
      <c r="K2" s="249"/>
      <c r="L2" s="274" t="str">
        <f>TestCaseList!D14</f>
        <v>postOneOrder(data)</v>
      </c>
      <c r="M2" s="275"/>
      <c r="N2" s="275"/>
      <c r="O2" s="275"/>
      <c r="P2" s="275"/>
      <c r="Q2" s="275"/>
      <c r="R2" s="275"/>
      <c r="S2" s="275"/>
      <c r="T2" s="276"/>
      <c r="V2" s="73"/>
    </row>
    <row r="3" spans="1:23" ht="13.5" customHeight="1">
      <c r="A3" s="256" t="s">
        <v>131</v>
      </c>
      <c r="B3" s="257"/>
      <c r="C3" s="289" t="s">
        <v>156</v>
      </c>
      <c r="D3" s="290"/>
      <c r="E3" s="291"/>
      <c r="F3" s="278" t="s">
        <v>135</v>
      </c>
      <c r="G3" s="278"/>
      <c r="H3" s="278"/>
      <c r="I3" s="278"/>
      <c r="J3" s="278"/>
      <c r="K3" s="278"/>
      <c r="L3" s="290"/>
      <c r="M3" s="290"/>
      <c r="N3" s="290"/>
      <c r="O3" s="74"/>
      <c r="P3" s="74"/>
      <c r="Q3" s="74"/>
      <c r="R3" s="74"/>
      <c r="S3" s="74"/>
      <c r="T3" s="75"/>
    </row>
    <row r="4" spans="1:23" ht="13.5" customHeight="1">
      <c r="A4" s="256" t="s">
        <v>132</v>
      </c>
      <c r="B4" s="257"/>
      <c r="C4" s="292">
        <v>50</v>
      </c>
      <c r="D4" s="293"/>
      <c r="E4" s="76"/>
      <c r="F4" s="278" t="s">
        <v>136</v>
      </c>
      <c r="G4" s="278"/>
      <c r="H4" s="278"/>
      <c r="I4" s="278"/>
      <c r="J4" s="278"/>
      <c r="K4" s="278"/>
      <c r="L4" s="279">
        <f xml:space="preserve"> IF(TestCaseList!E6&lt;&gt;"N/A",SUM(C4*TestCaseList!E6/1000,- O7),"N/A")</f>
        <v>2</v>
      </c>
      <c r="M4" s="259"/>
      <c r="N4" s="259"/>
      <c r="O4" s="259"/>
      <c r="P4" s="259"/>
      <c r="Q4" s="259"/>
      <c r="R4" s="259"/>
      <c r="S4" s="259"/>
      <c r="T4" s="280"/>
      <c r="V4" s="73"/>
    </row>
    <row r="5" spans="1:23" ht="13.5" customHeight="1">
      <c r="A5" s="256" t="s">
        <v>133</v>
      </c>
      <c r="B5" s="257"/>
      <c r="C5" s="294" t="s">
        <v>34</v>
      </c>
      <c r="D5" s="294"/>
      <c r="E5" s="294"/>
      <c r="F5" s="295"/>
      <c r="G5" s="295"/>
      <c r="H5" s="295"/>
      <c r="I5" s="295"/>
      <c r="J5" s="295"/>
      <c r="K5" s="295"/>
      <c r="L5" s="294"/>
      <c r="M5" s="294"/>
      <c r="N5" s="294"/>
      <c r="O5" s="294"/>
      <c r="P5" s="294"/>
      <c r="Q5" s="294"/>
      <c r="R5" s="294"/>
      <c r="S5" s="294"/>
      <c r="T5" s="294"/>
    </row>
    <row r="6" spans="1:23" ht="13.5" customHeight="1">
      <c r="A6" s="267" t="s">
        <v>137</v>
      </c>
      <c r="B6" s="267"/>
      <c r="C6" s="277" t="s">
        <v>138</v>
      </c>
      <c r="D6" s="277"/>
      <c r="E6" s="277"/>
      <c r="F6" s="277" t="s">
        <v>114</v>
      </c>
      <c r="G6" s="277"/>
      <c r="H6" s="277"/>
      <c r="I6" s="277"/>
      <c r="J6" s="277"/>
      <c r="K6" s="277"/>
      <c r="L6" s="270" t="s">
        <v>35</v>
      </c>
      <c r="M6" s="270"/>
      <c r="N6" s="270"/>
      <c r="O6" s="273" t="s">
        <v>139</v>
      </c>
      <c r="P6" s="273"/>
      <c r="Q6" s="273"/>
      <c r="R6" s="273"/>
      <c r="S6" s="273"/>
      <c r="T6" s="273"/>
      <c r="V6" s="73"/>
    </row>
    <row r="7" spans="1:23" ht="13.5" customHeight="1" thickBot="1">
      <c r="A7" s="255">
        <f>COUNTIF(F27:HQ27,"P")</f>
        <v>2</v>
      </c>
      <c r="B7" s="254"/>
      <c r="C7" s="251">
        <f>COUNTIF(F27:HQ27,"F")</f>
        <v>0</v>
      </c>
      <c r="D7" s="252"/>
      <c r="E7" s="254"/>
      <c r="F7" s="251">
        <f>SUM(O7,- A7,- C7)</f>
        <v>0</v>
      </c>
      <c r="G7" s="252"/>
      <c r="H7" s="252"/>
      <c r="I7" s="252"/>
      <c r="J7" s="252"/>
      <c r="K7" s="253"/>
      <c r="L7" s="77">
        <f>COUNTIF(E26:HQ26,"N")</f>
        <v>1</v>
      </c>
      <c r="M7" s="77">
        <f>COUNTIF(E26:HQ26,"A")</f>
        <v>1</v>
      </c>
      <c r="N7" s="77">
        <f>COUNTIF(E26:HQ26,"B")</f>
        <v>0</v>
      </c>
      <c r="O7" s="271">
        <f>COUNTA(E9:HT9)</f>
        <v>2</v>
      </c>
      <c r="P7" s="252"/>
      <c r="Q7" s="252"/>
      <c r="R7" s="252"/>
      <c r="S7" s="252"/>
      <c r="T7" s="272"/>
      <c r="U7" s="78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5</v>
      </c>
      <c r="G9" s="140" t="s">
        <v>6</v>
      </c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0"/>
      <c r="V9" s="81"/>
      <c r="W9" s="82"/>
    </row>
    <row r="10" spans="1:23" ht="13.5" customHeight="1">
      <c r="A10" s="113" t="s">
        <v>141</v>
      </c>
      <c r="B10" s="118" t="s">
        <v>36</v>
      </c>
      <c r="C10" s="119"/>
      <c r="D10" s="120"/>
      <c r="E10" s="86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3"/>
      <c r="C11" s="84"/>
      <c r="D11" s="85"/>
      <c r="E11" s="86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3"/>
    </row>
    <row r="12" spans="1:23" ht="13.5" customHeight="1">
      <c r="A12" s="114"/>
      <c r="B12" s="83"/>
      <c r="C12" s="84"/>
      <c r="D12" s="85"/>
      <c r="E12" s="86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3"/>
      <c r="C13" s="84"/>
      <c r="D13" s="85"/>
      <c r="E13" s="87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3" t="s">
        <v>212</v>
      </c>
      <c r="C14" s="84"/>
      <c r="D14" s="85"/>
      <c r="E14" s="204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3"/>
      <c r="C15" s="84"/>
      <c r="D15" s="85" t="s">
        <v>186</v>
      </c>
      <c r="E15" s="204"/>
      <c r="F15" s="123" t="s">
        <v>54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3"/>
      <c r="C16" s="84"/>
      <c r="D16" s="85" t="s">
        <v>214</v>
      </c>
      <c r="E16" s="204"/>
      <c r="F16" s="123"/>
      <c r="G16" s="123" t="s">
        <v>54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0" ht="13.5" customHeight="1" thickBot="1">
      <c r="A17" s="114"/>
      <c r="B17" s="89"/>
      <c r="C17" s="90"/>
      <c r="D17" s="91"/>
      <c r="E17" s="92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</row>
    <row r="18" spans="1:20" ht="13.5" customHeight="1" thickTop="1">
      <c r="A18" s="115" t="s">
        <v>142</v>
      </c>
      <c r="B18" s="93" t="s">
        <v>39</v>
      </c>
      <c r="C18" s="94"/>
      <c r="D18" s="95"/>
      <c r="E18" s="96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2"/>
    </row>
    <row r="19" spans="1:20" ht="13.5" customHeight="1">
      <c r="A19" s="116"/>
      <c r="B19" s="100"/>
      <c r="C19" s="97"/>
      <c r="D19" s="98" t="s">
        <v>215</v>
      </c>
      <c r="E19" s="202"/>
      <c r="F19" s="123" t="s">
        <v>54</v>
      </c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0" ht="13.5" customHeight="1">
      <c r="A20" s="116"/>
      <c r="B20" s="100"/>
      <c r="C20" s="128"/>
      <c r="D20" s="98" t="s">
        <v>216</v>
      </c>
      <c r="E20" s="101"/>
      <c r="F20" s="123"/>
      <c r="G20" s="123" t="s">
        <v>54</v>
      </c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0" ht="13.5" customHeight="1">
      <c r="A21" s="116"/>
      <c r="B21" s="100" t="s">
        <v>40</v>
      </c>
      <c r="C21" s="128"/>
      <c r="D21" s="98"/>
      <c r="E21" s="101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0" ht="13.5" customHeight="1">
      <c r="A22" s="116"/>
      <c r="B22" s="100"/>
      <c r="C22" s="128"/>
      <c r="D22" s="98"/>
      <c r="E22" s="101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0" ht="13.5" customHeight="1">
      <c r="A23" s="116"/>
      <c r="B23" s="100" t="s">
        <v>41</v>
      </c>
      <c r="C23" s="128"/>
      <c r="D23" s="98"/>
      <c r="E23" s="101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0" ht="13.5" customHeight="1">
      <c r="A24" s="116"/>
      <c r="B24" s="100"/>
      <c r="C24" s="128"/>
      <c r="D24" s="98"/>
      <c r="E24" s="101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0" ht="13.5" customHeight="1" thickBot="1">
      <c r="A25" s="116"/>
      <c r="B25" s="102"/>
      <c r="C25" s="103"/>
      <c r="D25" s="104"/>
      <c r="E25" s="105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30"/>
    </row>
    <row r="26" spans="1:20" ht="13.5" customHeight="1" thickTop="1">
      <c r="A26" s="115" t="s">
        <v>143</v>
      </c>
      <c r="B26" s="262" t="s">
        <v>20</v>
      </c>
      <c r="C26" s="262"/>
      <c r="D26" s="262"/>
      <c r="E26" s="203"/>
      <c r="F26" s="131" t="s">
        <v>23</v>
      </c>
      <c r="G26" s="131" t="s">
        <v>21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2"/>
    </row>
    <row r="27" spans="1:20" ht="13.5" customHeight="1">
      <c r="A27" s="116"/>
      <c r="B27" s="250" t="s">
        <v>24</v>
      </c>
      <c r="C27" s="250"/>
      <c r="D27" s="250"/>
      <c r="E27" s="107"/>
      <c r="F27" s="133" t="s">
        <v>25</v>
      </c>
      <c r="G27" s="133" t="s">
        <v>25</v>
      </c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4"/>
    </row>
    <row r="28" spans="1:20" ht="13.5" customHeight="1">
      <c r="A28" s="116"/>
      <c r="B28" s="260" t="s">
        <v>27</v>
      </c>
      <c r="C28" s="260"/>
      <c r="D28" s="260"/>
      <c r="E28" s="101"/>
      <c r="F28" s="108">
        <v>39139</v>
      </c>
      <c r="G28" s="108">
        <v>39139</v>
      </c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9"/>
    </row>
    <row r="29" spans="1:20" ht="11.25" thickBot="1">
      <c r="A29" s="117"/>
      <c r="B29" s="261" t="s">
        <v>28</v>
      </c>
      <c r="C29" s="261"/>
      <c r="D29" s="261"/>
      <c r="E29" s="110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/>
    </row>
    <row r="30" spans="1:20" ht="11.25" thickTop="1">
      <c r="A30" s="135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26:D26"/>
    <mergeCell ref="B27:D27"/>
    <mergeCell ref="B28:D28"/>
    <mergeCell ref="B29:D29"/>
    <mergeCell ref="A7:B7"/>
    <mergeCell ref="C7:E7"/>
  </mergeCells>
  <dataValidations count="3">
    <dataValidation type="list" allowBlank="1" showInputMessage="1" showErrorMessage="1" sqref="F26:T26">
      <formula1>"N,A,B, "</formula1>
    </dataValidation>
    <dataValidation type="list" allowBlank="1" showInputMessage="1" showErrorMessage="1" sqref="F27:T27">
      <formula1>"P,F, "</formula1>
    </dataValidation>
    <dataValidation type="list" allowBlank="1" showInputMessage="1" showErrorMessage="1" sqref="F10:T25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zoomScale="150" zoomScaleNormal="150" zoomScalePageLayoutView="150" workbookViewId="0">
      <selection activeCell="J12" sqref="J12"/>
    </sheetView>
  </sheetViews>
  <sheetFormatPr defaultColWidth="8.875" defaultRowHeight="13.5" customHeight="1"/>
  <cols>
    <col min="1" max="1" width="8.125" style="71" customWidth="1"/>
    <col min="2" max="2" width="13.375" style="79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4" t="s">
        <v>130</v>
      </c>
      <c r="B2" s="245"/>
      <c r="C2" s="286" t="str">
        <f>TestCaseList!E15</f>
        <v>ST05</v>
      </c>
      <c r="D2" s="287"/>
      <c r="E2" s="288"/>
      <c r="F2" s="249" t="s">
        <v>103</v>
      </c>
      <c r="G2" s="249"/>
      <c r="H2" s="249"/>
      <c r="I2" s="249"/>
      <c r="J2" s="249"/>
      <c r="K2" s="249"/>
      <c r="L2" s="274" t="str">
        <f>TestCaseList!D15</f>
        <v>updateOrder(data)</v>
      </c>
      <c r="M2" s="275"/>
      <c r="N2" s="275"/>
      <c r="O2" s="275"/>
      <c r="P2" s="275"/>
      <c r="Q2" s="275"/>
      <c r="R2" s="275"/>
      <c r="S2" s="275"/>
      <c r="T2" s="276"/>
      <c r="V2" s="73"/>
    </row>
    <row r="3" spans="1:23" ht="13.5" customHeight="1">
      <c r="A3" s="256" t="s">
        <v>131</v>
      </c>
      <c r="B3" s="257"/>
      <c r="C3" s="289" t="s">
        <v>156</v>
      </c>
      <c r="D3" s="290"/>
      <c r="E3" s="291"/>
      <c r="F3" s="278" t="s">
        <v>135</v>
      </c>
      <c r="G3" s="278"/>
      <c r="H3" s="278"/>
      <c r="I3" s="278"/>
      <c r="J3" s="278"/>
      <c r="K3" s="278"/>
      <c r="L3" s="290"/>
      <c r="M3" s="290"/>
      <c r="N3" s="290"/>
      <c r="O3" s="74"/>
      <c r="P3" s="74"/>
      <c r="Q3" s="74"/>
      <c r="R3" s="74"/>
      <c r="S3" s="74"/>
      <c r="T3" s="75"/>
    </row>
    <row r="4" spans="1:23" ht="13.5" customHeight="1">
      <c r="A4" s="256" t="s">
        <v>132</v>
      </c>
      <c r="B4" s="257"/>
      <c r="C4" s="292">
        <v>40</v>
      </c>
      <c r="D4" s="293"/>
      <c r="E4" s="76"/>
      <c r="F4" s="278" t="s">
        <v>136</v>
      </c>
      <c r="G4" s="278"/>
      <c r="H4" s="278"/>
      <c r="I4" s="278"/>
      <c r="J4" s="278"/>
      <c r="K4" s="278"/>
      <c r="L4" s="279">
        <f xml:space="preserve"> IF(TestCaseList!E6&lt;&gt;"N/A",SUM(C4*TestCaseList!E6/1000,- O7),"N/A")</f>
        <v>1.2000000000000002</v>
      </c>
      <c r="M4" s="259"/>
      <c r="N4" s="259"/>
      <c r="O4" s="259"/>
      <c r="P4" s="259"/>
      <c r="Q4" s="259"/>
      <c r="R4" s="259"/>
      <c r="S4" s="259"/>
      <c r="T4" s="280"/>
      <c r="V4" s="73"/>
    </row>
    <row r="5" spans="1:23" ht="13.5" customHeight="1">
      <c r="A5" s="256" t="s">
        <v>133</v>
      </c>
      <c r="B5" s="257"/>
      <c r="C5" s="294" t="s">
        <v>34</v>
      </c>
      <c r="D5" s="294"/>
      <c r="E5" s="294"/>
      <c r="F5" s="295"/>
      <c r="G5" s="295"/>
      <c r="H5" s="295"/>
      <c r="I5" s="295"/>
      <c r="J5" s="295"/>
      <c r="K5" s="295"/>
      <c r="L5" s="294"/>
      <c r="M5" s="294"/>
      <c r="N5" s="294"/>
      <c r="O5" s="294"/>
      <c r="P5" s="294"/>
      <c r="Q5" s="294"/>
      <c r="R5" s="294"/>
      <c r="S5" s="294"/>
      <c r="T5" s="294"/>
    </row>
    <row r="6" spans="1:23" ht="13.5" customHeight="1">
      <c r="A6" s="267" t="s">
        <v>137</v>
      </c>
      <c r="B6" s="267"/>
      <c r="C6" s="277" t="s">
        <v>138</v>
      </c>
      <c r="D6" s="277"/>
      <c r="E6" s="277"/>
      <c r="F6" s="277" t="s">
        <v>114</v>
      </c>
      <c r="G6" s="277"/>
      <c r="H6" s="277"/>
      <c r="I6" s="277"/>
      <c r="J6" s="277"/>
      <c r="K6" s="277"/>
      <c r="L6" s="270" t="s">
        <v>35</v>
      </c>
      <c r="M6" s="270"/>
      <c r="N6" s="270"/>
      <c r="O6" s="273" t="s">
        <v>139</v>
      </c>
      <c r="P6" s="273"/>
      <c r="Q6" s="273"/>
      <c r="R6" s="273"/>
      <c r="S6" s="273"/>
      <c r="T6" s="273"/>
      <c r="V6" s="73"/>
    </row>
    <row r="7" spans="1:23" ht="13.5" customHeight="1" thickBot="1">
      <c r="A7" s="255">
        <f>COUNTIF(F29:HQ29,"P")</f>
        <v>2</v>
      </c>
      <c r="B7" s="254"/>
      <c r="C7" s="251">
        <f>COUNTIF(F29:HQ29,"F")</f>
        <v>0</v>
      </c>
      <c r="D7" s="252"/>
      <c r="E7" s="254"/>
      <c r="F7" s="251">
        <f>SUM(O7,- A7,- C7)</f>
        <v>0</v>
      </c>
      <c r="G7" s="252"/>
      <c r="H7" s="252"/>
      <c r="I7" s="252"/>
      <c r="J7" s="252"/>
      <c r="K7" s="253"/>
      <c r="L7" s="77">
        <f>COUNTIF(E28:HQ28,"N")</f>
        <v>1</v>
      </c>
      <c r="M7" s="77">
        <f>COUNTIF(E28:HQ28,"A")</f>
        <v>1</v>
      </c>
      <c r="N7" s="77">
        <f>COUNTIF(E28:HQ28,"B")</f>
        <v>0</v>
      </c>
      <c r="O7" s="271">
        <f>COUNTA(E9:HT9)</f>
        <v>2</v>
      </c>
      <c r="P7" s="252"/>
      <c r="Q7" s="252"/>
      <c r="R7" s="252"/>
      <c r="S7" s="252"/>
      <c r="T7" s="272"/>
      <c r="U7" s="78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5</v>
      </c>
      <c r="G9" s="140" t="s">
        <v>6</v>
      </c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0"/>
      <c r="V9" s="81"/>
      <c r="W9" s="82"/>
    </row>
    <row r="10" spans="1:23" ht="13.5" customHeight="1">
      <c r="A10" s="113" t="s">
        <v>141</v>
      </c>
      <c r="B10" s="118" t="s">
        <v>36</v>
      </c>
      <c r="C10" s="119"/>
      <c r="D10" s="120"/>
      <c r="E10" s="86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3"/>
      <c r="C11" s="84"/>
      <c r="D11" s="85"/>
      <c r="E11" s="86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3"/>
    </row>
    <row r="12" spans="1:23" ht="13.5" customHeight="1">
      <c r="A12" s="114"/>
      <c r="B12" s="83"/>
      <c r="C12" s="84"/>
      <c r="D12" s="85"/>
      <c r="E12" s="86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3"/>
      <c r="C13" s="84"/>
      <c r="D13" s="85"/>
      <c r="E13" s="87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3" t="s">
        <v>212</v>
      </c>
      <c r="C14" s="84"/>
      <c r="E14" s="214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3"/>
      <c r="C15" s="84"/>
      <c r="D15" s="85" t="s">
        <v>186</v>
      </c>
      <c r="E15" s="214"/>
      <c r="F15" s="123" t="s">
        <v>54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3"/>
      <c r="C16" s="84"/>
      <c r="D16" s="85" t="s">
        <v>213</v>
      </c>
      <c r="E16" s="214"/>
      <c r="F16" s="123"/>
      <c r="G16" s="123" t="s">
        <v>54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3"/>
      <c r="C17" s="84"/>
      <c r="D17" s="85"/>
      <c r="E17" s="214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3"/>
      <c r="C18" s="84"/>
      <c r="D18" s="85"/>
      <c r="E18" s="214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1" ht="13.5" customHeight="1" thickBot="1">
      <c r="A19" s="114"/>
      <c r="B19" s="89"/>
      <c r="C19" s="90"/>
      <c r="D19" s="91"/>
      <c r="E19" s="92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 thickTop="1">
      <c r="A20" s="115" t="s">
        <v>142</v>
      </c>
      <c r="B20" s="93" t="s">
        <v>39</v>
      </c>
      <c r="C20" s="94"/>
      <c r="D20" s="217" t="s">
        <v>215</v>
      </c>
      <c r="E20" s="96"/>
      <c r="F20" s="121" t="s">
        <v>54</v>
      </c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2"/>
    </row>
    <row r="21" spans="1:21" ht="13.5" customHeight="1">
      <c r="A21" s="116"/>
      <c r="B21" s="100"/>
      <c r="C21" s="97"/>
      <c r="D21" s="98" t="s">
        <v>217</v>
      </c>
      <c r="E21" s="215"/>
      <c r="F21" s="123"/>
      <c r="G21" s="123" t="s">
        <v>54</v>
      </c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6"/>
      <c r="B22" s="100"/>
      <c r="C22" s="128"/>
      <c r="D22" s="98"/>
      <c r="E22" s="101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6"/>
      <c r="B23" s="100" t="s">
        <v>40</v>
      </c>
      <c r="C23" s="128"/>
      <c r="D23" s="98"/>
      <c r="E23" s="101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6"/>
      <c r="B24" s="100"/>
      <c r="C24" s="128"/>
      <c r="D24" s="98"/>
      <c r="E24" s="101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6"/>
      <c r="B25" s="100" t="s">
        <v>41</v>
      </c>
      <c r="C25" s="128"/>
      <c r="D25" s="98"/>
      <c r="E25" s="101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6"/>
      <c r="B26" s="100"/>
      <c r="C26" s="128"/>
      <c r="D26" s="98"/>
      <c r="E26" s="101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 thickBot="1">
      <c r="A27" s="116"/>
      <c r="B27" s="102"/>
      <c r="C27" s="103"/>
      <c r="D27" s="104"/>
      <c r="E27" s="105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30"/>
    </row>
    <row r="28" spans="1:21" ht="13.5" customHeight="1" thickTop="1">
      <c r="A28" s="115" t="s">
        <v>143</v>
      </c>
      <c r="B28" s="262" t="s">
        <v>20</v>
      </c>
      <c r="C28" s="262"/>
      <c r="D28" s="262"/>
      <c r="E28" s="213"/>
      <c r="F28" s="131" t="s">
        <v>23</v>
      </c>
      <c r="G28" s="131" t="s">
        <v>21</v>
      </c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2"/>
    </row>
    <row r="29" spans="1:21" ht="13.5" customHeight="1">
      <c r="A29" s="116"/>
      <c r="B29" s="250" t="s">
        <v>24</v>
      </c>
      <c r="C29" s="250"/>
      <c r="D29" s="250"/>
      <c r="E29" s="107"/>
      <c r="F29" s="133" t="s">
        <v>25</v>
      </c>
      <c r="G29" s="133" t="s">
        <v>25</v>
      </c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4"/>
    </row>
    <row r="30" spans="1:21" ht="13.5" customHeight="1">
      <c r="A30" s="116"/>
      <c r="B30" s="260" t="s">
        <v>27</v>
      </c>
      <c r="C30" s="260"/>
      <c r="D30" s="260"/>
      <c r="E30" s="101"/>
      <c r="F30" s="108">
        <v>39139</v>
      </c>
      <c r="G30" s="108">
        <v>39139</v>
      </c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9"/>
    </row>
    <row r="31" spans="1:21" ht="11.25" thickBot="1">
      <c r="A31" s="117"/>
      <c r="B31" s="261" t="s">
        <v>28</v>
      </c>
      <c r="C31" s="261"/>
      <c r="D31" s="261"/>
      <c r="E31" s="110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/>
    </row>
    <row r="32" spans="1:21" ht="11.25" thickTop="1">
      <c r="A32" s="135"/>
    </row>
  </sheetData>
  <mergeCells count="27">
    <mergeCell ref="B28:D28"/>
    <mergeCell ref="B29:D29"/>
    <mergeCell ref="B30:D30"/>
    <mergeCell ref="B31:D31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9:T29">
      <formula1>"P,F, "</formula1>
    </dataValidation>
    <dataValidation type="list" allowBlank="1" showInputMessage="1" showErrorMessage="1" sqref="F28:T28">
      <formula1>"N,A,B,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ガイドライン</vt:lpstr>
      <vt:lpstr>Cover</vt:lpstr>
      <vt:lpstr>TestCaseList</vt:lpstr>
      <vt:lpstr>TestReport</vt:lpstr>
      <vt:lpstr>ST01</vt:lpstr>
      <vt:lpstr>ST02</vt:lpstr>
      <vt:lpstr>ST03</vt:lpstr>
      <vt:lpstr>ST04</vt:lpstr>
      <vt:lpstr>ST05</vt:lpstr>
      <vt:lpstr>ST06</vt:lpstr>
      <vt:lpstr>ST07</vt:lpstr>
      <vt:lpstr>ST08</vt:lpstr>
      <vt:lpstr>ST09</vt:lpstr>
      <vt:lpstr>ST10</vt:lpstr>
      <vt:lpstr>Template</vt:lpstr>
      <vt:lpstr>'ST01'!Print_Area</vt:lpstr>
      <vt:lpstr>'ST02'!Print_Area</vt:lpstr>
      <vt:lpstr>'ST03'!Print_Area</vt:lpstr>
      <vt:lpstr>'ST04'!Print_Area</vt:lpstr>
      <vt:lpstr>'ST05'!Print_Area</vt:lpstr>
      <vt:lpstr>'ST06'!Print_Area</vt:lpstr>
      <vt:lpstr>'ST07'!Print_Area</vt:lpstr>
      <vt:lpstr>'ST08'!Print_Area</vt:lpstr>
      <vt:lpstr>'ST09'!Print_Area</vt:lpstr>
      <vt:lpstr>'ST10'!Print_Area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Kieu Cao Khanh</dc:creator>
  <dc:description>Dịch từ bản tiếng Anh sang tiếng Nhật
Lý do:
Phục vụ cho các dự án làm việc với khách hàng Nhật</dc:description>
  <cp:lastModifiedBy>Pico</cp:lastModifiedBy>
  <cp:lastPrinted>2012-08-10T10:31:13Z</cp:lastPrinted>
  <dcterms:created xsi:type="dcterms:W3CDTF">2007-10-09T09:39:48Z</dcterms:created>
  <dcterms:modified xsi:type="dcterms:W3CDTF">2015-12-11T16:15:15Z</dcterms:modified>
  <cp:category>Template</cp:category>
  <cp:contentStatus>20/8/2012</cp:contentStatus>
</cp:coreProperties>
</file>