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oang\Desktop\Final\Sources\Develop\Users\HoangNK\UT\"/>
    </mc:Choice>
  </mc:AlternateContent>
  <bookViews>
    <workbookView xWindow="3780" yWindow="0" windowWidth="25605" windowHeight="16065" tabRatio="713" firstSheet="7" activeTab="8"/>
  </bookViews>
  <sheets>
    <sheet name="Cover" sheetId="4" r:id="rId1"/>
    <sheet name="TestCaseList" sheetId="5" r:id="rId2"/>
    <sheet name="TestReport" sheetId="6" r:id="rId3"/>
    <sheet name="Template" sheetId="15" r:id="rId4"/>
    <sheet name="AD_Function16" sheetId="38" r:id="rId5"/>
    <sheet name="AD_Function14" sheetId="36" r:id="rId6"/>
    <sheet name="AD_Function13" sheetId="34" r:id="rId7"/>
    <sheet name="AD_Function12" sheetId="32" r:id="rId8"/>
    <sheet name="AD_Function11" sheetId="31" r:id="rId9"/>
    <sheet name="AD_Function10" sheetId="30" r:id="rId10"/>
    <sheet name="AD_Function8" sheetId="27" r:id="rId11"/>
    <sheet name="AD_Function4" sheetId="21" r:id="rId12"/>
    <sheet name="AD_Function3" sheetId="20" r:id="rId13"/>
    <sheet name="AD_Function1" sheetId="7" r:id="rId14"/>
  </sheets>
  <definedNames>
    <definedName name="ACTION" localSheetId="9">#REF!</definedName>
    <definedName name="ACTION" localSheetId="8">#REF!</definedName>
    <definedName name="ACTION" localSheetId="7">#REF!</definedName>
    <definedName name="ACTION" localSheetId="6">#REF!</definedName>
    <definedName name="ACTION" localSheetId="5">#REF!</definedName>
    <definedName name="ACTION" localSheetId="4">#REF!</definedName>
    <definedName name="ACTION" localSheetId="12">#REF!</definedName>
    <definedName name="ACTION" localSheetId="11">#REF!</definedName>
    <definedName name="ACTION" localSheetId="10">#REF!</definedName>
    <definedName name="ACTION" localSheetId="3">#REF!</definedName>
    <definedName name="ACTION">#REF!</definedName>
    <definedName name="_xlnm.Print_Area" localSheetId="13">AD_Function1!$A$1:$T$46</definedName>
    <definedName name="_xlnm.Print_Area" localSheetId="9">AD_Function10!$A$1:$T$41</definedName>
    <definedName name="_xlnm.Print_Area" localSheetId="8">AD_Function11!$A$1:$T$45</definedName>
    <definedName name="_xlnm.Print_Area" localSheetId="7">AD_Function12!$A$1:$T$45</definedName>
    <definedName name="_xlnm.Print_Area" localSheetId="6">AD_Function13!$A$1:$T$43</definedName>
    <definedName name="_xlnm.Print_Area" localSheetId="5">AD_Function14!$A$1:$T$45</definedName>
    <definedName name="_xlnm.Print_Area" localSheetId="4">AD_Function16!$A$1:$T$50</definedName>
    <definedName name="_xlnm.Print_Area" localSheetId="12">AD_Function3!$A$1:$T$53</definedName>
    <definedName name="_xlnm.Print_Area" localSheetId="11">AD_Function4!$A$1:$T$45</definedName>
    <definedName name="_xlnm.Print_Area" localSheetId="10">AD_Function8!$A$1:$T$44</definedName>
    <definedName name="_xlnm.Print_Area" localSheetId="3">Template!$A$1:$T$53</definedName>
    <definedName name="_xlnm.Print_Area" localSheetId="1">TestCaseList!$A$1:$H$28</definedName>
    <definedName name="_xlnm.Print_Area" localSheetId="2">TestReport!$A$1:$I$46</definedName>
    <definedName name="TestCaseList__D_26">AD_Function16!$L$2</definedName>
    <definedName name="Z_2C0D9096_8D85_462A_A9B5_0B488ADB4269_.wvu.Cols" localSheetId="13" hidden="1">AD_Function1!$E:$E</definedName>
    <definedName name="Z_2C0D9096_8D85_462A_A9B5_0B488ADB4269_.wvu.Cols" localSheetId="9" hidden="1">AD_Function10!$E:$E</definedName>
    <definedName name="Z_2C0D9096_8D85_462A_A9B5_0B488ADB4269_.wvu.Cols" localSheetId="8" hidden="1">AD_Function11!$E:$E</definedName>
    <definedName name="Z_2C0D9096_8D85_462A_A9B5_0B488ADB4269_.wvu.Cols" localSheetId="7" hidden="1">AD_Function12!$E:$E</definedName>
    <definedName name="Z_2C0D9096_8D85_462A_A9B5_0B488ADB4269_.wvu.Cols" localSheetId="6" hidden="1">AD_Function13!$E:$E</definedName>
    <definedName name="Z_2C0D9096_8D85_462A_A9B5_0B488ADB4269_.wvu.Cols" localSheetId="5" hidden="1">AD_Function14!$E:$E</definedName>
    <definedName name="Z_2C0D9096_8D85_462A_A9B5_0B488ADB4269_.wvu.Cols" localSheetId="4" hidden="1">AD_Function16!$E:$E</definedName>
    <definedName name="Z_2C0D9096_8D85_462A_A9B5_0B488ADB4269_.wvu.Cols" localSheetId="12" hidden="1">AD_Function3!$E:$E</definedName>
    <definedName name="Z_2C0D9096_8D85_462A_A9B5_0B488ADB4269_.wvu.Cols" localSheetId="11" hidden="1">AD_Function4!$E:$E</definedName>
    <definedName name="Z_2C0D9096_8D85_462A_A9B5_0B488ADB4269_.wvu.Cols" localSheetId="10" hidden="1">AD_Function8!$E:$E</definedName>
    <definedName name="Z_2C0D9096_8D85_462A_A9B5_0B488ADB4269_.wvu.Cols" localSheetId="3" hidden="1">Template!$E:$E</definedName>
    <definedName name="Z_2C0D9096_8D85_462A_A9B5_0B488ADB4269_.wvu.PrintArea" localSheetId="2" hidden="1">TestReport!$A:$I</definedName>
    <definedName name="Z_6F1DCD5D_5DAC_4817_BF40_2B66F6F593E6_.wvu.Cols" localSheetId="13" hidden="1">AD_Function1!$E:$E</definedName>
    <definedName name="Z_6F1DCD5D_5DAC_4817_BF40_2B66F6F593E6_.wvu.Cols" localSheetId="9" hidden="1">AD_Function10!$E:$E</definedName>
    <definedName name="Z_6F1DCD5D_5DAC_4817_BF40_2B66F6F593E6_.wvu.Cols" localSheetId="8" hidden="1">AD_Function11!$E:$E</definedName>
    <definedName name="Z_6F1DCD5D_5DAC_4817_BF40_2B66F6F593E6_.wvu.Cols" localSheetId="7" hidden="1">AD_Function12!$E:$E</definedName>
    <definedName name="Z_6F1DCD5D_5DAC_4817_BF40_2B66F6F593E6_.wvu.Cols" localSheetId="6" hidden="1">AD_Function13!$E:$E</definedName>
    <definedName name="Z_6F1DCD5D_5DAC_4817_BF40_2B66F6F593E6_.wvu.Cols" localSheetId="5" hidden="1">AD_Function14!$E:$E</definedName>
    <definedName name="Z_6F1DCD5D_5DAC_4817_BF40_2B66F6F593E6_.wvu.Cols" localSheetId="4" hidden="1">AD_Function16!$E:$E</definedName>
    <definedName name="Z_6F1DCD5D_5DAC_4817_BF40_2B66F6F593E6_.wvu.Cols" localSheetId="12" hidden="1">AD_Function3!$E:$E</definedName>
    <definedName name="Z_6F1DCD5D_5DAC_4817_BF40_2B66F6F593E6_.wvu.Cols" localSheetId="11" hidden="1">AD_Function4!$E:$E</definedName>
    <definedName name="Z_6F1DCD5D_5DAC_4817_BF40_2B66F6F593E6_.wvu.Cols" localSheetId="10" hidden="1">AD_Function8!$E:$E</definedName>
    <definedName name="Z_6F1DCD5D_5DAC_4817_BF40_2B66F6F593E6_.wvu.Cols" localSheetId="3" hidden="1">Template!$E:$E</definedName>
    <definedName name="Z_6F1DCD5D_5DAC_4817_BF40_2B66F6F593E6_.wvu.PrintArea" localSheetId="2" hidden="1">TestReport!$A:$I</definedName>
    <definedName name="Z_BE54E0AD_3725_4423_92D7_4F1C045BE1BC_.wvu.Cols" localSheetId="13" hidden="1">AD_Function1!$E:$E</definedName>
    <definedName name="Z_BE54E0AD_3725_4423_92D7_4F1C045BE1BC_.wvu.Cols" localSheetId="9" hidden="1">AD_Function10!$E:$E</definedName>
    <definedName name="Z_BE54E0AD_3725_4423_92D7_4F1C045BE1BC_.wvu.Cols" localSheetId="8" hidden="1">AD_Function11!$E:$E</definedName>
    <definedName name="Z_BE54E0AD_3725_4423_92D7_4F1C045BE1BC_.wvu.Cols" localSheetId="7" hidden="1">AD_Function12!$E:$E</definedName>
    <definedName name="Z_BE54E0AD_3725_4423_92D7_4F1C045BE1BC_.wvu.Cols" localSheetId="6" hidden="1">AD_Function13!$E:$E</definedName>
    <definedName name="Z_BE54E0AD_3725_4423_92D7_4F1C045BE1BC_.wvu.Cols" localSheetId="5" hidden="1">AD_Function14!$E:$E</definedName>
    <definedName name="Z_BE54E0AD_3725_4423_92D7_4F1C045BE1BC_.wvu.Cols" localSheetId="4" hidden="1">AD_Function16!$E:$E</definedName>
    <definedName name="Z_BE54E0AD_3725_4423_92D7_4F1C045BE1BC_.wvu.Cols" localSheetId="12" hidden="1">AD_Function3!$E:$E</definedName>
    <definedName name="Z_BE54E0AD_3725_4423_92D7_4F1C045BE1BC_.wvu.Cols" localSheetId="11" hidden="1">AD_Function4!$E:$E</definedName>
    <definedName name="Z_BE54E0AD_3725_4423_92D7_4F1C045BE1BC_.wvu.Cols" localSheetId="10" hidden="1">AD_Function8!$E:$E</definedName>
    <definedName name="Z_BE54E0AD_3725_4423_92D7_4F1C045BE1BC_.wvu.Cols" localSheetId="3" hidden="1">Template!$E:$E</definedName>
    <definedName name="Z_BE54E0AD_3725_4423_92D7_4F1C045BE1BC_.wvu.PrintArea" localSheetId="2" hidden="1">TestReport!$A:$I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7" l="1"/>
  <c r="C2" i="20"/>
  <c r="C2" i="21"/>
  <c r="C2" i="27"/>
  <c r="C2" i="30"/>
  <c r="C2" i="34"/>
  <c r="L2" i="36"/>
  <c r="C2" i="36"/>
  <c r="L2" i="38"/>
  <c r="C2" i="38"/>
  <c r="I21" i="6"/>
  <c r="N7" i="38"/>
  <c r="H21" i="6"/>
  <c r="M7" i="38"/>
  <c r="G21" i="6"/>
  <c r="L7" i="38"/>
  <c r="F21" i="6"/>
  <c r="E21" i="6"/>
  <c r="D21" i="6"/>
  <c r="O7" i="36"/>
  <c r="I20" i="6"/>
  <c r="N7" i="36"/>
  <c r="H20" i="6"/>
  <c r="M7" i="36"/>
  <c r="G20" i="6"/>
  <c r="L7" i="36"/>
  <c r="F20" i="6"/>
  <c r="A7" i="36"/>
  <c r="C7" i="36"/>
  <c r="F7" i="36"/>
  <c r="E20" i="6"/>
  <c r="D20" i="6"/>
  <c r="A7" i="38"/>
  <c r="C21" i="6"/>
  <c r="C20" i="6"/>
  <c r="C7" i="34"/>
  <c r="A7" i="34"/>
  <c r="O7" i="34"/>
  <c r="N7" i="34"/>
  <c r="M7" i="34"/>
  <c r="L7" i="34"/>
  <c r="F7" i="34"/>
  <c r="L4" i="36"/>
  <c r="O7" i="32"/>
  <c r="N7" i="32"/>
  <c r="M7" i="32"/>
  <c r="L7" i="32"/>
  <c r="A7" i="32"/>
  <c r="C7" i="32"/>
  <c r="F7" i="32"/>
  <c r="L4" i="32"/>
  <c r="L2" i="30"/>
  <c r="O7" i="7"/>
  <c r="L4" i="7"/>
  <c r="O7" i="38"/>
  <c r="C7" i="38"/>
  <c r="F7" i="38"/>
  <c r="L4" i="38"/>
  <c r="B6" i="6"/>
  <c r="I19" i="6"/>
  <c r="H19" i="6"/>
  <c r="G19" i="6"/>
  <c r="F19" i="6"/>
  <c r="E19" i="6"/>
  <c r="D19" i="6"/>
  <c r="C19" i="6"/>
  <c r="L2" i="34"/>
  <c r="L4" i="34"/>
  <c r="I18" i="6"/>
  <c r="H18" i="6"/>
  <c r="G18" i="6"/>
  <c r="F18" i="6"/>
  <c r="E18" i="6"/>
  <c r="D18" i="6"/>
  <c r="C18" i="6"/>
  <c r="L2" i="32"/>
  <c r="O7" i="31"/>
  <c r="I17" i="6"/>
  <c r="N7" i="31"/>
  <c r="H17" i="6"/>
  <c r="M7" i="31"/>
  <c r="G17" i="6"/>
  <c r="L7" i="31"/>
  <c r="F17" i="6"/>
  <c r="A7" i="31"/>
  <c r="C7" i="31"/>
  <c r="F7" i="31"/>
  <c r="E17" i="6"/>
  <c r="D17" i="6"/>
  <c r="C17" i="6"/>
  <c r="L2" i="31"/>
  <c r="L4" i="31"/>
  <c r="O7" i="30"/>
  <c r="I16" i="6"/>
  <c r="N7" i="30"/>
  <c r="H16" i="6"/>
  <c r="M7" i="30"/>
  <c r="G16" i="6"/>
  <c r="L7" i="30"/>
  <c r="F16" i="6"/>
  <c r="A7" i="30"/>
  <c r="C7" i="30"/>
  <c r="F7" i="30"/>
  <c r="E16" i="6"/>
  <c r="D16" i="6"/>
  <c r="C16" i="6"/>
  <c r="L4" i="30"/>
  <c r="O7" i="27"/>
  <c r="I15" i="6"/>
  <c r="N7" i="27"/>
  <c r="H15" i="6"/>
  <c r="M7" i="27"/>
  <c r="G15" i="6"/>
  <c r="L7" i="27"/>
  <c r="F15" i="6"/>
  <c r="A7" i="27"/>
  <c r="C7" i="27"/>
  <c r="F7" i="27"/>
  <c r="E15" i="6"/>
  <c r="D15" i="6"/>
  <c r="C15" i="6"/>
  <c r="L2" i="27"/>
  <c r="L4" i="27"/>
  <c r="O7" i="21"/>
  <c r="I14" i="6"/>
  <c r="N7" i="21"/>
  <c r="H14" i="6"/>
  <c r="M7" i="21"/>
  <c r="G14" i="6"/>
  <c r="L7" i="21"/>
  <c r="F14" i="6"/>
  <c r="A7" i="21"/>
  <c r="C7" i="21"/>
  <c r="F7" i="21"/>
  <c r="E14" i="6"/>
  <c r="D14" i="6"/>
  <c r="C14" i="6"/>
  <c r="L2" i="21"/>
  <c r="L4" i="21"/>
  <c r="O7" i="20"/>
  <c r="I13" i="6"/>
  <c r="G13" i="6"/>
  <c r="N7" i="20"/>
  <c r="H13" i="6"/>
  <c r="L7" i="20"/>
  <c r="F13" i="6"/>
  <c r="A7" i="20"/>
  <c r="C7" i="20"/>
  <c r="F7" i="20"/>
  <c r="E13" i="6"/>
  <c r="M7" i="20"/>
  <c r="D13" i="6"/>
  <c r="C13" i="6"/>
  <c r="L2" i="20"/>
  <c r="L4" i="20"/>
  <c r="L2" i="7"/>
  <c r="O7" i="15"/>
  <c r="N7" i="15"/>
  <c r="M7" i="15"/>
  <c r="L7" i="15"/>
  <c r="A7" i="15"/>
  <c r="C7" i="15"/>
  <c r="F7" i="15"/>
  <c r="L4" i="15"/>
  <c r="L2" i="15"/>
  <c r="C2" i="15"/>
  <c r="N7" i="7"/>
  <c r="M7" i="7"/>
  <c r="L7" i="7"/>
  <c r="C7" i="7"/>
  <c r="A7" i="7"/>
  <c r="C12" i="6"/>
  <c r="H12" i="6"/>
  <c r="H22" i="6"/>
  <c r="I12" i="6"/>
  <c r="G12" i="6"/>
  <c r="G22" i="6"/>
  <c r="F12" i="6"/>
  <c r="F22" i="6"/>
  <c r="C22" i="6"/>
  <c r="D12" i="6"/>
  <c r="F7" i="7"/>
  <c r="E12" i="6"/>
  <c r="E22" i="6"/>
  <c r="D22" i="6"/>
  <c r="I22" i="6"/>
  <c r="D27" i="6"/>
  <c r="D28" i="6"/>
  <c r="D25" i="6"/>
  <c r="D24" i="6"/>
  <c r="D26" i="6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4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5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6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7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8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9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0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1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2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<sst xmlns="http://schemas.openxmlformats.org/spreadsheetml/2006/main" count="922" uniqueCount="217">
  <si>
    <t>*A,D,M</t>
  </si>
  <si>
    <t>No</t>
  </si>
  <si>
    <r>
      <rPr>
        <sz val="10"/>
        <rFont val="Arial Unicode MS"/>
        <family val="2"/>
      </rPr>
      <t>%</t>
    </r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</si>
  <si>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</si>
  <si>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</si>
  <si>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</si>
  <si>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</si>
  <si>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</si>
  <si>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</si>
  <si>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</si>
  <si>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</si>
  <si>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</si>
  <si>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</si>
  <si>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</si>
  <si>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</si>
  <si>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</si>
  <si>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</si>
  <si>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</si>
  <si>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Type(N : Normal, A : Abnormal, B : Boundary)</t>
  </si>
  <si>
    <t>N</t>
  </si>
  <si>
    <t>B</t>
  </si>
  <si>
    <t>A</t>
  </si>
  <si>
    <t>Passed/Failed</t>
  </si>
  <si>
    <t>P</t>
  </si>
  <si>
    <t>F</t>
  </si>
  <si>
    <t>Executed Date</t>
  </si>
  <si>
    <t>Defect ID</t>
  </si>
  <si>
    <t>DFID002</t>
  </si>
  <si>
    <t>&lt;Brief description about requirements which are tested in this function&gt;</t>
  </si>
  <si>
    <t>N/A/B</t>
  </si>
  <si>
    <t xml:space="preserve">Precondition </t>
  </si>
  <si>
    <t>Input1</t>
  </si>
  <si>
    <t>Input2</t>
  </si>
  <si>
    <t>Return</t>
  </si>
  <si>
    <t>Exception</t>
  </si>
  <si>
    <t>Log message</t>
  </si>
  <si>
    <t>O</t>
  </si>
  <si>
    <t>Function code</t>
  </si>
  <si>
    <t>Project Code:</t>
    <phoneticPr fontId="0" type="noConversion"/>
  </si>
  <si>
    <t>Creator</t>
  </si>
  <si>
    <t>Project Name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</si>
  <si>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</si>
  <si>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</si>
  <si>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</si>
  <si>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</si>
  <si>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</si>
  <si>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</si>
  <si>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</si>
  <si>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</si>
  <si>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Change description</t>
  </si>
  <si>
    <t>Reference</t>
  </si>
  <si>
    <t>UT TEST CASE</t>
    <phoneticPr fontId="0" type="noConversion"/>
  </si>
  <si>
    <t>TEST CASE LIST</t>
  </si>
  <si>
    <t>Project Name:</t>
    <phoneticPr fontId="0" type="noConversion"/>
  </si>
  <si>
    <t>Standard number of TC/KLOC:</t>
    <phoneticPr fontId="0" type="noConversion"/>
  </si>
  <si>
    <t>Test Environment Setup Description:</t>
    <phoneticPr fontId="0" type="noConversion"/>
  </si>
  <si>
    <t>Function Name</t>
  </si>
  <si>
    <t>Requirement Name</t>
    <phoneticPr fontId="0" type="noConversion"/>
  </si>
  <si>
    <t>Class</t>
    <phoneticPr fontId="0" type="noConversion"/>
  </si>
  <si>
    <t>Sheet Name</t>
    <phoneticPr fontId="0" type="noConversion"/>
  </si>
  <si>
    <t>Description</t>
    <phoneticPr fontId="0" type="noConversion"/>
  </si>
  <si>
    <t>Pre-condition</t>
    <phoneticPr fontId="0" type="noConversion"/>
  </si>
  <si>
    <t>Function Code</t>
    <phoneticPr fontId="0" type="noConversion"/>
  </si>
  <si>
    <t>UNIT TEST REPORT</t>
    <phoneticPr fontId="0" type="noConversion"/>
  </si>
  <si>
    <t>Notes</t>
  </si>
  <si>
    <t>Pass</t>
  </si>
  <si>
    <t>Fail</t>
  </si>
  <si>
    <t>Untested</t>
  </si>
  <si>
    <t>Number of  test cases</t>
  </si>
  <si>
    <t>Sub total</t>
    <phoneticPr fontId="0" type="noConversion"/>
  </si>
  <si>
    <t>Test coverage</t>
    <phoneticPr fontId="0" type="noConversion"/>
  </si>
  <si>
    <t>Test successful coverage</t>
    <phoneticPr fontId="0" type="noConversion"/>
  </si>
  <si>
    <t>Normal cases</t>
    <phoneticPr fontId="0" type="noConversion"/>
  </si>
  <si>
    <t>Boundary cases</t>
    <phoneticPr fontId="0" type="noConversion"/>
  </si>
  <si>
    <t>Abnormal cases</t>
    <phoneticPr fontId="0" type="noConversion"/>
  </si>
  <si>
    <t>Anki Pan application</t>
    <phoneticPr fontId="0" type="noConversion"/>
  </si>
  <si>
    <t>AKP</t>
    <phoneticPr fontId="0" type="noConversion"/>
  </si>
  <si>
    <t>Bui Hong Nhung</t>
    <phoneticPr fontId="0" type="noConversion"/>
  </si>
  <si>
    <t>Vu Hong Thai</t>
    <phoneticPr fontId="0" type="noConversion"/>
  </si>
  <si>
    <t>ver1.0</t>
    <phoneticPr fontId="0" type="noConversion"/>
  </si>
  <si>
    <t>1.0</t>
    <phoneticPr fontId="0" type="noConversion"/>
  </si>
  <si>
    <t>A</t>
    <phoneticPr fontId="0" type="noConversion"/>
  </si>
  <si>
    <t>AKPImageProcessor</t>
    <phoneticPr fontId="0" type="noConversion"/>
  </si>
  <si>
    <t>Create UT test case for functions of AKPImageProcessor ver1.0</t>
    <phoneticPr fontId="0" type="noConversion"/>
  </si>
  <si>
    <t>Function code</t>
    <phoneticPr fontId="34" type="noConversion"/>
  </si>
  <si>
    <t>Creator</t>
    <phoneticPr fontId="34" type="noConversion"/>
  </si>
  <si>
    <t>Lines of code</t>
    <phoneticPr fontId="34" type="noConversion"/>
  </si>
  <si>
    <t>Test requirement</t>
    <phoneticPr fontId="34" type="noConversion"/>
  </si>
  <si>
    <t>Executed By</t>
  </si>
  <si>
    <t>Lack of test cases</t>
  </si>
  <si>
    <t>Passed</t>
  </si>
  <si>
    <t>Failed</t>
  </si>
  <si>
    <t>Total Test Cases</t>
  </si>
  <si>
    <t>Condition</t>
    <phoneticPr fontId="34" type="noConversion"/>
  </si>
  <si>
    <t>Confirm</t>
    <phoneticPr fontId="34" type="noConversion"/>
  </si>
  <si>
    <t>Result</t>
    <phoneticPr fontId="34" type="noConversion"/>
  </si>
  <si>
    <t>Function</t>
    <phoneticPr fontId="0" type="noConversion"/>
  </si>
  <si>
    <t>null</t>
    <phoneticPr fontId="40"/>
  </si>
  <si>
    <t>UTCID01</t>
    <phoneticPr fontId="40"/>
  </si>
  <si>
    <t>null</t>
    <phoneticPr fontId="40"/>
  </si>
  <si>
    <t>UTCID02</t>
    <phoneticPr fontId="40"/>
  </si>
  <si>
    <t>UTCID03</t>
    <phoneticPr fontId="40"/>
  </si>
  <si>
    <t>AKP_UT_TestCase_ver2.0</t>
    <phoneticPr fontId="0" type="noConversion"/>
  </si>
  <si>
    <t>30/7/15</t>
    <phoneticPr fontId="0" type="noConversion"/>
  </si>
  <si>
    <t>2.0</t>
    <phoneticPr fontId="0" type="noConversion"/>
  </si>
  <si>
    <t>A</t>
    <phoneticPr fontId="0" type="noConversion"/>
  </si>
  <si>
    <t>AKPImageProcessor</t>
    <phoneticPr fontId="0" type="noConversion"/>
  </si>
  <si>
    <t>Add IMP_Function8 =&gt; IMP_Funnction13</t>
    <phoneticPr fontId="0" type="noConversion"/>
  </si>
  <si>
    <t>30/7/15</t>
    <phoneticPr fontId="0" type="noConversion"/>
  </si>
  <si>
    <t>AD_Function1</t>
  </si>
  <si>
    <t>AD_Function14</t>
  </si>
  <si>
    <t>AD_Function16</t>
  </si>
  <si>
    <t>AD_Function3</t>
  </si>
  <si>
    <t>AD_Function4</t>
  </si>
  <si>
    <t>AD_Function8</t>
  </si>
  <si>
    <t>AD_Function10</t>
  </si>
  <si>
    <t>AD_Function11</t>
  </si>
  <si>
    <t>AD_Function12</t>
  </si>
  <si>
    <t>AD_Function13</t>
  </si>
  <si>
    <t>Nguyen Khac Hoang</t>
  </si>
  <si>
    <t>Day</t>
  </si>
  <si>
    <t>Hour</t>
  </si>
  <si>
    <t>db.generalledger.postNewLedger()</t>
  </si>
  <si>
    <t>server.socket.forward('store:message:confirmPayment')</t>
  </si>
  <si>
    <t>updateLedgerForOrderAfterAuto()</t>
  </si>
  <si>
    <t>Run</t>
  </si>
  <si>
    <t>Not Run</t>
  </si>
  <si>
    <t>User</t>
  </si>
  <si>
    <t>null</t>
  </si>
  <si>
    <r>
      <t>user.username = "SP000001"</t>
    </r>
    <r>
      <rPr>
        <i/>
        <sz val="8"/>
        <rFont val="Tahoma"/>
        <family val="2"/>
      </rPr>
      <t>(existed)</t>
    </r>
  </si>
  <si>
    <t>user.username = "SP999999"(not existed)</t>
  </si>
  <si>
    <t>Error: empty</t>
  </si>
  <si>
    <t>Add new User to database</t>
  </si>
  <si>
    <t>store.storeid="STR001"(existed)</t>
  </si>
  <si>
    <t>Error: Empty</t>
  </si>
  <si>
    <t>ShipperList</t>
  </si>
  <si>
    <t>shipperList.tasks=[]</t>
  </si>
  <si>
    <t>storeid</t>
  </si>
  <si>
    <r>
      <t>"STR999"</t>
    </r>
    <r>
      <rPr>
        <i/>
        <sz val="8"/>
        <rFont val="Tahoma"/>
        <family val="2"/>
      </rPr>
      <t>(not existed)</t>
    </r>
  </si>
  <si>
    <r>
      <t>"STR001"</t>
    </r>
    <r>
      <rPr>
        <i/>
        <sz val="8"/>
        <rFont val="Tahoma"/>
        <family val="2"/>
      </rPr>
      <t>(existed)</t>
    </r>
  </si>
  <si>
    <t>ledger</t>
  </si>
  <si>
    <t>Error:  Empty</t>
  </si>
  <si>
    <t>Error:  Null Exception</t>
  </si>
  <si>
    <t>Error: Null Exception</t>
  </si>
  <si>
    <t>user</t>
  </si>
  <si>
    <t>store</t>
  </si>
  <si>
    <t>"STR001"(existed)</t>
  </si>
  <si>
    <t>"STR001"(not existed)</t>
  </si>
  <si>
    <t>task</t>
  </si>
  <si>
    <t>newLedger</t>
  </si>
  <si>
    <r>
      <t>newLedger.storeid="STR001"</t>
    </r>
    <r>
      <rPr>
        <i/>
        <sz val="8"/>
        <rFont val="Tahoma"/>
        <family val="2"/>
      </rPr>
      <t>(existed)</t>
    </r>
  </si>
  <si>
    <r>
      <t>newLedger.storeid="STR999"</t>
    </r>
    <r>
      <rPr>
        <i/>
        <sz val="8"/>
        <rFont val="Tahoma"/>
        <family val="2"/>
      </rPr>
      <t>(not existed)</t>
    </r>
  </si>
  <si>
    <t>Error:  Sequelize</t>
  </si>
  <si>
    <t>shipperList.tasks=[ {orderid: "OD669907",shipperid: "SP000002"}] (order and shipper is existed)</t>
  </si>
  <si>
    <t>Error: Sequelize</t>
  </si>
  <si>
    <t>issueid</t>
  </si>
  <si>
    <t>1(existed)</t>
  </si>
  <si>
    <t>9999(not existed)</t>
  </si>
  <si>
    <t>issue</t>
  </si>
  <si>
    <t>resolveType</t>
  </si>
  <si>
    <t>"abc"</t>
  </si>
  <si>
    <t>UTCID16</t>
  </si>
  <si>
    <t>UTCID17</t>
  </si>
  <si>
    <t>UTCID18</t>
  </si>
  <si>
    <t>UTCID19</t>
  </si>
  <si>
    <t>UTCID20</t>
  </si>
  <si>
    <t>UTCID21</t>
  </si>
  <si>
    <t>UTCID22</t>
  </si>
  <si>
    <t>UTCID23</t>
  </si>
  <si>
    <t>UTCID24</t>
  </si>
  <si>
    <t>Le Van Quy Hoang</t>
  </si>
  <si>
    <t>KarryWell</t>
  </si>
  <si>
    <t>KW</t>
  </si>
  <si>
    <t>Calculate automatically delivery fee and cod of all store in last period</t>
  </si>
  <si>
    <t>add new Store to database</t>
  </si>
  <si>
    <t>update task for shipper</t>
  </si>
  <si>
    <t>get the latest ledger of a store</t>
  </si>
  <si>
    <t>update ledger for order which is paid after a transaction</t>
  </si>
  <si>
    <t>add new ledger to database</t>
  </si>
  <si>
    <t>get detail of a issue</t>
  </si>
  <si>
    <t>get detail of a store</t>
  </si>
  <si>
    <t xml:space="preserve">update issue which is resolved by specific resolve type </t>
  </si>
  <si>
    <t>userManage</t>
  </si>
  <si>
    <t>storeManage</t>
  </si>
  <si>
    <t>shipperManage</t>
  </si>
  <si>
    <t>orderManage</t>
  </si>
  <si>
    <t>ledgerManage</t>
  </si>
  <si>
    <t>issueManage</t>
  </si>
  <si>
    <t>ledgerSchedule</t>
  </si>
  <si>
    <t>Javascript</t>
  </si>
  <si>
    <t>Bui Hong Nhung</t>
  </si>
  <si>
    <t>Error: Bound Exception</t>
  </si>
  <si>
    <t xml:space="preserve"> Date.now().getDay()</t>
  </si>
  <si>
    <t>notEqual Date.now().getDay()</t>
  </si>
  <si>
    <t>current day</t>
  </si>
  <si>
    <t>notEqual current day</t>
  </si>
  <si>
    <t>current hour</t>
  </si>
  <si>
    <t>notEqual current hour</t>
  </si>
  <si>
    <t>notEqual current minute</t>
  </si>
  <si>
    <t>current minute</t>
  </si>
  <si>
    <t>Minute</t>
  </si>
  <si>
    <t>autoPayment(day,hour,minutes)</t>
  </si>
  <si>
    <t>addNewUser(user)</t>
  </si>
  <si>
    <t>store.storeid="STR999"(not existed)</t>
  </si>
  <si>
    <t>postNewStore(store)</t>
  </si>
  <si>
    <t>updateTaskForShipper(shipperList)</t>
  </si>
  <si>
    <t>getLatestLedgerOfStore(storeid)</t>
  </si>
  <si>
    <t>updateLedgerForOrder(storeid)</t>
  </si>
  <si>
    <t>postNewLedger(ledger)</t>
  </si>
  <si>
    <t>getIssueDetail(issueid)</t>
  </si>
  <si>
    <t>getStoreDetail(storeid)</t>
  </si>
  <si>
    <t>updateResolveIssue(issueid, resolveType)</t>
  </si>
  <si>
    <r>
      <t>"@#$abcxyz"</t>
    </r>
    <r>
      <rPr>
        <i/>
        <sz val="8"/>
        <rFont val="Tahoma"/>
        <family val="2"/>
      </rPr>
      <t>(not existed)</t>
    </r>
  </si>
  <si>
    <t>"@#$abcxyz"(not existed)</t>
  </si>
  <si>
    <t>shipperList.tasks=[ {orderid: "OD999999",shipperid: "SP000002"}] (order is not existed)</t>
  </si>
  <si>
    <t>shipperList.tasks=[ {orderid: "OD669907",shipperid: "SP999999"}] (shipper is not existed)</t>
  </si>
  <si>
    <t>shipperList.tasks=[ {orderid: "OD999999",shipperid: "SP999999"}] (shipper and order is not existed)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</si>
</sst>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\-yy;@"/>
    <numFmt numFmtId="165" formatCode="mm/dd"/>
    <numFmt numFmtId="166" formatCode="[$-1010000]d/m/yy;@"/>
  </numFmts>
  <fonts count="5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</font>
    <font>
      <i/>
      <sz val="10"/>
      <name val="Tahoma"/>
      <family val="2"/>
    </font>
    <font>
      <u/>
      <sz val="11"/>
      <color indexed="12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sz val="10"/>
      <name val="Arial Unicode MS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theme="5" tint="-0.249977111117893"/>
      <name val="Tahoma"/>
    </font>
    <font>
      <b/>
      <sz val="10"/>
      <color rgb="FF0000FF"/>
      <name val="Tahoma"/>
    </font>
    <font>
      <sz val="10"/>
      <color theme="1"/>
      <name val="Tahoma"/>
    </font>
    <font>
      <sz val="10"/>
      <color rgb="FFFF0000"/>
      <name val="Tahoma"/>
    </font>
    <font>
      <u/>
      <sz val="11"/>
      <color theme="11"/>
      <name val="ＭＳ Ｐゴシック"/>
      <family val="3"/>
      <charset val="128"/>
    </font>
    <font>
      <b/>
      <u/>
      <sz val="11"/>
      <color indexed="12"/>
      <name val="ＭＳ Ｐゴシック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00006C"/>
        <bgColor indexed="64"/>
      </patternFill>
    </fill>
    <fill>
      <patternFill patternType="solid">
        <fgColor rgb="FF00006C"/>
        <bgColor indexed="32"/>
      </patternFill>
    </fill>
  </fills>
  <borders count="9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9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hair">
        <color indexed="8"/>
      </right>
      <top style="double">
        <color auto="1"/>
      </top>
      <bottom style="medium">
        <color indexed="9"/>
      </bottom>
      <diagonal/>
    </border>
    <border>
      <left/>
      <right/>
      <top style="double">
        <color auto="1"/>
      </top>
      <bottom style="medium">
        <color indexed="9"/>
      </bottom>
      <diagonal/>
    </border>
    <border>
      <left/>
      <right style="double">
        <color auto="1"/>
      </right>
      <top style="double">
        <color auto="1"/>
      </top>
      <bottom style="medium">
        <color indexed="9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auto="1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medium">
        <color indexed="8"/>
      </right>
      <top style="thin">
        <color auto="1"/>
      </top>
      <bottom style="thin">
        <color indexed="8"/>
      </bottom>
      <diagonal/>
    </border>
  </borders>
  <cellStyleXfs count="59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</cellStyleXfs>
  <cellXfs count="299">
    <xf numFmtId="0" fontId="0" fillId="0" borderId="0" xfId="0">
      <alignment vertical="center" readingOrder="1"/>
    </xf>
    <xf numFmtId="0" fontId="24" fillId="24" borderId="0" xfId="41" applyFont="1" applyFill="1"/>
    <xf numFmtId="1" fontId="24" fillId="24" borderId="0" xfId="41" applyNumberFormat="1" applyFont="1" applyFill="1" applyProtection="1">
      <protection hidden="1"/>
    </xf>
    <xf numFmtId="0" fontId="24" fillId="24" borderId="0" xfId="41" applyFont="1" applyFill="1" applyAlignment="1">
      <alignment horizontal="left" readingOrder="1"/>
    </xf>
    <xf numFmtId="0" fontId="24" fillId="24" borderId="0" xfId="41" applyFont="1" applyFill="1" applyAlignment="1">
      <alignment horizontal="left" wrapText="1" readingOrder="1"/>
    </xf>
    <xf numFmtId="0" fontId="23" fillId="24" borderId="0" xfId="41" applyFont="1" applyFill="1" applyAlignment="1">
      <alignment horizontal="left" readingOrder="1"/>
    </xf>
    <xf numFmtId="0" fontId="28" fillId="24" borderId="0" xfId="41" applyFont="1" applyFill="1" applyAlignment="1">
      <alignment horizontal="left" readingOrder="1"/>
    </xf>
    <xf numFmtId="0" fontId="29" fillId="24" borderId="0" xfId="41" applyFont="1" applyFill="1" applyAlignment="1">
      <alignment horizontal="left" readingOrder="1"/>
    </xf>
    <xf numFmtId="0" fontId="24" fillId="24" borderId="0" xfId="41" applyFont="1" applyFill="1" applyAlignment="1">
      <alignment wrapText="1" readingOrder="1"/>
    </xf>
    <xf numFmtId="1" fontId="25" fillId="24" borderId="0" xfId="41" applyNumberFormat="1" applyFont="1" applyFill="1" applyBorder="1" applyAlignment="1"/>
    <xf numFmtId="0" fontId="24" fillId="24" borderId="0" xfId="41" applyFont="1" applyFill="1" applyBorder="1" applyAlignment="1"/>
    <xf numFmtId="0" fontId="24" fillId="24" borderId="0" xfId="41" applyFont="1" applyFill="1" applyBorder="1" applyAlignment="1">
      <alignment wrapText="1" readingOrder="1"/>
    </xf>
    <xf numFmtId="1" fontId="24" fillId="24" borderId="0" xfId="41" applyNumberFormat="1" applyFont="1" applyFill="1" applyAlignment="1" applyProtection="1">
      <alignment vertical="center" readingOrder="1"/>
      <protection hidden="1"/>
    </xf>
    <xf numFmtId="0" fontId="24" fillId="24" borderId="0" xfId="41" applyFont="1" applyFill="1" applyAlignment="1">
      <alignment horizontal="left" vertical="center" readingOrder="1"/>
    </xf>
    <xf numFmtId="0" fontId="24" fillId="24" borderId="0" xfId="41" applyFont="1" applyFill="1" applyAlignment="1">
      <alignment horizontal="left" vertical="center" wrapText="1" readingOrder="1"/>
    </xf>
    <xf numFmtId="0" fontId="24" fillId="24" borderId="0" xfId="41" applyFont="1" applyFill="1" applyAlignment="1">
      <alignment vertical="center" readingOrder="1"/>
    </xf>
    <xf numFmtId="0" fontId="30" fillId="24" borderId="0" xfId="41" applyFont="1" applyFill="1" applyAlignment="1">
      <alignment horizontal="center" readingOrder="1"/>
    </xf>
    <xf numFmtId="1" fontId="24" fillId="24" borderId="0" xfId="41" applyNumberFormat="1" applyFont="1" applyFill="1"/>
    <xf numFmtId="0" fontId="30" fillId="24" borderId="0" xfId="38" applyFont="1" applyFill="1" applyBorder="1"/>
    <xf numFmtId="0" fontId="24" fillId="24" borderId="0" xfId="38" applyFont="1" applyFill="1" applyBorder="1"/>
    <xf numFmtId="164" fontId="24" fillId="24" borderId="0" xfId="38" applyNumberFormat="1" applyFont="1" applyFill="1" applyBorder="1"/>
    <xf numFmtId="0" fontId="25" fillId="24" borderId="0" xfId="41" applyFont="1" applyFill="1"/>
    <xf numFmtId="0" fontId="26" fillId="24" borderId="0" xfId="38" applyFont="1" applyFill="1" applyBorder="1"/>
    <xf numFmtId="0" fontId="24" fillId="24" borderId="0" xfId="41" applyFont="1" applyFill="1" applyBorder="1"/>
    <xf numFmtId="0" fontId="27" fillId="25" borderId="21" xfId="41" applyNumberFormat="1" applyFont="1" applyFill="1" applyBorder="1" applyAlignment="1">
      <alignment horizontal="center" readingOrder="1"/>
    </xf>
    <xf numFmtId="0" fontId="27" fillId="25" borderId="13" xfId="41" applyNumberFormat="1" applyFont="1" applyFill="1" applyBorder="1" applyAlignment="1">
      <alignment horizontal="center" readingOrder="1"/>
    </xf>
    <xf numFmtId="0" fontId="27" fillId="25" borderId="22" xfId="41" applyNumberFormat="1" applyFont="1" applyFill="1" applyBorder="1" applyAlignment="1">
      <alignment horizontal="center" readingOrder="1"/>
    </xf>
    <xf numFmtId="0" fontId="24" fillId="24" borderId="23" xfId="41" applyNumberFormat="1" applyFont="1" applyFill="1" applyBorder="1" applyAlignment="1">
      <alignment horizontal="center" readingOrder="1"/>
    </xf>
    <xf numFmtId="0" fontId="24" fillId="24" borderId="15" xfId="41" applyNumberFormat="1" applyFont="1" applyFill="1" applyBorder="1" applyAlignment="1">
      <alignment horizontal="center" readingOrder="1"/>
    </xf>
    <xf numFmtId="0" fontId="24" fillId="24" borderId="26" xfId="41" applyNumberFormat="1" applyFont="1" applyFill="1" applyBorder="1" applyAlignment="1">
      <alignment horizontal="center" readingOrder="1"/>
    </xf>
    <xf numFmtId="0" fontId="32" fillId="25" borderId="24" xfId="41" applyNumberFormat="1" applyFont="1" applyFill="1" applyBorder="1" applyAlignment="1">
      <alignment horizontal="center" readingOrder="1"/>
    </xf>
    <xf numFmtId="0" fontId="32" fillId="25" borderId="19" xfId="41" applyFont="1" applyFill="1" applyBorder="1" applyAlignment="1">
      <alignment horizontal="center" readingOrder="1"/>
    </xf>
    <xf numFmtId="0" fontId="24" fillId="24" borderId="0" xfId="41" applyFont="1" applyFill="1" applyBorder="1" applyAlignment="1">
      <alignment horizontal="center" readingOrder="1"/>
    </xf>
    <xf numFmtId="10" fontId="24" fillId="24" borderId="0" xfId="41" applyNumberFormat="1" applyFont="1" applyFill="1" applyBorder="1" applyAlignment="1">
      <alignment horizontal="center" readingOrder="1"/>
    </xf>
    <xf numFmtId="9" fontId="24" fillId="24" borderId="0" xfId="41" applyNumberFormat="1" applyFont="1" applyFill="1" applyBorder="1" applyAlignment="1">
      <alignment horizontal="center" readingOrder="1"/>
    </xf>
    <xf numFmtId="0" fontId="33" fillId="24" borderId="0" xfId="41" applyFont="1" applyFill="1" applyBorder="1" applyAlignment="1">
      <alignment horizontal="center" wrapText="1" readingOrder="1"/>
    </xf>
    <xf numFmtId="0" fontId="35" fillId="28" borderId="27" xfId="41" applyFont="1" applyFill="1" applyBorder="1"/>
    <xf numFmtId="0" fontId="36" fillId="28" borderId="27" xfId="41" applyFont="1" applyFill="1" applyBorder="1" applyAlignment="1">
      <alignment horizontal="left" readingOrder="1"/>
    </xf>
    <xf numFmtId="0" fontId="35" fillId="28" borderId="0" xfId="41" applyFont="1" applyFill="1"/>
    <xf numFmtId="0" fontId="35" fillId="28" borderId="0" xfId="41" applyFont="1" applyFill="1" applyAlignment="1">
      <alignment horizontal="right" readingOrder="1"/>
    </xf>
    <xf numFmtId="49" fontId="35" fillId="28" borderId="0" xfId="41" applyNumberFormat="1" applyFont="1" applyFill="1"/>
    <xf numFmtId="0" fontId="38" fillId="29" borderId="44" xfId="39" applyFont="1" applyFill="1" applyBorder="1" applyAlignment="1">
      <alignment wrapText="1" readingOrder="1"/>
    </xf>
    <xf numFmtId="0" fontId="38" fillId="29" borderId="45" xfId="39" applyFont="1" applyFill="1" applyBorder="1" applyAlignment="1">
      <alignment wrapText="1" readingOrder="1"/>
    </xf>
    <xf numFmtId="0" fontId="38" fillId="29" borderId="48" xfId="39" applyFont="1" applyFill="1" applyBorder="1" applyAlignment="1">
      <alignment horizontal="left" wrapText="1" readingOrder="1"/>
    </xf>
    <xf numFmtId="0" fontId="35" fillId="29" borderId="46" xfId="41" applyNumberFormat="1" applyFont="1" applyFill="1" applyBorder="1" applyAlignment="1">
      <alignment horizontal="center" vertical="center" readingOrder="1"/>
    </xf>
    <xf numFmtId="0" fontId="35" fillId="28" borderId="28" xfId="41" applyFont="1" applyFill="1" applyBorder="1"/>
    <xf numFmtId="0" fontId="36" fillId="28" borderId="0" xfId="41" applyFont="1" applyFill="1" applyAlignment="1">
      <alignment horizontal="left" readingOrder="1"/>
    </xf>
    <xf numFmtId="0" fontId="36" fillId="28" borderId="0" xfId="41" applyFont="1" applyFill="1"/>
    <xf numFmtId="49" fontId="35" fillId="28" borderId="0" xfId="41" applyNumberFormat="1" applyFont="1" applyFill="1" applyBorder="1"/>
    <xf numFmtId="0" fontId="35" fillId="28" borderId="0" xfId="41" applyFont="1" applyFill="1" applyBorder="1"/>
    <xf numFmtId="0" fontId="36" fillId="28" borderId="29" xfId="41" applyFont="1" applyFill="1" applyBorder="1" applyAlignment="1">
      <alignment horizontal="left" vertical="top" readingOrder="1"/>
    </xf>
    <xf numFmtId="0" fontId="35" fillId="28" borderId="30" xfId="41" applyFont="1" applyFill="1" applyBorder="1" applyAlignment="1">
      <alignment horizontal="center" vertical="top" readingOrder="1"/>
    </xf>
    <xf numFmtId="0" fontId="35" fillId="28" borderId="31" xfId="41" applyFont="1" applyFill="1" applyBorder="1" applyAlignment="1">
      <alignment horizontal="right" vertical="top" readingOrder="1"/>
    </xf>
    <xf numFmtId="0" fontId="38" fillId="28" borderId="0" xfId="41" applyFont="1" applyFill="1" applyBorder="1" applyAlignment="1">
      <alignment horizontal="right" readingOrder="1"/>
    </xf>
    <xf numFmtId="0" fontId="35" fillId="28" borderId="0" xfId="41" applyFont="1" applyFill="1" applyBorder="1" applyAlignment="1">
      <alignment vertical="top" readingOrder="1"/>
    </xf>
    <xf numFmtId="0" fontId="35" fillId="28" borderId="0" xfId="41" applyFont="1" applyFill="1" applyBorder="1" applyAlignment="1">
      <alignment horizontal="right" readingOrder="1"/>
    </xf>
    <xf numFmtId="0" fontId="36" fillId="28" borderId="34" xfId="41" applyFont="1" applyFill="1" applyBorder="1" applyAlignment="1">
      <alignment horizontal="left" vertical="top" readingOrder="1"/>
    </xf>
    <xf numFmtId="0" fontId="35" fillId="28" borderId="35" xfId="41" applyFont="1" applyFill="1" applyBorder="1" applyAlignment="1">
      <alignment horizontal="center" vertical="top" readingOrder="1"/>
    </xf>
    <xf numFmtId="0" fontId="35" fillId="28" borderId="36" xfId="41" applyFont="1" applyFill="1" applyBorder="1" applyAlignment="1">
      <alignment horizontal="right" vertical="top" readingOrder="1"/>
    </xf>
    <xf numFmtId="0" fontId="35" fillId="28" borderId="37" xfId="41" applyFont="1" applyFill="1" applyBorder="1" applyAlignment="1">
      <alignment horizontal="right" readingOrder="1"/>
    </xf>
    <xf numFmtId="0" fontId="36" fillId="28" borderId="39" xfId="41" applyFont="1" applyFill="1" applyBorder="1" applyAlignment="1"/>
    <xf numFmtId="0" fontId="36" fillId="28" borderId="40" xfId="41" applyFont="1" applyFill="1" applyBorder="1" applyAlignment="1"/>
    <xf numFmtId="0" fontId="35" fillId="28" borderId="41" xfId="41" applyFont="1" applyFill="1" applyBorder="1" applyAlignment="1">
      <alignment horizontal="right" readingOrder="1"/>
    </xf>
    <xf numFmtId="0" fontId="35" fillId="28" borderId="42" xfId="41" applyFont="1" applyFill="1" applyBorder="1" applyAlignment="1">
      <alignment horizontal="left" readingOrder="1"/>
    </xf>
    <xf numFmtId="0" fontId="35" fillId="28" borderId="30" xfId="41" applyFont="1" applyFill="1" applyBorder="1" applyAlignment="1"/>
    <xf numFmtId="0" fontId="35" fillId="28" borderId="31" xfId="41" applyFont="1" applyFill="1" applyBorder="1" applyAlignment="1">
      <alignment horizontal="right" readingOrder="1"/>
    </xf>
    <xf numFmtId="0" fontId="35" fillId="28" borderId="33" xfId="41" applyFont="1" applyFill="1" applyBorder="1" applyAlignment="1">
      <alignment horizontal="left" readingOrder="1"/>
    </xf>
    <xf numFmtId="0" fontId="36" fillId="28" borderId="29" xfId="41" applyFont="1" applyFill="1" applyBorder="1" applyAlignment="1"/>
    <xf numFmtId="0" fontId="35" fillId="28" borderId="33" xfId="41" applyFont="1" applyFill="1" applyBorder="1"/>
    <xf numFmtId="0" fontId="36" fillId="28" borderId="49" xfId="41" applyFont="1" applyFill="1" applyBorder="1" applyAlignment="1"/>
    <xf numFmtId="0" fontId="35" fillId="28" borderId="32" xfId="41" applyFont="1" applyFill="1" applyBorder="1" applyAlignment="1"/>
    <xf numFmtId="0" fontId="35" fillId="28" borderId="50" xfId="41" applyFont="1" applyFill="1" applyBorder="1" applyAlignment="1">
      <alignment horizontal="right" readingOrder="1"/>
    </xf>
    <xf numFmtId="0" fontId="35" fillId="28" borderId="51" xfId="41" applyFont="1" applyFill="1" applyBorder="1" applyAlignment="1">
      <alignment horizontal="left" readingOrder="1"/>
    </xf>
    <xf numFmtId="0" fontId="35" fillId="28" borderId="52" xfId="41" applyFont="1" applyFill="1" applyBorder="1" applyAlignment="1">
      <alignment horizontal="left" readingOrder="1"/>
    </xf>
    <xf numFmtId="0" fontId="37" fillId="28" borderId="33" xfId="41" applyFont="1" applyFill="1" applyBorder="1" applyAlignment="1">
      <alignment horizontal="left" readingOrder="1"/>
    </xf>
    <xf numFmtId="165" fontId="35" fillId="28" borderId="33" xfId="41" applyNumberFormat="1" applyFont="1" applyFill="1" applyBorder="1" applyAlignment="1">
      <alignment vertical="top" textRotation="255" readingOrder="1"/>
    </xf>
    <xf numFmtId="165" fontId="35" fillId="28" borderId="53" xfId="41" applyNumberFormat="1" applyFont="1" applyFill="1" applyBorder="1" applyAlignment="1">
      <alignment vertical="top" textRotation="255" readingOrder="1"/>
    </xf>
    <xf numFmtId="0" fontId="35" fillId="28" borderId="38" xfId="41" applyFont="1" applyFill="1" applyBorder="1"/>
    <xf numFmtId="0" fontId="35" fillId="28" borderId="38" xfId="41" applyFont="1" applyFill="1" applyBorder="1" applyAlignment="1">
      <alignment textRotation="255" readingOrder="1"/>
    </xf>
    <xf numFmtId="0" fontId="35" fillId="28" borderId="55" xfId="41" applyFont="1" applyFill="1" applyBorder="1" applyAlignment="1">
      <alignment textRotation="255" readingOrder="1"/>
    </xf>
    <xf numFmtId="0" fontId="45" fillId="30" borderId="59" xfId="41" applyFont="1" applyFill="1" applyBorder="1" applyAlignment="1">
      <alignment vertical="center" readingOrder="1"/>
    </xf>
    <xf numFmtId="0" fontId="45" fillId="30" borderId="54" xfId="41" applyFont="1" applyFill="1" applyBorder="1" applyAlignment="1">
      <alignment vertical="center" readingOrder="1"/>
    </xf>
    <xf numFmtId="0" fontId="45" fillId="30" borderId="59" xfId="41" applyFont="1" applyFill="1" applyBorder="1" applyAlignment="1">
      <alignment vertical="top" readingOrder="1"/>
    </xf>
    <xf numFmtId="0" fontId="45" fillId="30" borderId="54" xfId="41" applyFont="1" applyFill="1" applyBorder="1" applyAlignment="1">
      <alignment vertical="top" readingOrder="1"/>
    </xf>
    <xf numFmtId="0" fontId="45" fillId="30" borderId="60" xfId="41" applyFont="1" applyFill="1" applyBorder="1" applyAlignment="1">
      <alignment vertical="top" readingOrder="1"/>
    </xf>
    <xf numFmtId="0" fontId="36" fillId="28" borderId="39" xfId="41" applyFont="1" applyFill="1" applyBorder="1" applyAlignment="1">
      <alignment horizontal="left" vertical="top" readingOrder="1"/>
    </xf>
    <xf numFmtId="0" fontId="35" fillId="28" borderId="40" xfId="41" applyFont="1" applyFill="1" applyBorder="1" applyAlignment="1">
      <alignment horizontal="center" vertical="top" readingOrder="1"/>
    </xf>
    <xf numFmtId="0" fontId="35" fillId="28" borderId="41" xfId="41" applyFont="1" applyFill="1" applyBorder="1" applyAlignment="1">
      <alignment horizontal="right" vertical="top" readingOrder="1"/>
    </xf>
    <xf numFmtId="0" fontId="44" fillId="28" borderId="42" xfId="41" applyFont="1" applyFill="1" applyBorder="1" applyAlignment="1">
      <alignment horizontal="center" readingOrder="1"/>
    </xf>
    <xf numFmtId="0" fontId="44" fillId="28" borderId="56" xfId="41" applyFont="1" applyFill="1" applyBorder="1" applyAlignment="1">
      <alignment horizontal="center" readingOrder="1"/>
    </xf>
    <xf numFmtId="0" fontId="44" fillId="28" borderId="33" xfId="41" applyFont="1" applyFill="1" applyBorder="1" applyAlignment="1">
      <alignment horizontal="center" readingOrder="1"/>
    </xf>
    <xf numFmtId="0" fontId="44" fillId="28" borderId="53" xfId="41" applyFont="1" applyFill="1" applyBorder="1" applyAlignment="1">
      <alignment horizontal="center" readingOrder="1"/>
    </xf>
    <xf numFmtId="0" fontId="36" fillId="28" borderId="0" xfId="41" applyFont="1" applyFill="1" applyAlignment="1">
      <alignment horizontal="center" readingOrder="1"/>
    </xf>
    <xf numFmtId="0" fontId="44" fillId="28" borderId="38" xfId="41" applyFont="1" applyFill="1" applyBorder="1" applyAlignment="1">
      <alignment horizontal="center" readingOrder="1"/>
    </xf>
    <xf numFmtId="0" fontId="44" fillId="28" borderId="55" xfId="41" applyFont="1" applyFill="1" applyBorder="1" applyAlignment="1">
      <alignment horizontal="center" readingOrder="1"/>
    </xf>
    <xf numFmtId="0" fontId="43" fillId="28" borderId="30" xfId="41" applyFont="1" applyFill="1" applyBorder="1" applyAlignment="1"/>
    <xf numFmtId="0" fontId="44" fillId="28" borderId="51" xfId="41" applyFont="1" applyFill="1" applyBorder="1" applyAlignment="1">
      <alignment horizontal="center" readingOrder="1"/>
    </xf>
    <xf numFmtId="0" fontId="44" fillId="28" borderId="57" xfId="41" applyFont="1" applyFill="1" applyBorder="1" applyAlignment="1">
      <alignment horizontal="center" readingOrder="1"/>
    </xf>
    <xf numFmtId="0" fontId="35" fillId="28" borderId="52" xfId="41" applyFont="1" applyFill="1" applyBorder="1" applyAlignment="1">
      <alignment horizontal="center" readingOrder="1"/>
    </xf>
    <xf numFmtId="0" fontId="35" fillId="28" borderId="58" xfId="41" applyFont="1" applyFill="1" applyBorder="1" applyAlignment="1">
      <alignment horizontal="center" readingOrder="1"/>
    </xf>
    <xf numFmtId="0" fontId="35" fillId="28" borderId="33" xfId="41" applyFont="1" applyFill="1" applyBorder="1" applyAlignment="1">
      <alignment horizontal="center" readingOrder="1"/>
    </xf>
    <xf numFmtId="0" fontId="35" fillId="28" borderId="53" xfId="41" applyFont="1" applyFill="1" applyBorder="1" applyAlignment="1">
      <alignment horizontal="center" readingOrder="1"/>
    </xf>
    <xf numFmtId="0" fontId="45" fillId="28" borderId="0" xfId="41" applyFont="1" applyFill="1" applyBorder="1" applyAlignment="1">
      <alignment vertical="top" readingOrder="1"/>
    </xf>
    <xf numFmtId="164" fontId="27" fillId="31" borderId="61" xfId="41" applyNumberFormat="1" applyFont="1" applyFill="1" applyBorder="1" applyAlignment="1">
      <alignment horizontal="center" vertical="center" readingOrder="1"/>
    </xf>
    <xf numFmtId="0" fontId="45" fillId="30" borderId="62" xfId="41" applyFont="1" applyFill="1" applyBorder="1" applyAlignment="1">
      <alignment horizontal="left" readingOrder="1"/>
    </xf>
    <xf numFmtId="0" fontId="46" fillId="30" borderId="62" xfId="41" applyFont="1" applyFill="1" applyBorder="1"/>
    <xf numFmtId="0" fontId="46" fillId="30" borderId="62" xfId="41" applyFont="1" applyFill="1" applyBorder="1" applyAlignment="1">
      <alignment horizontal="right" readingOrder="1"/>
    </xf>
    <xf numFmtId="0" fontId="45" fillId="30" borderId="62" xfId="41" applyFont="1" applyFill="1" applyBorder="1" applyAlignment="1">
      <alignment vertical="top" textRotation="180" readingOrder="1"/>
    </xf>
    <xf numFmtId="0" fontId="45" fillId="30" borderId="63" xfId="41" applyFont="1" applyFill="1" applyBorder="1" applyAlignment="1">
      <alignment vertical="top" textRotation="180" readingOrder="1"/>
    </xf>
    <xf numFmtId="0" fontId="22" fillId="28" borderId="10" xfId="41" applyFont="1" applyFill="1" applyBorder="1" applyAlignment="1">
      <alignment horizontal="center" vertical="center" readingOrder="1"/>
    </xf>
    <xf numFmtId="0" fontId="24" fillId="28" borderId="0" xfId="41" applyFont="1" applyFill="1" applyAlignment="1">
      <alignment horizontal="center" vertical="center" readingOrder="1"/>
    </xf>
    <xf numFmtId="0" fontId="25" fillId="29" borderId="0" xfId="41" applyFont="1" applyFill="1" applyAlignment="1">
      <alignment horizontal="left" indent="1" readingOrder="1"/>
    </xf>
    <xf numFmtId="0" fontId="26" fillId="28" borderId="0" xfId="41" applyFont="1" applyFill="1" applyAlignment="1">
      <alignment horizontal="left" indent="1" readingOrder="1"/>
    </xf>
    <xf numFmtId="0" fontId="24" fillId="28" borderId="0" xfId="41" applyFont="1" applyFill="1"/>
    <xf numFmtId="0" fontId="24" fillId="29" borderId="0" xfId="41" applyFont="1" applyFill="1"/>
    <xf numFmtId="0" fontId="30" fillId="28" borderId="0" xfId="41" applyFont="1" applyFill="1" applyBorder="1"/>
    <xf numFmtId="0" fontId="26" fillId="28" borderId="0" xfId="41" applyFont="1" applyFill="1" applyBorder="1" applyAlignment="1">
      <alignment horizontal="left" readingOrder="1"/>
    </xf>
    <xf numFmtId="0" fontId="24" fillId="28" borderId="0" xfId="41" applyFont="1" applyFill="1" applyBorder="1" applyAlignment="1"/>
    <xf numFmtId="0" fontId="25" fillId="28" borderId="0" xfId="41" applyFont="1" applyFill="1" applyBorder="1" applyAlignment="1">
      <alignment horizontal="left" indent="1" readingOrder="1"/>
    </xf>
    <xf numFmtId="0" fontId="26" fillId="28" borderId="0" xfId="41" applyFont="1" applyFill="1" applyBorder="1" applyAlignment="1">
      <alignment horizontal="left" indent="1" readingOrder="1"/>
    </xf>
    <xf numFmtId="0" fontId="24" fillId="28" borderId="0" xfId="41" applyFont="1" applyFill="1" applyBorder="1"/>
    <xf numFmtId="0" fontId="24" fillId="28" borderId="0" xfId="41" applyFont="1" applyFill="1" applyAlignment="1">
      <alignment vertical="center" readingOrder="1"/>
    </xf>
    <xf numFmtId="0" fontId="24" fillId="28" borderId="0" xfId="41" applyFont="1" applyFill="1" applyAlignment="1">
      <alignment vertical="top" readingOrder="1"/>
    </xf>
    <xf numFmtId="0" fontId="24" fillId="28" borderId="0" xfId="41" applyFont="1" applyFill="1" applyAlignment="1">
      <alignment horizontal="left" indent="1" readingOrder="1"/>
    </xf>
    <xf numFmtId="0" fontId="35" fillId="28" borderId="33" xfId="41" applyFont="1" applyFill="1" applyBorder="1" applyAlignment="1">
      <alignment horizontal="left" readingOrder="1"/>
    </xf>
    <xf numFmtId="0" fontId="35" fillId="28" borderId="52" xfId="41" applyFont="1" applyFill="1" applyBorder="1" applyAlignment="1">
      <alignment horizontal="left" readingOrder="1"/>
    </xf>
    <xf numFmtId="0" fontId="35" fillId="28" borderId="0" xfId="41" applyFont="1" applyFill="1" applyBorder="1" applyAlignment="1">
      <alignment horizontal="right" readingOrder="1"/>
    </xf>
    <xf numFmtId="0" fontId="35" fillId="28" borderId="52" xfId="41" applyFont="1" applyFill="1" applyBorder="1" applyAlignment="1">
      <alignment horizontal="left" readingOrder="1"/>
    </xf>
    <xf numFmtId="0" fontId="35" fillId="28" borderId="0" xfId="41" applyFont="1" applyFill="1" applyBorder="1" applyAlignment="1">
      <alignment horizontal="right" readingOrder="1"/>
    </xf>
    <xf numFmtId="0" fontId="25" fillId="24" borderId="43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0" fontId="24" fillId="0" borderId="0" xfId="0" applyFont="1" applyAlignment="1"/>
    <xf numFmtId="164" fontId="27" fillId="25" borderId="12" xfId="0" applyNumberFormat="1" applyFont="1" applyFill="1" applyBorder="1" applyAlignment="1">
      <alignment horizontal="center" vertical="center"/>
    </xf>
    <xf numFmtId="0" fontId="27" fillId="25" borderId="13" xfId="0" applyFont="1" applyFill="1" applyBorder="1" applyAlignment="1">
      <alignment horizontal="center" vertical="center"/>
    </xf>
    <xf numFmtId="0" fontId="27" fillId="25" borderId="14" xfId="0" applyFont="1" applyFill="1" applyBorder="1" applyAlignment="1">
      <alignment horizontal="center" vertical="center"/>
    </xf>
    <xf numFmtId="0" fontId="23" fillId="24" borderId="0" xfId="0" applyFont="1" applyFill="1" applyAlignment="1">
      <alignment horizontal="left"/>
    </xf>
    <xf numFmtId="0" fontId="25" fillId="24" borderId="43" xfId="0" applyFont="1" applyFill="1" applyBorder="1" applyAlignment="1">
      <alignment horizontal="left" vertical="center"/>
    </xf>
    <xf numFmtId="0" fontId="25" fillId="24" borderId="43" xfId="0" applyFont="1" applyFill="1" applyBorder="1" applyAlignment="1">
      <alignment vertical="center"/>
    </xf>
    <xf numFmtId="0" fontId="27" fillId="25" borderId="13" xfId="0" applyNumberFormat="1" applyFont="1" applyFill="1" applyBorder="1" applyAlignment="1">
      <alignment horizontal="center" wrapText="1"/>
    </xf>
    <xf numFmtId="0" fontId="27" fillId="25" borderId="13" xfId="0" applyNumberFormat="1" applyFont="1" applyFill="1" applyBorder="1" applyAlignment="1">
      <alignment horizontal="center"/>
    </xf>
    <xf numFmtId="0" fontId="27" fillId="25" borderId="25" xfId="0" applyNumberFormat="1" applyFont="1" applyFill="1" applyBorder="1" applyAlignment="1">
      <alignment horizontal="center" wrapText="1"/>
    </xf>
    <xf numFmtId="0" fontId="50" fillId="24" borderId="0" xfId="41" applyFont="1" applyFill="1" applyBorder="1" applyAlignment="1">
      <alignment horizontal="left" readingOrder="1"/>
    </xf>
    <xf numFmtId="2" fontId="51" fillId="24" borderId="0" xfId="41" applyNumberFormat="1" applyFont="1" applyFill="1" applyBorder="1" applyAlignment="1">
      <alignment horizontal="right" wrapText="1" readingOrder="1"/>
    </xf>
    <xf numFmtId="0" fontId="27" fillId="27" borderId="0" xfId="0" applyFont="1" applyFill="1">
      <alignment vertical="center" readingOrder="1"/>
    </xf>
    <xf numFmtId="0" fontId="52" fillId="0" borderId="11" xfId="0" applyFont="1" applyBorder="1" applyAlignment="1"/>
    <xf numFmtId="0" fontId="52" fillId="0" borderId="11" xfId="0" applyFont="1" applyBorder="1" applyAlignment="1">
      <alignment horizontal="left" indent="1"/>
    </xf>
    <xf numFmtId="49" fontId="52" fillId="0" borderId="15" xfId="0" applyNumberFormat="1" applyFont="1" applyBorder="1" applyAlignment="1">
      <alignment vertical="top"/>
    </xf>
    <xf numFmtId="0" fontId="52" fillId="0" borderId="15" xfId="0" applyFont="1" applyBorder="1" applyAlignment="1">
      <alignment vertical="top"/>
    </xf>
    <xf numFmtId="164" fontId="52" fillId="0" borderId="16" xfId="0" applyNumberFormat="1" applyFont="1" applyBorder="1" applyAlignment="1">
      <alignment vertical="top"/>
    </xf>
    <xf numFmtId="0" fontId="52" fillId="0" borderId="17" xfId="0" applyFont="1" applyBorder="1" applyAlignment="1">
      <alignment vertical="top"/>
    </xf>
    <xf numFmtId="164" fontId="52" fillId="0" borderId="18" xfId="0" applyNumberFormat="1" applyFont="1" applyBorder="1" applyAlignment="1">
      <alignment vertical="top"/>
    </xf>
    <xf numFmtId="49" fontId="52" fillId="0" borderId="19" xfId="0" applyNumberFormat="1" applyFont="1" applyBorder="1" applyAlignment="1">
      <alignment vertical="top"/>
    </xf>
    <xf numFmtId="0" fontId="52" fillId="0" borderId="19" xfId="0" applyFont="1" applyBorder="1" applyAlignment="1">
      <alignment vertical="top"/>
    </xf>
    <xf numFmtId="0" fontId="52" fillId="0" borderId="20" xfId="0" applyFont="1" applyBorder="1" applyAlignment="1">
      <alignment vertical="top"/>
    </xf>
    <xf numFmtId="0" fontId="52" fillId="0" borderId="17" xfId="0" applyFont="1" applyBorder="1" applyAlignment="1">
      <alignment vertical="top" wrapText="1"/>
    </xf>
    <xf numFmtId="14" fontId="24" fillId="0" borderId="11" xfId="0" applyNumberFormat="1" applyFont="1" applyBorder="1" applyAlignment="1">
      <alignment horizontal="left" indent="1"/>
    </xf>
    <xf numFmtId="14" fontId="24" fillId="0" borderId="16" xfId="0" applyNumberFormat="1" applyFont="1" applyBorder="1" applyAlignment="1">
      <alignment vertical="top" wrapText="1"/>
    </xf>
    <xf numFmtId="15" fontId="52" fillId="0" borderId="15" xfId="0" applyNumberFormat="1" applyFont="1" applyBorder="1" applyAlignment="1">
      <alignment vertical="top" wrapText="1" shrinkToFit="1"/>
    </xf>
    <xf numFmtId="0" fontId="24" fillId="24" borderId="10" xfId="41" applyFont="1" applyFill="1" applyBorder="1" applyAlignment="1">
      <alignment horizontal="left" readingOrder="1"/>
    </xf>
    <xf numFmtId="0" fontId="53" fillId="24" borderId="48" xfId="41" applyFont="1" applyFill="1" applyBorder="1" applyAlignment="1">
      <alignment horizontal="left" readingOrder="1"/>
    </xf>
    <xf numFmtId="0" fontId="53" fillId="24" borderId="11" xfId="41" applyFont="1" applyFill="1" applyBorder="1" applyAlignment="1">
      <alignment horizontal="left" readingOrder="1"/>
    </xf>
    <xf numFmtId="0" fontId="35" fillId="29" borderId="48" xfId="39" applyFont="1" applyFill="1" applyBorder="1" applyAlignment="1">
      <alignment horizontal="left" wrapText="1" readingOrder="1"/>
    </xf>
    <xf numFmtId="0" fontId="35" fillId="28" borderId="52" xfId="41" applyFont="1" applyFill="1" applyBorder="1" applyAlignment="1">
      <alignment horizontal="left" readingOrder="1"/>
    </xf>
    <xf numFmtId="0" fontId="35" fillId="28" borderId="0" xfId="41" applyFont="1" applyFill="1" applyBorder="1" applyAlignment="1">
      <alignment horizontal="right" readingOrder="1"/>
    </xf>
    <xf numFmtId="0" fontId="35" fillId="28" borderId="0" xfId="41" applyFont="1" applyFill="1" applyBorder="1" applyAlignment="1">
      <alignment horizontal="right" readingOrder="1"/>
    </xf>
    <xf numFmtId="0" fontId="35" fillId="28" borderId="52" xfId="41" applyFont="1" applyFill="1" applyBorder="1" applyAlignment="1">
      <alignment horizontal="left" readingOrder="1"/>
    </xf>
    <xf numFmtId="0" fontId="35" fillId="28" borderId="33" xfId="41" applyFont="1" applyFill="1" applyBorder="1" applyAlignment="1">
      <alignment horizontal="left" readingOrder="1"/>
    </xf>
    <xf numFmtId="0" fontId="24" fillId="29" borderId="15" xfId="41" applyFont="1" applyFill="1" applyBorder="1" applyAlignment="1">
      <alignment horizontal="center" vertical="center" readingOrder="1"/>
    </xf>
    <xf numFmtId="0" fontId="24" fillId="29" borderId="26" xfId="41" applyFont="1" applyFill="1" applyBorder="1" applyAlignment="1">
      <alignment horizontal="center" vertical="center" readingOrder="1"/>
    </xf>
    <xf numFmtId="166" fontId="24" fillId="0" borderId="16" xfId="0" applyNumberFormat="1" applyFont="1" applyBorder="1" applyAlignment="1">
      <alignment horizontal="right" vertical="top" wrapText="1"/>
    </xf>
    <xf numFmtId="1" fontId="27" fillId="26" borderId="83" xfId="41" applyNumberFormat="1" applyFont="1" applyFill="1" applyBorder="1" applyAlignment="1">
      <alignment horizontal="center" vertical="center" readingOrder="1"/>
    </xf>
    <xf numFmtId="1" fontId="27" fillId="26" borderId="84" xfId="41" applyNumberFormat="1" applyFont="1" applyFill="1" applyBorder="1" applyAlignment="1">
      <alignment horizontal="center" vertical="center" wrapText="1" readingOrder="1"/>
    </xf>
    <xf numFmtId="1" fontId="27" fillId="26" borderId="84" xfId="41" applyNumberFormat="1" applyFont="1" applyFill="1" applyBorder="1" applyAlignment="1">
      <alignment horizontal="center" vertical="center" readingOrder="1"/>
    </xf>
    <xf numFmtId="0" fontId="27" fillId="26" borderId="85" xfId="41" applyFont="1" applyFill="1" applyBorder="1" applyAlignment="1">
      <alignment horizontal="center" vertical="center" readingOrder="1"/>
    </xf>
    <xf numFmtId="0" fontId="27" fillId="26" borderId="85" xfId="41" applyFont="1" applyFill="1" applyBorder="1" applyAlignment="1">
      <alignment horizontal="center" vertical="center" wrapText="1" readingOrder="1"/>
    </xf>
    <xf numFmtId="0" fontId="27" fillId="26" borderId="86" xfId="41" applyFont="1" applyFill="1" applyBorder="1" applyAlignment="1">
      <alignment horizontal="center" vertical="center" readingOrder="1"/>
    </xf>
    <xf numFmtId="0" fontId="27" fillId="26" borderId="87" xfId="41" applyFont="1" applyFill="1" applyBorder="1" applyAlignment="1">
      <alignment horizontal="center" vertical="center" readingOrder="1"/>
    </xf>
    <xf numFmtId="1" fontId="24" fillId="24" borderId="88" xfId="41" applyNumberFormat="1" applyFont="1" applyFill="1" applyBorder="1" applyAlignment="1">
      <alignment horizontal="center" vertical="center" readingOrder="1"/>
    </xf>
    <xf numFmtId="1" fontId="24" fillId="24" borderId="89" xfId="41" applyNumberFormat="1" applyFont="1" applyFill="1" applyBorder="1" applyAlignment="1">
      <alignment vertical="center" readingOrder="1"/>
    </xf>
    <xf numFmtId="0" fontId="24" fillId="24" borderId="89" xfId="41" applyFont="1" applyFill="1" applyBorder="1" applyAlignment="1">
      <alignment horizontal="left" readingOrder="1"/>
    </xf>
    <xf numFmtId="49" fontId="24" fillId="24" borderId="89" xfId="41" applyNumberFormat="1" applyFont="1" applyFill="1" applyBorder="1" applyAlignment="1">
      <alignment horizontal="left" vertical="center" wrapText="1" readingOrder="1"/>
    </xf>
    <xf numFmtId="0" fontId="42" fillId="24" borderId="89" xfId="34" applyNumberFormat="1" applyFont="1" applyFill="1" applyBorder="1" applyAlignment="1" applyProtection="1">
      <alignment horizontal="left" vertical="center" readingOrder="1"/>
    </xf>
    <xf numFmtId="0" fontId="31" fillId="24" borderId="89" xfId="34" applyNumberFormat="1" applyFont="1" applyFill="1" applyBorder="1" applyAlignment="1" applyProtection="1">
      <alignment horizontal="left" vertical="center" readingOrder="1"/>
    </xf>
    <xf numFmtId="0" fontId="24" fillId="24" borderId="90" xfId="41" applyFont="1" applyFill="1" applyBorder="1" applyAlignment="1">
      <alignment horizontal="left" vertical="center" readingOrder="1"/>
    </xf>
    <xf numFmtId="1" fontId="24" fillId="24" borderId="91" xfId="41" applyNumberFormat="1" applyFont="1" applyFill="1" applyBorder="1" applyAlignment="1">
      <alignment horizontal="center" vertical="center" readingOrder="1"/>
    </xf>
    <xf numFmtId="1" fontId="24" fillId="24" borderId="92" xfId="41" applyNumberFormat="1" applyFont="1" applyFill="1" applyBorder="1" applyAlignment="1">
      <alignment vertical="center" readingOrder="1"/>
    </xf>
    <xf numFmtId="49" fontId="24" fillId="24" borderId="92" xfId="41" applyNumberFormat="1" applyFont="1" applyFill="1" applyBorder="1" applyAlignment="1">
      <alignment horizontal="left" vertical="center" readingOrder="1"/>
    </xf>
    <xf numFmtId="49" fontId="24" fillId="24" borderId="92" xfId="41" applyNumberFormat="1" applyFont="1" applyFill="1" applyBorder="1" applyAlignment="1">
      <alignment horizontal="left" vertical="center" wrapText="1" readingOrder="1"/>
    </xf>
    <xf numFmtId="0" fontId="42" fillId="24" borderId="92" xfId="34" applyNumberFormat="1" applyFont="1" applyFill="1" applyBorder="1" applyAlignment="1" applyProtection="1">
      <alignment horizontal="left" vertical="center" readingOrder="1"/>
    </xf>
    <xf numFmtId="0" fontId="31" fillId="24" borderId="92" xfId="34" applyNumberFormat="1" applyFont="1" applyFill="1" applyBorder="1" applyAlignment="1" applyProtection="1">
      <alignment horizontal="left" vertical="center" readingOrder="1"/>
    </xf>
    <xf numFmtId="0" fontId="24" fillId="24" borderId="93" xfId="41" applyFont="1" applyFill="1" applyBorder="1" applyAlignment="1">
      <alignment horizontal="left" vertical="center" readingOrder="1"/>
    </xf>
    <xf numFmtId="0" fontId="24" fillId="24" borderId="92" xfId="41" applyFont="1" applyFill="1" applyBorder="1" applyAlignment="1">
      <alignment horizontal="left" vertical="center" readingOrder="1"/>
    </xf>
    <xf numFmtId="0" fontId="24" fillId="24" borderId="92" xfId="41" applyFont="1" applyFill="1" applyBorder="1" applyAlignment="1">
      <alignment horizontal="left" readingOrder="1"/>
    </xf>
    <xf numFmtId="1" fontId="24" fillId="24" borderId="92" xfId="41" applyNumberFormat="1" applyFont="1" applyFill="1" applyBorder="1"/>
    <xf numFmtId="0" fontId="24" fillId="24" borderId="93" xfId="41" applyFont="1" applyFill="1" applyBorder="1" applyAlignment="1">
      <alignment horizontal="left" readingOrder="1"/>
    </xf>
    <xf numFmtId="0" fontId="35" fillId="28" borderId="0" xfId="41" applyFont="1" applyFill="1" applyBorder="1" applyAlignment="1">
      <alignment horizontal="right" readingOrder="1"/>
    </xf>
    <xf numFmtId="0" fontId="35" fillId="28" borderId="52" xfId="41" applyFont="1" applyFill="1" applyBorder="1" applyAlignment="1">
      <alignment horizontal="left" readingOrder="1"/>
    </xf>
    <xf numFmtId="0" fontId="35" fillId="28" borderId="33" xfId="41" applyFont="1" applyFill="1" applyBorder="1" applyAlignment="1">
      <alignment horizontal="left" readingOrder="1"/>
    </xf>
    <xf numFmtId="0" fontId="13" fillId="24" borderId="89" xfId="34" applyNumberFormat="1" applyFill="1" applyBorder="1" applyAlignment="1" applyProtection="1">
      <alignment horizontal="left" vertical="center" readingOrder="1"/>
    </xf>
    <xf numFmtId="0" fontId="55" fillId="24" borderId="89" xfId="34" applyNumberFormat="1" applyFont="1" applyFill="1" applyBorder="1" applyAlignment="1" applyProtection="1">
      <alignment horizontal="left" vertical="center" readingOrder="1"/>
    </xf>
    <xf numFmtId="0" fontId="13" fillId="24" borderId="92" xfId="34" applyNumberFormat="1" applyFill="1" applyBorder="1" applyAlignment="1" applyProtection="1">
      <alignment horizontal="left" vertical="center" readingOrder="1"/>
    </xf>
    <xf numFmtId="0" fontId="35" fillId="0" borderId="0" xfId="0" applyFont="1" applyAlignment="1">
      <alignment horizontal="right" vertical="center"/>
    </xf>
    <xf numFmtId="0" fontId="35" fillId="28" borderId="31" xfId="41" applyFont="1" applyFill="1" applyBorder="1" applyAlignment="1">
      <alignment horizontal="left" readingOrder="1"/>
    </xf>
    <xf numFmtId="0" fontId="35" fillId="28" borderId="0" xfId="41" applyFont="1" applyFill="1" applyAlignment="1">
      <alignment horizontal="right"/>
    </xf>
    <xf numFmtId="0" fontId="35" fillId="0" borderId="0" xfId="0" applyFont="1" applyAlignment="1">
      <alignment horizontal="left" vertical="center"/>
    </xf>
    <xf numFmtId="0" fontId="35" fillId="28" borderId="31" xfId="41" applyFont="1" applyFill="1" applyBorder="1"/>
    <xf numFmtId="0" fontId="35" fillId="28" borderId="30" xfId="41" applyFont="1" applyFill="1" applyBorder="1"/>
    <xf numFmtId="0" fontId="35" fillId="28" borderId="0" xfId="41" applyFont="1" applyFill="1" applyBorder="1" applyAlignment="1">
      <alignment horizontal="right" readingOrder="1"/>
    </xf>
    <xf numFmtId="0" fontId="35" fillId="28" borderId="52" xfId="41" applyFont="1" applyFill="1" applyBorder="1" applyAlignment="1">
      <alignment horizontal="left" readingOrder="1"/>
    </xf>
    <xf numFmtId="0" fontId="35" fillId="0" borderId="30" xfId="0" applyFont="1" applyBorder="1" applyAlignment="1">
      <alignment horizontal="right" vertical="center"/>
    </xf>
    <xf numFmtId="0" fontId="13" fillId="0" borderId="0" xfId="34" applyAlignment="1">
      <alignment vertical="center"/>
    </xf>
    <xf numFmtId="0" fontId="44" fillId="28" borderId="41" xfId="41" applyFont="1" applyFill="1" applyBorder="1" applyAlignment="1">
      <alignment horizontal="center" readingOrder="1"/>
    </xf>
    <xf numFmtId="0" fontId="44" fillId="28" borderId="31" xfId="41" applyFont="1" applyFill="1" applyBorder="1" applyAlignment="1">
      <alignment horizontal="center" readingOrder="1"/>
    </xf>
    <xf numFmtId="0" fontId="44" fillId="28" borderId="36" xfId="41" applyFont="1" applyFill="1" applyBorder="1" applyAlignment="1">
      <alignment horizontal="center" readingOrder="1"/>
    </xf>
    <xf numFmtId="0" fontId="44" fillId="28" borderId="50" xfId="41" applyFont="1" applyFill="1" applyBorder="1" applyAlignment="1">
      <alignment horizontal="center" readingOrder="1"/>
    </xf>
    <xf numFmtId="0" fontId="23" fillId="0" borderId="43" xfId="0" applyFont="1" applyBorder="1" applyAlignment="1">
      <alignment horizontal="center" vertical="center"/>
    </xf>
    <xf numFmtId="0" fontId="52" fillId="0" borderId="43" xfId="0" applyFont="1" applyBorder="1" applyAlignment="1">
      <alignment horizontal="left"/>
    </xf>
    <xf numFmtId="0" fontId="25" fillId="24" borderId="43" xfId="0" applyFont="1" applyFill="1" applyBorder="1" applyAlignment="1">
      <alignment horizontal="left" vertical="center"/>
    </xf>
    <xf numFmtId="0" fontId="52" fillId="0" borderId="43" xfId="0" applyFont="1" applyBorder="1" applyAlignment="1">
      <alignment horizontal="left" vertical="center"/>
    </xf>
    <xf numFmtId="1" fontId="50" fillId="24" borderId="43" xfId="41" applyNumberFormat="1" applyFont="1" applyFill="1" applyBorder="1" applyAlignment="1">
      <alignment vertical="center" wrapText="1" readingOrder="1"/>
    </xf>
    <xf numFmtId="1" fontId="50" fillId="24" borderId="10" xfId="41" applyNumberFormat="1" applyFont="1" applyFill="1" applyBorder="1" applyAlignment="1"/>
    <xf numFmtId="0" fontId="24" fillId="24" borderId="10" xfId="41" applyFont="1" applyFill="1" applyBorder="1" applyAlignment="1">
      <alignment horizontal="left" readingOrder="1"/>
    </xf>
    <xf numFmtId="0" fontId="24" fillId="24" borderId="48" xfId="41" applyFont="1" applyFill="1" applyBorder="1" applyAlignment="1">
      <alignment horizontal="left" readingOrder="1"/>
    </xf>
    <xf numFmtId="0" fontId="24" fillId="24" borderId="11" xfId="41" applyFont="1" applyFill="1" applyBorder="1" applyAlignment="1">
      <alignment horizontal="left" readingOrder="1"/>
    </xf>
    <xf numFmtId="0" fontId="24" fillId="24" borderId="10" xfId="41" applyFont="1" applyFill="1" applyBorder="1" applyAlignment="1">
      <alignment horizontal="left" vertical="top" wrapText="1" readingOrder="1"/>
    </xf>
    <xf numFmtId="0" fontId="53" fillId="24" borderId="48" xfId="41" applyFont="1" applyFill="1" applyBorder="1" applyAlignment="1">
      <alignment horizontal="left" vertical="top" wrapText="1" readingOrder="1"/>
    </xf>
    <xf numFmtId="0" fontId="53" fillId="24" borderId="11" xfId="41" applyFont="1" applyFill="1" applyBorder="1" applyAlignment="1">
      <alignment horizontal="left" vertical="top" wrapText="1" readingOrder="1"/>
    </xf>
    <xf numFmtId="1" fontId="50" fillId="24" borderId="10" xfId="41" applyNumberFormat="1" applyFont="1" applyFill="1" applyBorder="1" applyAlignment="1">
      <alignment horizontal="left" readingOrder="1"/>
    </xf>
    <xf numFmtId="1" fontId="50" fillId="24" borderId="48" xfId="41" applyNumberFormat="1" applyFont="1" applyFill="1" applyBorder="1" applyAlignment="1">
      <alignment horizontal="left" readingOrder="1"/>
    </xf>
    <xf numFmtId="1" fontId="50" fillId="24" borderId="11" xfId="41" applyNumberFormat="1" applyFont="1" applyFill="1" applyBorder="1" applyAlignment="1">
      <alignment horizontal="left" readingOrder="1"/>
    </xf>
    <xf numFmtId="0" fontId="41" fillId="24" borderId="43" xfId="38" applyFont="1" applyFill="1" applyBorder="1" applyAlignment="1">
      <alignment vertical="top" readingOrder="1"/>
    </xf>
    <xf numFmtId="0" fontId="23" fillId="24" borderId="0" xfId="38" applyFont="1" applyFill="1" applyBorder="1" applyAlignment="1">
      <alignment horizontal="center" readingOrder="1"/>
    </xf>
    <xf numFmtId="0" fontId="24" fillId="24" borderId="43" xfId="41" applyFont="1" applyFill="1" applyBorder="1" applyAlignment="1">
      <alignment horizontal="left" readingOrder="1"/>
    </xf>
    <xf numFmtId="0" fontId="25" fillId="24" borderId="43" xfId="0" applyFont="1" applyFill="1" applyBorder="1" applyAlignment="1">
      <alignment horizontal="left"/>
    </xf>
    <xf numFmtId="14" fontId="41" fillId="24" borderId="10" xfId="41" applyNumberFormat="1" applyFont="1" applyFill="1" applyBorder="1" applyAlignment="1">
      <alignment horizontal="left" vertical="top" readingOrder="1"/>
    </xf>
    <xf numFmtId="14" fontId="41" fillId="24" borderId="48" xfId="41" applyNumberFormat="1" applyFont="1" applyFill="1" applyBorder="1" applyAlignment="1">
      <alignment horizontal="left" vertical="top" readingOrder="1"/>
    </xf>
    <xf numFmtId="14" fontId="41" fillId="24" borderId="11" xfId="41" applyNumberFormat="1" applyFont="1" applyFill="1" applyBorder="1" applyAlignment="1">
      <alignment horizontal="left" vertical="top" readingOrder="1"/>
    </xf>
    <xf numFmtId="0" fontId="36" fillId="29" borderId="76" xfId="39" applyFont="1" applyFill="1" applyBorder="1" applyAlignment="1">
      <alignment horizontal="left" wrapText="1" readingOrder="1"/>
    </xf>
    <xf numFmtId="0" fontId="36" fillId="29" borderId="66" xfId="39" applyFont="1" applyFill="1" applyBorder="1" applyAlignment="1">
      <alignment horizontal="left" wrapText="1" readingOrder="1"/>
    </xf>
    <xf numFmtId="49" fontId="38" fillId="29" borderId="65" xfId="39" applyNumberFormat="1" applyFont="1" applyFill="1" applyBorder="1" applyAlignment="1">
      <alignment horizontal="left" wrapText="1" readingOrder="1"/>
    </xf>
    <xf numFmtId="0" fontId="38" fillId="29" borderId="66" xfId="39" applyFont="1" applyFill="1" applyBorder="1" applyAlignment="1">
      <alignment horizontal="left" wrapText="1" readingOrder="1"/>
    </xf>
    <xf numFmtId="0" fontId="38" fillId="29" borderId="77" xfId="39" applyFont="1" applyFill="1" applyBorder="1" applyAlignment="1">
      <alignment horizontal="left" wrapText="1" readingOrder="1"/>
    </xf>
    <xf numFmtId="0" fontId="36" fillId="24" borderId="47" xfId="39" applyFont="1" applyFill="1" applyBorder="1" applyAlignment="1">
      <alignment horizontal="left" wrapText="1"/>
    </xf>
    <xf numFmtId="49" fontId="35" fillId="29" borderId="65" xfId="39" applyNumberFormat="1" applyFont="1" applyFill="1" applyBorder="1" applyAlignment="1">
      <alignment horizontal="center" wrapText="1" readingOrder="1"/>
    </xf>
    <xf numFmtId="0" fontId="35" fillId="29" borderId="66" xfId="39" applyFont="1" applyFill="1" applyBorder="1" applyAlignment="1">
      <alignment horizontal="center" wrapText="1" readingOrder="1"/>
    </xf>
    <xf numFmtId="0" fontId="35" fillId="29" borderId="67" xfId="39" applyFont="1" applyFill="1" applyBorder="1" applyAlignment="1">
      <alignment horizontal="center" wrapText="1" readingOrder="1"/>
    </xf>
    <xf numFmtId="0" fontId="36" fillId="29" borderId="71" xfId="39" applyFont="1" applyFill="1" applyBorder="1" applyAlignment="1">
      <alignment horizontal="left" wrapText="1" readingOrder="1"/>
    </xf>
    <xf numFmtId="0" fontId="36" fillId="29" borderId="11" xfId="39" applyFont="1" applyFill="1" applyBorder="1" applyAlignment="1">
      <alignment horizontal="left" wrapText="1" readingOrder="1"/>
    </xf>
    <xf numFmtId="0" fontId="38" fillId="29" borderId="69" xfId="39" applyFont="1" applyFill="1" applyBorder="1" applyAlignment="1">
      <alignment horizontal="left" wrapText="1" readingOrder="1"/>
    </xf>
    <xf numFmtId="0" fontId="38" fillId="29" borderId="44" xfId="39" applyFont="1" applyFill="1" applyBorder="1" applyAlignment="1">
      <alignment horizontal="left" wrapText="1" readingOrder="1"/>
    </xf>
    <xf numFmtId="0" fontId="38" fillId="29" borderId="70" xfId="39" applyFont="1" applyFill="1" applyBorder="1" applyAlignment="1">
      <alignment horizontal="left" wrapText="1" readingOrder="1"/>
    </xf>
    <xf numFmtId="0" fontId="36" fillId="24" borderId="43" xfId="40" applyFont="1" applyFill="1" applyBorder="1" applyAlignment="1">
      <alignment horizontal="left" wrapText="1"/>
    </xf>
    <xf numFmtId="0" fontId="35" fillId="29" borderId="81" xfId="41" applyFont="1" applyFill="1" applyBorder="1" applyAlignment="1">
      <alignment horizontal="center" vertical="center" readingOrder="1"/>
    </xf>
    <xf numFmtId="0" fontId="35" fillId="29" borderId="80" xfId="41" applyFont="1" applyFill="1" applyBorder="1" applyAlignment="1">
      <alignment horizontal="center" vertical="center" readingOrder="1"/>
    </xf>
    <xf numFmtId="0" fontId="35" fillId="29" borderId="78" xfId="41" applyFont="1" applyFill="1" applyBorder="1" applyAlignment="1">
      <alignment horizontal="center" vertical="center" readingOrder="1"/>
    </xf>
    <xf numFmtId="0" fontId="35" fillId="29" borderId="74" xfId="41" applyFont="1" applyFill="1" applyBorder="1" applyAlignment="1">
      <alignment horizontal="center" vertical="center" readingOrder="1"/>
    </xf>
    <xf numFmtId="0" fontId="35" fillId="29" borderId="79" xfId="41" applyFont="1" applyFill="1" applyBorder="1" applyAlignment="1">
      <alignment horizontal="center" vertical="center" readingOrder="1"/>
    </xf>
    <xf numFmtId="0" fontId="35" fillId="29" borderId="46" xfId="41" applyFont="1" applyFill="1" applyBorder="1" applyAlignment="1">
      <alignment horizontal="center" vertical="center" readingOrder="1"/>
    </xf>
    <xf numFmtId="0" fontId="35" fillId="29" borderId="75" xfId="41" applyFont="1" applyFill="1" applyBorder="1" applyAlignment="1">
      <alignment horizontal="center" vertical="center" readingOrder="1"/>
    </xf>
    <xf numFmtId="0" fontId="38" fillId="29" borderId="10" xfId="39" applyFont="1" applyFill="1" applyBorder="1" applyAlignment="1">
      <alignment horizontal="center" wrapText="1" readingOrder="1"/>
    </xf>
    <xf numFmtId="0" fontId="38" fillId="29" borderId="48" xfId="39" applyFont="1" applyFill="1" applyBorder="1" applyAlignment="1">
      <alignment horizontal="center" wrapText="1" readingOrder="1"/>
    </xf>
    <xf numFmtId="0" fontId="35" fillId="29" borderId="64" xfId="39" applyFont="1" applyFill="1" applyBorder="1" applyAlignment="1">
      <alignment horizontal="center" wrapText="1" readingOrder="1"/>
    </xf>
    <xf numFmtId="0" fontId="35" fillId="29" borderId="48" xfId="39" applyFont="1" applyFill="1" applyBorder="1" applyAlignment="1">
      <alignment horizontal="center" wrapText="1" readingOrder="1"/>
    </xf>
    <xf numFmtId="0" fontId="35" fillId="29" borderId="68" xfId="39" applyFont="1" applyFill="1" applyBorder="1" applyAlignment="1">
      <alignment horizontal="center" wrapText="1" readingOrder="1"/>
    </xf>
    <xf numFmtId="0" fontId="38" fillId="29" borderId="72" xfId="39" applyFont="1" applyFill="1" applyBorder="1" applyAlignment="1">
      <alignment horizontal="left" wrapText="1" readingOrder="1"/>
    </xf>
    <xf numFmtId="0" fontId="38" fillId="29" borderId="73" xfId="39" applyFont="1" applyFill="1" applyBorder="1" applyAlignment="1">
      <alignment horizontal="left" wrapText="1" readingOrder="1"/>
    </xf>
    <xf numFmtId="0" fontId="36" fillId="24" borderId="82" xfId="42" applyFont="1" applyFill="1" applyBorder="1" applyAlignment="1">
      <alignment horizontal="center" vertical="center"/>
    </xf>
    <xf numFmtId="0" fontId="36" fillId="24" borderId="43" xfId="42" applyFont="1" applyFill="1" applyBorder="1" applyAlignment="1">
      <alignment horizontal="center" vertical="center" wrapText="1"/>
    </xf>
    <xf numFmtId="0" fontId="36" fillId="24" borderId="48" xfId="42" applyFont="1" applyFill="1" applyBorder="1" applyAlignment="1">
      <alignment horizontal="center" vertical="center" wrapText="1"/>
    </xf>
    <xf numFmtId="0" fontId="36" fillId="24" borderId="72" xfId="42" applyFont="1" applyFill="1" applyBorder="1" applyAlignment="1">
      <alignment horizontal="center" vertical="center" wrapText="1"/>
    </xf>
    <xf numFmtId="0" fontId="35" fillId="28" borderId="0" xfId="41" applyFont="1" applyFill="1" applyBorder="1" applyAlignment="1">
      <alignment horizontal="right" readingOrder="1"/>
    </xf>
    <xf numFmtId="0" fontId="35" fillId="28" borderId="52" xfId="41" applyFont="1" applyFill="1" applyBorder="1" applyAlignment="1">
      <alignment horizontal="left" readingOrder="1"/>
    </xf>
    <xf numFmtId="0" fontId="35" fillId="28" borderId="33" xfId="41" applyFont="1" applyFill="1" applyBorder="1" applyAlignment="1">
      <alignment horizontal="left" readingOrder="1"/>
    </xf>
    <xf numFmtId="0" fontId="35" fillId="28" borderId="33" xfId="41" applyFont="1" applyFill="1" applyBorder="1" applyAlignment="1">
      <alignment horizontal="left" vertical="top" readingOrder="1"/>
    </xf>
    <xf numFmtId="0" fontId="35" fillId="28" borderId="38" xfId="41" applyFont="1" applyFill="1" applyBorder="1" applyAlignment="1">
      <alignment horizontal="left" vertical="top" readingOrder="1"/>
    </xf>
    <xf numFmtId="0" fontId="35" fillId="28" borderId="40" xfId="41" applyFont="1" applyFill="1" applyBorder="1" applyAlignment="1">
      <alignment horizontal="right" readingOrder="1"/>
    </xf>
    <xf numFmtId="0" fontId="35" fillId="28" borderId="41" xfId="41" applyFont="1" applyFill="1" applyBorder="1" applyAlignment="1">
      <alignment horizontal="right" readingOrder="1"/>
    </xf>
    <xf numFmtId="0" fontId="35" fillId="29" borderId="69" xfId="39" applyFont="1" applyFill="1" applyBorder="1" applyAlignment="1">
      <alignment horizontal="left" wrapText="1" readingOrder="1"/>
    </xf>
    <xf numFmtId="0" fontId="35" fillId="29" borderId="44" xfId="39" applyFont="1" applyFill="1" applyBorder="1" applyAlignment="1">
      <alignment horizontal="left" wrapText="1" readingOrder="1"/>
    </xf>
    <xf numFmtId="0" fontId="35" fillId="29" borderId="70" xfId="39" applyFont="1" applyFill="1" applyBorder="1" applyAlignment="1">
      <alignment horizontal="left" wrapText="1" readingOrder="1"/>
    </xf>
    <xf numFmtId="0" fontId="35" fillId="28" borderId="29" xfId="41" applyFont="1" applyFill="1" applyBorder="1" applyAlignment="1">
      <alignment horizontal="right" vertical="top" wrapText="1" readingOrder="1"/>
    </xf>
    <xf numFmtId="0" fontId="35" fillId="28" borderId="30" xfId="41" applyFont="1" applyFill="1" applyBorder="1" applyAlignment="1">
      <alignment horizontal="right" vertical="top" wrapText="1" readingOrder="1"/>
    </xf>
    <xf numFmtId="0" fontId="35" fillId="28" borderId="31" xfId="41" applyFont="1" applyFill="1" applyBorder="1" applyAlignment="1">
      <alignment horizontal="right" vertical="top" wrapText="1" readingOrder="1"/>
    </xf>
    <xf numFmtId="0" fontId="35" fillId="28" borderId="29" xfId="41" applyFont="1" applyFill="1" applyBorder="1" applyAlignment="1">
      <alignment horizontal="left" vertical="top" wrapText="1" readingOrder="1"/>
    </xf>
    <xf numFmtId="0" fontId="35" fillId="28" borderId="30" xfId="41" applyFont="1" applyFill="1" applyBorder="1" applyAlignment="1">
      <alignment horizontal="left" vertical="top" wrapText="1" readingOrder="1"/>
    </xf>
    <xf numFmtId="0" fontId="35" fillId="28" borderId="31" xfId="41" applyFont="1" applyFill="1" applyBorder="1" applyAlignment="1">
      <alignment horizontal="left" vertical="top" wrapText="1" readingOrder="1"/>
    </xf>
    <xf numFmtId="0" fontId="35" fillId="29" borderId="72" xfId="39" applyFont="1" applyFill="1" applyBorder="1" applyAlignment="1">
      <alignment horizontal="left" wrapText="1" readingOrder="1"/>
    </xf>
    <xf numFmtId="0" fontId="35" fillId="29" borderId="73" xfId="39" applyFont="1" applyFill="1" applyBorder="1" applyAlignment="1">
      <alignment horizontal="left" wrapText="1" readingOrder="1"/>
    </xf>
    <xf numFmtId="49" fontId="35" fillId="29" borderId="65" xfId="39" applyNumberFormat="1" applyFont="1" applyFill="1" applyBorder="1" applyAlignment="1">
      <alignment horizontal="left" wrapText="1" readingOrder="1"/>
    </xf>
    <xf numFmtId="0" fontId="35" fillId="29" borderId="66" xfId="39" applyFont="1" applyFill="1" applyBorder="1" applyAlignment="1">
      <alignment horizontal="left" wrapText="1" readingOrder="1"/>
    </xf>
    <xf numFmtId="0" fontId="35" fillId="29" borderId="77" xfId="39" applyFont="1" applyFill="1" applyBorder="1" applyAlignment="1">
      <alignment horizontal="left" wrapText="1" readingOrder="1"/>
    </xf>
    <xf numFmtId="0" fontId="35" fillId="29" borderId="10" xfId="39" applyFont="1" applyFill="1" applyBorder="1" applyAlignment="1">
      <alignment horizontal="center" wrapText="1" readingOrder="1"/>
    </xf>
    <xf numFmtId="49" fontId="38" fillId="29" borderId="66" xfId="39" applyNumberFormat="1" applyFont="1" applyFill="1" applyBorder="1" applyAlignment="1">
      <alignment horizontal="left" wrapText="1" readingOrder="1"/>
    </xf>
    <xf numFmtId="49" fontId="38" fillId="29" borderId="94" xfId="39" applyNumberFormat="1" applyFont="1" applyFill="1" applyBorder="1" applyAlignment="1">
      <alignment horizontal="left" wrapText="1" readingOrder="1"/>
    </xf>
    <xf numFmtId="0" fontId="38" fillId="29" borderId="95" xfId="39" applyFont="1" applyFill="1" applyBorder="1" applyAlignment="1">
      <alignment horizontal="left" wrapText="1" readingOrder="1"/>
    </xf>
    <xf numFmtId="0" fontId="38" fillId="29" borderId="96" xfId="39" applyFont="1" applyFill="1" applyBorder="1" applyAlignment="1">
      <alignment horizontal="left" wrapText="1" readingOrder="1"/>
    </xf>
    <xf numFmtId="0" fontId="38" fillId="29" borderId="97" xfId="39" applyFont="1" applyFill="1" applyBorder="1" applyAlignment="1">
      <alignment horizontal="left" wrapText="1" readingOrder="1"/>
    </xf>
    <xf numFmtId="0" fontId="43" fillId="28" borderId="32" xfId="41" applyFont="1" applyFill="1" applyBorder="1" applyAlignment="1"/>
    <xf numFmtId="0" fontId="35" fillId="28" borderId="51" xfId="41" applyFont="1" applyFill="1" applyBorder="1"/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_Functional Test Case v1.0" xfId="38"/>
    <cellStyle name="Normal_Sheet1" xfId="39"/>
    <cellStyle name="Normal_Sheet1_Template_UnitTest Case_v0.9" xfId="40"/>
    <cellStyle name="Normal_Template_UnitTest Case_v0.9" xfId="41"/>
    <cellStyle name="Normal_Template_UnitTest Case_v0.9_Template_UnitTest Case_v0.9" xfId="42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  <cellStyle name="標準_結合試験(AllOvertheWorld)" xfId="48"/>
  </cellStyles>
  <dxfs count="0"/>
  <tableStyles count="0" defaultTableStyle="TableStyleMedium9" defaultPivotStyle="PivotStyleLight16"/>
  <colors>
    <mruColors>
      <color rgb="FF0000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53061224489799"/>
          <c:y val="0.26562550664044698"/>
          <c:w val="0.39795918367347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TestReport!$F$11:$H$11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TestReport!$F$22:$H$22</c:f>
              <c:numCache>
                <c:formatCode>General</c:formatCode>
                <c:ptCount val="3"/>
                <c:pt idx="0">
                  <c:v>35</c:v>
                </c:pt>
                <c:pt idx="1">
                  <c:v>22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TestReport!#REF!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TestReport!$F$22:$H$22</c:f>
              <c:numCache>
                <c:formatCode>General</c:formatCode>
                <c:ptCount val="3"/>
                <c:pt idx="0">
                  <c:v>35</c:v>
                </c:pt>
                <c:pt idx="1">
                  <c:v>22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377551020408301"/>
          <c:y val="0.394532070209974"/>
          <c:w val="8.4183673469387502E-2"/>
          <c:h val="0.316406660104987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7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ja-JP"/>
              <a:t>Pass rate</a:t>
            </a:r>
            <a:endParaRPr lang="ja-JP" altLang="en-US"/>
          </a:p>
        </c:rich>
      </c:tx>
      <c:layout>
        <c:manualLayout>
          <c:xMode val="edge"/>
          <c:yMode val="edge"/>
          <c:x val="0.39174440882818401"/>
          <c:y val="5.00241800483601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"/>
          <c:y val="0.280632952679087"/>
          <c:w val="0.33856502242152497"/>
          <c:h val="0.5968390965428469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1"/>
              <c:layout>
                <c:manualLayout>
                  <c:x val="8.8780648149531603E-3"/>
                  <c:y val="2.69010271353876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TestReport!$C$11:$E$11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Untested</c:v>
                </c:pt>
              </c:strCache>
            </c:strRef>
          </c:cat>
          <c:val>
            <c:numRef>
              <c:f>TestReport!$C$22:$E$22</c:f>
              <c:numCache>
                <c:formatCode>General</c:formatCode>
                <c:ptCount val="3"/>
                <c:pt idx="0">
                  <c:v>64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TestReport!$C$11:$E$11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Untested</c:v>
                </c:pt>
              </c:strCache>
            </c:strRef>
          </c:cat>
          <c:val>
            <c:numRef>
              <c:f>TestReport!#REF!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TestReport!$C$11:$E$11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TestReport!$C$11:$E$11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ja-JP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TestReport!$C$11:$E$11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Untested</c:v>
                </c:pt>
              </c:strCache>
            </c:strRef>
          </c:cat>
          <c:val>
            <c:numRef>
              <c:f>TestReport!$C$22:$E$22</c:f>
              <c:numCache>
                <c:formatCode>General</c:formatCode>
                <c:ptCount val="3"/>
                <c:pt idx="0">
                  <c:v>64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703144664207895"/>
          <c:y val="0.38624258581850501"/>
          <c:w val="0.19058295964125499"/>
          <c:h val="0.300395671884889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92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123825</xdr:rowOff>
    </xdr:from>
    <xdr:to>
      <xdr:col>0</xdr:col>
      <xdr:colOff>1038225</xdr:colOff>
      <xdr:row>1</xdr:row>
      <xdr:rowOff>828675</xdr:rowOff>
    </xdr:to>
    <xdr:pic>
      <xdr:nvPicPr>
        <xdr:cNvPr id="1028" name="Picture 2" descr="FSOFT-new-vertic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285750"/>
          <a:ext cx="7810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705485</xdr:colOff>
      <xdr:row>31</xdr:row>
      <xdr:rowOff>101600</xdr:rowOff>
    </xdr:from>
    <xdr:to>
      <xdr:col>9</xdr:col>
      <xdr:colOff>162560</xdr:colOff>
      <xdr:row>46</xdr:row>
      <xdr:rowOff>111125</xdr:rowOff>
    </xdr:to>
    <xdr:graphicFrame macro="">
      <xdr:nvGraphicFramePr>
        <xdr:cNvPr id="2053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175260</xdr:colOff>
      <xdr:row>31</xdr:row>
      <xdr:rowOff>100330</xdr:rowOff>
    </xdr:from>
    <xdr:to>
      <xdr:col>3</xdr:col>
      <xdr:colOff>299085</xdr:colOff>
      <xdr:row>46</xdr:row>
      <xdr:rowOff>81280</xdr:rowOff>
    </xdr:to>
    <xdr:graphicFrame macro="">
      <xdr:nvGraphicFramePr>
        <xdr:cNvPr id="2054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8"/>
  <sheetViews>
    <sheetView workbookViewId="0">
      <selection activeCell="B6" sqref="B6:D7"/>
    </sheetView>
  </sheetViews>
  <sheetFormatPr defaultColWidth="8.875" defaultRowHeight="12.75"/>
  <cols>
    <col min="1" max="1" width="21.375" style="123" customWidth="1"/>
    <col min="2" max="2" width="10" style="113" customWidth="1"/>
    <col min="3" max="3" width="19.125" style="113" customWidth="1"/>
    <col min="4" max="4" width="11.125" style="113" customWidth="1"/>
    <col min="5" max="5" width="38" style="113" customWidth="1"/>
    <col min="6" max="6" width="48.125" style="113" customWidth="1"/>
    <col min="7" max="16384" width="8.875" style="113"/>
  </cols>
  <sheetData>
    <row r="2" spans="1:6" s="110" customFormat="1" ht="75.75" customHeight="1">
      <c r="A2" s="109"/>
      <c r="B2" s="215" t="s">
        <v>51</v>
      </c>
      <c r="C2" s="215"/>
      <c r="D2" s="215"/>
      <c r="E2" s="215"/>
      <c r="F2" s="215"/>
    </row>
    <row r="3" spans="1:6">
      <c r="A3" s="111"/>
      <c r="B3" s="112"/>
      <c r="E3" s="114"/>
    </row>
    <row r="4" spans="1:6" ht="14.25" customHeight="1">
      <c r="A4" s="129" t="s">
        <v>40</v>
      </c>
      <c r="B4" s="216" t="s">
        <v>75</v>
      </c>
      <c r="C4" s="216"/>
      <c r="D4" s="216"/>
      <c r="E4" s="129" t="s">
        <v>39</v>
      </c>
      <c r="F4" s="144" t="s">
        <v>77</v>
      </c>
    </row>
    <row r="5" spans="1:6" ht="14.25" customHeight="1">
      <c r="A5" s="129" t="s">
        <v>41</v>
      </c>
      <c r="B5" s="216" t="s">
        <v>76</v>
      </c>
      <c r="C5" s="216"/>
      <c r="D5" s="216"/>
      <c r="E5" s="129" t="s">
        <v>42</v>
      </c>
      <c r="F5" s="144" t="s">
        <v>78</v>
      </c>
    </row>
    <row r="6" spans="1:6" ht="15.75" customHeight="1">
      <c r="A6" s="217" t="s">
        <v>43</v>
      </c>
      <c r="B6" s="218" t="s">
        <v>102</v>
      </c>
      <c r="C6" s="218"/>
      <c r="D6" s="218"/>
      <c r="E6" s="129" t="s">
        <v>44</v>
      </c>
      <c r="F6" s="155" t="s">
        <v>108</v>
      </c>
    </row>
    <row r="7" spans="1:6" ht="13.5" customHeight="1">
      <c r="A7" s="217"/>
      <c r="B7" s="218"/>
      <c r="C7" s="218"/>
      <c r="D7" s="218"/>
      <c r="E7" s="129" t="s">
        <v>45</v>
      </c>
      <c r="F7" s="145" t="s">
        <v>79</v>
      </c>
    </row>
    <row r="8" spans="1:6">
      <c r="A8" s="115"/>
      <c r="B8" s="116"/>
      <c r="C8" s="117"/>
      <c r="D8" s="117"/>
      <c r="E8" s="118"/>
      <c r="F8" s="119"/>
    </row>
    <row r="9" spans="1:6">
      <c r="A9" s="113"/>
      <c r="B9" s="120"/>
      <c r="C9" s="120"/>
      <c r="D9" s="120"/>
      <c r="E9" s="120"/>
    </row>
    <row r="10" spans="1:6">
      <c r="A10" s="130" t="s">
        <v>46</v>
      </c>
      <c r="B10" s="131"/>
      <c r="C10" s="131"/>
      <c r="D10" s="131"/>
      <c r="E10" s="131"/>
      <c r="F10" s="131"/>
    </row>
    <row r="11" spans="1:6" s="121" customFormat="1">
      <c r="A11" s="132" t="s">
        <v>47</v>
      </c>
      <c r="B11" s="133" t="s">
        <v>45</v>
      </c>
      <c r="C11" s="133" t="s">
        <v>48</v>
      </c>
      <c r="D11" s="133" t="s">
        <v>0</v>
      </c>
      <c r="E11" s="133" t="s">
        <v>49</v>
      </c>
      <c r="F11" s="134" t="s">
        <v>50</v>
      </c>
    </row>
    <row r="12" spans="1:6" s="122" customFormat="1" ht="26.25" customHeight="1">
      <c r="A12" s="156">
        <v>42254</v>
      </c>
      <c r="B12" s="146" t="s">
        <v>80</v>
      </c>
      <c r="C12" s="147" t="s">
        <v>82</v>
      </c>
      <c r="D12" s="147" t="s">
        <v>81</v>
      </c>
      <c r="E12" s="157" t="s">
        <v>83</v>
      </c>
      <c r="F12" s="154"/>
    </row>
    <row r="13" spans="1:6" s="122" customFormat="1" ht="21.75" customHeight="1">
      <c r="A13" s="169" t="s">
        <v>103</v>
      </c>
      <c r="B13" s="146" t="s">
        <v>104</v>
      </c>
      <c r="C13" s="147" t="s">
        <v>106</v>
      </c>
      <c r="D13" s="147" t="s">
        <v>105</v>
      </c>
      <c r="E13" s="147" t="s">
        <v>107</v>
      </c>
      <c r="F13" s="149"/>
    </row>
    <row r="14" spans="1:6" s="122" customFormat="1" ht="19.5" customHeight="1">
      <c r="A14" s="148"/>
      <c r="B14" s="146"/>
      <c r="C14" s="147"/>
      <c r="D14" s="147"/>
      <c r="E14" s="147"/>
      <c r="F14" s="149"/>
    </row>
    <row r="15" spans="1:6" s="122" customFormat="1" ht="21.75" customHeight="1">
      <c r="A15" s="148"/>
      <c r="B15" s="146"/>
      <c r="C15" s="147"/>
      <c r="D15" s="147"/>
      <c r="E15" s="147"/>
      <c r="F15" s="149"/>
    </row>
    <row r="16" spans="1:6" s="122" customFormat="1" ht="19.5" customHeight="1">
      <c r="A16" s="148"/>
      <c r="B16" s="146"/>
      <c r="C16" s="147"/>
      <c r="D16" s="147"/>
      <c r="E16" s="147"/>
      <c r="F16" s="149"/>
    </row>
    <row r="17" spans="1:6" s="122" customFormat="1" ht="21.75" customHeight="1">
      <c r="A17" s="148"/>
      <c r="B17" s="146"/>
      <c r="C17" s="147"/>
      <c r="D17" s="147"/>
      <c r="E17" s="147"/>
      <c r="F17" s="149"/>
    </row>
    <row r="18" spans="1:6" s="122" customFormat="1" ht="19.5" customHeight="1">
      <c r="A18" s="150"/>
      <c r="B18" s="151"/>
      <c r="C18" s="152"/>
      <c r="D18" s="152"/>
      <c r="E18" s="152"/>
      <c r="F18" s="153"/>
    </row>
  </sheetData>
  <mergeCells count="5">
    <mergeCell ref="B2:F2"/>
    <mergeCell ref="B4:D4"/>
    <mergeCell ref="B5:D5"/>
    <mergeCell ref="A6:A7"/>
    <mergeCell ref="B6:D7"/>
  </mergeCells>
  <phoneticPr fontId="0" type="noConversion"/>
  <pageMargins left="0.47013888888888899" right="0.47013888888888899" top="0.5" bottom="0.35138888888888897" header="0.51180555555555596" footer="0.17013888888888901"/>
  <pageSetup paperSize="9" firstPageNumber="0" orientation="landscape" horizontalDpi="300" verticalDpi="300"/>
  <headerFooter alignWithMargins="0">
    <oddFooter>&amp;L&amp;"Arial,Regular"&amp;10 08j-BM/PM/FSOFT v1/0&amp;C社外秘&amp;R&amp;"Arial,Regular"&amp;10&amp;P/&amp;N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opLeftCell="A4" zoomScale="125" zoomScaleNormal="125" zoomScalePageLayoutView="125" workbookViewId="0">
      <selection activeCell="D21" sqref="D21"/>
    </sheetView>
  </sheetViews>
  <sheetFormatPr defaultColWidth="8.875" defaultRowHeight="12.75"/>
  <cols>
    <col min="1" max="1" width="7.125" style="17" customWidth="1"/>
    <col min="2" max="2" width="14.625" style="17" customWidth="1"/>
    <col min="3" max="3" width="19" style="17" customWidth="1"/>
    <col min="4" max="4" width="23.625" style="3" customWidth="1"/>
    <col min="5" max="5" width="21" style="4" customWidth="1"/>
    <col min="6" max="6" width="14.5" style="3" customWidth="1"/>
    <col min="7" max="7" width="22.5" style="3" customWidth="1"/>
    <col min="8" max="8" width="33.625" style="3" customWidth="1"/>
    <col min="9" max="16384" width="8.875" style="1"/>
  </cols>
  <sheetData>
    <row r="2" spans="1:8" ht="25.5">
      <c r="A2" s="2"/>
      <c r="B2" s="2"/>
      <c r="C2" s="2"/>
      <c r="E2" s="135" t="s">
        <v>52</v>
      </c>
      <c r="F2" s="5"/>
      <c r="G2" s="6"/>
    </row>
    <row r="3" spans="1:8" ht="13.5" customHeight="1">
      <c r="A3" s="2"/>
      <c r="B3" s="2"/>
      <c r="C3" s="2"/>
      <c r="F3" s="7"/>
      <c r="G3" s="7"/>
    </row>
    <row r="4" spans="1:8" ht="14.25" customHeight="1">
      <c r="A4" s="220" t="s">
        <v>53</v>
      </c>
      <c r="B4" s="220"/>
      <c r="C4" s="220"/>
      <c r="D4" s="220"/>
      <c r="E4" s="221" t="s">
        <v>171</v>
      </c>
      <c r="F4" s="222"/>
      <c r="G4" s="222"/>
      <c r="H4" s="223"/>
    </row>
    <row r="5" spans="1:8" ht="14.25" customHeight="1">
      <c r="A5" s="220" t="s">
        <v>38</v>
      </c>
      <c r="B5" s="220"/>
      <c r="C5" s="220"/>
      <c r="D5" s="220"/>
      <c r="E5" s="221" t="s">
        <v>172</v>
      </c>
      <c r="F5" s="222"/>
      <c r="G5" s="222"/>
      <c r="H5" s="223"/>
    </row>
    <row r="6" spans="1:8" ht="14.25" customHeight="1">
      <c r="A6" s="227" t="s">
        <v>54</v>
      </c>
      <c r="B6" s="228"/>
      <c r="C6" s="228"/>
      <c r="D6" s="229"/>
      <c r="E6" s="158">
        <v>80</v>
      </c>
      <c r="F6" s="159"/>
      <c r="G6" s="159"/>
      <c r="H6" s="160"/>
    </row>
    <row r="7" spans="1:8" s="8" customFormat="1" ht="12.75" customHeight="1">
      <c r="A7" s="219" t="s">
        <v>55</v>
      </c>
      <c r="B7" s="219"/>
      <c r="C7" s="219"/>
      <c r="D7" s="219"/>
      <c r="E7" s="224" t="s">
        <v>189</v>
      </c>
      <c r="F7" s="225"/>
      <c r="G7" s="225"/>
      <c r="H7" s="226"/>
    </row>
    <row r="8" spans="1:8">
      <c r="A8" s="9"/>
      <c r="B8" s="9"/>
      <c r="C8" s="9"/>
      <c r="D8" s="10"/>
      <c r="E8" s="11"/>
      <c r="F8" s="10"/>
      <c r="G8" s="10"/>
      <c r="H8" s="10"/>
    </row>
    <row r="9" spans="1:8" s="15" customFormat="1">
      <c r="A9" s="12"/>
      <c r="B9" s="12"/>
      <c r="C9" s="12"/>
      <c r="D9" s="13"/>
      <c r="E9" s="14"/>
      <c r="F9" s="13"/>
      <c r="G9" s="13"/>
      <c r="H9" s="13"/>
    </row>
    <row r="10" spans="1:8" s="16" customFormat="1" ht="24" customHeight="1">
      <c r="A10" s="170" t="s">
        <v>1</v>
      </c>
      <c r="B10" s="171" t="s">
        <v>57</v>
      </c>
      <c r="C10" s="172" t="s">
        <v>58</v>
      </c>
      <c r="D10" s="173" t="s">
        <v>96</v>
      </c>
      <c r="E10" s="174" t="s">
        <v>62</v>
      </c>
      <c r="F10" s="173" t="s">
        <v>59</v>
      </c>
      <c r="G10" s="175" t="s">
        <v>60</v>
      </c>
      <c r="H10" s="176" t="s">
        <v>61</v>
      </c>
    </row>
    <row r="11" spans="1:8" ht="13.5">
      <c r="A11" s="177">
        <v>1</v>
      </c>
      <c r="B11" s="178"/>
      <c r="C11" s="178" t="s">
        <v>188</v>
      </c>
      <c r="D11" s="179" t="s">
        <v>201</v>
      </c>
      <c r="E11" s="180" t="s">
        <v>109</v>
      </c>
      <c r="F11" s="199" t="s">
        <v>109</v>
      </c>
      <c r="G11" s="182"/>
      <c r="H11" s="183"/>
    </row>
    <row r="12" spans="1:8" ht="13.5">
      <c r="A12" s="184">
        <v>2</v>
      </c>
      <c r="B12" s="185"/>
      <c r="C12" s="185" t="s">
        <v>182</v>
      </c>
      <c r="D12" s="186" t="s">
        <v>202</v>
      </c>
      <c r="E12" s="187" t="s">
        <v>112</v>
      </c>
      <c r="F12" s="198" t="s">
        <v>112</v>
      </c>
      <c r="G12" s="189"/>
      <c r="H12" s="190"/>
    </row>
    <row r="13" spans="1:8" ht="13.5">
      <c r="A13" s="184">
        <v>3</v>
      </c>
      <c r="B13" s="185"/>
      <c r="C13" s="185" t="s">
        <v>183</v>
      </c>
      <c r="D13" s="186" t="s">
        <v>204</v>
      </c>
      <c r="E13" s="187" t="s">
        <v>113</v>
      </c>
      <c r="F13" s="200" t="s">
        <v>113</v>
      </c>
      <c r="G13" s="189"/>
      <c r="H13" s="190"/>
    </row>
    <row r="14" spans="1:8" ht="13.5">
      <c r="A14" s="177">
        <v>4</v>
      </c>
      <c r="B14" s="185"/>
      <c r="C14" s="185" t="s">
        <v>184</v>
      </c>
      <c r="D14" s="186" t="s">
        <v>205</v>
      </c>
      <c r="E14" s="187" t="s">
        <v>114</v>
      </c>
      <c r="F14" s="200" t="s">
        <v>114</v>
      </c>
      <c r="G14" s="192"/>
      <c r="H14" s="190"/>
    </row>
    <row r="15" spans="1:8" ht="13.5">
      <c r="A15" s="184">
        <v>5</v>
      </c>
      <c r="B15" s="185"/>
      <c r="C15" s="185" t="s">
        <v>183</v>
      </c>
      <c r="D15" s="186" t="s">
        <v>206</v>
      </c>
      <c r="E15" s="187" t="s">
        <v>115</v>
      </c>
      <c r="F15" s="200" t="s">
        <v>115</v>
      </c>
      <c r="G15" s="191"/>
      <c r="H15" s="190"/>
    </row>
    <row r="16" spans="1:8" ht="13.5">
      <c r="A16" s="184">
        <v>6</v>
      </c>
      <c r="B16" s="185"/>
      <c r="C16" s="185" t="s">
        <v>185</v>
      </c>
      <c r="D16" s="186" t="s">
        <v>207</v>
      </c>
      <c r="E16" s="187" t="s">
        <v>116</v>
      </c>
      <c r="F16" s="198" t="s">
        <v>116</v>
      </c>
      <c r="G16" s="191"/>
      <c r="H16" s="190"/>
    </row>
    <row r="17" spans="1:8" ht="13.5">
      <c r="A17" s="177">
        <v>7</v>
      </c>
      <c r="B17" s="185"/>
      <c r="C17" s="185" t="s">
        <v>186</v>
      </c>
      <c r="D17" s="186" t="s">
        <v>208</v>
      </c>
      <c r="E17" s="187" t="s">
        <v>117</v>
      </c>
      <c r="F17" s="200" t="s">
        <v>117</v>
      </c>
      <c r="G17" s="192"/>
      <c r="H17" s="190"/>
    </row>
    <row r="18" spans="1:8" ht="13.5">
      <c r="A18" s="184">
        <v>8</v>
      </c>
      <c r="B18" s="185"/>
      <c r="C18" s="185" t="s">
        <v>187</v>
      </c>
      <c r="D18" s="186" t="s">
        <v>209</v>
      </c>
      <c r="E18" s="187" t="s">
        <v>118</v>
      </c>
      <c r="F18" s="198" t="s">
        <v>118</v>
      </c>
      <c r="G18" s="192"/>
      <c r="H18" s="190"/>
    </row>
    <row r="19" spans="1:8" ht="13.5">
      <c r="A19" s="184">
        <v>9</v>
      </c>
      <c r="B19" s="185"/>
      <c r="C19" s="185" t="s">
        <v>183</v>
      </c>
      <c r="D19" s="192" t="s">
        <v>210</v>
      </c>
      <c r="E19" s="187" t="s">
        <v>110</v>
      </c>
      <c r="F19" s="200" t="s">
        <v>110</v>
      </c>
      <c r="G19" s="191"/>
      <c r="H19" s="190"/>
    </row>
    <row r="20" spans="1:8" ht="13.5">
      <c r="A20" s="177">
        <v>10</v>
      </c>
      <c r="B20" s="193"/>
      <c r="C20" s="185" t="s">
        <v>187</v>
      </c>
      <c r="D20" s="192" t="s">
        <v>211</v>
      </c>
      <c r="E20" s="187" t="s">
        <v>111</v>
      </c>
      <c r="F20" s="200" t="s">
        <v>111</v>
      </c>
      <c r="G20" s="192"/>
      <c r="H20" s="194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1" location="AD_Function1!Print_Area" display="AD_Function1"/>
    <hyperlink ref="F12" location="AD_Function3!Print_Area" display="AD_Function3"/>
    <hyperlink ref="F16" location="AD_Function11!Print_Area" display="AD_Function11"/>
    <hyperlink ref="F18" location="AD_Function13!Print_Area" display="AD_Function13"/>
    <hyperlink ref="F13" location="AD_Function4!Print_Area" display="AD_Function4"/>
    <hyperlink ref="F14" location="AD_Function8!Print_Area" display="AD_Function8"/>
    <hyperlink ref="F15" location="AD_Function10!Print_Area" display="AD_Function10"/>
    <hyperlink ref="F17" location="AD_Function12!Print_Area" display="AD_Function12"/>
    <hyperlink ref="F19" location="AD_Function14!Print_Area" display="AD_Function14"/>
    <hyperlink ref="F20" location="AD_Function16!Print_Area" display="AD_Function16"/>
  </hyperlinks>
  <pageMargins left="0.65" right="0.65" top="0.75" bottom="0.75" header="0.5" footer="0.5"/>
  <pageSetup paperSize="9" firstPageNumber="0" orientation="landscape" horizontalDpi="300" verticalDpi="300" r:id="rId1"/>
  <headerFooter alignWithMargins="0">
    <oddFooter>&amp;L&amp;"Arial,Regular"&amp;10 08j-BM/PM/FSOFT v1/0&amp;C社外秘&amp;R&amp;"Arial,Regular"&amp;10&amp;P/&amp;N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opLeftCell="A13" zoomScale="125" zoomScaleNormal="125" zoomScalePageLayoutView="125" workbookViewId="0">
      <selection activeCell="D18" sqref="D18"/>
    </sheetView>
  </sheetViews>
  <sheetFormatPr defaultColWidth="8.875" defaultRowHeight="12.75"/>
  <cols>
    <col min="1" max="1" width="16.625" style="1" bestFit="1" customWidth="1"/>
    <col min="2" max="2" width="26.625" style="1" customWidth="1"/>
    <col min="3" max="3" width="12.125" style="1" customWidth="1"/>
    <col min="4" max="5" width="9.625" style="1" customWidth="1"/>
    <col min="6" max="8" width="5.125" style="1" customWidth="1"/>
    <col min="9" max="9" width="21" style="1" customWidth="1"/>
    <col min="10" max="10" width="33.125" style="1" customWidth="1"/>
    <col min="11" max="16384" width="8.875" style="1"/>
  </cols>
  <sheetData>
    <row r="2" spans="1:9" ht="25.5" customHeight="1">
      <c r="A2" s="231" t="s">
        <v>63</v>
      </c>
      <c r="B2" s="231"/>
      <c r="C2" s="231"/>
      <c r="D2" s="231"/>
      <c r="E2" s="231"/>
      <c r="F2" s="231"/>
      <c r="G2" s="231"/>
      <c r="H2" s="231"/>
      <c r="I2" s="231"/>
    </row>
    <row r="3" spans="1:9" ht="14.25" customHeight="1">
      <c r="A3" s="18"/>
      <c r="B3" s="19"/>
      <c r="C3" s="19"/>
      <c r="D3" s="19"/>
      <c r="E3" s="19"/>
      <c r="F3" s="19"/>
      <c r="G3" s="19"/>
      <c r="H3" s="19"/>
      <c r="I3" s="20"/>
    </row>
    <row r="4" spans="1:9" ht="13.5" customHeight="1">
      <c r="A4" s="136" t="s">
        <v>40</v>
      </c>
      <c r="B4" s="232" t="s">
        <v>171</v>
      </c>
      <c r="C4" s="232"/>
      <c r="D4" s="233" t="s">
        <v>39</v>
      </c>
      <c r="E4" s="233"/>
      <c r="F4" s="221" t="s">
        <v>119</v>
      </c>
      <c r="G4" s="222"/>
      <c r="H4" s="222"/>
      <c r="I4" s="223"/>
    </row>
    <row r="5" spans="1:9" ht="13.5" customHeight="1">
      <c r="A5" s="136" t="s">
        <v>41</v>
      </c>
      <c r="B5" s="232" t="s">
        <v>172</v>
      </c>
      <c r="C5" s="232"/>
      <c r="D5" s="233" t="s">
        <v>42</v>
      </c>
      <c r="E5" s="233"/>
      <c r="F5" s="221" t="s">
        <v>170</v>
      </c>
      <c r="G5" s="222"/>
      <c r="H5" s="222"/>
      <c r="I5" s="223"/>
    </row>
    <row r="6" spans="1:9" ht="12.75" customHeight="1">
      <c r="A6" s="137" t="s">
        <v>43</v>
      </c>
      <c r="B6" s="232" t="str">
        <f>B5&amp;"_"&amp;"UT_Test Report"&amp;"_"&amp;"v2.0"</f>
        <v>KW_UT_Test Report_v2.0</v>
      </c>
      <c r="C6" s="232"/>
      <c r="D6" s="233" t="s">
        <v>44</v>
      </c>
      <c r="E6" s="233"/>
      <c r="F6" s="234">
        <v>42338</v>
      </c>
      <c r="G6" s="235"/>
      <c r="H6" s="235"/>
      <c r="I6" s="236"/>
    </row>
    <row r="7" spans="1:9" ht="15.75" customHeight="1">
      <c r="A7" s="137" t="s">
        <v>64</v>
      </c>
      <c r="B7" s="230"/>
      <c r="C7" s="230"/>
      <c r="D7" s="230"/>
      <c r="E7" s="230"/>
      <c r="F7" s="230"/>
      <c r="G7" s="230"/>
      <c r="H7" s="230"/>
      <c r="I7" s="230"/>
    </row>
    <row r="8" spans="1:9" ht="14.25" customHeight="1">
      <c r="A8" s="21"/>
      <c r="B8" s="22"/>
      <c r="C8" s="19"/>
      <c r="D8" s="19"/>
      <c r="E8" s="19"/>
      <c r="F8" s="19"/>
      <c r="G8" s="19"/>
      <c r="H8" s="19"/>
      <c r="I8" s="20"/>
    </row>
    <row r="9" spans="1:9">
      <c r="A9" s="21"/>
      <c r="B9" s="22"/>
      <c r="C9" s="19"/>
      <c r="D9" s="19"/>
      <c r="E9" s="19"/>
      <c r="F9" s="19"/>
      <c r="G9" s="19"/>
      <c r="H9" s="19"/>
      <c r="I9" s="20"/>
    </row>
    <row r="10" spans="1:9">
      <c r="A10" s="23"/>
      <c r="B10" s="23"/>
      <c r="C10" s="23"/>
      <c r="D10" s="23"/>
      <c r="E10" s="23"/>
      <c r="F10" s="23"/>
      <c r="G10" s="23"/>
      <c r="H10" s="23"/>
      <c r="I10" s="23"/>
    </row>
    <row r="11" spans="1:9" ht="14.25" customHeight="1">
      <c r="A11" s="24" t="s">
        <v>1</v>
      </c>
      <c r="B11" s="25" t="s">
        <v>37</v>
      </c>
      <c r="C11" s="138" t="s">
        <v>65</v>
      </c>
      <c r="D11" s="139" t="s">
        <v>66</v>
      </c>
      <c r="E11" s="139" t="s">
        <v>67</v>
      </c>
      <c r="F11" s="26" t="s">
        <v>19</v>
      </c>
      <c r="G11" s="26" t="s">
        <v>21</v>
      </c>
      <c r="H11" s="26" t="s">
        <v>20</v>
      </c>
      <c r="I11" s="140" t="s">
        <v>68</v>
      </c>
    </row>
    <row r="12" spans="1:9" ht="13.5">
      <c r="A12" s="27">
        <v>1</v>
      </c>
      <c r="B12" s="198" t="s">
        <v>109</v>
      </c>
      <c r="C12" s="28">
        <f>AD_Function1!A7</f>
        <v>8</v>
      </c>
      <c r="D12" s="28">
        <f>AD_Function1!C7</f>
        <v>0</v>
      </c>
      <c r="E12" s="28">
        <f>AD_Function1!F7</f>
        <v>0</v>
      </c>
      <c r="F12" s="29">
        <f>AD_Function1!L7</f>
        <v>4</v>
      </c>
      <c r="G12" s="28">
        <f>AD_Function1!M7</f>
        <v>1</v>
      </c>
      <c r="H12" s="28">
        <f>AD_Function1!N7</f>
        <v>3</v>
      </c>
      <c r="I12" s="28">
        <f>AD_Function1!O7</f>
        <v>8</v>
      </c>
    </row>
    <row r="13" spans="1:9" ht="13.5">
      <c r="A13" s="27">
        <v>2</v>
      </c>
      <c r="B13" s="198" t="s">
        <v>112</v>
      </c>
      <c r="C13" s="167">
        <f>AD_Function3!$A$7</f>
        <v>3</v>
      </c>
      <c r="D13" s="167">
        <f>AD_Function3!$C$7</f>
        <v>0</v>
      </c>
      <c r="E13" s="27">
        <f>AD_Function3!F7</f>
        <v>0</v>
      </c>
      <c r="F13" s="29">
        <f>AD_Function3!L7</f>
        <v>2</v>
      </c>
      <c r="G13" s="27">
        <f>AD_Function3!H7</f>
        <v>0</v>
      </c>
      <c r="H13" s="29">
        <f>AD_Function3!N7</f>
        <v>0</v>
      </c>
      <c r="I13" s="29">
        <f>AD_Function3!O7</f>
        <v>3</v>
      </c>
    </row>
    <row r="14" spans="1:9" ht="14.25">
      <c r="A14" s="27">
        <v>3</v>
      </c>
      <c r="B14" s="188" t="s">
        <v>113</v>
      </c>
      <c r="C14" s="29">
        <f>AD_Function4!$A$7</f>
        <v>3</v>
      </c>
      <c r="D14" s="29">
        <f>AD_Function4!$C$7</f>
        <v>0</v>
      </c>
      <c r="E14" s="28">
        <f>AD_Function4!$F$7</f>
        <v>0</v>
      </c>
      <c r="F14" s="29">
        <f>AD_Function4!$L$7</f>
        <v>2</v>
      </c>
      <c r="G14" s="28">
        <f>AD_Function4!$M$7</f>
        <v>1</v>
      </c>
      <c r="H14" s="28">
        <f>AD_Function4!$N$7</f>
        <v>0</v>
      </c>
      <c r="I14" s="28">
        <f>AD_Function4!$O$7</f>
        <v>3</v>
      </c>
    </row>
    <row r="15" spans="1:9" ht="14.25">
      <c r="A15" s="27">
        <v>4</v>
      </c>
      <c r="B15" s="188" t="s">
        <v>114</v>
      </c>
      <c r="C15" s="168">
        <f>AD_Function8!$A$7</f>
        <v>6</v>
      </c>
      <c r="D15" s="168">
        <f>AD_Function8!$C$7</f>
        <v>0</v>
      </c>
      <c r="E15" s="27">
        <f>AD_Function8!$F$7</f>
        <v>0</v>
      </c>
      <c r="F15" s="29">
        <f>AD_Function8!$L$7</f>
        <v>4</v>
      </c>
      <c r="G15" s="27">
        <f>AD_Function8!$M$7</f>
        <v>2</v>
      </c>
      <c r="H15" s="29">
        <f>AD_Function8!$N$7</f>
        <v>0</v>
      </c>
      <c r="I15" s="29">
        <f>AD_Function8!$O$7</f>
        <v>6</v>
      </c>
    </row>
    <row r="16" spans="1:9" ht="14.25">
      <c r="A16" s="27">
        <v>5</v>
      </c>
      <c r="B16" s="188" t="s">
        <v>115</v>
      </c>
      <c r="C16" s="168">
        <f>AD_Function10!$A$7</f>
        <v>4</v>
      </c>
      <c r="D16" s="168">
        <f>AD_Function10!$C$7</f>
        <v>0</v>
      </c>
      <c r="E16" s="27">
        <f>AD_Function10!$F$7</f>
        <v>0</v>
      </c>
      <c r="F16" s="29">
        <f>AD_Function10!$L$7</f>
        <v>3</v>
      </c>
      <c r="G16" s="27">
        <f>AD_Function10!$M$7</f>
        <v>1</v>
      </c>
      <c r="H16" s="29">
        <f>AD_Function10!$N$7</f>
        <v>0</v>
      </c>
      <c r="I16" s="29">
        <f>AD_Function10!$O$7</f>
        <v>4</v>
      </c>
    </row>
    <row r="17" spans="1:9" ht="14.25">
      <c r="A17" s="27">
        <v>6</v>
      </c>
      <c r="B17" s="181" t="s">
        <v>116</v>
      </c>
      <c r="C17" s="168">
        <f>AD_Function11!$A$7</f>
        <v>4</v>
      </c>
      <c r="D17" s="168">
        <f>AD_Function11!$C$7</f>
        <v>0</v>
      </c>
      <c r="E17" s="27">
        <f>AD_Function11!$F$7</f>
        <v>0</v>
      </c>
      <c r="F17" s="29">
        <f>AD_Function11!$L$7</f>
        <v>3</v>
      </c>
      <c r="G17" s="27">
        <f>AD_Function11!$M$7</f>
        <v>1</v>
      </c>
      <c r="H17" s="29">
        <f>AD_Function11!$N$7</f>
        <v>0</v>
      </c>
      <c r="I17" s="29">
        <f>AD_Function11!$O$7</f>
        <v>4</v>
      </c>
    </row>
    <row r="18" spans="1:9" ht="14.25">
      <c r="A18" s="27">
        <v>7</v>
      </c>
      <c r="B18" s="188" t="s">
        <v>117</v>
      </c>
      <c r="C18" s="168">
        <f>AD_Function12!$A$7</f>
        <v>3</v>
      </c>
      <c r="D18" s="168">
        <f>AD_Function12!$C$7</f>
        <v>0</v>
      </c>
      <c r="E18" s="27">
        <f>AD_Function12!$F$7</f>
        <v>0</v>
      </c>
      <c r="F18" s="29">
        <f>AD_Function12!$L$7</f>
        <v>2</v>
      </c>
      <c r="G18" s="27">
        <f>AD_Function12!$M$7</f>
        <v>1</v>
      </c>
      <c r="H18" s="29">
        <f>AD_Function12!$N$7</f>
        <v>0</v>
      </c>
      <c r="I18" s="29">
        <f>AD_Function12!$O$7</f>
        <v>3</v>
      </c>
    </row>
    <row r="19" spans="1:9" ht="14.25">
      <c r="A19" s="27">
        <v>8</v>
      </c>
      <c r="B19" s="181" t="s">
        <v>118</v>
      </c>
      <c r="C19" s="168">
        <f>AD_Function13!$A$7</f>
        <v>5</v>
      </c>
      <c r="D19" s="168">
        <f>AD_Function13!$C$7</f>
        <v>0</v>
      </c>
      <c r="E19" s="27">
        <f>AD_Function13!$F$7</f>
        <v>0</v>
      </c>
      <c r="F19" s="29">
        <f>AD_Function13!$L$7</f>
        <v>3</v>
      </c>
      <c r="G19" s="27">
        <f>AD_Function13!$M$7</f>
        <v>2</v>
      </c>
      <c r="H19" s="29">
        <f>AD_Function13!$N$7</f>
        <v>0</v>
      </c>
      <c r="I19" s="29">
        <f>AD_Function13!$O$7</f>
        <v>5</v>
      </c>
    </row>
    <row r="20" spans="1:9" ht="13.5">
      <c r="A20" s="27">
        <v>9</v>
      </c>
      <c r="B20" s="210" t="s">
        <v>110</v>
      </c>
      <c r="C20" s="168">
        <f>AD_Function14!$A$7</f>
        <v>4</v>
      </c>
      <c r="D20" s="168">
        <f>AD_Function14!$C$7</f>
        <v>0</v>
      </c>
      <c r="E20" s="27">
        <f>AD_Function14!$F$7</f>
        <v>0</v>
      </c>
      <c r="F20" s="29">
        <f>AD_Function14!$L$7</f>
        <v>3</v>
      </c>
      <c r="G20" s="27">
        <f>AD_Function14!$M$7</f>
        <v>1</v>
      </c>
      <c r="H20" s="29">
        <f>AD_Function14!$N$7</f>
        <v>0</v>
      </c>
      <c r="I20" s="29">
        <f>AD_Function14!$O$7</f>
        <v>4</v>
      </c>
    </row>
    <row r="21" spans="1:9" ht="13.5">
      <c r="A21" s="27">
        <v>10</v>
      </c>
      <c r="B21" s="200" t="s">
        <v>111</v>
      </c>
      <c r="C21" s="168">
        <f>AD_Function16!$A$7</f>
        <v>24</v>
      </c>
      <c r="D21" s="168">
        <f>AD_Function16!$C$7</f>
        <v>0</v>
      </c>
      <c r="E21" s="27">
        <f>AD_Function16!$F$7</f>
        <v>0</v>
      </c>
      <c r="F21" s="29">
        <f>AD_Function16!$L$7</f>
        <v>9</v>
      </c>
      <c r="G21" s="27">
        <f>AD_Function16!$M$7</f>
        <v>12</v>
      </c>
      <c r="H21" s="29">
        <f>AD_Function16!$N$7</f>
        <v>3</v>
      </c>
      <c r="I21" s="29">
        <f>AD_Function16!$O$7</f>
        <v>24</v>
      </c>
    </row>
    <row r="22" spans="1:9">
      <c r="A22" s="30"/>
      <c r="B22" s="143" t="s">
        <v>69</v>
      </c>
      <c r="C22" s="31">
        <f t="shared" ref="C22:I22" si="0">SUM(C10:C21)</f>
        <v>64</v>
      </c>
      <c r="D22" s="31">
        <f t="shared" si="0"/>
        <v>0</v>
      </c>
      <c r="E22" s="31">
        <f t="shared" si="0"/>
        <v>0</v>
      </c>
      <c r="F22" s="31">
        <f t="shared" si="0"/>
        <v>35</v>
      </c>
      <c r="G22" s="31">
        <f t="shared" si="0"/>
        <v>22</v>
      </c>
      <c r="H22" s="31">
        <f t="shared" si="0"/>
        <v>6</v>
      </c>
      <c r="I22" s="31">
        <f t="shared" si="0"/>
        <v>64</v>
      </c>
    </row>
    <row r="23" spans="1:9">
      <c r="A23" s="32"/>
      <c r="B23" s="23"/>
      <c r="C23" s="33"/>
      <c r="D23" s="34"/>
      <c r="E23" s="34"/>
      <c r="F23" s="34"/>
      <c r="G23" s="34"/>
      <c r="H23" s="34"/>
      <c r="I23" s="34"/>
    </row>
    <row r="24" spans="1:9" ht="15">
      <c r="A24" s="23"/>
      <c r="B24" s="141" t="s">
        <v>70</v>
      </c>
      <c r="C24" s="23"/>
      <c r="D24" s="142">
        <f>(C22+D22)*100/(I22)</f>
        <v>100</v>
      </c>
      <c r="E24" s="23" t="s">
        <v>2</v>
      </c>
      <c r="F24" s="23"/>
      <c r="G24" s="23"/>
      <c r="H24" s="23"/>
      <c r="I24" s="35"/>
    </row>
    <row r="25" spans="1:9" ht="15">
      <c r="A25" s="23"/>
      <c r="B25" s="141" t="s">
        <v>71</v>
      </c>
      <c r="C25" s="23"/>
      <c r="D25" s="142">
        <f>C22*100/(I22)</f>
        <v>100</v>
      </c>
      <c r="E25" s="23" t="s">
        <v>2</v>
      </c>
      <c r="F25" s="23"/>
      <c r="G25" s="23"/>
      <c r="H25" s="23"/>
      <c r="I25" s="35"/>
    </row>
    <row r="26" spans="1:9" ht="15">
      <c r="B26" s="141" t="s">
        <v>72</v>
      </c>
      <c r="C26" s="23"/>
      <c r="D26" s="142">
        <f>F22*100/I22</f>
        <v>54.6875</v>
      </c>
      <c r="E26" s="23" t="s">
        <v>2</v>
      </c>
    </row>
    <row r="27" spans="1:9" ht="15">
      <c r="B27" s="141" t="s">
        <v>74</v>
      </c>
      <c r="D27" s="142">
        <f>G22*100/I22</f>
        <v>34.375</v>
      </c>
      <c r="E27" s="23" t="s">
        <v>2</v>
      </c>
    </row>
    <row r="28" spans="1:9" ht="15">
      <c r="B28" s="141" t="s">
        <v>73</v>
      </c>
      <c r="D28" s="142">
        <f>H22*100/I22</f>
        <v>9.375</v>
      </c>
      <c r="E28" s="23" t="s">
        <v>2</v>
      </c>
    </row>
  </sheetData>
  <mergeCells count="11">
    <mergeCell ref="B7:I7"/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</mergeCells>
  <phoneticPr fontId="0" type="noConversion"/>
  <hyperlinks>
    <hyperlink ref="B12" location="AD_Function1!Print_Area" display="AD_Function1"/>
    <hyperlink ref="B13" location="AD_Function3!Print_Area" display="AD_Function3"/>
    <hyperlink ref="B17" location="IMP_Function1!A1" display="IMP_Function1"/>
    <hyperlink ref="B19" location="IMP_Function1!A1" display="IMP_Function1"/>
    <hyperlink ref="B14" location="IMP_Function2!A1" display="IMP_Function2"/>
    <hyperlink ref="B15" location="IMP_Function2!A1" display="IMP_Function2"/>
    <hyperlink ref="B16" location="IMP_Function2!A1" display="IMP_Function2"/>
    <hyperlink ref="B18" location="IMP_Function2!A1" display="IMP_Function2"/>
    <hyperlink ref="B21" location="AD_Function16!Print_Area" display="AD_Function16"/>
    <hyperlink ref="B20" location="AD_Function14!Print_Area" display="AD_Function14"/>
  </hyperlinks>
  <pageMargins left="0.65" right="0.65" top="0.75" bottom="0.75" header="0.5" footer="0.5"/>
  <pageSetup firstPageNumber="0" orientation="landscape" horizontalDpi="300" verticalDpi="300"/>
  <headerFooter alignWithMargins="0">
    <oddFooter>&amp;L&amp;"Arial,Regular"&amp;10 08j-BM/PM/FSOFT v1/0&amp;C社外秘&amp;R&amp;"Arial,Regular"&amp;10&amp;P/&amp;N</oddFooter>
  </headerFooter>
  <ignoredErrors>
    <ignoredError sqref="D20" formula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zoomScale="150" zoomScaleNormal="150" zoomScalePageLayoutView="150" workbookViewId="0">
      <selection activeCell="C3" sqref="C3:E3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tr">
        <f>TestCaseList!E11</f>
        <v>AD_Function1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e">
        <f>TestCaseList!#REF!</f>
        <v>#REF!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48" t="s">
        <v>190</v>
      </c>
      <c r="D3" s="249"/>
      <c r="E3" s="250"/>
      <c r="F3" s="251" t="s">
        <v>88</v>
      </c>
      <c r="G3" s="251"/>
      <c r="H3" s="251"/>
      <c r="I3" s="251"/>
      <c r="J3" s="251"/>
      <c r="K3" s="251"/>
      <c r="L3" s="249"/>
      <c r="M3" s="249"/>
      <c r="N3" s="249"/>
      <c r="O3" s="41"/>
      <c r="P3" s="41"/>
      <c r="Q3" s="41"/>
      <c r="R3" s="41"/>
      <c r="S3" s="41"/>
      <c r="T3" s="42"/>
    </row>
    <row r="4" spans="1:23" ht="13.5" customHeight="1">
      <c r="A4" s="246" t="s">
        <v>86</v>
      </c>
      <c r="B4" s="247"/>
      <c r="C4" s="259">
        <v>9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-14.28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28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COUNTIF(F40:HQ40,"P")</f>
        <v>12</v>
      </c>
      <c r="B7" s="253"/>
      <c r="C7" s="254">
        <f>COUNTIF(F40:HQ40,"F")</f>
        <v>2</v>
      </c>
      <c r="D7" s="255"/>
      <c r="E7" s="253"/>
      <c r="F7" s="254">
        <f>SUM(O7,- A7,- C7)</f>
        <v>1</v>
      </c>
      <c r="G7" s="255"/>
      <c r="H7" s="255"/>
      <c r="I7" s="255"/>
      <c r="J7" s="255"/>
      <c r="K7" s="256"/>
      <c r="L7" s="44">
        <f>COUNTIF(E39:HQ39,"N")</f>
        <v>12</v>
      </c>
      <c r="M7" s="44">
        <f>COUNTIF(E39:HQ39,"A")</f>
        <v>2</v>
      </c>
      <c r="N7" s="44">
        <f>COUNTIF(E39:HQ39,"B")</f>
        <v>1</v>
      </c>
      <c r="O7" s="257">
        <f>COUNTA(E9:HT9)</f>
        <v>15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4</v>
      </c>
      <c r="H9" s="107" t="s">
        <v>5</v>
      </c>
      <c r="I9" s="107" t="s">
        <v>6</v>
      </c>
      <c r="J9" s="107" t="s">
        <v>7</v>
      </c>
      <c r="K9" s="107" t="s">
        <v>8</v>
      </c>
      <c r="L9" s="107" t="s">
        <v>9</v>
      </c>
      <c r="M9" s="107" t="s">
        <v>10</v>
      </c>
      <c r="N9" s="107" t="s">
        <v>11</v>
      </c>
      <c r="O9" s="107" t="s">
        <v>12</v>
      </c>
      <c r="P9" s="107" t="s">
        <v>13</v>
      </c>
      <c r="Q9" s="107" t="s">
        <v>14</v>
      </c>
      <c r="R9" s="107" t="s">
        <v>15</v>
      </c>
      <c r="S9" s="107" t="s">
        <v>16</v>
      </c>
      <c r="T9" s="108" t="s">
        <v>17</v>
      </c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/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/>
      <c r="E13" s="54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 t="s">
        <v>31</v>
      </c>
      <c r="C14" s="51"/>
      <c r="D14" s="52"/>
      <c r="E14" s="126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/>
      <c r="E15" s="126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</row>
    <row r="16" spans="1:23" ht="13.5" customHeight="1">
      <c r="A16" s="81"/>
      <c r="B16" s="50"/>
      <c r="C16" s="51"/>
      <c r="D16" s="52"/>
      <c r="E16" s="126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</row>
    <row r="17" spans="1:21" ht="13.5" customHeight="1">
      <c r="A17" s="81"/>
      <c r="B17" s="50"/>
      <c r="C17" s="51"/>
      <c r="D17" s="52"/>
      <c r="E17" s="126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1"/>
      <c r="U17" s="92"/>
    </row>
    <row r="18" spans="1:21" ht="13.5" customHeight="1">
      <c r="A18" s="81"/>
      <c r="B18" s="50" t="s">
        <v>32</v>
      </c>
      <c r="C18" s="51"/>
      <c r="D18" s="52"/>
      <c r="E18" s="126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92"/>
    </row>
    <row r="19" spans="1:21" ht="13.5" customHeight="1">
      <c r="A19" s="81"/>
      <c r="B19" s="50"/>
      <c r="C19" s="51"/>
      <c r="D19" s="270"/>
      <c r="E19" s="27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1" ht="13.5" customHeight="1">
      <c r="A20" s="81"/>
      <c r="B20" s="50"/>
      <c r="C20" s="51"/>
      <c r="D20" s="52"/>
      <c r="E20" s="126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</row>
    <row r="21" spans="1:21" ht="13.5" customHeight="1">
      <c r="A21" s="81"/>
      <c r="B21" s="50"/>
      <c r="C21" s="51"/>
      <c r="D21" s="52"/>
      <c r="E21" s="126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1" ht="13.5" customHeight="1">
      <c r="A22" s="81"/>
      <c r="B22" s="50"/>
      <c r="C22" s="51"/>
      <c r="D22" s="52"/>
      <c r="E22" s="126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1"/>
    </row>
    <row r="23" spans="1:21" ht="13.5" customHeight="1">
      <c r="A23" s="81"/>
      <c r="B23" s="50"/>
      <c r="C23" s="51"/>
      <c r="D23" s="52"/>
      <c r="E23" s="126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1"/>
    </row>
    <row r="24" spans="1:21" ht="13.5" customHeight="1">
      <c r="A24" s="81"/>
      <c r="B24" s="50"/>
      <c r="C24" s="51"/>
      <c r="D24" s="52"/>
      <c r="E24" s="126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1"/>
    </row>
    <row r="25" spans="1:21" ht="13.5" customHeight="1">
      <c r="A25" s="81"/>
      <c r="B25" s="50"/>
      <c r="C25" s="51"/>
      <c r="D25" s="52"/>
      <c r="E25" s="126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1" ht="13.5" customHeight="1">
      <c r="A26" s="81"/>
      <c r="B26" s="50"/>
      <c r="C26" s="51"/>
      <c r="D26" s="52"/>
      <c r="E26" s="126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1" ht="13.5" customHeight="1">
      <c r="A27" s="81"/>
      <c r="B27" s="50"/>
      <c r="C27" s="51"/>
      <c r="D27" s="52"/>
      <c r="E27" s="126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1" ht="13.5" customHeight="1">
      <c r="A28" s="81"/>
      <c r="B28" s="50"/>
      <c r="C28" s="51"/>
      <c r="D28" s="52"/>
      <c r="E28" s="126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1" ht="13.5" customHeight="1">
      <c r="A29" s="81"/>
      <c r="B29" s="50"/>
      <c r="C29" s="51"/>
      <c r="D29" s="52"/>
      <c r="E29" s="126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1" ht="13.5" customHeight="1" thickBot="1">
      <c r="A30" s="81"/>
      <c r="B30" s="56"/>
      <c r="C30" s="57"/>
      <c r="D30" s="58"/>
      <c r="E30" s="59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4"/>
    </row>
    <row r="31" spans="1:21" ht="13.5" customHeight="1" thickTop="1">
      <c r="A31" s="82" t="s">
        <v>94</v>
      </c>
      <c r="B31" s="60" t="s">
        <v>33</v>
      </c>
      <c r="C31" s="61"/>
      <c r="D31" s="62"/>
      <c r="E31" s="63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1" ht="13.5" customHeight="1">
      <c r="A32" s="83"/>
      <c r="B32" s="67"/>
      <c r="C32" s="64"/>
      <c r="D32" s="65"/>
      <c r="E32" s="124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  <row r="33" spans="1:20" ht="13.5" customHeight="1">
      <c r="A33" s="83"/>
      <c r="B33" s="67"/>
      <c r="C33" s="95"/>
      <c r="D33" s="65"/>
      <c r="E33" s="68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1"/>
    </row>
    <row r="34" spans="1:20" ht="13.5" customHeight="1">
      <c r="A34" s="83"/>
      <c r="B34" s="67" t="s">
        <v>34</v>
      </c>
      <c r="C34" s="95"/>
      <c r="D34" s="65"/>
      <c r="E34" s="68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1"/>
    </row>
    <row r="35" spans="1:20" ht="13.5" customHeight="1">
      <c r="A35" s="83"/>
      <c r="B35" s="67"/>
      <c r="C35" s="95"/>
      <c r="D35" s="65"/>
      <c r="E35" s="68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1"/>
    </row>
    <row r="36" spans="1:20" ht="13.5" customHeight="1">
      <c r="A36" s="83"/>
      <c r="B36" s="67" t="s">
        <v>35</v>
      </c>
      <c r="C36" s="95"/>
      <c r="D36" s="65"/>
      <c r="E36" s="68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1"/>
    </row>
    <row r="37" spans="1:20" ht="13.5" customHeight="1">
      <c r="A37" s="83"/>
      <c r="B37" s="67"/>
      <c r="C37" s="95"/>
      <c r="D37" s="65"/>
      <c r="E37" s="68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1"/>
    </row>
    <row r="38" spans="1:20" ht="13.5" customHeight="1" thickBot="1">
      <c r="A38" s="83"/>
      <c r="B38" s="69"/>
      <c r="C38" s="70"/>
      <c r="D38" s="71"/>
      <c r="E38" s="72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7"/>
    </row>
    <row r="39" spans="1:20" ht="13.5" customHeight="1" thickTop="1">
      <c r="A39" s="82" t="s">
        <v>95</v>
      </c>
      <c r="B39" s="271" t="s">
        <v>18</v>
      </c>
      <c r="C39" s="271"/>
      <c r="D39" s="271"/>
      <c r="E39" s="125"/>
      <c r="F39" s="98" t="s">
        <v>19</v>
      </c>
      <c r="G39" s="98" t="s">
        <v>19</v>
      </c>
      <c r="H39" s="98" t="s">
        <v>19</v>
      </c>
      <c r="I39" s="98" t="s">
        <v>19</v>
      </c>
      <c r="J39" s="98" t="s">
        <v>19</v>
      </c>
      <c r="K39" s="98" t="s">
        <v>20</v>
      </c>
      <c r="L39" s="98" t="s">
        <v>21</v>
      </c>
      <c r="M39" s="98" t="s">
        <v>19</v>
      </c>
      <c r="N39" s="98" t="s">
        <v>19</v>
      </c>
      <c r="O39" s="98" t="s">
        <v>19</v>
      </c>
      <c r="P39" s="98" t="s">
        <v>19</v>
      </c>
      <c r="Q39" s="98" t="s">
        <v>19</v>
      </c>
      <c r="R39" s="98" t="s">
        <v>21</v>
      </c>
      <c r="S39" s="98" t="s">
        <v>19</v>
      </c>
      <c r="T39" s="99" t="s">
        <v>19</v>
      </c>
    </row>
    <row r="40" spans="1:20" ht="13.5" customHeight="1">
      <c r="A40" s="83"/>
      <c r="B40" s="272" t="s">
        <v>22</v>
      </c>
      <c r="C40" s="272"/>
      <c r="D40" s="272"/>
      <c r="E40" s="74"/>
      <c r="F40" s="100" t="s">
        <v>23</v>
      </c>
      <c r="G40" s="100" t="s">
        <v>23</v>
      </c>
      <c r="H40" s="100" t="s">
        <v>23</v>
      </c>
      <c r="I40" s="100" t="s">
        <v>23</v>
      </c>
      <c r="J40" s="100" t="s">
        <v>23</v>
      </c>
      <c r="K40" s="100" t="s">
        <v>24</v>
      </c>
      <c r="L40" s="100" t="s">
        <v>24</v>
      </c>
      <c r="M40" s="100" t="s">
        <v>23</v>
      </c>
      <c r="N40" s="100" t="s">
        <v>23</v>
      </c>
      <c r="O40" s="100" t="s">
        <v>23</v>
      </c>
      <c r="P40" s="100" t="s">
        <v>23</v>
      </c>
      <c r="Q40" s="100" t="s">
        <v>23</v>
      </c>
      <c r="R40" s="100"/>
      <c r="S40" s="100" t="s">
        <v>23</v>
      </c>
      <c r="T40" s="101" t="s">
        <v>23</v>
      </c>
    </row>
    <row r="41" spans="1:20" ht="13.5" customHeight="1">
      <c r="A41" s="83"/>
      <c r="B41" s="273" t="s">
        <v>25</v>
      </c>
      <c r="C41" s="273"/>
      <c r="D41" s="273"/>
      <c r="E41" s="68"/>
      <c r="F41" s="75">
        <v>42254</v>
      </c>
      <c r="G41" s="75">
        <v>42254</v>
      </c>
      <c r="H41" s="75">
        <v>42254</v>
      </c>
      <c r="I41" s="75">
        <v>42254</v>
      </c>
      <c r="J41" s="75">
        <v>42254</v>
      </c>
      <c r="K41" s="75">
        <v>42254</v>
      </c>
      <c r="L41" s="75">
        <v>42254</v>
      </c>
      <c r="M41" s="75">
        <v>42254</v>
      </c>
      <c r="N41" s="75">
        <v>42254</v>
      </c>
      <c r="O41" s="75">
        <v>42254</v>
      </c>
      <c r="P41" s="75">
        <v>42254</v>
      </c>
      <c r="Q41" s="75">
        <v>42254</v>
      </c>
      <c r="R41" s="75">
        <v>42254</v>
      </c>
      <c r="S41" s="75">
        <v>42254</v>
      </c>
      <c r="T41" s="76">
        <v>42254</v>
      </c>
    </row>
    <row r="42" spans="1:20" ht="75.75" thickBot="1">
      <c r="A42" s="84"/>
      <c r="B42" s="274" t="s">
        <v>26</v>
      </c>
      <c r="C42" s="274"/>
      <c r="D42" s="274"/>
      <c r="E42" s="77"/>
      <c r="F42" s="78"/>
      <c r="G42" s="78"/>
      <c r="H42" s="78"/>
      <c r="I42" s="78"/>
      <c r="J42" s="78"/>
      <c r="K42" s="78" t="s">
        <v>27</v>
      </c>
      <c r="L42" s="78"/>
      <c r="M42" s="78"/>
      <c r="N42" s="78"/>
      <c r="O42" s="78"/>
      <c r="P42" s="78"/>
      <c r="Q42" s="78"/>
      <c r="R42" s="78"/>
      <c r="S42" s="78"/>
      <c r="T42" s="79"/>
    </row>
    <row r="43" spans="1:20" ht="11.25" thickTop="1">
      <c r="A43" s="102"/>
    </row>
  </sheetData>
  <mergeCells count="28">
    <mergeCell ref="D19:E19"/>
    <mergeCell ref="B39:D39"/>
    <mergeCell ref="B40:D40"/>
    <mergeCell ref="B41:D41"/>
    <mergeCell ref="B42:D4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N3"/>
  </mergeCells>
  <phoneticPr fontId="40"/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0"/>
  <sheetViews>
    <sheetView topLeftCell="A16" zoomScale="150" zoomScaleNormal="150" zoomScalePageLayoutView="150" workbookViewId="0">
      <selection activeCell="J34" sqref="J34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7" width="2.875" style="38" customWidth="1"/>
    <col min="18" max="18" width="2.625" style="38" bestFit="1" customWidth="1"/>
    <col min="19" max="19" width="2.875" style="38" customWidth="1"/>
    <col min="20" max="29" width="2.625" style="38" bestFit="1" customWidth="1"/>
    <col min="30" max="16384" width="8.875" style="38"/>
  </cols>
  <sheetData>
    <row r="1" spans="1:29" ht="13.5" customHeight="1" thickBot="1">
      <c r="A1" s="36"/>
      <c r="B1" s="37"/>
    </row>
    <row r="2" spans="1:29" ht="13.5" customHeight="1">
      <c r="A2" s="237" t="s">
        <v>84</v>
      </c>
      <c r="B2" s="238"/>
      <c r="C2" s="239" t="str">
        <f>TestCaseList!$F$20</f>
        <v>AD_Function16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TestCaseList!$D$20</f>
        <v>updateResolveIssue(issueid, resolveType)</v>
      </c>
      <c r="M2" s="244"/>
      <c r="N2" s="244"/>
      <c r="O2" s="244"/>
      <c r="P2" s="244"/>
      <c r="Q2" s="244"/>
      <c r="R2" s="244"/>
      <c r="S2" s="244"/>
      <c r="T2" s="245"/>
      <c r="V2" s="40"/>
      <c r="W2" s="40"/>
    </row>
    <row r="3" spans="1:29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9" ht="13.5" customHeight="1">
      <c r="A4" s="246" t="s">
        <v>86</v>
      </c>
      <c r="B4" s="247"/>
      <c r="C4" s="259">
        <v>23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-22.16</v>
      </c>
      <c r="M4" s="262"/>
      <c r="N4" s="262"/>
      <c r="O4" s="262"/>
      <c r="P4" s="262"/>
      <c r="Q4" s="262"/>
      <c r="R4" s="262"/>
      <c r="S4" s="262"/>
      <c r="T4" s="263"/>
      <c r="V4" s="40"/>
      <c r="W4" s="40"/>
    </row>
    <row r="5" spans="1:29" ht="13.5" customHeight="1">
      <c r="A5" s="246" t="s">
        <v>87</v>
      </c>
      <c r="B5" s="247"/>
      <c r="C5" s="264" t="s">
        <v>181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9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  <c r="W6" s="40"/>
    </row>
    <row r="7" spans="1:29" ht="13.5" customHeight="1" thickBot="1">
      <c r="A7" s="252">
        <f>COUNTIF(F37:HQ37,"P")</f>
        <v>24</v>
      </c>
      <c r="B7" s="253"/>
      <c r="C7" s="254">
        <f>COUNTIF(F37:HQ37,"F")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COUNTIF(E36:HQ36,"N")</f>
        <v>9</v>
      </c>
      <c r="M7" s="44">
        <f>COUNTIF(E36:HQ36,"A")</f>
        <v>12</v>
      </c>
      <c r="N7" s="44">
        <f>COUNTIF(E36:HQ36,"B")</f>
        <v>3</v>
      </c>
      <c r="O7" s="257">
        <f>COUNTA(E9:HT9)</f>
        <v>24</v>
      </c>
      <c r="P7" s="255"/>
      <c r="Q7" s="255"/>
      <c r="R7" s="255"/>
      <c r="S7" s="255"/>
      <c r="T7" s="258"/>
      <c r="U7" s="45"/>
    </row>
    <row r="8" spans="1:29" ht="11.25" thickBot="1"/>
    <row r="9" spans="1:29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4</v>
      </c>
      <c r="H9" s="107" t="s">
        <v>5</v>
      </c>
      <c r="I9" s="107" t="s">
        <v>6</v>
      </c>
      <c r="J9" s="107" t="s">
        <v>7</v>
      </c>
      <c r="K9" s="107" t="s">
        <v>8</v>
      </c>
      <c r="L9" s="107" t="s">
        <v>9</v>
      </c>
      <c r="M9" s="107" t="s">
        <v>10</v>
      </c>
      <c r="N9" s="107" t="s">
        <v>11</v>
      </c>
      <c r="O9" s="107" t="s">
        <v>12</v>
      </c>
      <c r="P9" s="107" t="s">
        <v>13</v>
      </c>
      <c r="Q9" s="107" t="s">
        <v>14</v>
      </c>
      <c r="R9" s="107" t="s">
        <v>15</v>
      </c>
      <c r="S9" s="107" t="s">
        <v>16</v>
      </c>
      <c r="T9" s="107" t="s">
        <v>17</v>
      </c>
      <c r="U9" s="107" t="s">
        <v>161</v>
      </c>
      <c r="V9" s="107" t="s">
        <v>162</v>
      </c>
      <c r="W9" s="107" t="s">
        <v>163</v>
      </c>
      <c r="X9" s="107" t="s">
        <v>164</v>
      </c>
      <c r="Y9" s="107" t="s">
        <v>165</v>
      </c>
      <c r="Z9" s="107" t="s">
        <v>166</v>
      </c>
      <c r="AA9" s="107" t="s">
        <v>167</v>
      </c>
      <c r="AB9" s="107" t="s">
        <v>168</v>
      </c>
      <c r="AC9" s="107" t="s">
        <v>169</v>
      </c>
    </row>
    <row r="10" spans="1:29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90"/>
      <c r="U10" s="211"/>
      <c r="V10" s="211"/>
      <c r="W10" s="211"/>
      <c r="X10" s="88"/>
      <c r="Y10" s="88"/>
      <c r="Z10" s="90"/>
      <c r="AA10" s="211"/>
      <c r="AB10" s="211"/>
      <c r="AC10" s="89"/>
    </row>
    <row r="11" spans="1:29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212"/>
      <c r="V11" s="212"/>
      <c r="W11" s="212"/>
      <c r="X11" s="90"/>
      <c r="Y11" s="90"/>
      <c r="Z11" s="90"/>
      <c r="AA11" s="212"/>
      <c r="AB11" s="212"/>
      <c r="AC11" s="91"/>
    </row>
    <row r="12" spans="1:29" ht="13.5" customHeight="1">
      <c r="A12" s="81"/>
      <c r="B12" s="50" t="s">
        <v>155</v>
      </c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212"/>
      <c r="V12" s="212"/>
      <c r="W12" s="212"/>
      <c r="X12" s="90"/>
      <c r="Y12" s="90"/>
      <c r="Z12" s="90"/>
      <c r="AA12" s="212"/>
      <c r="AB12" s="212"/>
      <c r="AC12" s="91"/>
    </row>
    <row r="13" spans="1:29" ht="13.5" customHeight="1">
      <c r="A13" s="81"/>
      <c r="B13" s="50"/>
      <c r="C13" s="51"/>
      <c r="D13" s="52" t="s">
        <v>128</v>
      </c>
      <c r="E13" s="54"/>
      <c r="F13" s="90" t="s">
        <v>36</v>
      </c>
      <c r="G13" s="90" t="s">
        <v>36</v>
      </c>
      <c r="H13" s="90" t="s">
        <v>36</v>
      </c>
      <c r="I13" s="90" t="s">
        <v>36</v>
      </c>
      <c r="J13" s="90" t="s">
        <v>36</v>
      </c>
      <c r="K13" s="90" t="s">
        <v>36</v>
      </c>
      <c r="L13" s="90"/>
      <c r="M13" s="90"/>
      <c r="N13" s="90"/>
      <c r="O13" s="90"/>
      <c r="P13" s="90"/>
      <c r="Q13" s="90"/>
      <c r="R13" s="90"/>
      <c r="S13" s="90"/>
      <c r="T13" s="90"/>
      <c r="U13" s="212"/>
      <c r="V13" s="212"/>
      <c r="W13" s="212"/>
      <c r="X13" s="90"/>
      <c r="Y13" s="90"/>
      <c r="Z13" s="90"/>
      <c r="AA13" s="212"/>
      <c r="AB13" s="212"/>
      <c r="AC13" s="91"/>
    </row>
    <row r="14" spans="1:29" ht="13.5" customHeight="1">
      <c r="A14" s="81"/>
      <c r="B14" s="50"/>
      <c r="C14" s="51"/>
      <c r="D14" s="52">
        <v>9999</v>
      </c>
      <c r="E14" s="195"/>
      <c r="F14" s="90"/>
      <c r="G14" s="90"/>
      <c r="H14" s="90"/>
      <c r="I14" s="90"/>
      <c r="J14" s="90"/>
      <c r="K14" s="90"/>
      <c r="L14" s="90" t="s">
        <v>36</v>
      </c>
      <c r="M14" s="90" t="s">
        <v>36</v>
      </c>
      <c r="N14" s="90" t="s">
        <v>36</v>
      </c>
      <c r="O14" s="90" t="s">
        <v>36</v>
      </c>
      <c r="P14" s="90" t="s">
        <v>36</v>
      </c>
      <c r="Q14" s="90" t="s">
        <v>36</v>
      </c>
      <c r="R14" s="90"/>
      <c r="S14" s="90"/>
      <c r="T14" s="90"/>
      <c r="U14" s="212"/>
      <c r="V14" s="212"/>
      <c r="W14" s="212"/>
      <c r="X14" s="90"/>
      <c r="Y14" s="90"/>
      <c r="Z14" s="90"/>
      <c r="AA14" s="212"/>
      <c r="AB14" s="212"/>
      <c r="AC14" s="91"/>
    </row>
    <row r="15" spans="1:29" ht="13.5" customHeight="1">
      <c r="A15" s="81"/>
      <c r="B15" s="50"/>
      <c r="C15" s="51"/>
      <c r="D15" s="52">
        <v>1</v>
      </c>
      <c r="E15" s="195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 t="s">
        <v>36</v>
      </c>
      <c r="S15" s="90" t="s">
        <v>36</v>
      </c>
      <c r="T15" s="90" t="s">
        <v>36</v>
      </c>
      <c r="U15" s="212" t="s">
        <v>36</v>
      </c>
      <c r="V15" s="212" t="s">
        <v>36</v>
      </c>
      <c r="W15" s="212" t="s">
        <v>36</v>
      </c>
      <c r="X15" s="90"/>
      <c r="Y15" s="90"/>
      <c r="Z15" s="90"/>
      <c r="AA15" s="212"/>
      <c r="AB15" s="212"/>
      <c r="AC15" s="91"/>
    </row>
    <row r="16" spans="1:29" ht="13.5" customHeight="1">
      <c r="A16" s="81"/>
      <c r="B16" s="50"/>
      <c r="C16" s="51"/>
      <c r="D16" s="275" t="s">
        <v>160</v>
      </c>
      <c r="E16" s="276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212"/>
      <c r="V16" s="212"/>
      <c r="W16" s="212"/>
      <c r="X16" s="90" t="s">
        <v>36</v>
      </c>
      <c r="Y16" s="90" t="s">
        <v>36</v>
      </c>
      <c r="Z16" s="90" t="s">
        <v>36</v>
      </c>
      <c r="AA16" s="212" t="s">
        <v>36</v>
      </c>
      <c r="AB16" s="212" t="s">
        <v>36</v>
      </c>
      <c r="AC16" s="91" t="s">
        <v>36</v>
      </c>
    </row>
    <row r="17" spans="1:29" ht="13.5" customHeight="1">
      <c r="A17" s="81"/>
      <c r="B17" s="50"/>
      <c r="C17" s="51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212"/>
      <c r="V17" s="212"/>
      <c r="W17" s="212"/>
      <c r="X17" s="90"/>
      <c r="Y17" s="90"/>
      <c r="Z17" s="90"/>
      <c r="AA17" s="212"/>
      <c r="AB17" s="212"/>
      <c r="AC17" s="91"/>
    </row>
    <row r="18" spans="1:29" ht="13.5" customHeight="1">
      <c r="A18" s="81"/>
      <c r="B18" s="50" t="s">
        <v>159</v>
      </c>
      <c r="C18" s="51"/>
      <c r="D18" s="52"/>
      <c r="E18" s="195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212"/>
      <c r="V18" s="212"/>
      <c r="W18" s="212"/>
      <c r="X18" s="90"/>
      <c r="Y18" s="90"/>
      <c r="Z18" s="90"/>
      <c r="AA18" s="212"/>
      <c r="AB18" s="212"/>
      <c r="AC18" s="91"/>
    </row>
    <row r="19" spans="1:29" ht="13.5" customHeight="1">
      <c r="A19" s="81"/>
      <c r="B19" s="50"/>
      <c r="C19" s="51"/>
      <c r="D19" s="52" t="s">
        <v>128</v>
      </c>
      <c r="E19" s="54"/>
      <c r="F19" s="90" t="s">
        <v>36</v>
      </c>
      <c r="G19" s="90"/>
      <c r="H19" s="90"/>
      <c r="I19" s="90"/>
      <c r="J19" s="90"/>
      <c r="K19" s="90"/>
      <c r="L19" s="90" t="s">
        <v>36</v>
      </c>
      <c r="M19" s="90"/>
      <c r="N19" s="90"/>
      <c r="O19" s="90"/>
      <c r="P19" s="90"/>
      <c r="Q19" s="90"/>
      <c r="R19" s="90" t="s">
        <v>36</v>
      </c>
      <c r="S19" s="90"/>
      <c r="T19" s="90"/>
      <c r="U19" s="90"/>
      <c r="V19" s="90"/>
      <c r="W19" s="90"/>
      <c r="X19" s="90" t="s">
        <v>36</v>
      </c>
      <c r="Y19" s="90"/>
      <c r="Z19" s="90"/>
      <c r="AA19" s="90"/>
      <c r="AB19" s="90"/>
      <c r="AC19" s="91"/>
    </row>
    <row r="20" spans="1:29" ht="13.5" customHeight="1">
      <c r="A20" s="81"/>
      <c r="B20" s="50"/>
      <c r="C20" s="51"/>
      <c r="D20" s="52">
        <v>0</v>
      </c>
      <c r="E20" s="207"/>
      <c r="F20" s="90"/>
      <c r="G20" s="90" t="s">
        <v>36</v>
      </c>
      <c r="H20" s="90"/>
      <c r="I20" s="90"/>
      <c r="J20" s="90"/>
      <c r="K20" s="90"/>
      <c r="L20" s="90"/>
      <c r="M20" s="90" t="s">
        <v>36</v>
      </c>
      <c r="N20" s="90"/>
      <c r="O20" s="90"/>
      <c r="P20" s="90"/>
      <c r="Q20" s="90"/>
      <c r="R20" s="90"/>
      <c r="S20" s="90" t="s">
        <v>36</v>
      </c>
      <c r="T20" s="90"/>
      <c r="U20" s="90"/>
      <c r="V20" s="90"/>
      <c r="W20" s="90"/>
      <c r="X20" s="90"/>
      <c r="Y20" s="90" t="s">
        <v>36</v>
      </c>
      <c r="Z20" s="90"/>
      <c r="AA20" s="90"/>
      <c r="AB20" s="90"/>
      <c r="AC20" s="91"/>
    </row>
    <row r="21" spans="1:29" ht="13.5" customHeight="1">
      <c r="A21" s="81"/>
      <c r="B21" s="50"/>
      <c r="C21" s="51"/>
      <c r="D21" s="52">
        <v>1</v>
      </c>
      <c r="E21" s="207"/>
      <c r="F21" s="90"/>
      <c r="G21" s="90"/>
      <c r="H21" s="90" t="s">
        <v>36</v>
      </c>
      <c r="I21" s="90"/>
      <c r="J21" s="90"/>
      <c r="K21" s="90"/>
      <c r="L21" s="90"/>
      <c r="M21" s="90"/>
      <c r="N21" s="90" t="s">
        <v>36</v>
      </c>
      <c r="O21" s="90"/>
      <c r="P21" s="90"/>
      <c r="Q21" s="90"/>
      <c r="R21" s="90"/>
      <c r="S21" s="90"/>
      <c r="T21" s="90" t="s">
        <v>36</v>
      </c>
      <c r="U21" s="90"/>
      <c r="V21" s="90"/>
      <c r="W21" s="90"/>
      <c r="X21" s="90"/>
      <c r="Y21" s="90"/>
      <c r="Z21" s="90" t="s">
        <v>36</v>
      </c>
      <c r="AA21" s="90"/>
      <c r="AB21" s="90"/>
      <c r="AC21" s="91"/>
    </row>
    <row r="22" spans="1:29" ht="13.5" customHeight="1">
      <c r="A22" s="81"/>
      <c r="B22" s="50"/>
      <c r="C22" s="51"/>
      <c r="D22" s="52">
        <v>2</v>
      </c>
      <c r="E22" s="207"/>
      <c r="F22" s="90"/>
      <c r="G22" s="90"/>
      <c r="H22" s="90"/>
      <c r="I22" s="90" t="s">
        <v>36</v>
      </c>
      <c r="J22" s="90"/>
      <c r="K22" s="90"/>
      <c r="L22" s="90"/>
      <c r="M22" s="90"/>
      <c r="N22" s="90"/>
      <c r="O22" s="90" t="s">
        <v>36</v>
      </c>
      <c r="P22" s="90"/>
      <c r="Q22" s="90"/>
      <c r="R22" s="90"/>
      <c r="S22" s="90"/>
      <c r="T22" s="90"/>
      <c r="U22" s="90" t="s">
        <v>36</v>
      </c>
      <c r="V22" s="90"/>
      <c r="W22" s="90"/>
      <c r="X22" s="90"/>
      <c r="Y22" s="90"/>
      <c r="Z22" s="90"/>
      <c r="AA22" s="90" t="s">
        <v>36</v>
      </c>
      <c r="AB22" s="90"/>
      <c r="AC22" s="91"/>
    </row>
    <row r="23" spans="1:29" ht="13.5" customHeight="1">
      <c r="A23" s="81"/>
      <c r="B23" s="50"/>
      <c r="C23" s="51"/>
      <c r="D23" s="52">
        <v>4</v>
      </c>
      <c r="E23" s="207"/>
      <c r="F23" s="90"/>
      <c r="G23" s="90"/>
      <c r="H23" s="90"/>
      <c r="I23" s="90"/>
      <c r="J23" s="90" t="s">
        <v>36</v>
      </c>
      <c r="K23" s="90"/>
      <c r="L23" s="90"/>
      <c r="M23" s="90"/>
      <c r="N23" s="90"/>
      <c r="O23" s="90"/>
      <c r="P23" s="90" t="s">
        <v>36</v>
      </c>
      <c r="Q23" s="90"/>
      <c r="R23" s="90"/>
      <c r="S23" s="90"/>
      <c r="T23" s="90"/>
      <c r="U23" s="90"/>
      <c r="V23" s="90" t="s">
        <v>36</v>
      </c>
      <c r="X23" s="90"/>
      <c r="Y23" s="90"/>
      <c r="Z23" s="90"/>
      <c r="AA23" s="90"/>
      <c r="AB23" s="90" t="s">
        <v>36</v>
      </c>
      <c r="AC23" s="91"/>
    </row>
    <row r="24" spans="1:29" ht="13.5" customHeight="1">
      <c r="A24" s="81"/>
      <c r="B24" s="50"/>
      <c r="C24" s="51"/>
      <c r="D24" s="275" t="s">
        <v>160</v>
      </c>
      <c r="E24" s="276"/>
      <c r="F24" s="90"/>
      <c r="G24" s="90"/>
      <c r="H24" s="90"/>
      <c r="I24" s="90"/>
      <c r="J24" s="90"/>
      <c r="K24" s="90" t="s">
        <v>36</v>
      </c>
      <c r="L24" s="90"/>
      <c r="M24" s="90"/>
      <c r="N24" s="90"/>
      <c r="O24" s="90"/>
      <c r="P24" s="90"/>
      <c r="Q24" s="90" t="s">
        <v>36</v>
      </c>
      <c r="R24" s="90"/>
      <c r="S24" s="90"/>
      <c r="T24" s="90"/>
      <c r="U24" s="90"/>
      <c r="V24" s="90"/>
      <c r="W24" s="90" t="s">
        <v>36</v>
      </c>
      <c r="X24" s="90"/>
      <c r="Y24" s="90"/>
      <c r="Z24" s="90"/>
      <c r="AA24" s="90"/>
      <c r="AB24" s="90"/>
      <c r="AC24" s="91" t="s">
        <v>36</v>
      </c>
    </row>
    <row r="25" spans="1:29" ht="13.5" customHeight="1">
      <c r="A25" s="81"/>
      <c r="B25" s="50"/>
      <c r="C25" s="51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212"/>
      <c r="V25" s="212"/>
      <c r="W25" s="212"/>
      <c r="X25" s="90"/>
      <c r="Y25" s="90"/>
      <c r="Z25" s="90"/>
      <c r="AA25" s="212"/>
      <c r="AB25" s="212"/>
      <c r="AC25" s="91"/>
    </row>
    <row r="26" spans="1:29" ht="13.5" customHeight="1" thickBot="1">
      <c r="A26" s="81"/>
      <c r="B26" s="56"/>
      <c r="C26" s="57"/>
      <c r="D26" s="58"/>
      <c r="E26" s="59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213"/>
      <c r="V26" s="213"/>
      <c r="W26" s="213"/>
      <c r="X26" s="93"/>
      <c r="Y26" s="93"/>
      <c r="Z26" s="93"/>
      <c r="AA26" s="213"/>
      <c r="AB26" s="213"/>
      <c r="AC26" s="94"/>
    </row>
    <row r="27" spans="1:29" ht="13.5" customHeight="1" thickTop="1">
      <c r="A27" s="82" t="s">
        <v>94</v>
      </c>
      <c r="B27" s="60" t="s">
        <v>33</v>
      </c>
      <c r="C27" s="61"/>
      <c r="D27" s="62"/>
      <c r="E27" s="63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211"/>
      <c r="V27" s="211"/>
      <c r="W27" s="211"/>
      <c r="X27" s="88"/>
      <c r="Y27" s="88"/>
      <c r="Z27" s="88"/>
      <c r="AA27" s="211"/>
      <c r="AB27" s="211"/>
      <c r="AC27" s="89"/>
    </row>
    <row r="28" spans="1:29" ht="13.5" customHeight="1">
      <c r="A28" s="83"/>
      <c r="B28" s="67"/>
      <c r="C28" s="64"/>
      <c r="D28" s="65" t="s">
        <v>158</v>
      </c>
      <c r="E28" s="197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 t="s">
        <v>36</v>
      </c>
      <c r="U28" s="212" t="s">
        <v>36</v>
      </c>
      <c r="V28" s="212" t="s">
        <v>36</v>
      </c>
      <c r="W28" s="212"/>
      <c r="X28" s="90"/>
      <c r="Y28" s="90"/>
      <c r="Z28" s="90"/>
      <c r="AA28" s="212"/>
      <c r="AB28" s="212"/>
      <c r="AC28" s="91"/>
    </row>
    <row r="29" spans="1:29" ht="13.5" customHeight="1">
      <c r="A29" s="83"/>
      <c r="B29" s="67"/>
      <c r="C29" s="95"/>
      <c r="D29" s="65"/>
      <c r="E29" s="6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212"/>
      <c r="V29" s="212"/>
      <c r="W29" s="212"/>
      <c r="X29" s="90"/>
      <c r="Y29" s="90"/>
      <c r="Z29" s="90"/>
      <c r="AA29" s="212"/>
      <c r="AB29" s="212"/>
      <c r="AC29" s="91"/>
    </row>
    <row r="30" spans="1:29" ht="13.5" customHeight="1">
      <c r="A30" s="83"/>
      <c r="B30" s="67" t="s">
        <v>34</v>
      </c>
      <c r="C30" s="95"/>
      <c r="D30" s="65"/>
      <c r="E30" s="68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212"/>
      <c r="V30" s="212"/>
      <c r="W30" s="212"/>
      <c r="X30" s="90"/>
      <c r="Y30" s="90"/>
      <c r="Z30" s="90"/>
      <c r="AA30" s="212"/>
      <c r="AB30" s="212"/>
      <c r="AC30" s="91"/>
    </row>
    <row r="31" spans="1:29" ht="13.5" customHeight="1">
      <c r="A31" s="83"/>
      <c r="B31" s="67"/>
      <c r="C31" s="95"/>
      <c r="D31" s="65" t="s">
        <v>143</v>
      </c>
      <c r="E31" s="68"/>
      <c r="F31" s="90" t="s">
        <v>36</v>
      </c>
      <c r="G31" s="90" t="s">
        <v>36</v>
      </c>
      <c r="H31" s="90" t="s">
        <v>36</v>
      </c>
      <c r="I31" s="90" t="s">
        <v>36</v>
      </c>
      <c r="J31" s="90" t="s">
        <v>36</v>
      </c>
      <c r="K31" s="90" t="s">
        <v>36</v>
      </c>
      <c r="L31" s="90" t="s">
        <v>36</v>
      </c>
      <c r="M31" s="90"/>
      <c r="N31" s="90"/>
      <c r="O31" s="90"/>
      <c r="P31" s="90"/>
      <c r="Q31" s="90"/>
      <c r="R31" s="90" t="s">
        <v>36</v>
      </c>
      <c r="S31" s="90"/>
      <c r="T31" s="90"/>
      <c r="U31" s="212"/>
      <c r="V31" s="212"/>
      <c r="W31" s="212"/>
      <c r="X31" s="90" t="s">
        <v>36</v>
      </c>
      <c r="Y31" s="90"/>
      <c r="Z31" s="90"/>
      <c r="AA31" s="212"/>
      <c r="AB31" s="212"/>
      <c r="AC31" s="91"/>
    </row>
    <row r="32" spans="1:29" ht="13.5" customHeight="1">
      <c r="A32" s="83"/>
      <c r="B32" s="67"/>
      <c r="C32" s="95"/>
      <c r="D32" s="65" t="s">
        <v>154</v>
      </c>
      <c r="E32" s="68"/>
      <c r="F32" s="90"/>
      <c r="G32" s="90"/>
      <c r="H32" s="90"/>
      <c r="I32" s="90"/>
      <c r="J32" s="90"/>
      <c r="K32" s="90"/>
      <c r="L32" s="90"/>
      <c r="N32" s="90" t="s">
        <v>36</v>
      </c>
      <c r="O32" s="90" t="s">
        <v>36</v>
      </c>
      <c r="P32" s="90" t="s">
        <v>36</v>
      </c>
      <c r="Q32" s="90" t="s">
        <v>36</v>
      </c>
      <c r="R32" s="90"/>
      <c r="T32" s="90"/>
      <c r="U32" s="212"/>
      <c r="V32" s="212"/>
      <c r="W32" s="212"/>
      <c r="X32" s="90"/>
      <c r="Y32" s="90"/>
      <c r="Z32" s="90"/>
      <c r="AA32" s="212"/>
      <c r="AB32" s="212"/>
      <c r="AC32" s="91"/>
    </row>
    <row r="33" spans="1:29" ht="13.5" customHeight="1">
      <c r="A33" s="83"/>
      <c r="B33" s="67"/>
      <c r="C33" s="95"/>
      <c r="D33" s="65" t="s">
        <v>134</v>
      </c>
      <c r="E33" s="68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212"/>
      <c r="V33" s="212"/>
      <c r="W33" s="212" t="s">
        <v>36</v>
      </c>
      <c r="X33" s="90"/>
      <c r="Y33" s="90" t="s">
        <v>36</v>
      </c>
      <c r="Z33" s="90" t="s">
        <v>36</v>
      </c>
      <c r="AA33" s="90" t="s">
        <v>36</v>
      </c>
      <c r="AB33" s="90" t="s">
        <v>36</v>
      </c>
      <c r="AC33" s="91" t="s">
        <v>36</v>
      </c>
    </row>
    <row r="34" spans="1:29" ht="13.5" customHeight="1">
      <c r="A34" s="83"/>
      <c r="B34" s="69"/>
      <c r="C34" s="297"/>
      <c r="D34" s="65" t="s">
        <v>191</v>
      </c>
      <c r="E34" s="298"/>
      <c r="F34" s="96"/>
      <c r="G34" s="96"/>
      <c r="H34" s="96"/>
      <c r="I34" s="96"/>
      <c r="J34" s="96"/>
      <c r="K34" s="96"/>
      <c r="L34" s="96"/>
      <c r="M34" s="90" t="s">
        <v>36</v>
      </c>
      <c r="N34" s="96"/>
      <c r="O34" s="96"/>
      <c r="P34" s="96"/>
      <c r="Q34" s="96"/>
      <c r="R34" s="96"/>
      <c r="S34" s="90" t="s">
        <v>36</v>
      </c>
      <c r="T34" s="96"/>
      <c r="U34" s="214"/>
      <c r="V34" s="214"/>
      <c r="W34" s="214"/>
      <c r="X34" s="96"/>
      <c r="Y34" s="96"/>
      <c r="Z34" s="96"/>
      <c r="AA34" s="214"/>
      <c r="AB34" s="214"/>
      <c r="AC34" s="97"/>
    </row>
    <row r="35" spans="1:29" ht="13.5" customHeight="1" thickBot="1">
      <c r="A35" s="83"/>
      <c r="B35" s="69"/>
      <c r="C35" s="70"/>
      <c r="D35" s="71"/>
      <c r="E35" s="72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3"/>
      <c r="U35" s="214"/>
      <c r="V35" s="214"/>
      <c r="W35" s="214"/>
      <c r="X35" s="96"/>
      <c r="Y35" s="96"/>
      <c r="Z35" s="93"/>
      <c r="AA35" s="214"/>
      <c r="AB35" s="214"/>
      <c r="AC35" s="97"/>
    </row>
    <row r="36" spans="1:29" ht="13.5" customHeight="1" thickTop="1">
      <c r="A36" s="82" t="s">
        <v>95</v>
      </c>
      <c r="B36" s="271" t="s">
        <v>18</v>
      </c>
      <c r="C36" s="271"/>
      <c r="D36" s="271"/>
      <c r="E36" s="196"/>
      <c r="F36" s="98" t="s">
        <v>21</v>
      </c>
      <c r="G36" s="98" t="s">
        <v>21</v>
      </c>
      <c r="H36" s="98" t="s">
        <v>21</v>
      </c>
      <c r="I36" s="98" t="s">
        <v>21</v>
      </c>
      <c r="J36" s="98" t="s">
        <v>21</v>
      </c>
      <c r="K36" s="98" t="s">
        <v>21</v>
      </c>
      <c r="L36" s="98" t="s">
        <v>19</v>
      </c>
      <c r="M36" s="98" t="s">
        <v>20</v>
      </c>
      <c r="N36" s="98" t="s">
        <v>19</v>
      </c>
      <c r="O36" s="98" t="s">
        <v>19</v>
      </c>
      <c r="P36" s="98" t="s">
        <v>19</v>
      </c>
      <c r="Q36" s="98" t="s">
        <v>19</v>
      </c>
      <c r="R36" s="98" t="s">
        <v>20</v>
      </c>
      <c r="S36" s="98" t="s">
        <v>20</v>
      </c>
      <c r="T36" s="98" t="s">
        <v>19</v>
      </c>
      <c r="U36" s="98" t="s">
        <v>19</v>
      </c>
      <c r="V36" s="98" t="s">
        <v>19</v>
      </c>
      <c r="W36" s="98" t="s">
        <v>19</v>
      </c>
      <c r="X36" s="98" t="s">
        <v>21</v>
      </c>
      <c r="Y36" s="98" t="s">
        <v>21</v>
      </c>
      <c r="Z36" s="98" t="s">
        <v>21</v>
      </c>
      <c r="AA36" s="98" t="s">
        <v>21</v>
      </c>
      <c r="AB36" s="98" t="s">
        <v>21</v>
      </c>
      <c r="AC36" s="98" t="s">
        <v>21</v>
      </c>
    </row>
    <row r="37" spans="1:29" ht="13.5" customHeight="1">
      <c r="A37" s="83"/>
      <c r="B37" s="272" t="s">
        <v>22</v>
      </c>
      <c r="C37" s="272"/>
      <c r="D37" s="272"/>
      <c r="E37" s="74"/>
      <c r="F37" s="100" t="s">
        <v>23</v>
      </c>
      <c r="G37" s="100" t="s">
        <v>23</v>
      </c>
      <c r="H37" s="100" t="s">
        <v>23</v>
      </c>
      <c r="I37" s="100" t="s">
        <v>23</v>
      </c>
      <c r="J37" s="100" t="s">
        <v>23</v>
      </c>
      <c r="K37" s="100" t="s">
        <v>23</v>
      </c>
      <c r="L37" s="100" t="s">
        <v>23</v>
      </c>
      <c r="M37" s="100" t="s">
        <v>23</v>
      </c>
      <c r="N37" s="100" t="s">
        <v>23</v>
      </c>
      <c r="O37" s="100" t="s">
        <v>23</v>
      </c>
      <c r="P37" s="100" t="s">
        <v>23</v>
      </c>
      <c r="Q37" s="100" t="s">
        <v>23</v>
      </c>
      <c r="R37" s="100" t="s">
        <v>23</v>
      </c>
      <c r="S37" s="100" t="s">
        <v>23</v>
      </c>
      <c r="T37" s="100" t="s">
        <v>23</v>
      </c>
      <c r="U37" s="100" t="s">
        <v>23</v>
      </c>
      <c r="V37" s="100" t="s">
        <v>23</v>
      </c>
      <c r="W37" s="100" t="s">
        <v>23</v>
      </c>
      <c r="X37" s="100" t="s">
        <v>23</v>
      </c>
      <c r="Y37" s="100" t="s">
        <v>23</v>
      </c>
      <c r="Z37" s="100" t="s">
        <v>23</v>
      </c>
      <c r="AA37" s="100" t="s">
        <v>23</v>
      </c>
      <c r="AB37" s="100" t="s">
        <v>23</v>
      </c>
      <c r="AC37" s="100" t="s">
        <v>23</v>
      </c>
    </row>
    <row r="38" spans="1:29" ht="13.5" customHeight="1">
      <c r="A38" s="83"/>
      <c r="B38" s="273" t="s">
        <v>25</v>
      </c>
      <c r="C38" s="273"/>
      <c r="D38" s="273"/>
      <c r="E38" s="68"/>
      <c r="F38" s="75">
        <v>42254</v>
      </c>
      <c r="G38" s="75">
        <v>42254</v>
      </c>
      <c r="H38" s="75">
        <v>42254</v>
      </c>
      <c r="I38" s="75">
        <v>42254</v>
      </c>
      <c r="J38" s="75">
        <v>42254</v>
      </c>
      <c r="K38" s="75">
        <v>42254</v>
      </c>
      <c r="L38" s="75">
        <v>42254</v>
      </c>
      <c r="M38" s="75">
        <v>42254</v>
      </c>
      <c r="N38" s="75">
        <v>42254</v>
      </c>
      <c r="O38" s="75">
        <v>42254</v>
      </c>
      <c r="P38" s="75">
        <v>42254</v>
      </c>
      <c r="Q38" s="75">
        <v>42254</v>
      </c>
      <c r="R38" s="75">
        <v>42254</v>
      </c>
      <c r="S38" s="75">
        <v>42254</v>
      </c>
      <c r="T38" s="75">
        <v>42254</v>
      </c>
      <c r="U38" s="75">
        <v>42254</v>
      </c>
      <c r="V38" s="75">
        <v>42254</v>
      </c>
      <c r="W38" s="75">
        <v>42254</v>
      </c>
      <c r="X38" s="75">
        <v>42254</v>
      </c>
      <c r="Y38" s="75">
        <v>42254</v>
      </c>
      <c r="Z38" s="75">
        <v>42254</v>
      </c>
      <c r="AA38" s="75">
        <v>42254</v>
      </c>
      <c r="AB38" s="75">
        <v>42254</v>
      </c>
      <c r="AC38" s="75">
        <v>42254</v>
      </c>
    </row>
    <row r="39" spans="1:29" ht="11.25" thickBot="1">
      <c r="A39" s="84"/>
      <c r="B39" s="274" t="s">
        <v>26</v>
      </c>
      <c r="C39" s="274"/>
      <c r="D39" s="274"/>
      <c r="E39" s="77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9"/>
    </row>
    <row r="40" spans="1:29" ht="11.25" thickTop="1">
      <c r="A40" s="102"/>
    </row>
  </sheetData>
  <mergeCells count="29">
    <mergeCell ref="A2:B2"/>
    <mergeCell ref="C2:E2"/>
    <mergeCell ref="F2:K2"/>
    <mergeCell ref="L2:T2"/>
    <mergeCell ref="A3:B3"/>
    <mergeCell ref="C3:E3"/>
    <mergeCell ref="F3:K3"/>
    <mergeCell ref="L3:T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D16:E16"/>
    <mergeCell ref="B36:D36"/>
    <mergeCell ref="B37:D37"/>
    <mergeCell ref="B38:D38"/>
    <mergeCell ref="B39:D39"/>
    <mergeCell ref="D24:E24"/>
  </mergeCells>
  <dataValidations count="3">
    <dataValidation type="list" allowBlank="1" showInputMessage="1" showErrorMessage="1" sqref="F37:AC37">
      <formula1>"P,F, "</formula1>
    </dataValidation>
    <dataValidation type="list" allowBlank="1" showInputMessage="1" showErrorMessage="1" sqref="F36:AC36">
      <formula1>"N,A,B, "</formula1>
    </dataValidation>
    <dataValidation type="list" allowBlank="1" showInputMessage="1" showErrorMessage="1" sqref="X10:AC35 W10:W22 W24:W35 S33:S35 T10:V35 S10:S31 F10:L35 N10:R35 M10:M31 M33:M35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5"/>
  <sheetViews>
    <sheetView topLeftCell="A13" zoomScale="150" zoomScaleNormal="150" zoomScalePageLayoutView="150" workbookViewId="0">
      <selection activeCell="D19" sqref="D19:E19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tr">
        <f>TestCaseList!$F$19</f>
        <v>AD_Function14</v>
      </c>
      <c r="D2" s="292"/>
      <c r="E2" s="293"/>
      <c r="F2" s="242" t="s">
        <v>56</v>
      </c>
      <c r="G2" s="242"/>
      <c r="H2" s="242"/>
      <c r="I2" s="242"/>
      <c r="J2" s="242"/>
      <c r="K2" s="242"/>
      <c r="L2" s="243" t="str">
        <f>TestCaseList!$D$19</f>
        <v>getStoreDetail(storeid)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59">
        <v>10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-3.2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180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COUNTIF(F32:HQ32,"P")</f>
        <v>4</v>
      </c>
      <c r="B7" s="253"/>
      <c r="C7" s="254">
        <f>COUNTIF(F32:HQ32,"F")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COUNTIF(E31:HQ31,"N")</f>
        <v>3</v>
      </c>
      <c r="M7" s="44">
        <f>COUNTIF(E31:HQ31,"A")</f>
        <v>1</v>
      </c>
      <c r="N7" s="44">
        <f>COUNTIF(E31:HQ31,"B")</f>
        <v>0</v>
      </c>
      <c r="O7" s="257">
        <f>COUNTA(E9:HT9)</f>
        <v>4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100</v>
      </c>
      <c r="H9" s="107" t="s">
        <v>101</v>
      </c>
      <c r="I9" s="107" t="s">
        <v>6</v>
      </c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/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/>
      <c r="E13" s="54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 t="s">
        <v>137</v>
      </c>
      <c r="C14" s="51"/>
      <c r="D14" s="52"/>
      <c r="E14" s="207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 t="s">
        <v>97</v>
      </c>
      <c r="E15" s="207"/>
      <c r="F15" s="90" t="s">
        <v>36</v>
      </c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</row>
    <row r="16" spans="1:23" ht="13.5" customHeight="1">
      <c r="A16" s="81"/>
      <c r="B16" s="50"/>
      <c r="C16" s="51"/>
      <c r="D16" s="52" t="s">
        <v>146</v>
      </c>
      <c r="E16" s="207"/>
      <c r="F16" s="90"/>
      <c r="G16" s="90" t="s">
        <v>36</v>
      </c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</row>
    <row r="17" spans="1:21" ht="13.5" customHeight="1">
      <c r="A17" s="81"/>
      <c r="B17" s="50"/>
      <c r="C17" s="51"/>
      <c r="D17" s="52" t="s">
        <v>147</v>
      </c>
      <c r="E17" s="207"/>
      <c r="F17" s="90"/>
      <c r="G17" s="90"/>
      <c r="H17" s="90" t="s">
        <v>36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1"/>
      <c r="U17" s="92"/>
    </row>
    <row r="18" spans="1:21" ht="13.5" customHeight="1">
      <c r="A18" s="81"/>
      <c r="B18" s="50"/>
      <c r="C18" s="51"/>
      <c r="D18" s="209" t="s">
        <v>212</v>
      </c>
      <c r="E18" s="207"/>
      <c r="F18" s="90"/>
      <c r="G18" s="90"/>
      <c r="H18" s="90"/>
      <c r="I18" s="90" t="s">
        <v>36</v>
      </c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92"/>
    </row>
    <row r="19" spans="1:21" ht="13.5" customHeight="1">
      <c r="A19" s="81"/>
      <c r="B19" s="50"/>
      <c r="C19" s="51"/>
      <c r="D19" s="270"/>
      <c r="E19" s="27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1" ht="13.5" customHeight="1">
      <c r="A20" s="81"/>
      <c r="B20" s="50"/>
      <c r="C20" s="51"/>
      <c r="D20" s="52"/>
      <c r="E20" s="207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</row>
    <row r="21" spans="1:21" ht="13.5" customHeight="1">
      <c r="A21" s="81"/>
      <c r="B21" s="50"/>
      <c r="C21" s="51"/>
      <c r="D21" s="52"/>
      <c r="E21" s="207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1" ht="13.5" customHeight="1">
      <c r="A22" s="81"/>
      <c r="B22" s="50"/>
      <c r="C22" s="51"/>
      <c r="D22" s="52"/>
      <c r="E22" s="207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1"/>
    </row>
    <row r="23" spans="1:21" ht="13.5" customHeight="1" thickBot="1">
      <c r="A23" s="81"/>
      <c r="B23" s="56"/>
      <c r="C23" s="57"/>
      <c r="D23" s="58"/>
      <c r="E23" s="59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4"/>
    </row>
    <row r="24" spans="1:21" ht="13.5" customHeight="1" thickTop="1">
      <c r="A24" s="82" t="s">
        <v>94</v>
      </c>
      <c r="B24" s="60" t="s">
        <v>33</v>
      </c>
      <c r="C24" s="61"/>
      <c r="D24" s="62"/>
      <c r="E24" s="63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9"/>
    </row>
    <row r="25" spans="1:21" ht="13.5" customHeight="1">
      <c r="A25" s="83"/>
      <c r="B25" s="67"/>
      <c r="C25" s="95"/>
      <c r="D25" s="65" t="s">
        <v>140</v>
      </c>
      <c r="E25" s="68"/>
      <c r="F25" s="90"/>
      <c r="G25" s="90"/>
      <c r="H25" s="90" t="s">
        <v>36</v>
      </c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1" ht="13.5" customHeight="1">
      <c r="A26" s="83"/>
      <c r="B26" s="67" t="s">
        <v>34</v>
      </c>
      <c r="C26" s="95"/>
      <c r="D26" s="65"/>
      <c r="E26" s="68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1" ht="13.5" customHeight="1">
      <c r="A27" s="83"/>
      <c r="B27" s="67"/>
      <c r="C27" s="95"/>
      <c r="D27" s="65" t="s">
        <v>141</v>
      </c>
      <c r="E27" s="68"/>
      <c r="F27" s="90"/>
      <c r="G27" s="90" t="s">
        <v>36</v>
      </c>
      <c r="H27" s="90"/>
      <c r="I27" s="90" t="s">
        <v>36</v>
      </c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1" ht="13.5" customHeight="1">
      <c r="A28" s="83"/>
      <c r="B28" s="67"/>
      <c r="C28" s="95"/>
      <c r="D28" s="65" t="s">
        <v>142</v>
      </c>
      <c r="E28" s="68"/>
      <c r="F28" s="90" t="s">
        <v>36</v>
      </c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1" ht="13.5" customHeight="1">
      <c r="A29" s="83"/>
      <c r="B29" s="67"/>
      <c r="C29" s="95"/>
      <c r="D29" s="65"/>
      <c r="E29" s="6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1" ht="13.5" customHeight="1" thickBot="1">
      <c r="A30" s="83"/>
      <c r="B30" s="69"/>
      <c r="C30" s="70"/>
      <c r="D30" s="71"/>
      <c r="E30" s="72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1" ht="13.5" customHeight="1" thickTop="1">
      <c r="A31" s="82" t="s">
        <v>95</v>
      </c>
      <c r="B31" s="271" t="s">
        <v>18</v>
      </c>
      <c r="C31" s="271"/>
      <c r="D31" s="271"/>
      <c r="E31" s="208"/>
      <c r="F31" s="98" t="s">
        <v>21</v>
      </c>
      <c r="G31" s="98" t="s">
        <v>19</v>
      </c>
      <c r="H31" s="98" t="s">
        <v>19</v>
      </c>
      <c r="I31" s="98" t="s">
        <v>19</v>
      </c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9"/>
    </row>
    <row r="32" spans="1:21" ht="13.5" customHeight="1">
      <c r="A32" s="83"/>
      <c r="B32" s="272" t="s">
        <v>22</v>
      </c>
      <c r="C32" s="272"/>
      <c r="D32" s="272"/>
      <c r="E32" s="74"/>
      <c r="F32" s="100" t="s">
        <v>23</v>
      </c>
      <c r="G32" s="100" t="s">
        <v>23</v>
      </c>
      <c r="H32" s="100" t="s">
        <v>23</v>
      </c>
      <c r="I32" s="100" t="s">
        <v>23</v>
      </c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1"/>
    </row>
    <row r="33" spans="1:20" ht="13.5" customHeight="1">
      <c r="A33" s="83"/>
      <c r="B33" s="273" t="s">
        <v>25</v>
      </c>
      <c r="C33" s="273"/>
      <c r="D33" s="273"/>
      <c r="E33" s="68"/>
      <c r="F33" s="75">
        <v>42254</v>
      </c>
      <c r="G33" s="75">
        <v>42254</v>
      </c>
      <c r="H33" s="75">
        <v>42254</v>
      </c>
      <c r="I33" s="75">
        <v>42254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6"/>
    </row>
    <row r="34" spans="1:20" ht="13.5" customHeight="1" thickBot="1">
      <c r="A34" s="84"/>
      <c r="B34" s="274" t="s">
        <v>26</v>
      </c>
      <c r="C34" s="274"/>
      <c r="D34" s="274"/>
      <c r="E34" s="77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9"/>
    </row>
    <row r="35" spans="1:20" ht="11.25" thickTop="1">
      <c r="A35" s="102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T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D19:E19"/>
    <mergeCell ref="B31:D31"/>
    <mergeCell ref="B32:D32"/>
    <mergeCell ref="B33:D33"/>
    <mergeCell ref="B34:D34"/>
  </mergeCells>
  <dataValidations count="3">
    <dataValidation type="list" allowBlank="1" showInputMessage="1" showErrorMessage="1" sqref="G10:H14 G16:G30 I10:T30 H15:H30 F10:F30">
      <formula1>"O, "</formula1>
    </dataValidation>
    <dataValidation type="list" allowBlank="1" showInputMessage="1" showErrorMessage="1" sqref="F32:T32">
      <formula1>"P,F, "</formula1>
    </dataValidation>
    <dataValidation type="list" allowBlank="1" showInputMessage="1" showErrorMessage="1" sqref="F31:T31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topLeftCell="A19" zoomScale="150" zoomScaleNormal="150" zoomScalePageLayoutView="150" workbookViewId="0">
      <selection activeCell="D17" sqref="D17:E17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tr">
        <f>TestCaseList!$F$18</f>
        <v>AD_Function13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TestCaseList!$D$18</f>
        <v>getIssueDetail(issueid)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59">
        <v>12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-4.04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179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COUNTIF(F30:HQ30,"P")</f>
        <v>5</v>
      </c>
      <c r="B7" s="253"/>
      <c r="C7" s="254">
        <f>COUNTIF(F30:HQ30,"F")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COUNTIF(E29:HQ29,"N")</f>
        <v>3</v>
      </c>
      <c r="M7" s="44">
        <f>COUNTIF(E29:HQ29,"A")</f>
        <v>2</v>
      </c>
      <c r="N7" s="44">
        <f>COUNTIF(E29:HQ29,"B")</f>
        <v>0</v>
      </c>
      <c r="O7" s="257">
        <f>COUNTA(E9:HT9)</f>
        <v>5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100</v>
      </c>
      <c r="H9" s="107" t="s">
        <v>101</v>
      </c>
      <c r="I9" s="107" t="s">
        <v>6</v>
      </c>
      <c r="J9" s="107" t="s">
        <v>7</v>
      </c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4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</row>
    <row r="12" spans="1:23" ht="13.5" customHeight="1">
      <c r="A12" s="81"/>
      <c r="B12" s="50" t="s">
        <v>155</v>
      </c>
      <c r="C12" s="51"/>
      <c r="D12" s="52"/>
      <c r="E12" s="207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 t="s">
        <v>97</v>
      </c>
      <c r="E13" s="207"/>
      <c r="F13" s="90" t="s">
        <v>36</v>
      </c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/>
      <c r="C14" s="51"/>
      <c r="D14" s="52" t="s">
        <v>156</v>
      </c>
      <c r="E14" s="207"/>
      <c r="F14" s="90"/>
      <c r="G14" s="90" t="s">
        <v>36</v>
      </c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 t="s">
        <v>157</v>
      </c>
      <c r="E15" s="207"/>
      <c r="F15" s="90"/>
      <c r="G15" s="90"/>
      <c r="H15" s="90" t="s">
        <v>36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  <c r="U15" s="92"/>
    </row>
    <row r="16" spans="1:23" ht="13.5" customHeight="1">
      <c r="A16" s="81"/>
      <c r="B16" s="50"/>
      <c r="C16" s="51"/>
      <c r="D16" s="209" t="s">
        <v>213</v>
      </c>
      <c r="E16" s="207"/>
      <c r="F16" s="90"/>
      <c r="G16" s="90"/>
      <c r="H16" s="90"/>
      <c r="I16" s="90" t="s">
        <v>36</v>
      </c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  <c r="U16" s="92"/>
    </row>
    <row r="17" spans="1:20" ht="13.5" customHeight="1">
      <c r="A17" s="81"/>
      <c r="B17" s="50"/>
      <c r="C17" s="51"/>
      <c r="D17" s="270">
        <v>-1</v>
      </c>
      <c r="E17" s="270"/>
      <c r="F17" s="90"/>
      <c r="G17" s="90"/>
      <c r="H17" s="90"/>
      <c r="I17" s="90"/>
      <c r="J17" s="90" t="s">
        <v>36</v>
      </c>
      <c r="K17" s="90"/>
      <c r="L17" s="90"/>
      <c r="M17" s="90"/>
      <c r="N17" s="90"/>
      <c r="O17" s="90"/>
      <c r="P17" s="90"/>
      <c r="Q17" s="90"/>
      <c r="R17" s="90"/>
      <c r="S17" s="90"/>
      <c r="T17" s="91"/>
    </row>
    <row r="18" spans="1:20" ht="13.5" customHeight="1">
      <c r="A18" s="81"/>
      <c r="B18" s="50"/>
      <c r="C18" s="51"/>
      <c r="D18" s="52"/>
      <c r="E18" s="207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</row>
    <row r="19" spans="1:20" ht="13.5" customHeight="1">
      <c r="A19" s="81"/>
      <c r="B19" s="50"/>
      <c r="C19" s="51"/>
      <c r="D19" s="52"/>
      <c r="E19" s="207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0" ht="13.5" customHeight="1">
      <c r="A20" s="81"/>
      <c r="B20" s="50"/>
      <c r="C20" s="51"/>
      <c r="D20" s="52"/>
      <c r="E20" s="207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</row>
    <row r="21" spans="1:20" ht="13.5" customHeight="1" thickBot="1">
      <c r="A21" s="81"/>
      <c r="B21" s="56"/>
      <c r="C21" s="57"/>
      <c r="D21" s="58"/>
      <c r="E21" s="59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4"/>
    </row>
    <row r="22" spans="1:20" ht="13.5" customHeight="1" thickTop="1">
      <c r="A22" s="82" t="s">
        <v>94</v>
      </c>
      <c r="B22" s="60" t="s">
        <v>33</v>
      </c>
      <c r="C22" s="61"/>
      <c r="D22" s="62"/>
      <c r="E22" s="63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9"/>
    </row>
    <row r="23" spans="1:20" ht="13.5" customHeight="1">
      <c r="A23" s="83"/>
      <c r="B23" s="67"/>
      <c r="C23" s="95"/>
      <c r="D23" s="65" t="s">
        <v>158</v>
      </c>
      <c r="E23" s="68"/>
      <c r="F23" s="90"/>
      <c r="G23" s="90" t="s">
        <v>36</v>
      </c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1"/>
    </row>
    <row r="24" spans="1:20" ht="13.5" customHeight="1">
      <c r="A24" s="83"/>
      <c r="B24" s="67" t="s">
        <v>34</v>
      </c>
      <c r="C24" s="95"/>
      <c r="D24" s="65"/>
      <c r="E24" s="68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1"/>
    </row>
    <row r="25" spans="1:20" ht="13.5" customHeight="1">
      <c r="A25" s="83"/>
      <c r="B25" s="67"/>
      <c r="C25" s="95"/>
      <c r="D25" s="65" t="s">
        <v>141</v>
      </c>
      <c r="E25" s="68"/>
      <c r="F25" s="90"/>
      <c r="H25" s="90" t="s">
        <v>36</v>
      </c>
      <c r="I25" s="90" t="s">
        <v>36</v>
      </c>
      <c r="J25" s="90" t="s">
        <v>36</v>
      </c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0" ht="13.5" customHeight="1">
      <c r="A26" s="83"/>
      <c r="B26" s="67"/>
      <c r="C26" s="95"/>
      <c r="D26" s="65" t="s">
        <v>142</v>
      </c>
      <c r="E26" s="68"/>
      <c r="F26" s="90" t="s">
        <v>36</v>
      </c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0" ht="13.5" customHeight="1">
      <c r="A27" s="83"/>
      <c r="B27" s="67"/>
      <c r="C27" s="95"/>
      <c r="D27" s="65"/>
      <c r="E27" s="68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0" ht="13.5" customHeight="1" thickBot="1">
      <c r="A28" s="83"/>
      <c r="B28" s="69"/>
      <c r="C28" s="70"/>
      <c r="D28" s="71"/>
      <c r="E28" s="72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7"/>
    </row>
    <row r="29" spans="1:20" ht="13.5" customHeight="1" thickTop="1">
      <c r="A29" s="82" t="s">
        <v>95</v>
      </c>
      <c r="B29" s="271" t="s">
        <v>18</v>
      </c>
      <c r="C29" s="271"/>
      <c r="D29" s="271"/>
      <c r="E29" s="208"/>
      <c r="F29" s="98" t="s">
        <v>21</v>
      </c>
      <c r="G29" s="98" t="s">
        <v>19</v>
      </c>
      <c r="H29" s="98" t="s">
        <v>19</v>
      </c>
      <c r="I29" s="98" t="s">
        <v>19</v>
      </c>
      <c r="J29" s="98" t="s">
        <v>21</v>
      </c>
      <c r="K29" s="98"/>
      <c r="L29" s="98"/>
      <c r="M29" s="98"/>
      <c r="N29" s="98"/>
      <c r="O29" s="98"/>
      <c r="P29" s="98"/>
      <c r="Q29" s="98"/>
      <c r="R29" s="98"/>
      <c r="S29" s="98"/>
      <c r="T29" s="99"/>
    </row>
    <row r="30" spans="1:20" ht="13.5" customHeight="1">
      <c r="A30" s="83"/>
      <c r="B30" s="272" t="s">
        <v>22</v>
      </c>
      <c r="C30" s="272"/>
      <c r="D30" s="272"/>
      <c r="E30" s="74"/>
      <c r="F30" s="100" t="s">
        <v>23</v>
      </c>
      <c r="G30" s="100" t="s">
        <v>23</v>
      </c>
      <c r="H30" s="100" t="s">
        <v>23</v>
      </c>
      <c r="I30" s="100" t="s">
        <v>23</v>
      </c>
      <c r="J30" s="100" t="s">
        <v>23</v>
      </c>
      <c r="K30" s="100"/>
      <c r="L30" s="100"/>
      <c r="M30" s="100"/>
      <c r="N30" s="100"/>
      <c r="O30" s="100"/>
      <c r="P30" s="100"/>
      <c r="Q30" s="100"/>
      <c r="R30" s="100"/>
      <c r="S30" s="100"/>
      <c r="T30" s="101"/>
    </row>
    <row r="31" spans="1:20" ht="13.5" customHeight="1">
      <c r="A31" s="83"/>
      <c r="B31" s="273" t="s">
        <v>25</v>
      </c>
      <c r="C31" s="273"/>
      <c r="D31" s="273"/>
      <c r="E31" s="68"/>
      <c r="F31" s="75">
        <v>42254</v>
      </c>
      <c r="G31" s="75">
        <v>42254</v>
      </c>
      <c r="H31" s="75">
        <v>42254</v>
      </c>
      <c r="I31" s="75">
        <v>42254</v>
      </c>
      <c r="J31" s="75">
        <v>42254</v>
      </c>
      <c r="K31" s="75"/>
      <c r="L31" s="75"/>
      <c r="M31" s="75"/>
      <c r="N31" s="75"/>
      <c r="O31" s="75"/>
      <c r="P31" s="75"/>
      <c r="Q31" s="75"/>
      <c r="R31" s="75"/>
      <c r="S31" s="75"/>
      <c r="T31" s="76"/>
    </row>
    <row r="32" spans="1:20" ht="13.5" customHeight="1" thickBot="1">
      <c r="A32" s="84"/>
      <c r="B32" s="274" t="s">
        <v>26</v>
      </c>
      <c r="C32" s="274"/>
      <c r="D32" s="274"/>
      <c r="E32" s="77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9"/>
    </row>
    <row r="33" spans="1:1" ht="11.25" thickTop="1">
      <c r="A33" s="102"/>
    </row>
  </sheetData>
  <mergeCells count="28">
    <mergeCell ref="D17:E17"/>
    <mergeCell ref="B29:D29"/>
    <mergeCell ref="B30:D30"/>
    <mergeCell ref="B31:D31"/>
    <mergeCell ref="B32:D3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T3"/>
  </mergeCells>
  <phoneticPr fontId="40"/>
  <dataValidations count="3">
    <dataValidation type="list" allowBlank="1" showInputMessage="1" showErrorMessage="1" sqref="F29:T29">
      <formula1>"N,A,B, "</formula1>
    </dataValidation>
    <dataValidation type="list" allowBlank="1" showInputMessage="1" showErrorMessage="1" sqref="F30:T30">
      <formula1>"P,F, "</formula1>
    </dataValidation>
    <dataValidation type="list" allowBlank="1" showInputMessage="1" showErrorMessage="1" sqref="G10:H12 H13:H22 G14:G24 H24:H25 G26:H28 F10:F28 I10:T28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5"/>
  <sheetViews>
    <sheetView topLeftCell="A22" zoomScale="150" zoomScaleNormal="150" zoomScalePageLayoutView="150" workbookViewId="0">
      <selection activeCell="F20" sqref="F20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">
        <v>117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TestCaseList!$D$17</f>
        <v>postNewLedger(ledger)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59">
        <v>15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-1.8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178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COUNTIF(F32:HQ32,"P")</f>
        <v>3</v>
      </c>
      <c r="B7" s="253"/>
      <c r="C7" s="254">
        <f>COUNTIF(F32:HQ32,"F")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COUNTIF(E31:HQ31,"N")</f>
        <v>2</v>
      </c>
      <c r="M7" s="44">
        <f>COUNTIF(E31:HQ31,"A")</f>
        <v>1</v>
      </c>
      <c r="N7" s="44">
        <f>COUNTIF(E31:HQ31,"B")</f>
        <v>0</v>
      </c>
      <c r="O7" s="257">
        <f>COUNTA(E9:HT9)</f>
        <v>3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100</v>
      </c>
      <c r="H9" s="107" t="s">
        <v>101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/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/>
      <c r="E13" s="54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 t="s">
        <v>149</v>
      </c>
      <c r="C14" s="51"/>
      <c r="D14" s="52"/>
      <c r="E14" s="207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 t="s">
        <v>97</v>
      </c>
      <c r="E15" s="207"/>
      <c r="F15" s="90" t="s">
        <v>36</v>
      </c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</row>
    <row r="16" spans="1:23" ht="13.5" customHeight="1">
      <c r="A16" s="81"/>
      <c r="B16" s="280" t="s">
        <v>150</v>
      </c>
      <c r="C16" s="281"/>
      <c r="D16" s="282"/>
      <c r="E16" s="207"/>
      <c r="F16" s="90"/>
      <c r="G16" s="90" t="s">
        <v>36</v>
      </c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</row>
    <row r="17" spans="1:21" ht="13.5" customHeight="1">
      <c r="A17" s="81"/>
      <c r="B17" s="280" t="s">
        <v>151</v>
      </c>
      <c r="C17" s="281"/>
      <c r="D17" s="282"/>
      <c r="E17" s="207"/>
      <c r="F17" s="90"/>
      <c r="G17" s="90"/>
      <c r="H17" s="90" t="s">
        <v>36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1"/>
      <c r="U17" s="92"/>
    </row>
    <row r="18" spans="1:21" ht="13.5" customHeight="1">
      <c r="A18" s="81"/>
      <c r="B18" s="50"/>
      <c r="C18" s="51"/>
      <c r="D18" s="209"/>
      <c r="E18" s="207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92"/>
    </row>
    <row r="19" spans="1:21" ht="13.5" customHeight="1">
      <c r="A19" s="81"/>
      <c r="B19" s="50"/>
      <c r="C19" s="51"/>
      <c r="D19" s="270"/>
      <c r="E19" s="27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1" ht="13.5" customHeight="1">
      <c r="A20" s="81"/>
      <c r="B20" s="50"/>
      <c r="C20" s="51"/>
      <c r="D20" s="52"/>
      <c r="E20" s="207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</row>
    <row r="21" spans="1:21" ht="13.5" customHeight="1">
      <c r="A21" s="81"/>
      <c r="B21" s="50"/>
      <c r="C21" s="51"/>
      <c r="D21" s="52"/>
      <c r="E21" s="207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1" ht="13.5" customHeight="1">
      <c r="A22" s="81"/>
      <c r="B22" s="50"/>
      <c r="C22" s="51"/>
      <c r="D22" s="52"/>
      <c r="E22" s="207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1"/>
    </row>
    <row r="23" spans="1:21" ht="13.5" customHeight="1" thickBot="1">
      <c r="A23" s="81"/>
      <c r="B23" s="56"/>
      <c r="C23" s="57"/>
      <c r="D23" s="58"/>
      <c r="E23" s="59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4"/>
    </row>
    <row r="24" spans="1:21" ht="13.5" customHeight="1" thickTop="1">
      <c r="A24" s="82" t="s">
        <v>94</v>
      </c>
      <c r="B24" s="60" t="s">
        <v>33</v>
      </c>
      <c r="C24" s="61"/>
      <c r="D24" s="62"/>
      <c r="E24" s="63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9"/>
    </row>
    <row r="25" spans="1:21" ht="13.5" customHeight="1">
      <c r="A25" s="83"/>
      <c r="B25" s="67"/>
      <c r="C25" s="95"/>
      <c r="D25" s="65" t="s">
        <v>149</v>
      </c>
      <c r="E25" s="68"/>
      <c r="F25" s="90"/>
      <c r="G25" s="90" t="s">
        <v>36</v>
      </c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1" ht="13.5" customHeight="1">
      <c r="A26" s="83"/>
      <c r="B26" s="67" t="s">
        <v>34</v>
      </c>
      <c r="C26" s="95"/>
      <c r="D26" s="65"/>
      <c r="E26" s="68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1" ht="13.5" customHeight="1">
      <c r="A27" s="83"/>
      <c r="B27" s="67"/>
      <c r="C27" s="95"/>
      <c r="D27" s="65" t="s">
        <v>152</v>
      </c>
      <c r="E27" s="68"/>
      <c r="F27" s="90"/>
      <c r="H27" s="90" t="s">
        <v>36</v>
      </c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1" ht="13.5" customHeight="1">
      <c r="A28" s="83"/>
      <c r="B28" s="67"/>
      <c r="C28" s="95"/>
      <c r="D28" s="65" t="s">
        <v>142</v>
      </c>
      <c r="E28" s="68"/>
      <c r="F28" s="90" t="s">
        <v>36</v>
      </c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1" ht="13.5" customHeight="1">
      <c r="A29" s="83"/>
      <c r="B29" s="67"/>
      <c r="C29" s="95"/>
      <c r="D29" s="65"/>
      <c r="E29" s="6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1" ht="13.5" customHeight="1" thickBot="1">
      <c r="A30" s="83"/>
      <c r="B30" s="69"/>
      <c r="C30" s="70"/>
      <c r="D30" s="71"/>
      <c r="E30" s="72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1" ht="13.5" customHeight="1" thickTop="1">
      <c r="A31" s="82" t="s">
        <v>95</v>
      </c>
      <c r="B31" s="271" t="s">
        <v>18</v>
      </c>
      <c r="C31" s="271"/>
      <c r="D31" s="271"/>
      <c r="E31" s="208"/>
      <c r="F31" s="98" t="s">
        <v>21</v>
      </c>
      <c r="G31" s="98" t="s">
        <v>19</v>
      </c>
      <c r="H31" s="98" t="s">
        <v>19</v>
      </c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9"/>
    </row>
    <row r="32" spans="1:21" ht="13.5" customHeight="1">
      <c r="A32" s="83"/>
      <c r="B32" s="272" t="s">
        <v>22</v>
      </c>
      <c r="C32" s="272"/>
      <c r="D32" s="272"/>
      <c r="E32" s="74"/>
      <c r="F32" s="100" t="s">
        <v>23</v>
      </c>
      <c r="G32" s="100" t="s">
        <v>23</v>
      </c>
      <c r="H32" s="100" t="s">
        <v>23</v>
      </c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1"/>
    </row>
    <row r="33" spans="1:20" ht="13.5" customHeight="1">
      <c r="A33" s="83"/>
      <c r="B33" s="273" t="s">
        <v>25</v>
      </c>
      <c r="C33" s="273"/>
      <c r="D33" s="273"/>
      <c r="E33" s="68"/>
      <c r="F33" s="75">
        <v>42254</v>
      </c>
      <c r="G33" s="75">
        <v>42254</v>
      </c>
      <c r="H33" s="75">
        <v>42254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6"/>
    </row>
    <row r="34" spans="1:20" ht="13.5" customHeight="1" thickBot="1">
      <c r="A34" s="84"/>
      <c r="B34" s="274" t="s">
        <v>26</v>
      </c>
      <c r="C34" s="274"/>
      <c r="D34" s="274"/>
      <c r="E34" s="77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9"/>
    </row>
    <row r="35" spans="1:20" ht="11.25" thickTop="1">
      <c r="A35" s="102"/>
    </row>
  </sheetData>
  <mergeCells count="30">
    <mergeCell ref="D19:E19"/>
    <mergeCell ref="B31:D31"/>
    <mergeCell ref="B32:D32"/>
    <mergeCell ref="B33:D33"/>
    <mergeCell ref="B34:D34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L2:T2"/>
    <mergeCell ref="A3:B3"/>
    <mergeCell ref="C3:E3"/>
    <mergeCell ref="F3:K3"/>
    <mergeCell ref="L3:T3"/>
    <mergeCell ref="B16:D16"/>
    <mergeCell ref="B17:D17"/>
    <mergeCell ref="A2:B2"/>
    <mergeCell ref="C2:E2"/>
    <mergeCell ref="F2:K2"/>
    <mergeCell ref="A7:B7"/>
    <mergeCell ref="C7:E7"/>
    <mergeCell ref="F7:K7"/>
  </mergeCells>
  <phoneticPr fontId="40"/>
  <dataValidations count="3">
    <dataValidation type="list" allowBlank="1" showInputMessage="1" showErrorMessage="1" sqref="G10:H14 G28:H30 G16:G26 H15:H24 H26:H27 I10:T30 F10:F30">
      <formula1>"O, "</formula1>
    </dataValidation>
    <dataValidation type="list" allowBlank="1" showInputMessage="1" showErrorMessage="1" sqref="F32:T32">
      <formula1>"P,F, "</formula1>
    </dataValidation>
    <dataValidation type="list" allowBlank="1" showInputMessage="1" showErrorMessage="1" sqref="F31:T31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5"/>
  <sheetViews>
    <sheetView tabSelected="1" topLeftCell="A7" zoomScale="150" zoomScaleNormal="150" zoomScalePageLayoutView="150" workbookViewId="0">
      <selection activeCell="D13" sqref="D13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">
        <v>116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TestCaseList!$D$16</f>
        <v>updateLedgerForOrder(storeid)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59">
        <v>17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-2.6399999999999997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177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COUNTIF(F32:HQ32,"P")</f>
        <v>4</v>
      </c>
      <c r="B7" s="253"/>
      <c r="C7" s="254">
        <f>COUNTIF(F32:HQ32,"F")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COUNTIF(E31:HQ31,"N")</f>
        <v>3</v>
      </c>
      <c r="M7" s="44">
        <f>COUNTIF(E31:HQ31,"A")</f>
        <v>1</v>
      </c>
      <c r="N7" s="44">
        <f>COUNTIF(E31:HQ31,"B")</f>
        <v>0</v>
      </c>
      <c r="O7" s="257">
        <f>COUNTA(E9:HT9)</f>
        <v>4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100</v>
      </c>
      <c r="H9" s="107" t="s">
        <v>101</v>
      </c>
      <c r="I9" s="107" t="s">
        <v>6</v>
      </c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/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/>
      <c r="E13" s="54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 t="s">
        <v>137</v>
      </c>
      <c r="C14" s="51"/>
      <c r="D14" s="52"/>
      <c r="E14" s="164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 t="s">
        <v>97</v>
      </c>
      <c r="E15" s="164"/>
      <c r="F15" s="90" t="s">
        <v>36</v>
      </c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</row>
    <row r="16" spans="1:23" ht="13.5" customHeight="1">
      <c r="A16" s="81"/>
      <c r="B16" s="50"/>
      <c r="C16" s="51"/>
      <c r="D16" s="52" t="s">
        <v>146</v>
      </c>
      <c r="E16" s="164"/>
      <c r="F16" s="90"/>
      <c r="G16" s="90" t="s">
        <v>36</v>
      </c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</row>
    <row r="17" spans="1:21" ht="13.5" customHeight="1">
      <c r="A17" s="81"/>
      <c r="B17" s="50"/>
      <c r="C17" s="51"/>
      <c r="D17" s="52" t="s">
        <v>147</v>
      </c>
      <c r="E17" s="164"/>
      <c r="F17" s="90"/>
      <c r="G17" s="90"/>
      <c r="H17" s="90" t="s">
        <v>36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1"/>
      <c r="U17" s="92"/>
    </row>
    <row r="18" spans="1:21" ht="13.5" customHeight="1">
      <c r="A18" s="81"/>
      <c r="B18" s="50"/>
      <c r="C18" s="51"/>
      <c r="D18" s="209" t="s">
        <v>212</v>
      </c>
      <c r="E18" s="164"/>
      <c r="F18" s="90"/>
      <c r="G18" s="90"/>
      <c r="H18" s="90"/>
      <c r="I18" s="90" t="s">
        <v>36</v>
      </c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92"/>
    </row>
    <row r="19" spans="1:21" ht="13.5" customHeight="1">
      <c r="A19" s="81"/>
      <c r="B19" s="50"/>
      <c r="C19" s="51"/>
      <c r="D19" s="270"/>
      <c r="E19" s="27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1" ht="13.5" customHeight="1">
      <c r="A20" s="81"/>
      <c r="B20" s="50"/>
      <c r="C20" s="51"/>
      <c r="D20" s="52"/>
      <c r="E20" s="164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</row>
    <row r="21" spans="1:21" ht="13.5" customHeight="1">
      <c r="A21" s="81"/>
      <c r="B21" s="50"/>
      <c r="C21" s="51"/>
      <c r="D21" s="52"/>
      <c r="E21" s="164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1" ht="13.5" customHeight="1">
      <c r="A22" s="81"/>
      <c r="B22" s="50"/>
      <c r="C22" s="51"/>
      <c r="D22" s="52"/>
      <c r="E22" s="164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1"/>
    </row>
    <row r="23" spans="1:21" ht="13.5" customHeight="1" thickBot="1">
      <c r="A23" s="81"/>
      <c r="B23" s="56"/>
      <c r="C23" s="57"/>
      <c r="D23" s="58"/>
      <c r="E23" s="59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4"/>
    </row>
    <row r="24" spans="1:21" ht="13.5" customHeight="1" thickTop="1">
      <c r="A24" s="82" t="s">
        <v>94</v>
      </c>
      <c r="B24" s="60" t="s">
        <v>33</v>
      </c>
      <c r="C24" s="61"/>
      <c r="D24" s="62"/>
      <c r="E24" s="63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9"/>
    </row>
    <row r="25" spans="1:21" ht="13.5" customHeight="1">
      <c r="A25" s="83"/>
      <c r="B25" s="67"/>
      <c r="C25" s="95"/>
      <c r="D25" s="65" t="s">
        <v>140</v>
      </c>
      <c r="E25" s="68"/>
      <c r="F25" s="90"/>
      <c r="G25" s="90"/>
      <c r="H25" s="90" t="s">
        <v>36</v>
      </c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1" ht="13.5" customHeight="1">
      <c r="A26" s="83"/>
      <c r="B26" s="67" t="s">
        <v>34</v>
      </c>
      <c r="C26" s="95"/>
      <c r="D26" s="65"/>
      <c r="E26" s="68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1" ht="13.5" customHeight="1">
      <c r="A27" s="83"/>
      <c r="B27" s="67"/>
      <c r="C27" s="95"/>
      <c r="D27" s="65" t="s">
        <v>141</v>
      </c>
      <c r="E27" s="68"/>
      <c r="F27" s="90"/>
      <c r="G27" s="90" t="s">
        <v>36</v>
      </c>
      <c r="H27" s="90"/>
      <c r="I27" s="90" t="s">
        <v>36</v>
      </c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1" ht="13.5" customHeight="1">
      <c r="A28" s="83"/>
      <c r="B28" s="67"/>
      <c r="C28" s="95"/>
      <c r="D28" s="65" t="s">
        <v>142</v>
      </c>
      <c r="E28" s="68"/>
      <c r="F28" s="90" t="s">
        <v>36</v>
      </c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1" ht="13.5" customHeight="1">
      <c r="A29" s="83"/>
      <c r="B29" s="67"/>
      <c r="C29" s="95"/>
      <c r="D29" s="65"/>
      <c r="E29" s="6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1" ht="13.5" customHeight="1" thickBot="1">
      <c r="A30" s="83"/>
      <c r="B30" s="69"/>
      <c r="C30" s="70"/>
      <c r="D30" s="71"/>
      <c r="E30" s="72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1" ht="13.5" customHeight="1" thickTop="1">
      <c r="A31" s="82" t="s">
        <v>95</v>
      </c>
      <c r="B31" s="271" t="s">
        <v>18</v>
      </c>
      <c r="C31" s="271"/>
      <c r="D31" s="271"/>
      <c r="E31" s="165"/>
      <c r="F31" s="98" t="s">
        <v>21</v>
      </c>
      <c r="G31" s="98" t="s">
        <v>19</v>
      </c>
      <c r="H31" s="98" t="s">
        <v>19</v>
      </c>
      <c r="I31" s="98" t="s">
        <v>19</v>
      </c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9"/>
    </row>
    <row r="32" spans="1:21" ht="13.5" customHeight="1">
      <c r="A32" s="83"/>
      <c r="B32" s="272" t="s">
        <v>22</v>
      </c>
      <c r="C32" s="272"/>
      <c r="D32" s="272"/>
      <c r="E32" s="74"/>
      <c r="F32" s="100" t="s">
        <v>23</v>
      </c>
      <c r="G32" s="100" t="s">
        <v>23</v>
      </c>
      <c r="H32" s="100" t="s">
        <v>23</v>
      </c>
      <c r="I32" s="100" t="s">
        <v>23</v>
      </c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1"/>
    </row>
    <row r="33" spans="1:20" ht="13.5" customHeight="1">
      <c r="A33" s="83"/>
      <c r="B33" s="273" t="s">
        <v>25</v>
      </c>
      <c r="C33" s="273"/>
      <c r="D33" s="273"/>
      <c r="E33" s="68"/>
      <c r="F33" s="75">
        <v>42254</v>
      </c>
      <c r="G33" s="75">
        <v>42254</v>
      </c>
      <c r="H33" s="75">
        <v>42254</v>
      </c>
      <c r="I33" s="75">
        <v>42254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6"/>
    </row>
    <row r="34" spans="1:20" ht="11.25" thickBot="1">
      <c r="A34" s="84"/>
      <c r="B34" s="274" t="s">
        <v>26</v>
      </c>
      <c r="C34" s="274"/>
      <c r="D34" s="274"/>
      <c r="E34" s="77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9"/>
    </row>
    <row r="35" spans="1:20" ht="11.25" thickTop="1">
      <c r="A35" s="102"/>
    </row>
  </sheetData>
  <mergeCells count="28">
    <mergeCell ref="D19:E19"/>
    <mergeCell ref="B31:D31"/>
    <mergeCell ref="B32:D32"/>
    <mergeCell ref="B33:D33"/>
    <mergeCell ref="B34:D34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T3"/>
  </mergeCells>
  <phoneticPr fontId="40"/>
  <dataValidations count="3">
    <dataValidation type="list" allowBlank="1" showInputMessage="1" showErrorMessage="1" sqref="F31:T31">
      <formula1>"N,A,B, "</formula1>
    </dataValidation>
    <dataValidation type="list" allowBlank="1" showInputMessage="1" showErrorMessage="1" sqref="F32:T32">
      <formula1>"P,F, "</formula1>
    </dataValidation>
    <dataValidation type="list" allowBlank="1" showInputMessage="1" showErrorMessage="1" sqref="G10:H14 G16:G30 I10:T30 H15:H30 F10:F30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topLeftCell="A16" zoomScale="150" zoomScaleNormal="150" zoomScalePageLayoutView="150" workbookViewId="0">
      <selection activeCell="I16" sqref="I16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tr">
        <f>TestCaseList!$F$15</f>
        <v>AD_Function10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TestCaseList!$D$15</f>
        <v>getLatestLedgerOfStore(storeid)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59">
        <v>16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-2.7199999999999998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176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COUNTIF(F28:HQ28,"P")</f>
        <v>4</v>
      </c>
      <c r="B7" s="253"/>
      <c r="C7" s="254">
        <f>COUNTIF(F28:HQ28,"F")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COUNTIF(E27:HQ27,"N")</f>
        <v>3</v>
      </c>
      <c r="M7" s="44">
        <f>COUNTIF(E27:HQ27,"A")</f>
        <v>1</v>
      </c>
      <c r="N7" s="44">
        <f>COUNTIF(E27:HQ27,"B")</f>
        <v>0</v>
      </c>
      <c r="O7" s="257">
        <f>COUNTA(E9:HT9)</f>
        <v>4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100</v>
      </c>
      <c r="H9" s="107" t="s">
        <v>101</v>
      </c>
      <c r="I9" s="107" t="s">
        <v>6</v>
      </c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 t="s">
        <v>137</v>
      </c>
      <c r="C12" s="51"/>
      <c r="D12" s="52"/>
      <c r="E12" s="164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 t="s">
        <v>128</v>
      </c>
      <c r="E13" s="164"/>
      <c r="F13" s="90" t="s">
        <v>36</v>
      </c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/>
      <c r="C14" s="51"/>
      <c r="D14" s="52" t="s">
        <v>138</v>
      </c>
      <c r="E14" s="164"/>
      <c r="F14" s="90"/>
      <c r="G14" s="90" t="s">
        <v>36</v>
      </c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 t="s">
        <v>139</v>
      </c>
      <c r="E15" s="164"/>
      <c r="F15" s="90"/>
      <c r="G15" s="90"/>
      <c r="H15" s="90" t="s">
        <v>36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  <c r="U15" s="92"/>
    </row>
    <row r="16" spans="1:23" ht="13.5" customHeight="1">
      <c r="A16" s="81"/>
      <c r="B16" s="50"/>
      <c r="C16" s="51"/>
      <c r="D16" s="201" t="s">
        <v>212</v>
      </c>
      <c r="E16" s="164"/>
      <c r="F16" s="90"/>
      <c r="G16" s="90"/>
      <c r="H16" s="90"/>
      <c r="I16" s="90" t="s">
        <v>36</v>
      </c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  <c r="U16" s="92"/>
    </row>
    <row r="17" spans="1:20" ht="13.5" customHeight="1">
      <c r="A17" s="81"/>
      <c r="B17" s="50"/>
      <c r="C17" s="51"/>
      <c r="D17" s="52"/>
      <c r="E17" s="164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1"/>
    </row>
    <row r="18" spans="1:20" ht="13.5" customHeight="1">
      <c r="A18" s="81"/>
      <c r="B18" s="50"/>
      <c r="C18" s="51"/>
      <c r="D18" s="52"/>
      <c r="E18" s="164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</row>
    <row r="19" spans="1:20" ht="13.5" customHeight="1" thickBot="1">
      <c r="A19" s="81"/>
      <c r="B19" s="56"/>
      <c r="C19" s="57"/>
      <c r="D19" s="58"/>
      <c r="E19" s="59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4"/>
    </row>
    <row r="20" spans="1:20" ht="13.5" customHeight="1" thickTop="1">
      <c r="A20" s="82" t="s">
        <v>94</v>
      </c>
      <c r="B20" s="60" t="s">
        <v>33</v>
      </c>
      <c r="C20" s="61"/>
      <c r="D20" s="62"/>
      <c r="E20" s="63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9"/>
    </row>
    <row r="21" spans="1:20" ht="13.5" customHeight="1">
      <c r="A21" s="83"/>
      <c r="B21" s="67"/>
      <c r="C21" s="64"/>
      <c r="D21" s="65"/>
      <c r="E21" s="166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0" ht="13.5" customHeight="1">
      <c r="A22" s="83"/>
      <c r="B22" s="67"/>
      <c r="C22" s="95"/>
      <c r="D22" s="65" t="s">
        <v>140</v>
      </c>
      <c r="E22" s="68"/>
      <c r="F22" s="90"/>
      <c r="H22" s="90" t="s">
        <v>36</v>
      </c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1"/>
    </row>
    <row r="23" spans="1:20" ht="13.5" customHeight="1">
      <c r="A23" s="83"/>
      <c r="B23" s="67" t="s">
        <v>34</v>
      </c>
      <c r="C23" s="95"/>
      <c r="D23" s="65"/>
      <c r="E23" s="68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1"/>
    </row>
    <row r="24" spans="1:20" ht="13.5" customHeight="1">
      <c r="A24" s="83"/>
      <c r="B24" s="67"/>
      <c r="C24" s="95"/>
      <c r="D24" s="65" t="s">
        <v>134</v>
      </c>
      <c r="E24" s="68"/>
      <c r="G24" s="90" t="s">
        <v>36</v>
      </c>
      <c r="H24" s="90"/>
      <c r="I24" s="90" t="s">
        <v>36</v>
      </c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1"/>
    </row>
    <row r="25" spans="1:20" ht="13.5" customHeight="1">
      <c r="A25" s="83"/>
      <c r="B25" s="67"/>
      <c r="C25" s="95"/>
      <c r="D25" s="65" t="s">
        <v>143</v>
      </c>
      <c r="E25" s="68"/>
      <c r="F25" s="90" t="s">
        <v>36</v>
      </c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0" ht="13.5" customHeight="1" thickBot="1">
      <c r="A26" s="83"/>
      <c r="B26" s="67"/>
      <c r="C26" s="95"/>
      <c r="D26" s="65"/>
      <c r="E26" s="68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0" ht="13.5" customHeight="1" thickTop="1">
      <c r="A27" s="82" t="s">
        <v>95</v>
      </c>
      <c r="B27" s="271" t="s">
        <v>18</v>
      </c>
      <c r="C27" s="271"/>
      <c r="D27" s="271"/>
      <c r="E27" s="165"/>
      <c r="F27" s="98" t="s">
        <v>21</v>
      </c>
      <c r="G27" s="98" t="s">
        <v>19</v>
      </c>
      <c r="H27" s="98" t="s">
        <v>19</v>
      </c>
      <c r="I27" s="98" t="s">
        <v>19</v>
      </c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9"/>
    </row>
    <row r="28" spans="1:20" ht="13.5" customHeight="1">
      <c r="A28" s="83"/>
      <c r="B28" s="272" t="s">
        <v>22</v>
      </c>
      <c r="C28" s="272"/>
      <c r="D28" s="272"/>
      <c r="E28" s="74"/>
      <c r="F28" s="100" t="s">
        <v>23</v>
      </c>
      <c r="G28" s="100" t="s">
        <v>23</v>
      </c>
      <c r="H28" s="100" t="s">
        <v>23</v>
      </c>
      <c r="I28" s="100" t="s">
        <v>23</v>
      </c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1"/>
    </row>
    <row r="29" spans="1:20" ht="13.5" customHeight="1">
      <c r="A29" s="83"/>
      <c r="B29" s="273" t="s">
        <v>25</v>
      </c>
      <c r="C29" s="273"/>
      <c r="D29" s="273"/>
      <c r="E29" s="68"/>
      <c r="F29" s="75">
        <v>42254</v>
      </c>
      <c r="G29" s="75">
        <v>42254</v>
      </c>
      <c r="H29" s="75">
        <v>42254</v>
      </c>
      <c r="I29" s="75">
        <v>42254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6"/>
    </row>
    <row r="30" spans="1:20" ht="11.25" thickBot="1">
      <c r="A30" s="84"/>
      <c r="B30" s="274" t="s">
        <v>26</v>
      </c>
      <c r="C30" s="274"/>
      <c r="D30" s="274"/>
      <c r="E30" s="77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9"/>
    </row>
    <row r="31" spans="1:20" ht="11.25" thickTop="1">
      <c r="A31" s="102"/>
    </row>
  </sheetData>
  <mergeCells count="27">
    <mergeCell ref="B27:D27"/>
    <mergeCell ref="B28:D28"/>
    <mergeCell ref="B29:D29"/>
    <mergeCell ref="B30:D30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T3"/>
  </mergeCells>
  <phoneticPr fontId="40"/>
  <dataValidations count="3">
    <dataValidation type="list" allowBlank="1" showInputMessage="1" showErrorMessage="1" sqref="F28:T28">
      <formula1>"P,F, "</formula1>
    </dataValidation>
    <dataValidation type="list" allowBlank="1" showInputMessage="1" showErrorMessage="1" sqref="F27:T27">
      <formula1>"N,A,B, "</formula1>
    </dataValidation>
    <dataValidation type="list" allowBlank="1" showInputMessage="1" showErrorMessage="1" sqref="H13:H22 F10:F20 G14:G21 G10:H12 F25:F26 F22:F23 I10:T22 G23:T26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&amp;L&amp;"Arial,Regular"&amp;10 08j-BM/PM/FSOFT v1/0&amp;C社外秘&amp;R&amp;"Arial,Regular"&amp;10&amp;P/&amp;N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4"/>
  <sheetViews>
    <sheetView topLeftCell="A7" zoomScale="150" zoomScaleNormal="150" zoomScalePageLayoutView="150" workbookViewId="0">
      <selection activeCell="H18" sqref="H18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22" width="3" style="38" customWidth="1"/>
    <col min="23" max="23" width="3.375" style="38" customWidth="1"/>
    <col min="24" max="16384" width="8.875" style="38"/>
  </cols>
  <sheetData>
    <row r="1" spans="1:26" ht="13.5" customHeight="1" thickBot="1">
      <c r="A1" s="36"/>
      <c r="B1" s="37"/>
    </row>
    <row r="2" spans="1:26" ht="13.5" customHeight="1">
      <c r="A2" s="237" t="s">
        <v>84</v>
      </c>
      <c r="B2" s="238"/>
      <c r="C2" s="239" t="str">
        <f>TestCaseList!$F$14</f>
        <v>AD_Function8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TestCaseList!$D$14</f>
        <v>updateTaskForShipper(shipperList)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6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6" ht="13.5" customHeight="1">
      <c r="A4" s="246" t="s">
        <v>86</v>
      </c>
      <c r="B4" s="247"/>
      <c r="C4" s="259">
        <v>17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-4.6399999999999997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6" ht="13.5" customHeight="1">
      <c r="A5" s="246" t="s">
        <v>87</v>
      </c>
      <c r="B5" s="247"/>
      <c r="C5" s="264" t="s">
        <v>175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6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6" ht="13.5" customHeight="1" thickBot="1">
      <c r="A7" s="252">
        <f>COUNTIF(F31:HT31,"P")</f>
        <v>6</v>
      </c>
      <c r="B7" s="253"/>
      <c r="C7" s="254">
        <f>COUNTIF(F31:HT31,"F")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COUNTIF(E30:HT30,"N")</f>
        <v>4</v>
      </c>
      <c r="M7" s="44">
        <f>COUNTIF(E30:HT30,"A")</f>
        <v>2</v>
      </c>
      <c r="N7" s="44">
        <f>COUNTIF(E30:HT30,"B")</f>
        <v>0</v>
      </c>
      <c r="O7" s="257">
        <f>COUNTA(E9:HW9)</f>
        <v>6</v>
      </c>
      <c r="P7" s="255"/>
      <c r="Q7" s="255"/>
      <c r="R7" s="255"/>
      <c r="S7" s="255"/>
      <c r="T7" s="258"/>
      <c r="U7" s="45"/>
    </row>
    <row r="8" spans="1:26" ht="11.25" thickBot="1"/>
    <row r="9" spans="1:26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4</v>
      </c>
      <c r="H9" s="107" t="s">
        <v>5</v>
      </c>
      <c r="I9" s="107" t="s">
        <v>6</v>
      </c>
      <c r="J9" s="107" t="s">
        <v>7</v>
      </c>
      <c r="K9" s="107" t="s">
        <v>8</v>
      </c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  <c r="X9" s="47"/>
      <c r="Y9" s="48"/>
      <c r="Z9" s="49"/>
    </row>
    <row r="10" spans="1:26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9"/>
    </row>
    <row r="11" spans="1:26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1"/>
      <c r="Y11" s="40"/>
    </row>
    <row r="12" spans="1:26" ht="13.5" customHeight="1">
      <c r="A12" s="81"/>
      <c r="B12" s="50" t="s">
        <v>135</v>
      </c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1"/>
    </row>
    <row r="13" spans="1:26" ht="13.5" customHeight="1">
      <c r="A13" s="81"/>
      <c r="B13" s="50"/>
      <c r="C13" s="51"/>
      <c r="D13" s="52" t="s">
        <v>99</v>
      </c>
      <c r="E13" s="54"/>
      <c r="F13" s="90" t="s">
        <v>36</v>
      </c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1"/>
    </row>
    <row r="14" spans="1:26" ht="13.5" customHeight="1">
      <c r="A14" s="81"/>
      <c r="B14" s="50"/>
      <c r="C14" s="51"/>
      <c r="D14" s="52" t="s">
        <v>136</v>
      </c>
      <c r="E14" s="163"/>
      <c r="F14" s="90"/>
      <c r="G14" s="90" t="s">
        <v>36</v>
      </c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1"/>
    </row>
    <row r="15" spans="1:26" ht="24.75" customHeight="1">
      <c r="A15" s="81"/>
      <c r="B15" s="283" t="s">
        <v>153</v>
      </c>
      <c r="C15" s="284"/>
      <c r="D15" s="285"/>
      <c r="E15" s="163"/>
      <c r="F15" s="90"/>
      <c r="G15" s="90"/>
      <c r="H15" s="90" t="s">
        <v>36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1"/>
    </row>
    <row r="16" spans="1:26" ht="21" customHeight="1">
      <c r="A16" s="81"/>
      <c r="B16" s="283" t="s">
        <v>214</v>
      </c>
      <c r="C16" s="284"/>
      <c r="D16" s="285"/>
      <c r="E16" s="163"/>
      <c r="F16" s="90"/>
      <c r="G16" s="90"/>
      <c r="H16" s="90"/>
      <c r="I16" s="90" t="s">
        <v>36</v>
      </c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1"/>
    </row>
    <row r="17" spans="1:23" ht="23.25" customHeight="1">
      <c r="A17" s="81"/>
      <c r="B17" s="283" t="s">
        <v>215</v>
      </c>
      <c r="C17" s="284"/>
      <c r="D17" s="285"/>
      <c r="E17" s="163"/>
      <c r="F17" s="90"/>
      <c r="G17" s="90"/>
      <c r="H17" s="90"/>
      <c r="I17" s="90"/>
      <c r="J17" s="90" t="s">
        <v>36</v>
      </c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1"/>
    </row>
    <row r="18" spans="1:23" ht="26.25" customHeight="1">
      <c r="A18" s="81"/>
      <c r="B18" s="283" t="s">
        <v>216</v>
      </c>
      <c r="C18" s="284"/>
      <c r="D18" s="285"/>
      <c r="E18" s="164"/>
      <c r="F18" s="90"/>
      <c r="G18" s="90"/>
      <c r="H18" s="90"/>
      <c r="I18" s="90"/>
      <c r="J18" s="90"/>
      <c r="K18" s="90" t="s">
        <v>36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1"/>
    </row>
    <row r="19" spans="1:23" ht="13.5" customHeight="1">
      <c r="A19" s="81"/>
      <c r="B19" s="50"/>
      <c r="C19" s="51"/>
      <c r="D19" s="52"/>
      <c r="E19" s="164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1"/>
    </row>
    <row r="20" spans="1:23" ht="13.5" customHeight="1">
      <c r="A20" s="81"/>
      <c r="B20" s="50"/>
      <c r="C20" s="51"/>
      <c r="D20" s="52"/>
      <c r="E20" s="163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1"/>
    </row>
    <row r="21" spans="1:23" ht="13.5" customHeight="1" thickBot="1">
      <c r="A21" s="81"/>
      <c r="B21" s="56"/>
      <c r="C21" s="57"/>
      <c r="D21" s="58"/>
      <c r="E21" s="59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4"/>
    </row>
    <row r="22" spans="1:23" ht="13.5" customHeight="1" thickTop="1">
      <c r="A22" s="82" t="s">
        <v>94</v>
      </c>
      <c r="B22" s="60" t="s">
        <v>33</v>
      </c>
      <c r="C22" s="61"/>
      <c r="D22" s="62"/>
      <c r="E22" s="63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9"/>
    </row>
    <row r="23" spans="1:23" ht="13.5" customHeight="1">
      <c r="A23" s="83"/>
      <c r="B23" s="67"/>
      <c r="C23" s="95"/>
      <c r="D23" s="65" t="s">
        <v>148</v>
      </c>
      <c r="E23" s="68"/>
      <c r="F23" s="90"/>
      <c r="G23" s="90"/>
      <c r="H23" s="90" t="s">
        <v>36</v>
      </c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1"/>
    </row>
    <row r="24" spans="1:23" ht="13.5" customHeight="1">
      <c r="A24" s="83"/>
      <c r="B24" s="67" t="s">
        <v>34</v>
      </c>
      <c r="C24" s="95"/>
      <c r="D24" s="65"/>
      <c r="E24" s="68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1"/>
    </row>
    <row r="25" spans="1:23" ht="13.5" customHeight="1">
      <c r="A25" s="83"/>
      <c r="B25" s="67"/>
      <c r="C25" s="95"/>
      <c r="D25" s="65" t="s">
        <v>131</v>
      </c>
      <c r="E25" s="68"/>
      <c r="F25" s="90"/>
      <c r="G25" s="90" t="s">
        <v>36</v>
      </c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1"/>
    </row>
    <row r="26" spans="1:23" ht="13.5" customHeight="1">
      <c r="A26" s="83"/>
      <c r="B26" s="67"/>
      <c r="C26" s="95"/>
      <c r="D26" s="65" t="s">
        <v>143</v>
      </c>
      <c r="E26" s="68"/>
      <c r="F26" s="90" t="s">
        <v>36</v>
      </c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1"/>
    </row>
    <row r="27" spans="1:23" ht="13.5" customHeight="1">
      <c r="A27" s="83"/>
      <c r="B27" s="67"/>
      <c r="C27" s="95"/>
      <c r="D27" s="65" t="s">
        <v>154</v>
      </c>
      <c r="E27" s="68"/>
      <c r="F27" s="90"/>
      <c r="G27" s="90"/>
      <c r="H27" s="90"/>
      <c r="I27" s="90" t="s">
        <v>36</v>
      </c>
      <c r="J27" s="90" t="s">
        <v>36</v>
      </c>
      <c r="K27" s="90" t="s">
        <v>36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1"/>
    </row>
    <row r="28" spans="1:23" ht="13.5" customHeight="1">
      <c r="A28" s="83"/>
      <c r="B28" s="67"/>
      <c r="C28" s="95"/>
      <c r="D28" s="65"/>
      <c r="E28" s="68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1"/>
    </row>
    <row r="29" spans="1:23" ht="13.5" customHeight="1" thickBot="1">
      <c r="A29" s="83"/>
      <c r="B29" s="69"/>
      <c r="C29" s="70"/>
      <c r="D29" s="71"/>
      <c r="E29" s="72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7"/>
    </row>
    <row r="30" spans="1:23" ht="13.5" customHeight="1" thickTop="1">
      <c r="A30" s="82" t="s">
        <v>95</v>
      </c>
      <c r="B30" s="271" t="s">
        <v>18</v>
      </c>
      <c r="C30" s="271"/>
      <c r="D30" s="271"/>
      <c r="E30" s="162"/>
      <c r="F30" s="98" t="s">
        <v>21</v>
      </c>
      <c r="G30" s="98" t="s">
        <v>19</v>
      </c>
      <c r="H30" s="98" t="s">
        <v>19</v>
      </c>
      <c r="I30" s="98" t="s">
        <v>19</v>
      </c>
      <c r="J30" s="98" t="s">
        <v>19</v>
      </c>
      <c r="K30" s="98" t="s">
        <v>21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9"/>
    </row>
    <row r="31" spans="1:23" ht="13.5" customHeight="1">
      <c r="A31" s="83"/>
      <c r="B31" s="272" t="s">
        <v>22</v>
      </c>
      <c r="C31" s="272"/>
      <c r="D31" s="272"/>
      <c r="E31" s="74"/>
      <c r="F31" s="100" t="s">
        <v>23</v>
      </c>
      <c r="G31" s="100" t="s">
        <v>23</v>
      </c>
      <c r="H31" s="100" t="s">
        <v>23</v>
      </c>
      <c r="I31" s="100" t="s">
        <v>23</v>
      </c>
      <c r="J31" s="100" t="s">
        <v>23</v>
      </c>
      <c r="K31" s="100" t="s">
        <v>23</v>
      </c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1"/>
    </row>
    <row r="32" spans="1:23" ht="13.5" customHeight="1">
      <c r="A32" s="83"/>
      <c r="B32" s="273" t="s">
        <v>25</v>
      </c>
      <c r="C32" s="273"/>
      <c r="D32" s="273"/>
      <c r="E32" s="68"/>
      <c r="F32" s="75">
        <v>42254</v>
      </c>
      <c r="G32" s="75">
        <v>42254</v>
      </c>
      <c r="H32" s="75">
        <v>42254</v>
      </c>
      <c r="I32" s="75">
        <v>42254</v>
      </c>
      <c r="J32" s="75">
        <v>42254</v>
      </c>
      <c r="K32" s="75">
        <v>42254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6"/>
    </row>
    <row r="33" spans="1:23" ht="11.25" thickBot="1">
      <c r="A33" s="84"/>
      <c r="B33" s="274" t="s">
        <v>26</v>
      </c>
      <c r="C33" s="274"/>
      <c r="D33" s="274"/>
      <c r="E33" s="77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9"/>
    </row>
    <row r="34" spans="1:23" ht="11.25" thickTop="1">
      <c r="A34" s="102"/>
    </row>
  </sheetData>
  <mergeCells count="31">
    <mergeCell ref="A2:B2"/>
    <mergeCell ref="C2:E2"/>
    <mergeCell ref="F2:K2"/>
    <mergeCell ref="L2:T2"/>
    <mergeCell ref="A3:B3"/>
    <mergeCell ref="C3:E3"/>
    <mergeCell ref="F3:K3"/>
    <mergeCell ref="L3:T3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B32:D32"/>
    <mergeCell ref="B33:D33"/>
    <mergeCell ref="A7:B7"/>
    <mergeCell ref="C7:E7"/>
    <mergeCell ref="F7:K7"/>
    <mergeCell ref="B18:D18"/>
    <mergeCell ref="B15:D15"/>
    <mergeCell ref="B16:D16"/>
    <mergeCell ref="B17:D17"/>
    <mergeCell ref="B30:D30"/>
    <mergeCell ref="B31:D31"/>
  </mergeCells>
  <phoneticPr fontId="40"/>
  <dataValidations count="3">
    <dataValidation type="list" allowBlank="1" showInputMessage="1" showErrorMessage="1" sqref="F30:W30">
      <formula1>"N,A,B, "</formula1>
    </dataValidation>
    <dataValidation type="list" allowBlank="1" showInputMessage="1" showErrorMessage="1" sqref="F31:W31">
      <formula1>"P,F, "</formula1>
    </dataValidation>
    <dataValidation type="list" allowBlank="1" showInputMessage="1" showErrorMessage="1" sqref="H10:H13 G27:H29 H15:H26 F10:F29 G10:G25 I10:W29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5"/>
  <sheetViews>
    <sheetView topLeftCell="A10" zoomScale="150" zoomScaleNormal="150" zoomScalePageLayoutView="150" workbookViewId="0">
      <selection activeCell="A26" sqref="A26:XFD26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tr">
        <f>TestCaseList!$F$13</f>
        <v>AD_Function4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TestCaseList!$D$13</f>
        <v>postNewStore(store)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59">
        <v>22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-1.24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174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COUNTIF(F32:HQ32,"P")</f>
        <v>3</v>
      </c>
      <c r="B7" s="253"/>
      <c r="C7" s="254">
        <f>COUNTIF(F32:HQ32,"F")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COUNTIF(E31:HQ31,"N")</f>
        <v>2</v>
      </c>
      <c r="M7" s="44">
        <f>COUNTIF(E31:HQ31,"A")</f>
        <v>1</v>
      </c>
      <c r="N7" s="44">
        <f>COUNTIF(E31:HQ31,"B")</f>
        <v>0</v>
      </c>
      <c r="O7" s="257">
        <f>COUNTA(E9:HT9)</f>
        <v>3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4</v>
      </c>
      <c r="H9" s="107" t="s">
        <v>5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 t="s">
        <v>145</v>
      </c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 t="s">
        <v>97</v>
      </c>
      <c r="E13" s="54"/>
      <c r="F13" s="90" t="s">
        <v>36</v>
      </c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/>
      <c r="C14" s="51"/>
      <c r="D14" s="52" t="s">
        <v>133</v>
      </c>
      <c r="E14" s="163"/>
      <c r="F14" s="90"/>
      <c r="G14" s="90" t="s">
        <v>36</v>
      </c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 t="s">
        <v>203</v>
      </c>
      <c r="E15" s="163"/>
      <c r="F15" s="90"/>
      <c r="G15" s="90"/>
      <c r="H15" s="90" t="s">
        <v>36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</row>
    <row r="16" spans="1:23" ht="13.5" customHeight="1">
      <c r="A16" s="81"/>
      <c r="B16" s="50"/>
      <c r="C16" s="51"/>
      <c r="D16" s="52"/>
      <c r="E16" s="163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</row>
    <row r="17" spans="1:20" ht="13.5" customHeight="1">
      <c r="A17" s="81"/>
      <c r="B17" s="50"/>
      <c r="C17" s="51"/>
      <c r="D17" s="52"/>
      <c r="E17" s="163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1"/>
    </row>
    <row r="18" spans="1:20" ht="13.5" customHeight="1">
      <c r="A18" s="81"/>
      <c r="B18" s="50"/>
      <c r="C18" s="51"/>
      <c r="D18" s="52"/>
      <c r="E18" s="163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</row>
    <row r="19" spans="1:20" ht="13.5" customHeight="1">
      <c r="A19" s="81"/>
      <c r="B19" s="50"/>
      <c r="C19" s="51"/>
      <c r="D19" s="52"/>
      <c r="E19" s="163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0" ht="13.5" customHeight="1">
      <c r="A20" s="81"/>
      <c r="B20" s="50"/>
      <c r="C20" s="51"/>
      <c r="D20" s="52"/>
      <c r="E20" s="163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</row>
    <row r="21" spans="1:20" ht="13.5" customHeight="1">
      <c r="A21" s="81"/>
      <c r="B21" s="50"/>
      <c r="C21" s="51"/>
      <c r="D21" s="52"/>
      <c r="E21" s="163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0" ht="13.5" customHeight="1" thickBot="1">
      <c r="A22" s="81"/>
      <c r="B22" s="56"/>
      <c r="C22" s="57"/>
      <c r="D22" s="58"/>
      <c r="E22" s="59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4"/>
    </row>
    <row r="23" spans="1:20" ht="13.5" customHeight="1" thickTop="1">
      <c r="A23" s="82" t="s">
        <v>94</v>
      </c>
      <c r="B23" s="60" t="s">
        <v>33</v>
      </c>
      <c r="C23" s="61"/>
      <c r="D23" s="62"/>
      <c r="E23" s="63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9"/>
    </row>
    <row r="24" spans="1:20" ht="13.5" customHeight="1">
      <c r="A24" s="83"/>
      <c r="B24" s="67"/>
      <c r="C24" s="95"/>
      <c r="D24" s="65" t="s">
        <v>145</v>
      </c>
      <c r="E24" s="68"/>
      <c r="F24" s="90"/>
      <c r="G24" s="90"/>
      <c r="H24" s="90" t="s">
        <v>36</v>
      </c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1"/>
    </row>
    <row r="25" spans="1:20" ht="13.5" customHeight="1">
      <c r="A25" s="83"/>
      <c r="B25" s="67"/>
      <c r="C25" s="95"/>
      <c r="D25" s="65"/>
      <c r="E25" s="68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0" ht="13.5" customHeight="1">
      <c r="A26" s="83"/>
      <c r="B26" s="67" t="s">
        <v>34</v>
      </c>
      <c r="C26" s="95"/>
      <c r="D26" s="65"/>
      <c r="E26" s="68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0" ht="13.5" customHeight="1">
      <c r="A27" s="83"/>
      <c r="B27" s="67"/>
      <c r="C27" s="95"/>
      <c r="D27" s="65" t="s">
        <v>134</v>
      </c>
      <c r="E27" s="68"/>
      <c r="F27" s="90"/>
      <c r="G27" s="90" t="s">
        <v>36</v>
      </c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0" ht="13.5" customHeight="1">
      <c r="A28" s="83"/>
      <c r="B28" s="67"/>
      <c r="C28" s="95"/>
      <c r="D28" s="65" t="s">
        <v>143</v>
      </c>
      <c r="E28" s="68"/>
      <c r="F28" s="90" t="s">
        <v>36</v>
      </c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0" ht="13.5" customHeight="1">
      <c r="A29" s="83"/>
      <c r="B29" s="67"/>
      <c r="C29" s="95"/>
      <c r="D29" s="65"/>
      <c r="E29" s="6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 ht="13.5" customHeight="1" thickBot="1">
      <c r="A30" s="83"/>
      <c r="B30" s="69"/>
      <c r="C30" s="70"/>
      <c r="D30" s="71"/>
      <c r="E30" s="72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 ht="13.5" customHeight="1" thickTop="1">
      <c r="A31" s="82" t="s">
        <v>95</v>
      </c>
      <c r="B31" s="271" t="s">
        <v>18</v>
      </c>
      <c r="C31" s="271"/>
      <c r="D31" s="271"/>
      <c r="E31" s="162"/>
      <c r="F31" s="98" t="s">
        <v>21</v>
      </c>
      <c r="G31" s="98" t="s">
        <v>19</v>
      </c>
      <c r="H31" s="98" t="s">
        <v>19</v>
      </c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9"/>
    </row>
    <row r="32" spans="1:20" ht="13.5" customHeight="1">
      <c r="A32" s="83"/>
      <c r="B32" s="272" t="s">
        <v>22</v>
      </c>
      <c r="C32" s="272"/>
      <c r="D32" s="272"/>
      <c r="E32" s="74"/>
      <c r="F32" s="100" t="s">
        <v>23</v>
      </c>
      <c r="G32" s="100" t="s">
        <v>23</v>
      </c>
      <c r="H32" s="100" t="s">
        <v>23</v>
      </c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1"/>
    </row>
    <row r="33" spans="1:20" ht="13.5" customHeight="1">
      <c r="A33" s="83"/>
      <c r="B33" s="273" t="s">
        <v>25</v>
      </c>
      <c r="C33" s="273"/>
      <c r="D33" s="273"/>
      <c r="E33" s="68"/>
      <c r="F33" s="75">
        <v>42254</v>
      </c>
      <c r="G33" s="75">
        <v>42254</v>
      </c>
      <c r="H33" s="75">
        <v>42254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6"/>
    </row>
    <row r="34" spans="1:20" ht="11.25" thickBot="1">
      <c r="A34" s="84"/>
      <c r="B34" s="274" t="s">
        <v>26</v>
      </c>
      <c r="C34" s="274"/>
      <c r="D34" s="274"/>
      <c r="E34" s="77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9"/>
    </row>
    <row r="35" spans="1:20" ht="11.25" thickTop="1">
      <c r="A35" s="102"/>
    </row>
  </sheetData>
  <mergeCells count="27">
    <mergeCell ref="A2:B2"/>
    <mergeCell ref="C2:E2"/>
    <mergeCell ref="F2:K2"/>
    <mergeCell ref="L2:T2"/>
    <mergeCell ref="A3:B3"/>
    <mergeCell ref="C3:E3"/>
    <mergeCell ref="F3:K3"/>
    <mergeCell ref="L3:T3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B31:D31"/>
    <mergeCell ref="B32:D32"/>
    <mergeCell ref="B33:D33"/>
    <mergeCell ref="B34:D34"/>
    <mergeCell ref="A7:B7"/>
    <mergeCell ref="C7:E7"/>
  </mergeCells>
  <phoneticPr fontId="40"/>
  <dataValidations count="3">
    <dataValidation type="list" allowBlank="1" showInputMessage="1" showErrorMessage="1" sqref="F31:T31">
      <formula1>"N,A,B, "</formula1>
    </dataValidation>
    <dataValidation type="list" allowBlank="1" showInputMessage="1" showErrorMessage="1" sqref="F32:T32">
      <formula1>"P,F, "</formula1>
    </dataValidation>
    <dataValidation type="list" allowBlank="1" showInputMessage="1" showErrorMessage="1" sqref="F10:T30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zoomScale="150" zoomScaleNormal="150" zoomScalePageLayoutView="150" workbookViewId="0">
      <selection activeCell="D34" sqref="D34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39" t="str">
        <f>TestCaseList!$F$12</f>
        <v>AD_Function3</v>
      </c>
      <c r="D2" s="240"/>
      <c r="E2" s="241"/>
      <c r="F2" s="242" t="s">
        <v>56</v>
      </c>
      <c r="G2" s="242"/>
      <c r="H2" s="242"/>
      <c r="I2" s="242"/>
      <c r="J2" s="242"/>
      <c r="K2" s="242"/>
      <c r="L2" s="243" t="str">
        <f>TestCaseList!$D$12</f>
        <v>addNewUser(user)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59">
        <v>20</v>
      </c>
      <c r="D4" s="260"/>
      <c r="E4" s="43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-1.4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64" t="s">
        <v>132</v>
      </c>
      <c r="D5" s="264"/>
      <c r="E5" s="264"/>
      <c r="F5" s="265"/>
      <c r="G5" s="265"/>
      <c r="H5" s="265"/>
      <c r="I5" s="265"/>
      <c r="J5" s="265"/>
      <c r="K5" s="265"/>
      <c r="L5" s="264"/>
      <c r="M5" s="264"/>
      <c r="N5" s="264"/>
      <c r="O5" s="264"/>
      <c r="P5" s="264"/>
      <c r="Q5" s="264"/>
      <c r="R5" s="264"/>
      <c r="S5" s="264"/>
      <c r="T5" s="264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COUNTIF(F40:HQ40,"P")</f>
        <v>3</v>
      </c>
      <c r="B7" s="253"/>
      <c r="C7" s="254">
        <f>COUNTIF(F40:HQ40,"F")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COUNTIF(E39:HQ39,"N")</f>
        <v>2</v>
      </c>
      <c r="M7" s="44">
        <f>COUNTIF(E39:HQ39,"A")</f>
        <v>1</v>
      </c>
      <c r="N7" s="44">
        <f>COUNTIF(E39:HQ39,"B")</f>
        <v>0</v>
      </c>
      <c r="O7" s="257">
        <f>COUNTA(E9:HT9)</f>
        <v>3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98</v>
      </c>
      <c r="G9" s="107" t="s">
        <v>4</v>
      </c>
      <c r="H9" s="107" t="s">
        <v>5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/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 t="s">
        <v>127</v>
      </c>
      <c r="C13" s="51"/>
      <c r="D13" s="52"/>
      <c r="E13" s="54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/>
      <c r="C14" s="51"/>
      <c r="D14" s="52" t="s">
        <v>128</v>
      </c>
      <c r="E14" s="128"/>
      <c r="F14" s="90" t="s">
        <v>36</v>
      </c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/>
      <c r="C15" s="51"/>
      <c r="D15" s="52" t="s">
        <v>129</v>
      </c>
      <c r="E15" s="128"/>
      <c r="F15" s="90"/>
      <c r="G15" s="90" t="s">
        <v>36</v>
      </c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</row>
    <row r="16" spans="1:23" ht="12.95" customHeight="1">
      <c r="A16" s="81"/>
      <c r="B16" s="50"/>
      <c r="C16" s="51"/>
      <c r="D16" s="52" t="s">
        <v>130</v>
      </c>
      <c r="E16" s="128"/>
      <c r="F16" s="90"/>
      <c r="G16" s="90"/>
      <c r="H16" s="90" t="s">
        <v>36</v>
      </c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</row>
    <row r="17" spans="1:21" ht="13.5" customHeight="1">
      <c r="A17" s="81"/>
      <c r="B17" s="50"/>
      <c r="C17" s="51"/>
      <c r="D17" s="52"/>
      <c r="E17" s="128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1"/>
      <c r="U17" s="92"/>
    </row>
    <row r="18" spans="1:21" ht="13.5" customHeight="1">
      <c r="A18" s="81"/>
      <c r="B18" s="50"/>
      <c r="C18" s="51"/>
      <c r="D18" s="52"/>
      <c r="E18" s="128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92"/>
    </row>
    <row r="19" spans="1:21" ht="13.5" customHeight="1">
      <c r="A19" s="81"/>
      <c r="B19" s="50"/>
      <c r="C19" s="51"/>
      <c r="D19" s="270"/>
      <c r="E19" s="27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1" ht="13.5" customHeight="1">
      <c r="A20" s="81"/>
      <c r="B20" s="50"/>
      <c r="C20" s="51"/>
      <c r="D20" s="52"/>
      <c r="E20" s="128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</row>
    <row r="21" spans="1:21" ht="13.5" customHeight="1">
      <c r="A21" s="81"/>
      <c r="B21" s="50"/>
      <c r="C21" s="51"/>
      <c r="D21" s="52"/>
      <c r="E21" s="128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1" ht="13.5" customHeight="1">
      <c r="A22" s="81"/>
      <c r="B22" s="50"/>
      <c r="C22" s="51"/>
      <c r="D22" s="52"/>
      <c r="E22" s="128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1"/>
    </row>
    <row r="23" spans="1:21" ht="13.5" customHeight="1">
      <c r="A23" s="81"/>
      <c r="B23" s="50"/>
      <c r="C23" s="51"/>
      <c r="D23" s="52"/>
      <c r="E23" s="128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1"/>
    </row>
    <row r="24" spans="1:21" ht="13.5" customHeight="1">
      <c r="A24" s="81"/>
      <c r="B24" s="50"/>
      <c r="C24" s="51"/>
      <c r="D24" s="52"/>
      <c r="E24" s="128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1"/>
    </row>
    <row r="25" spans="1:21" ht="13.5" customHeight="1">
      <c r="A25" s="81"/>
      <c r="B25" s="50"/>
      <c r="C25" s="51"/>
      <c r="D25" s="52"/>
      <c r="E25" s="128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1"/>
    </row>
    <row r="26" spans="1:21" ht="13.5" customHeight="1">
      <c r="A26" s="81"/>
      <c r="B26" s="50"/>
      <c r="C26" s="51"/>
      <c r="D26" s="52"/>
      <c r="E26" s="128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1" ht="13.5" customHeight="1">
      <c r="A27" s="81"/>
      <c r="B27" s="50"/>
      <c r="C27" s="51"/>
      <c r="D27" s="52"/>
      <c r="E27" s="128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1" ht="13.5" customHeight="1">
      <c r="A28" s="81"/>
      <c r="B28" s="50"/>
      <c r="C28" s="51"/>
      <c r="D28" s="52"/>
      <c r="E28" s="128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1" ht="13.5" customHeight="1">
      <c r="A29" s="81"/>
      <c r="B29" s="50"/>
      <c r="C29" s="51"/>
      <c r="D29" s="52"/>
      <c r="E29" s="12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1" ht="13.5" customHeight="1" thickBot="1">
      <c r="A30" s="81"/>
      <c r="B30" s="56"/>
      <c r="C30" s="57"/>
      <c r="D30" s="58"/>
      <c r="E30" s="59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4"/>
    </row>
    <row r="31" spans="1:21" ht="13.5" customHeight="1" thickTop="1">
      <c r="A31" s="82" t="s">
        <v>94</v>
      </c>
      <c r="B31" s="60" t="s">
        <v>33</v>
      </c>
      <c r="C31" s="61"/>
      <c r="D31" s="62"/>
      <c r="E31" s="63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1" ht="13.5" customHeight="1">
      <c r="A32" s="83"/>
      <c r="B32" s="67"/>
      <c r="C32" s="95"/>
      <c r="D32" s="65" t="s">
        <v>144</v>
      </c>
      <c r="E32" s="68"/>
      <c r="F32" s="90"/>
      <c r="G32" s="90"/>
      <c r="H32" s="90" t="s">
        <v>36</v>
      </c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  <row r="33" spans="1:20" ht="13.5" customHeight="1">
      <c r="A33" s="83"/>
      <c r="B33" s="67"/>
      <c r="C33" s="95"/>
      <c r="D33" s="65"/>
      <c r="E33" s="68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1"/>
    </row>
    <row r="34" spans="1:20" ht="13.5" customHeight="1">
      <c r="A34" s="83"/>
      <c r="B34" s="67" t="s">
        <v>34</v>
      </c>
      <c r="C34" s="95"/>
      <c r="D34" s="65"/>
      <c r="E34" s="68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1"/>
    </row>
    <row r="35" spans="1:20" ht="13.5" customHeight="1">
      <c r="A35" s="83"/>
      <c r="B35" s="67"/>
      <c r="C35" s="95"/>
      <c r="D35" s="65" t="s">
        <v>131</v>
      </c>
      <c r="E35" s="68"/>
      <c r="G35" s="90" t="s">
        <v>36</v>
      </c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1"/>
    </row>
    <row r="36" spans="1:20" ht="13.5" customHeight="1">
      <c r="A36" s="83"/>
      <c r="B36" s="67"/>
      <c r="C36" s="95"/>
      <c r="D36" s="65" t="s">
        <v>143</v>
      </c>
      <c r="E36" s="68"/>
      <c r="F36" s="90" t="s">
        <v>36</v>
      </c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1"/>
    </row>
    <row r="37" spans="1:20" ht="13.5" customHeight="1">
      <c r="A37" s="83"/>
      <c r="B37" s="67"/>
      <c r="C37" s="95"/>
      <c r="D37" s="65"/>
      <c r="E37" s="68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1"/>
    </row>
    <row r="38" spans="1:20" ht="13.5" customHeight="1" thickBot="1">
      <c r="A38" s="83"/>
      <c r="B38" s="69"/>
      <c r="C38" s="70"/>
      <c r="D38" s="71"/>
      <c r="E38" s="72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7"/>
    </row>
    <row r="39" spans="1:20" ht="13.5" customHeight="1" thickTop="1">
      <c r="A39" s="82" t="s">
        <v>95</v>
      </c>
      <c r="B39" s="271" t="s">
        <v>18</v>
      </c>
      <c r="C39" s="271"/>
      <c r="D39" s="271"/>
      <c r="E39" s="127"/>
      <c r="F39" s="98" t="s">
        <v>21</v>
      </c>
      <c r="G39" s="98" t="s">
        <v>19</v>
      </c>
      <c r="H39" s="98" t="s">
        <v>19</v>
      </c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9"/>
    </row>
    <row r="40" spans="1:20" ht="13.5" customHeight="1">
      <c r="A40" s="83"/>
      <c r="B40" s="272" t="s">
        <v>22</v>
      </c>
      <c r="C40" s="272"/>
      <c r="D40" s="272"/>
      <c r="E40" s="74"/>
      <c r="F40" s="100" t="s">
        <v>23</v>
      </c>
      <c r="G40" s="100" t="s">
        <v>23</v>
      </c>
      <c r="H40" s="100" t="s">
        <v>23</v>
      </c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1"/>
    </row>
    <row r="41" spans="1:20" ht="13.5" customHeight="1">
      <c r="A41" s="83"/>
      <c r="B41" s="273" t="s">
        <v>25</v>
      </c>
      <c r="C41" s="273"/>
      <c r="D41" s="273"/>
      <c r="E41" s="68"/>
      <c r="F41" s="75">
        <v>42254</v>
      </c>
      <c r="G41" s="75">
        <v>42254</v>
      </c>
      <c r="H41" s="75">
        <v>42254</v>
      </c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>
        <v>3</v>
      </c>
      <c r="T41" s="75"/>
    </row>
    <row r="42" spans="1:20" ht="11.25" thickBot="1">
      <c r="A42" s="84"/>
      <c r="B42" s="274" t="s">
        <v>26</v>
      </c>
      <c r="C42" s="274"/>
      <c r="D42" s="274"/>
      <c r="E42" s="77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9"/>
    </row>
    <row r="43" spans="1:20" ht="11.25" thickTop="1">
      <c r="A43" s="102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T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D19:E19"/>
    <mergeCell ref="B39:D39"/>
    <mergeCell ref="B40:D40"/>
    <mergeCell ref="B41:D41"/>
    <mergeCell ref="B42:D42"/>
  </mergeCells>
  <phoneticPr fontId="40"/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4:H16 F10:T13 I14:I15 J14:T16 F36:F38 G17:T38 F17:F34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6"/>
  <sheetViews>
    <sheetView topLeftCell="A16" zoomScale="150" zoomScaleNormal="150" zoomScalePageLayoutView="150" workbookViewId="0">
      <selection activeCell="L20" sqref="L20"/>
    </sheetView>
  </sheetViews>
  <sheetFormatPr defaultColWidth="8.875" defaultRowHeight="13.5" customHeight="1"/>
  <cols>
    <col min="1" max="1" width="8.125" style="38" customWidth="1"/>
    <col min="2" max="2" width="13.375" style="46" customWidth="1"/>
    <col min="3" max="3" width="10.625" style="38" customWidth="1"/>
    <col min="4" max="4" width="11.375" style="39" customWidth="1"/>
    <col min="5" max="5" width="1.625" style="38" hidden="1" customWidth="1"/>
    <col min="6" max="7" width="2.875" style="38" bestFit="1" customWidth="1"/>
    <col min="8" max="8" width="2.875" style="38" customWidth="1"/>
    <col min="9" max="10" width="2.875" style="38" bestFit="1" customWidth="1"/>
    <col min="11" max="19" width="2.875" style="38" customWidth="1"/>
    <col min="20" max="20" width="2.875" style="38" bestFit="1" customWidth="1"/>
    <col min="21" max="21" width="2.875" style="38" customWidth="1"/>
    <col min="22" max="16384" width="8.875" style="38"/>
  </cols>
  <sheetData>
    <row r="1" spans="1:23" ht="13.5" customHeight="1" thickBot="1">
      <c r="A1" s="36"/>
      <c r="B1" s="37"/>
    </row>
    <row r="2" spans="1:23" ht="13.5" customHeight="1">
      <c r="A2" s="237" t="s">
        <v>84</v>
      </c>
      <c r="B2" s="238"/>
      <c r="C2" s="288" t="str">
        <f>TestCaseList!$F$11</f>
        <v>AD_Function1</v>
      </c>
      <c r="D2" s="289"/>
      <c r="E2" s="290"/>
      <c r="F2" s="242" t="s">
        <v>56</v>
      </c>
      <c r="G2" s="242"/>
      <c r="H2" s="242"/>
      <c r="I2" s="242"/>
      <c r="J2" s="242"/>
      <c r="K2" s="242"/>
      <c r="L2" s="243" t="str">
        <f>TestCaseList!$D$11</f>
        <v>autoPayment(day,hour,minutes)</v>
      </c>
      <c r="M2" s="244"/>
      <c r="N2" s="244"/>
      <c r="O2" s="244"/>
      <c r="P2" s="244"/>
      <c r="Q2" s="244"/>
      <c r="R2" s="244"/>
      <c r="S2" s="244"/>
      <c r="T2" s="245"/>
      <c r="V2" s="40"/>
    </row>
    <row r="3" spans="1:23" ht="13.5" customHeight="1">
      <c r="A3" s="246" t="s">
        <v>85</v>
      </c>
      <c r="B3" s="247"/>
      <c r="C3" s="277" t="s">
        <v>119</v>
      </c>
      <c r="D3" s="278"/>
      <c r="E3" s="279"/>
      <c r="F3" s="251" t="s">
        <v>88</v>
      </c>
      <c r="G3" s="251"/>
      <c r="H3" s="251"/>
      <c r="I3" s="251"/>
      <c r="J3" s="251"/>
      <c r="K3" s="251"/>
      <c r="L3" s="294" t="s">
        <v>119</v>
      </c>
      <c r="M3" s="295"/>
      <c r="N3" s="295"/>
      <c r="O3" s="295"/>
      <c r="P3" s="295"/>
      <c r="Q3" s="295"/>
      <c r="R3" s="295"/>
      <c r="S3" s="295"/>
      <c r="T3" s="296"/>
    </row>
    <row r="4" spans="1:23" ht="13.5" customHeight="1">
      <c r="A4" s="246" t="s">
        <v>86</v>
      </c>
      <c r="B4" s="247"/>
      <c r="C4" s="291">
        <v>80</v>
      </c>
      <c r="D4" s="262"/>
      <c r="E4" s="161"/>
      <c r="F4" s="251" t="s">
        <v>89</v>
      </c>
      <c r="G4" s="251"/>
      <c r="H4" s="251"/>
      <c r="I4" s="251"/>
      <c r="J4" s="251"/>
      <c r="K4" s="251"/>
      <c r="L4" s="261">
        <f xml:space="preserve"> IF(TestCaseList!E6&lt;&gt;"N/A",SUM(C4*TestCaseList!E6/1000,- O7),"N/A")</f>
        <v>-1.5999999999999996</v>
      </c>
      <c r="M4" s="262"/>
      <c r="N4" s="262"/>
      <c r="O4" s="262"/>
      <c r="P4" s="262"/>
      <c r="Q4" s="262"/>
      <c r="R4" s="262"/>
      <c r="S4" s="262"/>
      <c r="T4" s="263"/>
      <c r="V4" s="40"/>
    </row>
    <row r="5" spans="1:23" ht="13.5" customHeight="1">
      <c r="A5" s="246" t="s">
        <v>87</v>
      </c>
      <c r="B5" s="247"/>
      <c r="C5" s="286" t="s">
        <v>173</v>
      </c>
      <c r="D5" s="286"/>
      <c r="E5" s="286"/>
      <c r="F5" s="287"/>
      <c r="G5" s="287"/>
      <c r="H5" s="287"/>
      <c r="I5" s="287"/>
      <c r="J5" s="287"/>
      <c r="K5" s="287"/>
      <c r="L5" s="286"/>
      <c r="M5" s="286"/>
      <c r="N5" s="286"/>
      <c r="O5" s="286"/>
      <c r="P5" s="286"/>
      <c r="Q5" s="286"/>
      <c r="R5" s="286"/>
      <c r="S5" s="286"/>
      <c r="T5" s="286"/>
    </row>
    <row r="6" spans="1:23" ht="13.5" customHeight="1">
      <c r="A6" s="266" t="s">
        <v>90</v>
      </c>
      <c r="B6" s="266"/>
      <c r="C6" s="267" t="s">
        <v>91</v>
      </c>
      <c r="D6" s="267"/>
      <c r="E6" s="267"/>
      <c r="F6" s="267" t="s">
        <v>67</v>
      </c>
      <c r="G6" s="267"/>
      <c r="H6" s="267"/>
      <c r="I6" s="267"/>
      <c r="J6" s="267"/>
      <c r="K6" s="267"/>
      <c r="L6" s="268" t="s">
        <v>29</v>
      </c>
      <c r="M6" s="268"/>
      <c r="N6" s="268"/>
      <c r="O6" s="269" t="s">
        <v>92</v>
      </c>
      <c r="P6" s="269"/>
      <c r="Q6" s="269"/>
      <c r="R6" s="269"/>
      <c r="S6" s="269"/>
      <c r="T6" s="269"/>
      <c r="V6" s="40"/>
    </row>
    <row r="7" spans="1:23" ht="13.5" customHeight="1" thickBot="1">
      <c r="A7" s="252">
        <f>COUNTIF(F33:HQ33,"P")</f>
        <v>8</v>
      </c>
      <c r="B7" s="253"/>
      <c r="C7" s="254">
        <f>COUNTIF(F33:HQ33,"F")</f>
        <v>0</v>
      </c>
      <c r="D7" s="255"/>
      <c r="E7" s="253"/>
      <c r="F7" s="254">
        <f>SUM(O7,- A7,- C7)</f>
        <v>0</v>
      </c>
      <c r="G7" s="255"/>
      <c r="H7" s="255"/>
      <c r="I7" s="255"/>
      <c r="J7" s="255"/>
      <c r="K7" s="256"/>
      <c r="L7" s="44">
        <f>COUNTIF(E32:HQ32,"N")</f>
        <v>4</v>
      </c>
      <c r="M7" s="44">
        <f>COUNTIF(E32:HQ32,"A")</f>
        <v>1</v>
      </c>
      <c r="N7" s="44">
        <f>COUNTIF(E32:HQ32,"B")</f>
        <v>3</v>
      </c>
      <c r="O7" s="257">
        <f>COUNTA(E9:HT9)</f>
        <v>8</v>
      </c>
      <c r="P7" s="255"/>
      <c r="Q7" s="255"/>
      <c r="R7" s="255"/>
      <c r="S7" s="255"/>
      <c r="T7" s="258"/>
      <c r="U7" s="45"/>
    </row>
    <row r="8" spans="1:23" ht="11.25" thickBot="1"/>
    <row r="9" spans="1:23" ht="46.5" customHeight="1" thickTop="1" thickBot="1">
      <c r="A9" s="103"/>
      <c r="B9" s="104"/>
      <c r="C9" s="105"/>
      <c r="D9" s="106"/>
      <c r="E9" s="105"/>
      <c r="F9" s="107" t="s">
        <v>3</v>
      </c>
      <c r="G9" s="107" t="s">
        <v>4</v>
      </c>
      <c r="H9" s="107" t="s">
        <v>5</v>
      </c>
      <c r="I9" s="107" t="s">
        <v>6</v>
      </c>
      <c r="J9" s="107" t="s">
        <v>7</v>
      </c>
      <c r="K9" s="107" t="s">
        <v>8</v>
      </c>
      <c r="L9" s="107" t="s">
        <v>9</v>
      </c>
      <c r="M9" s="107" t="s">
        <v>10</v>
      </c>
      <c r="N9" s="107"/>
      <c r="O9" s="107"/>
      <c r="P9" s="107"/>
      <c r="Q9" s="107"/>
      <c r="R9" s="107"/>
      <c r="S9" s="107"/>
      <c r="T9" s="108"/>
      <c r="U9" s="47"/>
      <c r="V9" s="48"/>
      <c r="W9" s="49"/>
    </row>
    <row r="10" spans="1:23" ht="13.5" customHeight="1">
      <c r="A10" s="80" t="s">
        <v>93</v>
      </c>
      <c r="B10" s="85" t="s">
        <v>30</v>
      </c>
      <c r="C10" s="86"/>
      <c r="D10" s="87"/>
      <c r="E10" s="53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</row>
    <row r="11" spans="1:23" ht="13.5" customHeight="1">
      <c r="A11" s="81"/>
      <c r="B11" s="50"/>
      <c r="C11" s="51"/>
      <c r="D11" s="52"/>
      <c r="E11" s="53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V11" s="40"/>
    </row>
    <row r="12" spans="1:23" ht="13.5" customHeight="1">
      <c r="A12" s="81"/>
      <c r="B12" s="50" t="s">
        <v>120</v>
      </c>
      <c r="C12" s="51"/>
      <c r="D12" s="52"/>
      <c r="E12" s="53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</row>
    <row r="13" spans="1:23" ht="13.5" customHeight="1">
      <c r="A13" s="81"/>
      <c r="B13" s="50"/>
      <c r="C13" s="51"/>
      <c r="D13" s="52" t="s">
        <v>194</v>
      </c>
      <c r="E13" s="54"/>
      <c r="F13" s="90" t="s">
        <v>36</v>
      </c>
      <c r="G13" s="90" t="s">
        <v>36</v>
      </c>
      <c r="H13" s="90" t="s">
        <v>36</v>
      </c>
      <c r="I13" s="90" t="s">
        <v>36</v>
      </c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1"/>
    </row>
    <row r="14" spans="1:23" ht="13.5" customHeight="1">
      <c r="A14" s="81"/>
      <c r="B14" s="50"/>
      <c r="C14" s="51"/>
      <c r="D14" s="52" t="s">
        <v>195</v>
      </c>
      <c r="E14" s="55"/>
      <c r="F14" s="90"/>
      <c r="G14" s="90"/>
      <c r="H14" s="90"/>
      <c r="I14" s="90"/>
      <c r="J14" s="90" t="s">
        <v>36</v>
      </c>
      <c r="K14" s="90" t="s">
        <v>36</v>
      </c>
      <c r="L14" s="90" t="s">
        <v>36</v>
      </c>
      <c r="M14" s="90" t="s">
        <v>36</v>
      </c>
      <c r="N14" s="90"/>
      <c r="O14" s="90"/>
      <c r="P14" s="90"/>
      <c r="Q14" s="90"/>
      <c r="R14" s="90"/>
      <c r="S14" s="90"/>
      <c r="T14" s="91"/>
    </row>
    <row r="15" spans="1:23" ht="13.5" customHeight="1">
      <c r="A15" s="81"/>
      <c r="B15" s="50" t="s">
        <v>121</v>
      </c>
      <c r="C15" s="51"/>
      <c r="D15" s="52"/>
      <c r="E15" s="55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1"/>
    </row>
    <row r="16" spans="1:23" ht="13.5" customHeight="1">
      <c r="A16" s="81"/>
      <c r="B16" s="50"/>
      <c r="C16" s="51"/>
      <c r="D16" s="52" t="s">
        <v>196</v>
      </c>
      <c r="E16" s="55"/>
      <c r="F16" s="90" t="s">
        <v>36</v>
      </c>
      <c r="G16" s="90" t="s">
        <v>36</v>
      </c>
      <c r="I16" s="90"/>
      <c r="J16" s="90" t="s">
        <v>36</v>
      </c>
      <c r="K16" s="90" t="s">
        <v>36</v>
      </c>
      <c r="L16" s="90"/>
      <c r="M16" s="90"/>
      <c r="N16" s="90"/>
      <c r="O16" s="90"/>
      <c r="P16" s="90"/>
      <c r="Q16" s="90"/>
      <c r="R16" s="90"/>
      <c r="S16" s="90"/>
      <c r="T16" s="91"/>
    </row>
    <row r="17" spans="1:21" ht="13.5" customHeight="1">
      <c r="A17" s="81"/>
      <c r="B17" s="50"/>
      <c r="C17" s="51"/>
      <c r="D17" s="52" t="s">
        <v>197</v>
      </c>
      <c r="E17" s="55"/>
      <c r="F17" s="90"/>
      <c r="H17" s="90" t="s">
        <v>36</v>
      </c>
      <c r="I17" s="90" t="s">
        <v>36</v>
      </c>
      <c r="J17" s="90"/>
      <c r="K17" s="90"/>
      <c r="L17" s="90" t="s">
        <v>36</v>
      </c>
      <c r="M17" s="90" t="s">
        <v>36</v>
      </c>
      <c r="N17" s="90"/>
      <c r="O17" s="90"/>
      <c r="P17" s="90"/>
      <c r="Q17" s="90"/>
      <c r="R17" s="90"/>
      <c r="S17" s="90"/>
      <c r="T17" s="91"/>
      <c r="U17" s="92"/>
    </row>
    <row r="18" spans="1:21" ht="13.5" customHeight="1">
      <c r="A18" s="81"/>
      <c r="B18" s="50" t="s">
        <v>200</v>
      </c>
      <c r="C18" s="51"/>
      <c r="D18" s="52"/>
      <c r="E18" s="55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92"/>
    </row>
    <row r="19" spans="1:21" ht="13.5" customHeight="1">
      <c r="A19" s="81"/>
      <c r="B19" s="50"/>
      <c r="C19" s="51"/>
      <c r="D19" s="52" t="s">
        <v>199</v>
      </c>
      <c r="E19" s="52" t="s">
        <v>192</v>
      </c>
      <c r="F19" s="90" t="s">
        <v>36</v>
      </c>
      <c r="H19" s="90" t="s">
        <v>36</v>
      </c>
      <c r="I19" s="90"/>
      <c r="J19" s="90" t="s">
        <v>36</v>
      </c>
      <c r="K19" s="90"/>
      <c r="L19" s="90" t="s">
        <v>36</v>
      </c>
      <c r="M19" s="90"/>
      <c r="N19" s="90"/>
      <c r="O19" s="90"/>
      <c r="P19" s="90"/>
      <c r="Q19" s="90"/>
      <c r="R19" s="90"/>
      <c r="S19" s="90"/>
      <c r="T19" s="91"/>
    </row>
    <row r="20" spans="1:21" ht="13.5" customHeight="1">
      <c r="A20" s="81"/>
      <c r="B20" s="50"/>
      <c r="C20" s="51"/>
      <c r="D20" s="52" t="s">
        <v>198</v>
      </c>
      <c r="E20" s="52" t="s">
        <v>193</v>
      </c>
      <c r="F20" s="90"/>
      <c r="G20" s="90" t="s">
        <v>36</v>
      </c>
      <c r="H20" s="90"/>
      <c r="I20" s="90" t="s">
        <v>36</v>
      </c>
      <c r="J20" s="90"/>
      <c r="K20" s="90" t="s">
        <v>36</v>
      </c>
      <c r="L20" s="90"/>
      <c r="M20" s="90" t="s">
        <v>36</v>
      </c>
      <c r="N20" s="90"/>
      <c r="O20" s="90"/>
      <c r="P20" s="90"/>
      <c r="Q20" s="90"/>
      <c r="R20" s="90"/>
      <c r="S20" s="90"/>
      <c r="T20" s="91"/>
    </row>
    <row r="21" spans="1:21" ht="13.5" customHeight="1">
      <c r="A21" s="81"/>
      <c r="B21" s="50"/>
      <c r="C21" s="51"/>
      <c r="D21" s="52"/>
      <c r="E21" s="55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</row>
    <row r="22" spans="1:21" ht="13.5" customHeight="1" thickBot="1">
      <c r="A22" s="81"/>
      <c r="B22" s="56"/>
      <c r="C22" s="57"/>
      <c r="D22" s="58"/>
      <c r="E22" s="59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4"/>
    </row>
    <row r="23" spans="1:21" ht="13.5" customHeight="1" thickTop="1">
      <c r="A23" s="82" t="s">
        <v>94</v>
      </c>
      <c r="B23" s="202" t="s">
        <v>122</v>
      </c>
      <c r="C23" s="61"/>
      <c r="D23" s="62"/>
      <c r="E23" s="63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9"/>
    </row>
    <row r="24" spans="1:21" ht="13.5" customHeight="1">
      <c r="A24" s="83"/>
      <c r="B24" s="67"/>
      <c r="C24" s="64"/>
      <c r="D24" s="203" t="s">
        <v>125</v>
      </c>
      <c r="E24" s="66"/>
      <c r="F24" s="90" t="s">
        <v>36</v>
      </c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1"/>
    </row>
    <row r="25" spans="1:21" ht="13.5" customHeight="1">
      <c r="A25" s="83"/>
      <c r="B25" s="67"/>
      <c r="C25" s="95"/>
      <c r="D25" s="65" t="s">
        <v>126</v>
      </c>
      <c r="E25" s="68"/>
      <c r="F25" s="90"/>
      <c r="G25" s="90" t="s">
        <v>36</v>
      </c>
      <c r="H25" s="90" t="s">
        <v>36</v>
      </c>
      <c r="I25" s="90" t="s">
        <v>36</v>
      </c>
      <c r="J25" s="90" t="s">
        <v>36</v>
      </c>
      <c r="K25" s="90" t="s">
        <v>36</v>
      </c>
      <c r="L25" s="90" t="s">
        <v>36</v>
      </c>
      <c r="M25" s="90" t="s">
        <v>36</v>
      </c>
      <c r="N25" s="90"/>
      <c r="O25" s="90"/>
      <c r="P25" s="90"/>
      <c r="Q25" s="90"/>
      <c r="R25" s="90"/>
      <c r="S25" s="90"/>
      <c r="T25" s="91"/>
    </row>
    <row r="26" spans="1:21" ht="13.5" customHeight="1">
      <c r="A26" s="83"/>
      <c r="B26" s="204" t="s">
        <v>124</v>
      </c>
      <c r="C26" s="95"/>
      <c r="D26" s="206"/>
      <c r="E26" s="205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  <row r="27" spans="1:21" ht="13.5" customHeight="1">
      <c r="A27" s="83"/>
      <c r="B27" s="67"/>
      <c r="C27" s="95"/>
      <c r="D27" s="203" t="s">
        <v>125</v>
      </c>
      <c r="E27" s="68"/>
      <c r="F27" s="90" t="s">
        <v>36</v>
      </c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</row>
    <row r="28" spans="1:21" ht="13.5" customHeight="1">
      <c r="A28" s="83"/>
      <c r="B28" s="67"/>
      <c r="C28" s="95"/>
      <c r="D28" s="65" t="s">
        <v>126</v>
      </c>
      <c r="E28" s="68"/>
      <c r="F28" s="90"/>
      <c r="G28" s="90" t="s">
        <v>36</v>
      </c>
      <c r="H28" s="90" t="s">
        <v>36</v>
      </c>
      <c r="I28" s="90" t="s">
        <v>36</v>
      </c>
      <c r="J28" s="90" t="s">
        <v>36</v>
      </c>
      <c r="K28" s="90" t="s">
        <v>36</v>
      </c>
      <c r="L28" s="90" t="s">
        <v>36</v>
      </c>
      <c r="M28" s="90" t="s">
        <v>36</v>
      </c>
      <c r="N28" s="90"/>
      <c r="O28" s="90"/>
      <c r="P28" s="90"/>
      <c r="Q28" s="90"/>
      <c r="R28" s="90"/>
      <c r="S28" s="90"/>
      <c r="T28" s="91"/>
    </row>
    <row r="29" spans="1:21" ht="13.5" customHeight="1">
      <c r="A29" s="83"/>
      <c r="B29" s="202" t="s">
        <v>123</v>
      </c>
      <c r="C29" s="95"/>
      <c r="D29" s="65"/>
      <c r="E29" s="6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1" ht="13.5" customHeight="1">
      <c r="A30" s="83"/>
      <c r="B30" s="67"/>
      <c r="C30" s="95"/>
      <c r="D30" s="201" t="s">
        <v>125</v>
      </c>
      <c r="E30" s="68"/>
      <c r="F30" s="90" t="s">
        <v>36</v>
      </c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1" ht="13.5" customHeight="1" thickBot="1">
      <c r="A31" s="83"/>
      <c r="B31" s="69"/>
      <c r="C31" s="70"/>
      <c r="D31" s="71" t="s">
        <v>126</v>
      </c>
      <c r="E31" s="72"/>
      <c r="F31" s="96"/>
      <c r="G31" s="96" t="s">
        <v>36</v>
      </c>
      <c r="H31" s="96" t="s">
        <v>36</v>
      </c>
      <c r="I31" s="96" t="s">
        <v>36</v>
      </c>
      <c r="J31" s="96" t="s">
        <v>36</v>
      </c>
      <c r="K31" s="96" t="s">
        <v>36</v>
      </c>
      <c r="L31" s="96" t="s">
        <v>36</v>
      </c>
      <c r="M31" s="96" t="s">
        <v>36</v>
      </c>
      <c r="N31" s="96"/>
      <c r="O31" s="96"/>
      <c r="P31" s="96"/>
      <c r="Q31" s="96"/>
      <c r="R31" s="96"/>
      <c r="S31" s="96"/>
      <c r="T31" s="97"/>
    </row>
    <row r="32" spans="1:21" ht="13.5" customHeight="1" thickTop="1">
      <c r="A32" s="82" t="s">
        <v>95</v>
      </c>
      <c r="B32" s="271" t="s">
        <v>18</v>
      </c>
      <c r="C32" s="271"/>
      <c r="D32" s="271"/>
      <c r="E32" s="73"/>
      <c r="F32" s="98" t="s">
        <v>19</v>
      </c>
      <c r="G32" s="98" t="s">
        <v>19</v>
      </c>
      <c r="H32" s="98" t="s">
        <v>19</v>
      </c>
      <c r="I32" s="98" t="s">
        <v>19</v>
      </c>
      <c r="J32" s="98" t="s">
        <v>20</v>
      </c>
      <c r="K32" s="98" t="s">
        <v>20</v>
      </c>
      <c r="L32" s="98" t="s">
        <v>20</v>
      </c>
      <c r="M32" s="98" t="s">
        <v>21</v>
      </c>
      <c r="N32" s="98"/>
      <c r="O32" s="98"/>
      <c r="P32" s="98"/>
      <c r="Q32" s="98"/>
      <c r="R32" s="98"/>
      <c r="S32" s="98"/>
      <c r="T32" s="99"/>
    </row>
    <row r="33" spans="1:20" ht="13.5" customHeight="1">
      <c r="A33" s="83"/>
      <c r="B33" s="272" t="s">
        <v>22</v>
      </c>
      <c r="C33" s="272"/>
      <c r="D33" s="272"/>
      <c r="E33" s="74"/>
      <c r="F33" s="100" t="s">
        <v>23</v>
      </c>
      <c r="G33" s="100" t="s">
        <v>23</v>
      </c>
      <c r="H33" s="100" t="s">
        <v>23</v>
      </c>
      <c r="I33" s="100" t="s">
        <v>23</v>
      </c>
      <c r="J33" s="100" t="s">
        <v>23</v>
      </c>
      <c r="K33" s="100" t="s">
        <v>23</v>
      </c>
      <c r="L33" s="100" t="s">
        <v>23</v>
      </c>
      <c r="M33" s="100" t="s">
        <v>23</v>
      </c>
      <c r="N33" s="100"/>
      <c r="O33" s="100"/>
      <c r="P33" s="100"/>
      <c r="Q33" s="100"/>
      <c r="R33" s="100"/>
      <c r="S33" s="100"/>
      <c r="T33" s="101"/>
    </row>
    <row r="34" spans="1:20" ht="13.5" customHeight="1">
      <c r="A34" s="83"/>
      <c r="B34" s="273" t="s">
        <v>25</v>
      </c>
      <c r="C34" s="273"/>
      <c r="D34" s="273"/>
      <c r="E34" s="68"/>
      <c r="F34" s="75">
        <v>42338</v>
      </c>
      <c r="G34" s="75">
        <v>42338</v>
      </c>
      <c r="H34" s="75">
        <v>42338</v>
      </c>
      <c r="I34" s="75">
        <v>42338</v>
      </c>
      <c r="J34" s="75">
        <v>42338</v>
      </c>
      <c r="K34" s="75">
        <v>42338</v>
      </c>
      <c r="L34" s="75">
        <v>42338</v>
      </c>
      <c r="M34" s="75">
        <v>42338</v>
      </c>
      <c r="N34" s="75"/>
      <c r="O34" s="75"/>
      <c r="P34" s="75"/>
      <c r="Q34" s="75"/>
      <c r="R34" s="75"/>
      <c r="S34" s="75"/>
      <c r="T34" s="76"/>
    </row>
    <row r="35" spans="1:20" ht="11.25" thickBot="1">
      <c r="A35" s="84"/>
      <c r="B35" s="274" t="s">
        <v>26</v>
      </c>
      <c r="C35" s="274"/>
      <c r="D35" s="274"/>
      <c r="E35" s="77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</row>
    <row r="36" spans="1:20" ht="11.25" thickTop="1">
      <c r="A36" s="102"/>
    </row>
  </sheetData>
  <mergeCells count="27">
    <mergeCell ref="A2:B2"/>
    <mergeCell ref="C2:E2"/>
    <mergeCell ref="F2:K2"/>
    <mergeCell ref="B33:D33"/>
    <mergeCell ref="F7:K7"/>
    <mergeCell ref="C7:E7"/>
    <mergeCell ref="A7:B7"/>
    <mergeCell ref="A3:B3"/>
    <mergeCell ref="A4:B4"/>
    <mergeCell ref="C4:D4"/>
    <mergeCell ref="B34:D34"/>
    <mergeCell ref="B35:D35"/>
    <mergeCell ref="B32:D32"/>
    <mergeCell ref="C3:E3"/>
    <mergeCell ref="A6:B6"/>
    <mergeCell ref="A5:B5"/>
    <mergeCell ref="C5:T5"/>
    <mergeCell ref="L6:N6"/>
    <mergeCell ref="O7:T7"/>
    <mergeCell ref="O6:T6"/>
    <mergeCell ref="L3:T3"/>
    <mergeCell ref="L2:T2"/>
    <mergeCell ref="C6:E6"/>
    <mergeCell ref="F3:K3"/>
    <mergeCell ref="L4:T4"/>
    <mergeCell ref="F6:K6"/>
    <mergeCell ref="F4:K4"/>
  </mergeCells>
  <phoneticPr fontId="34" type="noConversion"/>
  <dataValidations count="3">
    <dataValidation type="list" allowBlank="1" showInputMessage="1" showErrorMessage="1" sqref="F32:T32">
      <formula1>"N,A,B, "</formula1>
    </dataValidation>
    <dataValidation type="list" allowBlank="1" showInputMessage="1" showErrorMessage="1" sqref="F33:T33">
      <formula1>"P,F, "</formula1>
    </dataValidation>
    <dataValidation type="list" allowBlank="1" showInputMessage="1" showErrorMessage="1" sqref="G18 G10:G16 H10:H15 H17:H20 G20 F10:F20 I10:T20 F21:T31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&amp;L&amp;"Arial,Regular"&amp;10 08j-BM/PM/FSOFT v1/0&amp;C社外秘&amp;R&amp;"Arial,Regular"&amp;10&amp;P/&amp;N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Cover</vt:lpstr>
      <vt:lpstr>TestCaseList</vt:lpstr>
      <vt:lpstr>TestReport</vt:lpstr>
      <vt:lpstr>Template</vt:lpstr>
      <vt:lpstr>AD_Function16</vt:lpstr>
      <vt:lpstr>AD_Function14</vt:lpstr>
      <vt:lpstr>AD_Function13</vt:lpstr>
      <vt:lpstr>AD_Function12</vt:lpstr>
      <vt:lpstr>AD_Function11</vt:lpstr>
      <vt:lpstr>AD_Function10</vt:lpstr>
      <vt:lpstr>AD_Function8</vt:lpstr>
      <vt:lpstr>AD_Function4</vt:lpstr>
      <vt:lpstr>AD_Function3</vt:lpstr>
      <vt:lpstr>AD_Function1</vt:lpstr>
      <vt:lpstr>AD_Function1!Print_Area</vt:lpstr>
      <vt:lpstr>AD_Function10!Print_Area</vt:lpstr>
      <vt:lpstr>AD_Function11!Print_Area</vt:lpstr>
      <vt:lpstr>AD_Function12!Print_Area</vt:lpstr>
      <vt:lpstr>AD_Function13!Print_Area</vt:lpstr>
      <vt:lpstr>AD_Function14!Print_Area</vt:lpstr>
      <vt:lpstr>AD_Function16!Print_Area</vt:lpstr>
      <vt:lpstr>AD_Function3!Print_Area</vt:lpstr>
      <vt:lpstr>AD_Function4!Print_Area</vt:lpstr>
      <vt:lpstr>AD_Function8!Print_Area</vt:lpstr>
      <vt:lpstr>Template!Print_Area</vt:lpstr>
      <vt:lpstr>TestCaseList!Print_Area</vt:lpstr>
      <vt:lpstr>TestReport!Print_Area</vt:lpstr>
      <vt:lpstr>TestCaseList__D_26</vt:lpstr>
    </vt:vector>
  </TitlesOfParts>
  <Company>FPT-Software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Case_JP</dc:title>
  <dc:subject>1/0</dc:subject>
  <dc:creator>Lê Thị Ngọc Phượng</dc:creator>
  <dc:description>Dịch từ bản tiếng Anh sang tiếng Nhật
Lý do:
Phục vụ cho các dự án làm việc với khách hàng Nhật</dc:description>
  <cp:lastModifiedBy>Hoang Nguyen</cp:lastModifiedBy>
  <cp:lastPrinted>2012-08-10T10:31:13Z</cp:lastPrinted>
  <dcterms:created xsi:type="dcterms:W3CDTF">2007-10-09T09:39:48Z</dcterms:created>
  <dcterms:modified xsi:type="dcterms:W3CDTF">2015-12-11T09:06:33Z</dcterms:modified>
  <cp:category>Template</cp:category>
  <cp:contentStatus>20/8/2012</cp:contentStatus>
</cp:coreProperties>
</file>