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oang\Desktop\Final\Sources\Develop\Users\HoangNK\UT\"/>
    </mc:Choice>
  </mc:AlternateContent>
  <bookViews>
    <workbookView xWindow="3780" yWindow="0" windowWidth="25605" windowHeight="16065" tabRatio="713" activeTab="1"/>
  </bookViews>
  <sheets>
    <sheet name="Cover" sheetId="4" r:id="rId1"/>
    <sheet name="TestCaseList" sheetId="5" r:id="rId2"/>
    <sheet name="TestReport" sheetId="6" r:id="rId3"/>
    <sheet name="Template" sheetId="15" r:id="rId4"/>
    <sheet name="AD_Function22" sheetId="44" r:id="rId5"/>
    <sheet name="AD_Function21" sheetId="43" r:id="rId6"/>
    <sheet name="AD_Function20" sheetId="42" r:id="rId7"/>
    <sheet name="AD_Function19" sheetId="41" r:id="rId8"/>
    <sheet name="AD_Function18" sheetId="40" r:id="rId9"/>
    <sheet name="AD_Function17" sheetId="39" r:id="rId10"/>
    <sheet name="AD_Function16" sheetId="38" r:id="rId11"/>
    <sheet name="AD_Function15" sheetId="37" r:id="rId12"/>
    <sheet name="AD_Function14" sheetId="36" r:id="rId13"/>
    <sheet name="AD_Function13" sheetId="34" r:id="rId14"/>
    <sheet name="AD_Function12" sheetId="32" r:id="rId15"/>
    <sheet name="AD_Function11" sheetId="31" r:id="rId16"/>
    <sheet name="AD_Function10" sheetId="30" r:id="rId17"/>
    <sheet name="AD_Function9" sheetId="28" r:id="rId18"/>
    <sheet name="AD_Function8" sheetId="27" r:id="rId19"/>
    <sheet name="AD_Function7" sheetId="26" r:id="rId20"/>
    <sheet name="AD_Function6" sheetId="25" r:id="rId21"/>
    <sheet name="AD_Function5" sheetId="23" r:id="rId22"/>
    <sheet name="AD_Function4" sheetId="21" r:id="rId23"/>
    <sheet name="AD_Function3" sheetId="20" r:id="rId24"/>
    <sheet name="AD_Function2" sheetId="16" r:id="rId25"/>
    <sheet name="AD_Function1" sheetId="7" r:id="rId26"/>
  </sheets>
  <definedNames>
    <definedName name="ACTION" localSheetId="16">#REF!</definedName>
    <definedName name="ACTION" localSheetId="15">#REF!</definedName>
    <definedName name="ACTION" localSheetId="14">#REF!</definedName>
    <definedName name="ACTION" localSheetId="13">#REF!</definedName>
    <definedName name="ACTION" localSheetId="12">#REF!</definedName>
    <definedName name="ACTION" localSheetId="11">#REF!</definedName>
    <definedName name="ACTION" localSheetId="10">#REF!</definedName>
    <definedName name="ACTION" localSheetId="9">#REF!</definedName>
    <definedName name="ACTION" localSheetId="8">#REF!</definedName>
    <definedName name="ACTION" localSheetId="7">#REF!</definedName>
    <definedName name="ACTION" localSheetId="24">#REF!</definedName>
    <definedName name="ACTION" localSheetId="6">#REF!</definedName>
    <definedName name="ACTION" localSheetId="5">#REF!</definedName>
    <definedName name="ACTION" localSheetId="4">#REF!</definedName>
    <definedName name="ACTION" localSheetId="23">#REF!</definedName>
    <definedName name="ACTION" localSheetId="22">#REF!</definedName>
    <definedName name="ACTION" localSheetId="21">#REF!</definedName>
    <definedName name="ACTION" localSheetId="20">#REF!</definedName>
    <definedName name="ACTION" localSheetId="19">#REF!</definedName>
    <definedName name="ACTION" localSheetId="18">#REF!</definedName>
    <definedName name="ACTION" localSheetId="17">#REF!</definedName>
    <definedName name="ACTION" localSheetId="3">#REF!</definedName>
    <definedName name="ACTION">#REF!</definedName>
    <definedName name="_xlnm.Print_Area" localSheetId="25">AD_Function1!$A$1:$T$50</definedName>
    <definedName name="_xlnm.Print_Area" localSheetId="16">AD_Function10!$A$1:$T$54</definedName>
    <definedName name="_xlnm.Print_Area" localSheetId="15">AD_Function11!$A$1:$T$54</definedName>
    <definedName name="_xlnm.Print_Area" localSheetId="14">AD_Function12!$A$1:$T$54</definedName>
    <definedName name="_xlnm.Print_Area" localSheetId="13">AD_Function13!$A$1:$T$53</definedName>
    <definedName name="_xlnm.Print_Area" localSheetId="12">AD_Function14!$A$1:$T$53</definedName>
    <definedName name="_xlnm.Print_Area" localSheetId="11">AD_Function15!$A$1:$T$53</definedName>
    <definedName name="_xlnm.Print_Area" localSheetId="10">AD_Function16!$A$1:$T$53</definedName>
    <definedName name="_xlnm.Print_Area" localSheetId="9">AD_Function17!$A$1:$T$53</definedName>
    <definedName name="_xlnm.Print_Area" localSheetId="8">AD_Function18!$A$1:$T$53</definedName>
    <definedName name="_xlnm.Print_Area" localSheetId="7">AD_Function19!$A$1:$T$53</definedName>
    <definedName name="_xlnm.Print_Area" localSheetId="24">AD_Function2!$A$1:$T$57</definedName>
    <definedName name="_xlnm.Print_Area" localSheetId="6">AD_Function20!$A$1:$T$53</definedName>
    <definedName name="_xlnm.Print_Area" localSheetId="5">AD_Function21!$A$1:$T$53</definedName>
    <definedName name="_xlnm.Print_Area" localSheetId="4">AD_Function22!$A$1:$T$53</definedName>
    <definedName name="_xlnm.Print_Area" localSheetId="23">AD_Function3!$A$1:$T$55</definedName>
    <definedName name="_xlnm.Print_Area" localSheetId="22">AD_Function4!$A$1:$T$56</definedName>
    <definedName name="_xlnm.Print_Area" localSheetId="21">AD_Function5!$A$1:$T$53</definedName>
    <definedName name="_xlnm.Print_Area" localSheetId="20">AD_Function6!$A$1:$T$53</definedName>
    <definedName name="_xlnm.Print_Area" localSheetId="19">AD_Function7!$A$1:$T$54</definedName>
    <definedName name="_xlnm.Print_Area" localSheetId="18">AD_Function8!$A$1:$T$64</definedName>
    <definedName name="_xlnm.Print_Area" localSheetId="17">AD_Function9!$A$1:$T$54</definedName>
    <definedName name="_xlnm.Print_Area" localSheetId="3">Template!$A$1:$T$53</definedName>
    <definedName name="_xlnm.Print_Area" localSheetId="1">TestCaseList!$A$1:$H$40</definedName>
    <definedName name="_xlnm.Print_Area" localSheetId="2">TestReport!$A$1:$I$58</definedName>
    <definedName name="Z_2C0D9096_8D85_462A_A9B5_0B488ADB4269_.wvu.Cols" localSheetId="25" hidden="1">AD_Function1!$E:$E</definedName>
    <definedName name="Z_2C0D9096_8D85_462A_A9B5_0B488ADB4269_.wvu.Cols" localSheetId="16" hidden="1">AD_Function10!$E:$E</definedName>
    <definedName name="Z_2C0D9096_8D85_462A_A9B5_0B488ADB4269_.wvu.Cols" localSheetId="15" hidden="1">AD_Function11!$E:$E</definedName>
    <definedName name="Z_2C0D9096_8D85_462A_A9B5_0B488ADB4269_.wvu.Cols" localSheetId="14" hidden="1">AD_Function12!$E:$E</definedName>
    <definedName name="Z_2C0D9096_8D85_462A_A9B5_0B488ADB4269_.wvu.Cols" localSheetId="13" hidden="1">AD_Function13!$E:$E</definedName>
    <definedName name="Z_2C0D9096_8D85_462A_A9B5_0B488ADB4269_.wvu.Cols" localSheetId="12" hidden="1">AD_Function14!$E:$E</definedName>
    <definedName name="Z_2C0D9096_8D85_462A_A9B5_0B488ADB4269_.wvu.Cols" localSheetId="11" hidden="1">AD_Function15!$E:$E</definedName>
    <definedName name="Z_2C0D9096_8D85_462A_A9B5_0B488ADB4269_.wvu.Cols" localSheetId="10" hidden="1">AD_Function16!$E:$E</definedName>
    <definedName name="Z_2C0D9096_8D85_462A_A9B5_0B488ADB4269_.wvu.Cols" localSheetId="9" hidden="1">AD_Function17!$E:$E</definedName>
    <definedName name="Z_2C0D9096_8D85_462A_A9B5_0B488ADB4269_.wvu.Cols" localSheetId="8" hidden="1">AD_Function18!$E:$E</definedName>
    <definedName name="Z_2C0D9096_8D85_462A_A9B5_0B488ADB4269_.wvu.Cols" localSheetId="7" hidden="1">AD_Function19!$E:$E</definedName>
    <definedName name="Z_2C0D9096_8D85_462A_A9B5_0B488ADB4269_.wvu.Cols" localSheetId="24" hidden="1">AD_Function2!$E:$E</definedName>
    <definedName name="Z_2C0D9096_8D85_462A_A9B5_0B488ADB4269_.wvu.Cols" localSheetId="6" hidden="1">AD_Function20!$E:$E</definedName>
    <definedName name="Z_2C0D9096_8D85_462A_A9B5_0B488ADB4269_.wvu.Cols" localSheetId="5" hidden="1">AD_Function21!$E:$E</definedName>
    <definedName name="Z_2C0D9096_8D85_462A_A9B5_0B488ADB4269_.wvu.Cols" localSheetId="4" hidden="1">AD_Function22!$E:$E</definedName>
    <definedName name="Z_2C0D9096_8D85_462A_A9B5_0B488ADB4269_.wvu.Cols" localSheetId="23" hidden="1">AD_Function3!$E:$E</definedName>
    <definedName name="Z_2C0D9096_8D85_462A_A9B5_0B488ADB4269_.wvu.Cols" localSheetId="22" hidden="1">AD_Function4!$E:$E</definedName>
    <definedName name="Z_2C0D9096_8D85_462A_A9B5_0B488ADB4269_.wvu.Cols" localSheetId="21" hidden="1">AD_Function5!$E:$E</definedName>
    <definedName name="Z_2C0D9096_8D85_462A_A9B5_0B488ADB4269_.wvu.Cols" localSheetId="20" hidden="1">AD_Function6!$E:$E</definedName>
    <definedName name="Z_2C0D9096_8D85_462A_A9B5_0B488ADB4269_.wvu.Cols" localSheetId="19" hidden="1">AD_Function7!$E:$E</definedName>
    <definedName name="Z_2C0D9096_8D85_462A_A9B5_0B488ADB4269_.wvu.Cols" localSheetId="18" hidden="1">AD_Function8!$E:$E</definedName>
    <definedName name="Z_2C0D9096_8D85_462A_A9B5_0B488ADB4269_.wvu.Cols" localSheetId="17" hidden="1">AD_Function9!$E:$E</definedName>
    <definedName name="Z_2C0D9096_8D85_462A_A9B5_0B488ADB4269_.wvu.Cols" localSheetId="3" hidden="1">Template!$E:$E</definedName>
    <definedName name="Z_2C0D9096_8D85_462A_A9B5_0B488ADB4269_.wvu.PrintArea" localSheetId="2" hidden="1">TestReport!$A:$I</definedName>
    <definedName name="Z_6F1DCD5D_5DAC_4817_BF40_2B66F6F593E6_.wvu.Cols" localSheetId="25" hidden="1">AD_Function1!$E:$E</definedName>
    <definedName name="Z_6F1DCD5D_5DAC_4817_BF40_2B66F6F593E6_.wvu.Cols" localSheetId="16" hidden="1">AD_Function10!$E:$E</definedName>
    <definedName name="Z_6F1DCD5D_5DAC_4817_BF40_2B66F6F593E6_.wvu.Cols" localSheetId="15" hidden="1">AD_Function11!$E:$E</definedName>
    <definedName name="Z_6F1DCD5D_5DAC_4817_BF40_2B66F6F593E6_.wvu.Cols" localSheetId="14" hidden="1">AD_Function12!$E:$E</definedName>
    <definedName name="Z_6F1DCD5D_5DAC_4817_BF40_2B66F6F593E6_.wvu.Cols" localSheetId="13" hidden="1">AD_Function13!$E:$E</definedName>
    <definedName name="Z_6F1DCD5D_5DAC_4817_BF40_2B66F6F593E6_.wvu.Cols" localSheetId="12" hidden="1">AD_Function14!$E:$E</definedName>
    <definedName name="Z_6F1DCD5D_5DAC_4817_BF40_2B66F6F593E6_.wvu.Cols" localSheetId="11" hidden="1">AD_Function15!$E:$E</definedName>
    <definedName name="Z_6F1DCD5D_5DAC_4817_BF40_2B66F6F593E6_.wvu.Cols" localSheetId="10" hidden="1">AD_Function16!$E:$E</definedName>
    <definedName name="Z_6F1DCD5D_5DAC_4817_BF40_2B66F6F593E6_.wvu.Cols" localSheetId="9" hidden="1">AD_Function17!$E:$E</definedName>
    <definedName name="Z_6F1DCD5D_5DAC_4817_BF40_2B66F6F593E6_.wvu.Cols" localSheetId="8" hidden="1">AD_Function18!$E:$E</definedName>
    <definedName name="Z_6F1DCD5D_5DAC_4817_BF40_2B66F6F593E6_.wvu.Cols" localSheetId="7" hidden="1">AD_Function19!$E:$E</definedName>
    <definedName name="Z_6F1DCD5D_5DAC_4817_BF40_2B66F6F593E6_.wvu.Cols" localSheetId="24" hidden="1">AD_Function2!$E:$E</definedName>
    <definedName name="Z_6F1DCD5D_5DAC_4817_BF40_2B66F6F593E6_.wvu.Cols" localSheetId="6" hidden="1">AD_Function20!$E:$E</definedName>
    <definedName name="Z_6F1DCD5D_5DAC_4817_BF40_2B66F6F593E6_.wvu.Cols" localSheetId="5" hidden="1">AD_Function21!$E:$E</definedName>
    <definedName name="Z_6F1DCD5D_5DAC_4817_BF40_2B66F6F593E6_.wvu.Cols" localSheetId="4" hidden="1">AD_Function22!$E:$E</definedName>
    <definedName name="Z_6F1DCD5D_5DAC_4817_BF40_2B66F6F593E6_.wvu.Cols" localSheetId="23" hidden="1">AD_Function3!$E:$E</definedName>
    <definedName name="Z_6F1DCD5D_5DAC_4817_BF40_2B66F6F593E6_.wvu.Cols" localSheetId="22" hidden="1">AD_Function4!$E:$E</definedName>
    <definedName name="Z_6F1DCD5D_5DAC_4817_BF40_2B66F6F593E6_.wvu.Cols" localSheetId="21" hidden="1">AD_Function5!$E:$E</definedName>
    <definedName name="Z_6F1DCD5D_5DAC_4817_BF40_2B66F6F593E6_.wvu.Cols" localSheetId="20" hidden="1">AD_Function6!$E:$E</definedName>
    <definedName name="Z_6F1DCD5D_5DAC_4817_BF40_2B66F6F593E6_.wvu.Cols" localSheetId="19" hidden="1">AD_Function7!$E:$E</definedName>
    <definedName name="Z_6F1DCD5D_5DAC_4817_BF40_2B66F6F593E6_.wvu.Cols" localSheetId="18" hidden="1">AD_Function8!$E:$E</definedName>
    <definedName name="Z_6F1DCD5D_5DAC_4817_BF40_2B66F6F593E6_.wvu.Cols" localSheetId="17" hidden="1">AD_Function9!$E:$E</definedName>
    <definedName name="Z_6F1DCD5D_5DAC_4817_BF40_2B66F6F593E6_.wvu.Cols" localSheetId="3" hidden="1">Template!$E:$E</definedName>
    <definedName name="Z_6F1DCD5D_5DAC_4817_BF40_2B66F6F593E6_.wvu.PrintArea" localSheetId="2" hidden="1">TestReport!$A:$I</definedName>
    <definedName name="Z_BE54E0AD_3725_4423_92D7_4F1C045BE1BC_.wvu.Cols" localSheetId="25" hidden="1">AD_Function1!$E:$E</definedName>
    <definedName name="Z_BE54E0AD_3725_4423_92D7_4F1C045BE1BC_.wvu.Cols" localSheetId="16" hidden="1">AD_Function10!$E:$E</definedName>
    <definedName name="Z_BE54E0AD_3725_4423_92D7_4F1C045BE1BC_.wvu.Cols" localSheetId="15" hidden="1">AD_Function11!$E:$E</definedName>
    <definedName name="Z_BE54E0AD_3725_4423_92D7_4F1C045BE1BC_.wvu.Cols" localSheetId="14" hidden="1">AD_Function12!$E:$E</definedName>
    <definedName name="Z_BE54E0AD_3725_4423_92D7_4F1C045BE1BC_.wvu.Cols" localSheetId="13" hidden="1">AD_Function13!$E:$E</definedName>
    <definedName name="Z_BE54E0AD_3725_4423_92D7_4F1C045BE1BC_.wvu.Cols" localSheetId="12" hidden="1">AD_Function14!$E:$E</definedName>
    <definedName name="Z_BE54E0AD_3725_4423_92D7_4F1C045BE1BC_.wvu.Cols" localSheetId="11" hidden="1">AD_Function15!$E:$E</definedName>
    <definedName name="Z_BE54E0AD_3725_4423_92D7_4F1C045BE1BC_.wvu.Cols" localSheetId="10" hidden="1">AD_Function16!$E:$E</definedName>
    <definedName name="Z_BE54E0AD_3725_4423_92D7_4F1C045BE1BC_.wvu.Cols" localSheetId="9" hidden="1">AD_Function17!$E:$E</definedName>
    <definedName name="Z_BE54E0AD_3725_4423_92D7_4F1C045BE1BC_.wvu.Cols" localSheetId="8" hidden="1">AD_Function18!$E:$E</definedName>
    <definedName name="Z_BE54E0AD_3725_4423_92D7_4F1C045BE1BC_.wvu.Cols" localSheetId="7" hidden="1">AD_Function19!$E:$E</definedName>
    <definedName name="Z_BE54E0AD_3725_4423_92D7_4F1C045BE1BC_.wvu.Cols" localSheetId="24" hidden="1">AD_Function2!$E:$E</definedName>
    <definedName name="Z_BE54E0AD_3725_4423_92D7_4F1C045BE1BC_.wvu.Cols" localSheetId="6" hidden="1">AD_Function20!$E:$E</definedName>
    <definedName name="Z_BE54E0AD_3725_4423_92D7_4F1C045BE1BC_.wvu.Cols" localSheetId="5" hidden="1">AD_Function21!$E:$E</definedName>
    <definedName name="Z_BE54E0AD_3725_4423_92D7_4F1C045BE1BC_.wvu.Cols" localSheetId="4" hidden="1">AD_Function22!$E:$E</definedName>
    <definedName name="Z_BE54E0AD_3725_4423_92D7_4F1C045BE1BC_.wvu.Cols" localSheetId="23" hidden="1">AD_Function3!$E:$E</definedName>
    <definedName name="Z_BE54E0AD_3725_4423_92D7_4F1C045BE1BC_.wvu.Cols" localSheetId="22" hidden="1">AD_Function4!$E:$E</definedName>
    <definedName name="Z_BE54E0AD_3725_4423_92D7_4F1C045BE1BC_.wvu.Cols" localSheetId="21" hidden="1">AD_Function5!$E:$E</definedName>
    <definedName name="Z_BE54E0AD_3725_4423_92D7_4F1C045BE1BC_.wvu.Cols" localSheetId="20" hidden="1">AD_Function6!$E:$E</definedName>
    <definedName name="Z_BE54E0AD_3725_4423_92D7_4F1C045BE1BC_.wvu.Cols" localSheetId="19" hidden="1">AD_Function7!$E:$E</definedName>
    <definedName name="Z_BE54E0AD_3725_4423_92D7_4F1C045BE1BC_.wvu.Cols" localSheetId="18" hidden="1">AD_Function8!$E:$E</definedName>
    <definedName name="Z_BE54E0AD_3725_4423_92D7_4F1C045BE1BC_.wvu.Cols" localSheetId="17" hidden="1">AD_Function9!$E:$E</definedName>
    <definedName name="Z_BE54E0AD_3725_4423_92D7_4F1C045BE1BC_.wvu.Cols" localSheetId="3" hidden="1">Template!$E:$E</definedName>
    <definedName name="Z_BE54E0AD_3725_4423_92D7_4F1C045BE1BC_.wvu.PrintArea" localSheetId="2" hidden="1">TestReport!$A:$I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7" l="1"/>
  <c r="L4" i="7"/>
  <c r="O7" i="44"/>
  <c r="N7" i="44"/>
  <c r="M7" i="44"/>
  <c r="L7" i="44"/>
  <c r="A7" i="44"/>
  <c r="C7" i="44"/>
  <c r="F7" i="44"/>
  <c r="L4" i="44"/>
  <c r="L2" i="44"/>
  <c r="C2" i="44"/>
  <c r="O7" i="43"/>
  <c r="N7" i="43"/>
  <c r="M7" i="43"/>
  <c r="L7" i="43"/>
  <c r="A7" i="43"/>
  <c r="C7" i="43"/>
  <c r="F7" i="43"/>
  <c r="L4" i="43"/>
  <c r="L2" i="43"/>
  <c r="C2" i="43"/>
  <c r="O7" i="42"/>
  <c r="N7" i="42"/>
  <c r="M7" i="42"/>
  <c r="L7" i="42"/>
  <c r="A7" i="42"/>
  <c r="C7" i="42"/>
  <c r="F7" i="42"/>
  <c r="L4" i="42"/>
  <c r="L2" i="42"/>
  <c r="C2" i="42"/>
  <c r="O7" i="41"/>
  <c r="N7" i="41"/>
  <c r="M7" i="41"/>
  <c r="L7" i="41"/>
  <c r="A7" i="41"/>
  <c r="C7" i="41"/>
  <c r="F7" i="41"/>
  <c r="L4" i="41"/>
  <c r="L2" i="41"/>
  <c r="C2" i="41"/>
  <c r="O7" i="40"/>
  <c r="N7" i="40"/>
  <c r="M7" i="40"/>
  <c r="L7" i="40"/>
  <c r="A7" i="40"/>
  <c r="C7" i="40"/>
  <c r="F7" i="40"/>
  <c r="L4" i="40"/>
  <c r="L2" i="40"/>
  <c r="C2" i="40"/>
  <c r="O7" i="39"/>
  <c r="N7" i="39"/>
  <c r="M7" i="39"/>
  <c r="L7" i="39"/>
  <c r="A7" i="39"/>
  <c r="C7" i="39"/>
  <c r="F7" i="39"/>
  <c r="L4" i="39"/>
  <c r="L2" i="39"/>
  <c r="C2" i="39"/>
  <c r="O7" i="38"/>
  <c r="N7" i="38"/>
  <c r="M7" i="38"/>
  <c r="L7" i="38"/>
  <c r="A7" i="38"/>
  <c r="C7" i="38"/>
  <c r="F7" i="38"/>
  <c r="L4" i="38"/>
  <c r="L2" i="38"/>
  <c r="C2" i="38"/>
  <c r="O7" i="37"/>
  <c r="N7" i="37"/>
  <c r="M7" i="37"/>
  <c r="L7" i="37"/>
  <c r="A7" i="37"/>
  <c r="C7" i="37"/>
  <c r="F7" i="37"/>
  <c r="L4" i="37"/>
  <c r="L2" i="37"/>
  <c r="C2" i="37"/>
  <c r="O7" i="36"/>
  <c r="N7" i="36"/>
  <c r="M7" i="36"/>
  <c r="L7" i="36"/>
  <c r="A7" i="36"/>
  <c r="C7" i="36"/>
  <c r="F7" i="36"/>
  <c r="L4" i="36"/>
  <c r="L2" i="36"/>
  <c r="C2" i="36"/>
  <c r="B5" i="6"/>
  <c r="B6" i="6"/>
  <c r="O7" i="34"/>
  <c r="I24" i="6"/>
  <c r="N7" i="34"/>
  <c r="H24" i="6"/>
  <c r="M7" i="34"/>
  <c r="G24" i="6"/>
  <c r="L7" i="34"/>
  <c r="F24" i="6"/>
  <c r="A7" i="34"/>
  <c r="C7" i="34"/>
  <c r="F7" i="34"/>
  <c r="E24" i="6"/>
  <c r="D24" i="6"/>
  <c r="C24" i="6"/>
  <c r="L2" i="34"/>
  <c r="L4" i="34"/>
  <c r="C2" i="34"/>
  <c r="O7" i="32"/>
  <c r="I23" i="6"/>
  <c r="N7" i="32"/>
  <c r="H23" i="6"/>
  <c r="M7" i="32"/>
  <c r="G23" i="6"/>
  <c r="L7" i="32"/>
  <c r="F23" i="6"/>
  <c r="A7" i="32"/>
  <c r="C7" i="32"/>
  <c r="F7" i="32"/>
  <c r="E23" i="6"/>
  <c r="D23" i="6"/>
  <c r="C23" i="6"/>
  <c r="L2" i="32"/>
  <c r="L4" i="32"/>
  <c r="C2" i="32"/>
  <c r="O7" i="31"/>
  <c r="I22" i="6"/>
  <c r="N7" i="31"/>
  <c r="H22" i="6"/>
  <c r="M7" i="31"/>
  <c r="G22" i="6"/>
  <c r="L7" i="31"/>
  <c r="F22" i="6"/>
  <c r="A7" i="31"/>
  <c r="C7" i="31"/>
  <c r="F7" i="31"/>
  <c r="E22" i="6"/>
  <c r="D22" i="6"/>
  <c r="C22" i="6"/>
  <c r="L2" i="31"/>
  <c r="L4" i="31"/>
  <c r="C2" i="31"/>
  <c r="O7" i="30"/>
  <c r="I21" i="6"/>
  <c r="N7" i="30"/>
  <c r="H21" i="6"/>
  <c r="M7" i="30"/>
  <c r="G21" i="6"/>
  <c r="L7" i="30"/>
  <c r="F21" i="6"/>
  <c r="A7" i="30"/>
  <c r="C7" i="30"/>
  <c r="F7" i="30"/>
  <c r="E21" i="6"/>
  <c r="D21" i="6"/>
  <c r="C21" i="6"/>
  <c r="L2" i="30"/>
  <c r="L4" i="30"/>
  <c r="C2" i="30"/>
  <c r="O7" i="28"/>
  <c r="I20" i="6"/>
  <c r="N7" i="28"/>
  <c r="H20" i="6"/>
  <c r="M7" i="28"/>
  <c r="G20" i="6"/>
  <c r="L7" i="28"/>
  <c r="F20" i="6"/>
  <c r="A7" i="28"/>
  <c r="C7" i="28"/>
  <c r="F7" i="28"/>
  <c r="E20" i="6"/>
  <c r="D20" i="6"/>
  <c r="C20" i="6"/>
  <c r="L2" i="28"/>
  <c r="L4" i="28"/>
  <c r="C2" i="28"/>
  <c r="O7" i="27"/>
  <c r="I19" i="6"/>
  <c r="N7" i="27"/>
  <c r="H19" i="6"/>
  <c r="M7" i="27"/>
  <c r="G19" i="6"/>
  <c r="L7" i="27"/>
  <c r="F19" i="6"/>
  <c r="A7" i="27"/>
  <c r="C7" i="27"/>
  <c r="F7" i="27"/>
  <c r="E19" i="6"/>
  <c r="D19" i="6"/>
  <c r="C19" i="6"/>
  <c r="L2" i="27"/>
  <c r="L4" i="27"/>
  <c r="C2" i="27"/>
  <c r="O7" i="26"/>
  <c r="I18" i="6"/>
  <c r="N7" i="26"/>
  <c r="H18" i="6"/>
  <c r="M7" i="26"/>
  <c r="G18" i="6"/>
  <c r="L7" i="26"/>
  <c r="F18" i="6"/>
  <c r="A7" i="26"/>
  <c r="C7" i="26"/>
  <c r="F7" i="26"/>
  <c r="E18" i="6"/>
  <c r="D18" i="6"/>
  <c r="C18" i="6"/>
  <c r="L2" i="26"/>
  <c r="L4" i="26"/>
  <c r="C2" i="26"/>
  <c r="O7" i="25"/>
  <c r="I17" i="6"/>
  <c r="N7" i="25"/>
  <c r="H17" i="6"/>
  <c r="M7" i="25"/>
  <c r="G17" i="6"/>
  <c r="L7" i="25"/>
  <c r="F17" i="6"/>
  <c r="A7" i="25"/>
  <c r="C7" i="25"/>
  <c r="F7" i="25"/>
  <c r="E17" i="6"/>
  <c r="D17" i="6"/>
  <c r="C17" i="6"/>
  <c r="L2" i="25"/>
  <c r="L4" i="25"/>
  <c r="C2" i="25"/>
  <c r="O7" i="23"/>
  <c r="I16" i="6"/>
  <c r="N7" i="23"/>
  <c r="H16" i="6"/>
  <c r="M7" i="23"/>
  <c r="G16" i="6"/>
  <c r="L7" i="23"/>
  <c r="F16" i="6"/>
  <c r="A7" i="23"/>
  <c r="C7" i="23"/>
  <c r="F7" i="23"/>
  <c r="E16" i="6"/>
  <c r="D16" i="6"/>
  <c r="C16" i="6"/>
  <c r="O7" i="21"/>
  <c r="I15" i="6"/>
  <c r="N7" i="21"/>
  <c r="H15" i="6"/>
  <c r="M7" i="21"/>
  <c r="G15" i="6"/>
  <c r="L7" i="21"/>
  <c r="F15" i="6"/>
  <c r="A7" i="21"/>
  <c r="C7" i="21"/>
  <c r="F7" i="21"/>
  <c r="E15" i="6"/>
  <c r="D15" i="6"/>
  <c r="C15" i="6"/>
  <c r="L2" i="23"/>
  <c r="L4" i="23"/>
  <c r="C2" i="23"/>
  <c r="L2" i="21"/>
  <c r="L4" i="21"/>
  <c r="C2" i="21"/>
  <c r="O7" i="20"/>
  <c r="I14" i="6"/>
  <c r="G14" i="6"/>
  <c r="N7" i="20"/>
  <c r="H14" i="6"/>
  <c r="L7" i="20"/>
  <c r="F14" i="6"/>
  <c r="A7" i="20"/>
  <c r="C7" i="20"/>
  <c r="F7" i="20"/>
  <c r="E14" i="6"/>
  <c r="M7" i="20"/>
  <c r="D14" i="6"/>
  <c r="C14" i="6"/>
  <c r="L2" i="20"/>
  <c r="L4" i="20"/>
  <c r="C2" i="20"/>
  <c r="O7" i="16"/>
  <c r="I13" i="6"/>
  <c r="N7" i="16"/>
  <c r="H13" i="6"/>
  <c r="M7" i="16"/>
  <c r="G13" i="6"/>
  <c r="L7" i="16"/>
  <c r="F13" i="6"/>
  <c r="A7" i="16"/>
  <c r="C7" i="16"/>
  <c r="F7" i="16"/>
  <c r="E13" i="6"/>
  <c r="D13" i="6"/>
  <c r="C13" i="6"/>
  <c r="L2" i="16"/>
  <c r="L2" i="7"/>
  <c r="L4" i="16"/>
  <c r="C2" i="16"/>
  <c r="O7" i="15"/>
  <c r="N7" i="15"/>
  <c r="M7" i="15"/>
  <c r="L7" i="15"/>
  <c r="A7" i="15"/>
  <c r="C7" i="15"/>
  <c r="F7" i="15"/>
  <c r="L4" i="15"/>
  <c r="L2" i="15"/>
  <c r="C2" i="15"/>
  <c r="N7" i="7"/>
  <c r="M7" i="7"/>
  <c r="L7" i="7"/>
  <c r="C7" i="7"/>
  <c r="A7" i="7"/>
  <c r="C12" i="6"/>
  <c r="H12" i="6"/>
  <c r="H34" i="6"/>
  <c r="I12" i="6"/>
  <c r="G12" i="6"/>
  <c r="G34" i="6"/>
  <c r="F12" i="6"/>
  <c r="F34" i="6"/>
  <c r="C34" i="6"/>
  <c r="E4" i="5"/>
  <c r="E5" i="5"/>
  <c r="B4" i="6"/>
  <c r="D12" i="6"/>
  <c r="F7" i="7"/>
  <c r="E12" i="6"/>
  <c r="E34" i="6"/>
  <c r="D34" i="6"/>
  <c r="I34" i="6"/>
  <c r="D39" i="6"/>
  <c r="D40" i="6"/>
  <c r="D37" i="6"/>
  <c r="D36" i="6"/>
  <c r="D38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9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0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9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<sst xmlns="http://schemas.openxmlformats.org/spreadsheetml/2006/main" count="1541" uniqueCount="267">
  <si>
    <t>*A,D,M</t>
  </si>
  <si>
    <t>No</t>
  </si>
  <si>
    <r>
      <rPr>
        <sz val="10"/>
        <rFont val="Arial Unicode MS"/>
        <family val="2"/>
      </rPr>
      <t>%</t>
    </r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</si>
  <si>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</si>
  <si>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</si>
  <si>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</si>
  <si>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</si>
  <si>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</si>
  <si>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</si>
  <si>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</si>
  <si>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</si>
  <si>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</si>
  <si>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</si>
  <si>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</si>
  <si>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</si>
  <si>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</si>
  <si>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</si>
  <si>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</si>
  <si>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</si>
  <si>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</si>
  <si>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</si>
  <si>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</si>
  <si>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</si>
  <si>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</si>
  <si>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</si>
  <si>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</si>
  <si>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</si>
  <si>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</si>
  <si>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>&lt;Brief description about requirements which are tested in this function&gt;</t>
  </si>
  <si>
    <t>N/A/B</t>
  </si>
  <si>
    <t xml:space="preserve">Precondition </t>
  </si>
  <si>
    <t>Input1</t>
  </si>
  <si>
    <t>Input2</t>
  </si>
  <si>
    <t>Return</t>
  </si>
  <si>
    <t>Exception</t>
  </si>
  <si>
    <t>Log message</t>
  </si>
  <si>
    <t>O</t>
  </si>
  <si>
    <t>Function code</t>
  </si>
  <si>
    <t>Project Code:</t>
    <phoneticPr fontId="0" type="noConversion"/>
  </si>
  <si>
    <t>Creator</t>
  </si>
  <si>
    <t>Project Name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</si>
  <si>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</si>
  <si>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</si>
  <si>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</si>
  <si>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</si>
  <si>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</si>
  <si>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</si>
  <si>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</si>
  <si>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</si>
  <si>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Change description</t>
  </si>
  <si>
    <t>Reference</t>
  </si>
  <si>
    <t>UT TEST CASE</t>
    <phoneticPr fontId="0" type="noConversion"/>
  </si>
  <si>
    <t>TEST CASE LIST</t>
  </si>
  <si>
    <t>Project Name:</t>
    <phoneticPr fontId="0" type="noConversion"/>
  </si>
  <si>
    <t>Standard number of TC/KLOC:</t>
    <phoneticPr fontId="0" type="noConversion"/>
  </si>
  <si>
    <t>Test Environment Setup Description:</t>
    <phoneticPr fontId="0" type="noConversion"/>
  </si>
  <si>
    <t>Function Name</t>
  </si>
  <si>
    <t>Requirement Name</t>
    <phoneticPr fontId="0" type="noConversion"/>
  </si>
  <si>
    <t>Class</t>
    <phoneticPr fontId="0" type="noConversion"/>
  </si>
  <si>
    <t>Sheet Name</t>
    <phoneticPr fontId="0" type="noConversion"/>
  </si>
  <si>
    <t>Description</t>
    <phoneticPr fontId="0" type="noConversion"/>
  </si>
  <si>
    <t>Pre-condition</t>
    <phoneticPr fontId="0" type="noConversion"/>
  </si>
  <si>
    <t>Function Code</t>
    <phoneticPr fontId="0" type="noConversion"/>
  </si>
  <si>
    <t>UNIT TEST REPORT</t>
    <phoneticPr fontId="0" type="noConversion"/>
  </si>
  <si>
    <t>Notes</t>
  </si>
  <si>
    <t>Pass</t>
  </si>
  <si>
    <t>Fail</t>
  </si>
  <si>
    <t>Untested</t>
  </si>
  <si>
    <t>Number of  test cases</t>
  </si>
  <si>
    <t>Sub total</t>
    <phoneticPr fontId="0" type="noConversion"/>
  </si>
  <si>
    <t>Test coverage</t>
    <phoneticPr fontId="0" type="noConversion"/>
  </si>
  <si>
    <t>Test successful coverage</t>
    <phoneticPr fontId="0" type="noConversion"/>
  </si>
  <si>
    <t>Normal cases</t>
    <phoneticPr fontId="0" type="noConversion"/>
  </si>
  <si>
    <t>Boundary cases</t>
    <phoneticPr fontId="0" type="noConversion"/>
  </si>
  <si>
    <t>Abnormal cases</t>
    <phoneticPr fontId="0" type="noConversion"/>
  </si>
  <si>
    <t>Anki Pan application</t>
    <phoneticPr fontId="0" type="noConversion"/>
  </si>
  <si>
    <t>AKP</t>
    <phoneticPr fontId="0" type="noConversion"/>
  </si>
  <si>
    <t>Bui Hong Nhung</t>
    <phoneticPr fontId="0" type="noConversion"/>
  </si>
  <si>
    <t>Vu Hong Thai</t>
    <phoneticPr fontId="0" type="noConversion"/>
  </si>
  <si>
    <t>ver1.0</t>
    <phoneticPr fontId="0" type="noConversion"/>
  </si>
  <si>
    <t>1.0</t>
    <phoneticPr fontId="0" type="noConversion"/>
  </si>
  <si>
    <t>A</t>
    <phoneticPr fontId="0" type="noConversion"/>
  </si>
  <si>
    <t>AKPImageProcessor</t>
    <phoneticPr fontId="0" type="noConversion"/>
  </si>
  <si>
    <t>Create UT test case for functions of AKPImageProcessor ver1.0</t>
    <phoneticPr fontId="0" type="noConversion"/>
  </si>
  <si>
    <t>Function code</t>
    <phoneticPr fontId="34" type="noConversion"/>
  </si>
  <si>
    <t>Creator</t>
    <phoneticPr fontId="34" type="noConversion"/>
  </si>
  <si>
    <t>Lines of code</t>
    <phoneticPr fontId="34" type="noConversion"/>
  </si>
  <si>
    <t>Test requirement</t>
    <phoneticPr fontId="34" type="noConversion"/>
  </si>
  <si>
    <t>Bui Hong Nhung</t>
    <phoneticPr fontId="34" type="noConversion"/>
  </si>
  <si>
    <t>Executed By</t>
  </si>
  <si>
    <t>Lack of test cases</t>
  </si>
  <si>
    <t>Passed</t>
  </si>
  <si>
    <t>Failed</t>
  </si>
  <si>
    <t>Total Test Cases</t>
  </si>
  <si>
    <t>Esclipse</t>
    <phoneticPr fontId="0" type="noConversion"/>
  </si>
  <si>
    <t>Condition</t>
    <phoneticPr fontId="34" type="noConversion"/>
  </si>
  <si>
    <t>Confirm</t>
    <phoneticPr fontId="34" type="noConversion"/>
  </si>
  <si>
    <t>Result</t>
    <phoneticPr fontId="34" type="noConversion"/>
  </si>
  <si>
    <t>Input 1</t>
    <phoneticPr fontId="34" type="noConversion"/>
  </si>
  <si>
    <t>null</t>
    <phoneticPr fontId="34" type="noConversion"/>
  </si>
  <si>
    <t>Function</t>
    <phoneticPr fontId="0" type="noConversion"/>
  </si>
  <si>
    <t>Input 2</t>
    <phoneticPr fontId="40"/>
  </si>
  <si>
    <t>null</t>
    <phoneticPr fontId="40"/>
  </si>
  <si>
    <t>Null input passed to checkHorizontalRect(Rect, Rect)</t>
  </si>
  <si>
    <t>rect(0,0,0,0)</t>
    <phoneticPr fontId="40"/>
  </si>
  <si>
    <t>rect(1,1,2,2)</t>
    <phoneticPr fontId="40"/>
  </si>
  <si>
    <t>Return a rect that is merged from the 2 inputs if they are intersect, or return null</t>
    <phoneticPr fontId="40"/>
  </si>
  <si>
    <t>rect(0,1,1,1)</t>
    <phoneticPr fontId="40"/>
  </si>
  <si>
    <t>rect(0,0,2,2)</t>
    <phoneticPr fontId="40"/>
  </si>
  <si>
    <t>rect(0,0,2,1)</t>
    <phoneticPr fontId="40"/>
  </si>
  <si>
    <t>rect(0,0,3,3)</t>
    <phoneticPr fontId="40"/>
  </si>
  <si>
    <t>rect(1,2,1,1)</t>
    <phoneticPr fontId="40"/>
  </si>
  <si>
    <t>UTCID04</t>
    <phoneticPr fontId="40"/>
  </si>
  <si>
    <t>UTCID05</t>
    <phoneticPr fontId="40"/>
  </si>
  <si>
    <t>UTCID06</t>
    <phoneticPr fontId="40"/>
  </si>
  <si>
    <t>rect(0,0,2,1)</t>
    <phoneticPr fontId="40"/>
  </si>
  <si>
    <t>rect(1,1,2,3)</t>
    <phoneticPr fontId="40"/>
  </si>
  <si>
    <t>rect(1,2,3,4)</t>
    <phoneticPr fontId="40"/>
  </si>
  <si>
    <t>rect(1,1,4,4)</t>
    <phoneticPr fontId="40"/>
  </si>
  <si>
    <t>UTCID01</t>
    <phoneticPr fontId="40"/>
  </si>
  <si>
    <t>UTCID07</t>
    <phoneticPr fontId="40"/>
  </si>
  <si>
    <t>UTCID08</t>
    <phoneticPr fontId="40"/>
  </si>
  <si>
    <t>null</t>
    <phoneticPr fontId="40"/>
  </si>
  <si>
    <t>Null input passed to getHorizontalLine(List&lt;Rect&gt;)</t>
  </si>
  <si>
    <t>UTCID01</t>
    <phoneticPr fontId="40"/>
  </si>
  <si>
    <t>list&lt;Rect&gt;{}</t>
    <phoneticPr fontId="40"/>
  </si>
  <si>
    <t>Merge contours into lines</t>
    <phoneticPr fontId="40"/>
  </si>
  <si>
    <t>void</t>
    <phoneticPr fontId="40"/>
  </si>
  <si>
    <t>list&lt;Rect&gt;{}</t>
    <phoneticPr fontId="40"/>
  </si>
  <si>
    <t>list&lt;Rect&gt;{rect(0,0,1,1), rect(0,1,1,1), rect(0,4,1,1)</t>
    <phoneticPr fontId="40"/>
  </si>
  <si>
    <t>list&lt;Rect&gt;{rect(0,0,5,1)</t>
    <phoneticPr fontId="40"/>
  </si>
  <si>
    <t>list&lt;Rect&gt;{rect(1,4,2,2), rect(2,5,3,4), rect(1,3,1,1), rect(4,1,1,2)}</t>
    <phoneticPr fontId="40"/>
  </si>
  <si>
    <t>list&lt;Rect&gt;{rect(1,4,4,2), rect(1,1,4,2)}</t>
    <phoneticPr fontId="40"/>
  </si>
  <si>
    <t>Null pointer passed to removeNoiseLine(List&lt;Rect&gt;)</t>
  </si>
  <si>
    <t>void</t>
    <phoneticPr fontId="40"/>
  </si>
  <si>
    <t>B</t>
    <phoneticPr fontId="40"/>
  </si>
  <si>
    <t>list&lt;Rect&gt;{rect(1,1,3,5), rect(7,7,12,20)}</t>
    <phoneticPr fontId="40"/>
  </si>
  <si>
    <t>list&lt;Rect&gt;{rect(7,7,12,20)}</t>
    <phoneticPr fontId="40"/>
  </si>
  <si>
    <t>list&lt;Rect&gt;{rect(1,2,3,15), rect(7,7,12,20)}</t>
    <phoneticPr fontId="40"/>
  </si>
  <si>
    <t>list&lt;Rect&gt;{rect(7,7,12,20)}</t>
    <phoneticPr fontId="40"/>
  </si>
  <si>
    <t>list&lt;Rect&gt;{rect(1,1,15,3), rect(7,7,12,20)}</t>
    <phoneticPr fontId="40"/>
  </si>
  <si>
    <t>Remove all rects that width or height is smaller than defined minimum size</t>
    <phoneticPr fontId="40"/>
  </si>
  <si>
    <t>Null image is passed to extractTextLine(Mat)</t>
  </si>
  <si>
    <t>list&lt;Rect&gt;{...}</t>
    <phoneticPr fontId="40"/>
  </si>
  <si>
    <t>sampleImage1</t>
    <phoneticPr fontId="40"/>
  </si>
  <si>
    <t>sampleImage2</t>
    <phoneticPr fontId="40"/>
  </si>
  <si>
    <t>list&lt;Rect&gt;{…}</t>
    <phoneticPr fontId="40"/>
  </si>
  <si>
    <t>Null image passed to toThresholdLine(Mat)</t>
  </si>
  <si>
    <t>sampleImage1</t>
    <phoneticPr fontId="40"/>
  </si>
  <si>
    <t>sampleImage3</t>
    <phoneticPr fontId="40"/>
  </si>
  <si>
    <t>sampleImage4</t>
    <phoneticPr fontId="40"/>
  </si>
  <si>
    <t>black and while image</t>
    <phoneticPr fontId="40"/>
  </si>
  <si>
    <t>black and white image</t>
    <phoneticPr fontId="40"/>
  </si>
  <si>
    <t>DFIMP601</t>
    <phoneticPr fontId="40"/>
  </si>
  <si>
    <t>Null Mat passed to toThresholdLine(Mat, List&lt;Rect&gt;)</t>
    <phoneticPr fontId="40"/>
  </si>
  <si>
    <t>Null List passed to toThresholdLine(Mat, List&lt;Rect&gt;)</t>
  </si>
  <si>
    <t>Input 1</t>
    <phoneticPr fontId="40"/>
  </si>
  <si>
    <t>list&lt;Rect&gt;{rect(1,1,1,1)}</t>
    <phoneticPr fontId="40"/>
  </si>
  <si>
    <t>list&lt;Rect&gt;{rect(0,0, 50,20), rect(30,10,50,20), rect(60,10, 50, 30) }</t>
    <phoneticPr fontId="40"/>
  </si>
  <si>
    <t>list&lt;Mat&gt; includes 3 black &amp; white image</t>
    <phoneticPr fontId="40"/>
  </si>
  <si>
    <t>Input 1</t>
    <phoneticPr fontId="40"/>
  </si>
  <si>
    <t>Input 2</t>
    <phoneticPr fontId="40"/>
  </si>
  <si>
    <t>Input 3</t>
    <phoneticPr fontId="40"/>
  </si>
  <si>
    <t>Input4</t>
    <phoneticPr fontId="40"/>
  </si>
  <si>
    <t>null</t>
    <phoneticPr fontId="40"/>
  </si>
  <si>
    <t>Null textLine image!</t>
  </si>
  <si>
    <t>col1 value is out of image size</t>
  </si>
  <si>
    <t>sampleImage5(width=2270, height=203)</t>
    <phoneticPr fontId="40"/>
  </si>
  <si>
    <t>O</t>
    <phoneticPr fontId="40"/>
  </si>
  <si>
    <t>col2 value is out of image size</t>
  </si>
  <si>
    <t>row value is out of image size</t>
  </si>
  <si>
    <t>col1 must be smaller than col2!</t>
  </si>
  <si>
    <t>void</t>
    <phoneticPr fontId="40"/>
  </si>
  <si>
    <t>UTCID14</t>
    <phoneticPr fontId="40"/>
  </si>
  <si>
    <t>UTCID15</t>
    <phoneticPr fontId="40"/>
  </si>
  <si>
    <t>Input 2</t>
    <phoneticPr fontId="40"/>
  </si>
  <si>
    <t>Input 1</t>
    <phoneticPr fontId="40"/>
  </si>
  <si>
    <t>sampleImage5</t>
    <phoneticPr fontId="40"/>
  </si>
  <si>
    <t>UTCID02</t>
    <phoneticPr fontId="40"/>
  </si>
  <si>
    <t>UTCID03</t>
    <phoneticPr fontId="40"/>
  </si>
  <si>
    <t>output an integer which is &gt;= 0</t>
    <phoneticPr fontId="40"/>
  </si>
  <si>
    <t>output an integer which is &lt;=2269</t>
    <phoneticPr fontId="40"/>
  </si>
  <si>
    <t>output an integer which is &gt;= 60 &amp;&amp; &lt;= 2269</t>
    <phoneticPr fontId="40"/>
  </si>
  <si>
    <t>output an integer which is &lt;= 30 &amp;&amp; &gt;= 0</t>
    <phoneticPr fontId="40"/>
  </si>
  <si>
    <t>output an interger which is &gt;=202</t>
    <phoneticPr fontId="40"/>
  </si>
  <si>
    <t xml:space="preserve">output an integer which is &lt;=100  &amp;&amp; &gt;=0 </t>
    <phoneticPr fontId="40"/>
  </si>
  <si>
    <t>output an interger which is &gt;=0</t>
    <phoneticPr fontId="40"/>
  </si>
  <si>
    <t>output an integer which is &gt;=100  &amp;&amp; &lt;= 220</t>
    <phoneticPr fontId="40"/>
  </si>
  <si>
    <t>Input 3</t>
    <phoneticPr fontId="40"/>
  </si>
  <si>
    <t>Input 4</t>
    <phoneticPr fontId="40"/>
  </si>
  <si>
    <t>black &amp; white image of sampleImage5</t>
    <phoneticPr fontId="40"/>
  </si>
  <si>
    <t>black &amp; white image crop from sampleImage5</t>
    <phoneticPr fontId="40"/>
  </si>
  <si>
    <t>AKP_UT_TestCase_ver2.0</t>
    <phoneticPr fontId="0" type="noConversion"/>
  </si>
  <si>
    <t>30/7/15</t>
    <phoneticPr fontId="0" type="noConversion"/>
  </si>
  <si>
    <t>2.0</t>
    <phoneticPr fontId="0" type="noConversion"/>
  </si>
  <si>
    <t>A</t>
    <phoneticPr fontId="0" type="noConversion"/>
  </si>
  <si>
    <t>AKPImageProcessor</t>
    <phoneticPr fontId="0" type="noConversion"/>
  </si>
  <si>
    <t>Add IMP_Function8 =&gt; IMP_Funnction13</t>
    <phoneticPr fontId="0" type="noConversion"/>
  </si>
  <si>
    <t>30/7/15</t>
    <phoneticPr fontId="0" type="noConversion"/>
  </si>
  <si>
    <t>30/7/15</t>
    <phoneticPr fontId="0" type="noConversion"/>
  </si>
  <si>
    <t>Vu Hong Thai</t>
    <phoneticPr fontId="0" type="noConversion"/>
  </si>
  <si>
    <t>Bui Hong Nhung</t>
    <phoneticPr fontId="0" type="noConversion"/>
  </si>
  <si>
    <t>AKPImageProcessingLibrary</t>
    <phoneticPr fontId="0" type="noConversion"/>
  </si>
  <si>
    <t>ImageProcessor</t>
  </si>
  <si>
    <t>autoPayment</t>
  </si>
  <si>
    <t>createShipperID</t>
  </si>
  <si>
    <t>addNewUser</t>
  </si>
  <si>
    <t>createStoreID</t>
  </si>
  <si>
    <t>postNewStore</t>
  </si>
  <si>
    <t>getAllShipperWithTask</t>
  </si>
  <si>
    <t>getAllOrderToAssignTask</t>
  </si>
  <si>
    <t>updateTaskForShipper</t>
  </si>
  <si>
    <t>getAllShipper</t>
  </si>
  <si>
    <t>getLatestOrderOfStore</t>
  </si>
  <si>
    <t>updateLedgerForOrder</t>
  </si>
  <si>
    <t>postNewLedger</t>
  </si>
  <si>
    <t>getIssueDetail</t>
  </si>
  <si>
    <t>getAllTask</t>
  </si>
  <si>
    <t>getAllIssue</t>
  </si>
  <si>
    <t>updateResolveIssue</t>
  </si>
  <si>
    <t>getOrderList</t>
  </si>
  <si>
    <t>getStoreDetail</t>
  </si>
  <si>
    <t>getUserDetail</t>
  </si>
  <si>
    <t>getAllLedger</t>
  </si>
  <si>
    <t>getAllStoreWithLedger</t>
  </si>
  <si>
    <t>postBannedLog</t>
  </si>
  <si>
    <t>AD_Function1</t>
  </si>
  <si>
    <t>AD_Function14</t>
  </si>
  <si>
    <t>AD_Function15</t>
  </si>
  <si>
    <t>AD_Function16</t>
  </si>
  <si>
    <t>AD_Function17</t>
  </si>
  <si>
    <t>AD_Function18</t>
  </si>
  <si>
    <t>AD_Function2</t>
  </si>
  <si>
    <t>AD_Function3</t>
  </si>
  <si>
    <t>AD_Function4</t>
  </si>
  <si>
    <t>AD_Function5</t>
  </si>
  <si>
    <t>AD_Function6</t>
  </si>
  <si>
    <t>AD_Function7</t>
  </si>
  <si>
    <t>AD_Function8</t>
  </si>
  <si>
    <t>AD_Function9</t>
  </si>
  <si>
    <t>AD_Function10</t>
  </si>
  <si>
    <t>AD_Function11</t>
  </si>
  <si>
    <t>AD_Function12</t>
  </si>
  <si>
    <t>AD_Function13</t>
  </si>
  <si>
    <t>AD_Function19</t>
  </si>
  <si>
    <t>AD_Function20</t>
  </si>
  <si>
    <t>AD_Function21</t>
  </si>
  <si>
    <t>AD_Function22</t>
  </si>
  <si>
    <t>Nguyen Khac Hoang</t>
  </si>
  <si>
    <t>Calculate delivery fee and cod of all store in last period</t>
  </si>
  <si>
    <t>Day</t>
  </si>
  <si>
    <t>Sunday</t>
  </si>
  <si>
    <t>Monday to Saturday</t>
  </si>
  <si>
    <t>Hour</t>
  </si>
  <si>
    <t>Not 23</t>
  </si>
  <si>
    <t>Minutes</t>
  </si>
  <si>
    <t>Not 59</t>
  </si>
  <si>
    <t>ledger['balance']</t>
  </si>
  <si>
    <t>&lt;0</t>
  </si>
  <si>
    <t>&gt;=0</t>
  </si>
  <si>
    <t>db.generalledger.postNewLedger()</t>
  </si>
  <si>
    <t>server.socket.forward('store:message:confirmPayment')</t>
  </si>
  <si>
    <t>updateLedgerForOrderAfterAuto()</t>
  </si>
  <si>
    <t>Run</t>
  </si>
  <si>
    <t>Not Run</t>
  </si>
  <si>
    <t>=TestCaseList!E11</t>
  </si>
  <si>
    <t>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</si>
</sst>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mm\-yy;@"/>
    <numFmt numFmtId="165" formatCode="mm/dd"/>
    <numFmt numFmtId="166" formatCode="[$-1010000]d/m/yy;@"/>
  </numFmts>
  <fonts count="5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name val="Arial Unicode MS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5" tint="-0.249977111117893"/>
      <name val="Tahoma"/>
    </font>
    <font>
      <b/>
      <sz val="10"/>
      <color rgb="FF0000FF"/>
      <name val="Tahoma"/>
    </font>
    <font>
      <sz val="10"/>
      <color theme="1"/>
      <name val="Tahoma"/>
    </font>
    <font>
      <sz val="10"/>
      <color rgb="FFFF0000"/>
      <name val="Tahoma"/>
    </font>
    <font>
      <u/>
      <sz val="11"/>
      <color theme="11"/>
      <name val="ＭＳ Ｐゴシック"/>
      <family val="3"/>
      <charset val="128"/>
    </font>
    <font>
      <b/>
      <u/>
      <sz val="11"/>
      <color indexed="12"/>
      <name val="ＭＳ Ｐゴシック"/>
    </font>
    <font>
      <sz val="10"/>
      <color rgb="FFFF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  <fill>
      <patternFill patternType="solid">
        <fgColor rgb="FFFFFFFF"/>
        <bgColor rgb="FF000000"/>
      </patternFill>
    </fill>
  </fills>
  <borders count="9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indexed="9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indexed="8"/>
      </right>
      <top style="double">
        <color auto="1"/>
      </top>
      <bottom style="medium">
        <color indexed="9"/>
      </bottom>
      <diagonal/>
    </border>
    <border>
      <left/>
      <right/>
      <top style="double">
        <color auto="1"/>
      </top>
      <bottom style="medium">
        <color indexed="9"/>
      </bottom>
      <diagonal/>
    </border>
    <border>
      <left/>
      <right style="double">
        <color auto="1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</cellStyleXfs>
  <cellXfs count="293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0" fontId="35" fillId="28" borderId="27" xfId="41" applyFont="1" applyFill="1" applyBorder="1"/>
    <xf numFmtId="0" fontId="36" fillId="28" borderId="27" xfId="41" applyFont="1" applyFill="1" applyBorder="1" applyAlignment="1">
      <alignment horizontal="left" readingOrder="1"/>
    </xf>
    <xf numFmtId="0" fontId="35" fillId="28" borderId="0" xfId="41" applyFont="1" applyFill="1"/>
    <xf numFmtId="0" fontId="35" fillId="28" borderId="0" xfId="41" applyFont="1" applyFill="1" applyAlignment="1">
      <alignment horizontal="right" readingOrder="1"/>
    </xf>
    <xf numFmtId="49" fontId="35" fillId="28" borderId="0" xfId="41" applyNumberFormat="1" applyFont="1" applyFill="1"/>
    <xf numFmtId="0" fontId="38" fillId="29" borderId="44" xfId="39" applyFont="1" applyFill="1" applyBorder="1" applyAlignment="1">
      <alignment wrapText="1" readingOrder="1"/>
    </xf>
    <xf numFmtId="0" fontId="38" fillId="29" borderId="45" xfId="39" applyFont="1" applyFill="1" applyBorder="1" applyAlignment="1">
      <alignment wrapText="1" readingOrder="1"/>
    </xf>
    <xf numFmtId="0" fontId="38" fillId="29" borderId="48" xfId="39" applyFont="1" applyFill="1" applyBorder="1" applyAlignment="1">
      <alignment horizontal="left" wrapText="1" readingOrder="1"/>
    </xf>
    <xf numFmtId="0" fontId="35" fillId="29" borderId="46" xfId="41" applyNumberFormat="1" applyFont="1" applyFill="1" applyBorder="1" applyAlignment="1">
      <alignment horizontal="center" vertical="center" readingOrder="1"/>
    </xf>
    <xf numFmtId="0" fontId="35" fillId="28" borderId="28" xfId="41" applyFont="1" applyFill="1" applyBorder="1"/>
    <xf numFmtId="0" fontId="36" fillId="28" borderId="0" xfId="41" applyFont="1" applyFill="1" applyAlignment="1">
      <alignment horizontal="left" readingOrder="1"/>
    </xf>
    <xf numFmtId="0" fontId="36" fillId="28" borderId="0" xfId="41" applyFont="1" applyFill="1"/>
    <xf numFmtId="49" fontId="35" fillId="28" borderId="0" xfId="41" applyNumberFormat="1" applyFont="1" applyFill="1" applyBorder="1"/>
    <xf numFmtId="0" fontId="35" fillId="28" borderId="0" xfId="41" applyFont="1" applyFill="1" applyBorder="1"/>
    <xf numFmtId="0" fontId="36" fillId="28" borderId="29" xfId="41" applyFont="1" applyFill="1" applyBorder="1" applyAlignment="1">
      <alignment horizontal="left" vertical="top" readingOrder="1"/>
    </xf>
    <xf numFmtId="0" fontId="35" fillId="28" borderId="30" xfId="41" applyFont="1" applyFill="1" applyBorder="1" applyAlignment="1">
      <alignment horizontal="center" vertical="top" readingOrder="1"/>
    </xf>
    <xf numFmtId="0" fontId="35" fillId="28" borderId="31" xfId="41" applyFont="1" applyFill="1" applyBorder="1" applyAlignment="1">
      <alignment horizontal="right" vertical="top" readingOrder="1"/>
    </xf>
    <xf numFmtId="0" fontId="38" fillId="28" borderId="0" xfId="41" applyFont="1" applyFill="1" applyBorder="1" applyAlignment="1">
      <alignment horizontal="right" readingOrder="1"/>
    </xf>
    <xf numFmtId="0" fontId="35" fillId="28" borderId="0" xfId="41" applyFont="1" applyFill="1" applyBorder="1" applyAlignment="1">
      <alignment vertical="top" readingOrder="1"/>
    </xf>
    <xf numFmtId="0" fontId="35" fillId="28" borderId="0" xfId="41" applyFont="1" applyFill="1" applyBorder="1" applyAlignment="1">
      <alignment horizontal="right" readingOrder="1"/>
    </xf>
    <xf numFmtId="0" fontId="36" fillId="28" borderId="34" xfId="41" applyFont="1" applyFill="1" applyBorder="1" applyAlignment="1">
      <alignment horizontal="left" vertical="top" readingOrder="1"/>
    </xf>
    <xf numFmtId="0" fontId="35" fillId="28" borderId="35" xfId="41" applyFont="1" applyFill="1" applyBorder="1" applyAlignment="1">
      <alignment horizontal="center" vertical="top" readingOrder="1"/>
    </xf>
    <xf numFmtId="0" fontId="35" fillId="28" borderId="36" xfId="41" applyFont="1" applyFill="1" applyBorder="1" applyAlignment="1">
      <alignment horizontal="right" vertical="top" readingOrder="1"/>
    </xf>
    <xf numFmtId="0" fontId="35" fillId="28" borderId="37" xfId="41" applyFont="1" applyFill="1" applyBorder="1" applyAlignment="1">
      <alignment horizontal="right" readingOrder="1"/>
    </xf>
    <xf numFmtId="0" fontId="36" fillId="28" borderId="39" xfId="41" applyFont="1" applyFill="1" applyBorder="1" applyAlignment="1"/>
    <xf numFmtId="0" fontId="36" fillId="28" borderId="40" xfId="41" applyFont="1" applyFill="1" applyBorder="1" applyAlignment="1"/>
    <xf numFmtId="0" fontId="35" fillId="28" borderId="41" xfId="41" applyFont="1" applyFill="1" applyBorder="1" applyAlignment="1">
      <alignment horizontal="right" readingOrder="1"/>
    </xf>
    <xf numFmtId="0" fontId="35" fillId="28" borderId="42" xfId="41" applyFont="1" applyFill="1" applyBorder="1" applyAlignment="1">
      <alignment horizontal="left" readingOrder="1"/>
    </xf>
    <xf numFmtId="0" fontId="35" fillId="28" borderId="30" xfId="41" applyFont="1" applyFill="1" applyBorder="1" applyAlignment="1"/>
    <xf numFmtId="0" fontId="35" fillId="28" borderId="31" xfId="41" applyFont="1" applyFill="1" applyBorder="1" applyAlignment="1">
      <alignment horizontal="right" readingOrder="1"/>
    </xf>
    <xf numFmtId="0" fontId="35" fillId="28" borderId="33" xfId="41" applyFont="1" applyFill="1" applyBorder="1" applyAlignment="1">
      <alignment horizontal="left" readingOrder="1"/>
    </xf>
    <xf numFmtId="0" fontId="36" fillId="28" borderId="29" xfId="41" applyFont="1" applyFill="1" applyBorder="1" applyAlignment="1"/>
    <xf numFmtId="0" fontId="35" fillId="28" borderId="33" xfId="41" applyFont="1" applyFill="1" applyBorder="1"/>
    <xf numFmtId="0" fontId="36" fillId="28" borderId="49" xfId="41" applyFont="1" applyFill="1" applyBorder="1" applyAlignment="1"/>
    <xf numFmtId="0" fontId="35" fillId="28" borderId="32" xfId="41" applyFont="1" applyFill="1" applyBorder="1" applyAlignment="1"/>
    <xf numFmtId="0" fontId="35" fillId="28" borderId="50" xfId="41" applyFont="1" applyFill="1" applyBorder="1" applyAlignment="1">
      <alignment horizontal="right" readingOrder="1"/>
    </xf>
    <xf numFmtId="0" fontId="35" fillId="28" borderId="51" xfId="41" applyFont="1" applyFill="1" applyBorder="1" applyAlignment="1">
      <alignment horizontal="left" readingOrder="1"/>
    </xf>
    <xf numFmtId="0" fontId="35" fillId="28" borderId="52" xfId="41" applyFont="1" applyFill="1" applyBorder="1" applyAlignment="1">
      <alignment horizontal="left" readingOrder="1"/>
    </xf>
    <xf numFmtId="0" fontId="37" fillId="28" borderId="33" xfId="41" applyFont="1" applyFill="1" applyBorder="1" applyAlignment="1">
      <alignment horizontal="left" readingOrder="1"/>
    </xf>
    <xf numFmtId="165" fontId="35" fillId="28" borderId="33" xfId="41" applyNumberFormat="1" applyFont="1" applyFill="1" applyBorder="1" applyAlignment="1">
      <alignment vertical="top" textRotation="255" readingOrder="1"/>
    </xf>
    <xf numFmtId="165" fontId="35" fillId="28" borderId="53" xfId="41" applyNumberFormat="1" applyFont="1" applyFill="1" applyBorder="1" applyAlignment="1">
      <alignment vertical="top" textRotation="255" readingOrder="1"/>
    </xf>
    <xf numFmtId="0" fontId="35" fillId="28" borderId="38" xfId="41" applyFont="1" applyFill="1" applyBorder="1"/>
    <xf numFmtId="0" fontId="35" fillId="28" borderId="38" xfId="41" applyFont="1" applyFill="1" applyBorder="1" applyAlignment="1">
      <alignment textRotation="255" readingOrder="1"/>
    </xf>
    <xf numFmtId="0" fontId="35" fillId="28" borderId="55" xfId="41" applyFont="1" applyFill="1" applyBorder="1" applyAlignment="1">
      <alignment textRotation="255" readingOrder="1"/>
    </xf>
    <xf numFmtId="0" fontId="45" fillId="30" borderId="59" xfId="41" applyFont="1" applyFill="1" applyBorder="1" applyAlignment="1">
      <alignment vertical="center" readingOrder="1"/>
    </xf>
    <xf numFmtId="0" fontId="45" fillId="30" borderId="54" xfId="41" applyFont="1" applyFill="1" applyBorder="1" applyAlignment="1">
      <alignment vertical="center" readingOrder="1"/>
    </xf>
    <xf numFmtId="0" fontId="45" fillId="30" borderId="59" xfId="41" applyFont="1" applyFill="1" applyBorder="1" applyAlignment="1">
      <alignment vertical="top" readingOrder="1"/>
    </xf>
    <xf numFmtId="0" fontId="45" fillId="30" borderId="54" xfId="41" applyFont="1" applyFill="1" applyBorder="1" applyAlignment="1">
      <alignment vertical="top" readingOrder="1"/>
    </xf>
    <xf numFmtId="0" fontId="45" fillId="30" borderId="60" xfId="41" applyFont="1" applyFill="1" applyBorder="1" applyAlignment="1">
      <alignment vertical="top" readingOrder="1"/>
    </xf>
    <xf numFmtId="0" fontId="36" fillId="28" borderId="39" xfId="41" applyFont="1" applyFill="1" applyBorder="1" applyAlignment="1">
      <alignment horizontal="left" vertical="top" readingOrder="1"/>
    </xf>
    <xf numFmtId="0" fontId="35" fillId="28" borderId="40" xfId="41" applyFont="1" applyFill="1" applyBorder="1" applyAlignment="1">
      <alignment horizontal="center" vertical="top" readingOrder="1"/>
    </xf>
    <xf numFmtId="0" fontId="35" fillId="28" borderId="41" xfId="41" applyFont="1" applyFill="1" applyBorder="1" applyAlignment="1">
      <alignment horizontal="right" vertical="top" readingOrder="1"/>
    </xf>
    <xf numFmtId="0" fontId="44" fillId="28" borderId="42" xfId="41" applyFont="1" applyFill="1" applyBorder="1" applyAlignment="1">
      <alignment horizontal="center" readingOrder="1"/>
    </xf>
    <xf numFmtId="0" fontId="44" fillId="28" borderId="56" xfId="41" applyFont="1" applyFill="1" applyBorder="1" applyAlignment="1">
      <alignment horizontal="center" readingOrder="1"/>
    </xf>
    <xf numFmtId="0" fontId="44" fillId="28" borderId="33" xfId="41" applyFont="1" applyFill="1" applyBorder="1" applyAlignment="1">
      <alignment horizontal="center" readingOrder="1"/>
    </xf>
    <xf numFmtId="0" fontId="44" fillId="28" borderId="53" xfId="41" applyFont="1" applyFill="1" applyBorder="1" applyAlignment="1">
      <alignment horizontal="center" readingOrder="1"/>
    </xf>
    <xf numFmtId="0" fontId="36" fillId="28" borderId="0" xfId="41" applyFont="1" applyFill="1" applyAlignment="1">
      <alignment horizontal="center" readingOrder="1"/>
    </xf>
    <xf numFmtId="0" fontId="44" fillId="28" borderId="38" xfId="41" applyFont="1" applyFill="1" applyBorder="1" applyAlignment="1">
      <alignment horizontal="center" readingOrder="1"/>
    </xf>
    <xf numFmtId="0" fontId="44" fillId="28" borderId="55" xfId="41" applyFont="1" applyFill="1" applyBorder="1" applyAlignment="1">
      <alignment horizontal="center" readingOrder="1"/>
    </xf>
    <xf numFmtId="0" fontId="43" fillId="28" borderId="30" xfId="41" applyFont="1" applyFill="1" applyBorder="1" applyAlignment="1"/>
    <xf numFmtId="0" fontId="44" fillId="28" borderId="51" xfId="41" applyFont="1" applyFill="1" applyBorder="1" applyAlignment="1">
      <alignment horizontal="center" readingOrder="1"/>
    </xf>
    <xf numFmtId="0" fontId="44" fillId="28" borderId="57" xfId="41" applyFont="1" applyFill="1" applyBorder="1" applyAlignment="1">
      <alignment horizontal="center" readingOrder="1"/>
    </xf>
    <xf numFmtId="0" fontId="35" fillId="28" borderId="52" xfId="41" applyFont="1" applyFill="1" applyBorder="1" applyAlignment="1">
      <alignment horizontal="center" readingOrder="1"/>
    </xf>
    <xf numFmtId="0" fontId="35" fillId="28" borderId="58" xfId="41" applyFont="1" applyFill="1" applyBorder="1" applyAlignment="1">
      <alignment horizontal="center" readingOrder="1"/>
    </xf>
    <xf numFmtId="0" fontId="35" fillId="28" borderId="33" xfId="41" applyFont="1" applyFill="1" applyBorder="1" applyAlignment="1">
      <alignment horizontal="center" readingOrder="1"/>
    </xf>
    <xf numFmtId="0" fontId="35" fillId="28" borderId="53" xfId="41" applyFont="1" applyFill="1" applyBorder="1" applyAlignment="1">
      <alignment horizontal="center" readingOrder="1"/>
    </xf>
    <xf numFmtId="0" fontId="45" fillId="28" borderId="0" xfId="41" applyFont="1" applyFill="1" applyBorder="1" applyAlignment="1">
      <alignment vertical="top" readingOrder="1"/>
    </xf>
    <xf numFmtId="164" fontId="27" fillId="31" borderId="61" xfId="41" applyNumberFormat="1" applyFont="1" applyFill="1" applyBorder="1" applyAlignment="1">
      <alignment horizontal="center" vertical="center" readingOrder="1"/>
    </xf>
    <xf numFmtId="0" fontId="45" fillId="30" borderId="62" xfId="41" applyFont="1" applyFill="1" applyBorder="1" applyAlignment="1">
      <alignment horizontal="left" readingOrder="1"/>
    </xf>
    <xf numFmtId="0" fontId="46" fillId="30" borderId="62" xfId="41" applyFont="1" applyFill="1" applyBorder="1"/>
    <xf numFmtId="0" fontId="46" fillId="30" borderId="62" xfId="41" applyFont="1" applyFill="1" applyBorder="1" applyAlignment="1">
      <alignment horizontal="right" readingOrder="1"/>
    </xf>
    <xf numFmtId="0" fontId="45" fillId="30" borderId="62" xfId="41" applyFont="1" applyFill="1" applyBorder="1" applyAlignment="1">
      <alignment vertical="top" textRotation="180" readingOrder="1"/>
    </xf>
    <xf numFmtId="0" fontId="45" fillId="30" borderId="63" xfId="41" applyFont="1" applyFill="1" applyBorder="1" applyAlignment="1">
      <alignment vertical="top" textRotation="180" readingOrder="1"/>
    </xf>
    <xf numFmtId="0" fontId="22" fillId="28" borderId="10" xfId="41" applyFont="1" applyFill="1" applyBorder="1" applyAlignment="1">
      <alignment horizontal="center" vertical="center" readingOrder="1"/>
    </xf>
    <xf numFmtId="0" fontId="24" fillId="28" borderId="0" xfId="41" applyFont="1" applyFill="1" applyAlignment="1">
      <alignment horizontal="center" vertical="center" readingOrder="1"/>
    </xf>
    <xf numFmtId="0" fontId="25" fillId="29" borderId="0" xfId="41" applyFont="1" applyFill="1" applyAlignment="1">
      <alignment horizontal="left" indent="1" readingOrder="1"/>
    </xf>
    <xf numFmtId="0" fontId="26" fillId="28" borderId="0" xfId="41" applyFont="1" applyFill="1" applyAlignment="1">
      <alignment horizontal="left" indent="1" readingOrder="1"/>
    </xf>
    <xf numFmtId="0" fontId="24" fillId="28" borderId="0" xfId="41" applyFont="1" applyFill="1"/>
    <xf numFmtId="0" fontId="24" fillId="29" borderId="0" xfId="41" applyFont="1" applyFill="1"/>
    <xf numFmtId="0" fontId="30" fillId="28" borderId="0" xfId="41" applyFont="1" applyFill="1" applyBorder="1"/>
    <xf numFmtId="0" fontId="26" fillId="28" borderId="0" xfId="41" applyFont="1" applyFill="1" applyBorder="1" applyAlignment="1">
      <alignment horizontal="left" readingOrder="1"/>
    </xf>
    <xf numFmtId="0" fontId="24" fillId="28" borderId="0" xfId="41" applyFont="1" applyFill="1" applyBorder="1" applyAlignment="1"/>
    <xf numFmtId="0" fontId="25" fillId="28" borderId="0" xfId="41" applyFont="1" applyFill="1" applyBorder="1" applyAlignment="1">
      <alignment horizontal="left" indent="1" readingOrder="1"/>
    </xf>
    <xf numFmtId="0" fontId="26" fillId="28" borderId="0" xfId="41" applyFont="1" applyFill="1" applyBorder="1" applyAlignment="1">
      <alignment horizontal="left" indent="1" readingOrder="1"/>
    </xf>
    <xf numFmtId="0" fontId="24" fillId="28" borderId="0" xfId="41" applyFont="1" applyFill="1" applyBorder="1"/>
    <xf numFmtId="0" fontId="24" fillId="28" borderId="0" xfId="41" applyFont="1" applyFill="1" applyAlignment="1">
      <alignment vertical="center" readingOrder="1"/>
    </xf>
    <xf numFmtId="0" fontId="24" fillId="28" borderId="0" xfId="41" applyFont="1" applyFill="1" applyAlignment="1">
      <alignment vertical="top" readingOrder="1"/>
    </xf>
    <xf numFmtId="0" fontId="24" fillId="28" borderId="0" xfId="41" applyFont="1" applyFill="1" applyAlignment="1">
      <alignment horizontal="left" indent="1" readingOrder="1"/>
    </xf>
    <xf numFmtId="0" fontId="35" fillId="28" borderId="33" xfId="41" applyFont="1" applyFill="1" applyBorder="1" applyAlignment="1">
      <alignment horizontal="left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0" xfId="41" applyFont="1" applyFill="1" applyBorder="1" applyAlignment="1">
      <alignment horizontal="right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0" xfId="41" applyFont="1" applyFill="1" applyBorder="1" applyAlignment="1">
      <alignment horizontal="right" readingOrder="1"/>
    </xf>
    <xf numFmtId="0" fontId="35" fillId="28" borderId="3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4" fillId="0" borderId="0" xfId="0" applyFont="1" applyAlignment="1"/>
    <xf numFmtId="164" fontId="27" fillId="25" borderId="12" xfId="0" applyNumberFormat="1" applyFont="1" applyFill="1" applyBorder="1" applyAlignment="1">
      <alignment horizontal="center" vertical="center"/>
    </xf>
    <xf numFmtId="0" fontId="27" fillId="25" borderId="13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 vertical="center"/>
    </xf>
    <xf numFmtId="0" fontId="23" fillId="24" borderId="0" xfId="0" applyFont="1" applyFill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25" fillId="24" borderId="43" xfId="0" applyFont="1" applyFill="1" applyBorder="1" applyAlignment="1">
      <alignment vertical="center"/>
    </xf>
    <xf numFmtId="0" fontId="27" fillId="25" borderId="13" xfId="0" applyNumberFormat="1" applyFont="1" applyFill="1" applyBorder="1" applyAlignment="1">
      <alignment horizontal="center" wrapText="1"/>
    </xf>
    <xf numFmtId="0" fontId="27" fillId="25" borderId="13" xfId="0" applyNumberFormat="1" applyFont="1" applyFill="1" applyBorder="1" applyAlignment="1">
      <alignment horizontal="center"/>
    </xf>
    <xf numFmtId="0" fontId="27" fillId="25" borderId="25" xfId="0" applyNumberFormat="1" applyFont="1" applyFill="1" applyBorder="1" applyAlignment="1">
      <alignment horizontal="center" wrapText="1"/>
    </xf>
    <xf numFmtId="0" fontId="50" fillId="24" borderId="0" xfId="41" applyFont="1" applyFill="1" applyBorder="1" applyAlignment="1">
      <alignment horizontal="left" readingOrder="1"/>
    </xf>
    <xf numFmtId="2" fontId="51" fillId="24" borderId="0" xfId="41" applyNumberFormat="1" applyFont="1" applyFill="1" applyBorder="1" applyAlignment="1">
      <alignment horizontal="right" wrapText="1" readingOrder="1"/>
    </xf>
    <xf numFmtId="0" fontId="27" fillId="27" borderId="0" xfId="0" applyFont="1" applyFill="1">
      <alignment vertical="center" readingOrder="1"/>
    </xf>
    <xf numFmtId="0" fontId="52" fillId="0" borderId="11" xfId="0" applyFont="1" applyBorder="1" applyAlignment="1"/>
    <xf numFmtId="0" fontId="52" fillId="0" borderId="11" xfId="0" applyFont="1" applyBorder="1" applyAlignment="1">
      <alignment horizontal="left" indent="1"/>
    </xf>
    <xf numFmtId="49" fontId="52" fillId="0" borderId="15" xfId="0" applyNumberFormat="1" applyFont="1" applyBorder="1" applyAlignment="1">
      <alignment vertical="top"/>
    </xf>
    <xf numFmtId="0" fontId="52" fillId="0" borderId="15" xfId="0" applyFont="1" applyBorder="1" applyAlignment="1">
      <alignment vertical="top"/>
    </xf>
    <xf numFmtId="164" fontId="52" fillId="0" borderId="16" xfId="0" applyNumberFormat="1" applyFont="1" applyBorder="1" applyAlignment="1">
      <alignment vertical="top"/>
    </xf>
    <xf numFmtId="0" fontId="52" fillId="0" borderId="17" xfId="0" applyFont="1" applyBorder="1" applyAlignment="1">
      <alignment vertical="top"/>
    </xf>
    <xf numFmtId="164" fontId="52" fillId="0" borderId="18" xfId="0" applyNumberFormat="1" applyFont="1" applyBorder="1" applyAlignment="1">
      <alignment vertical="top"/>
    </xf>
    <xf numFmtId="49" fontId="52" fillId="0" borderId="19" xfId="0" applyNumberFormat="1" applyFont="1" applyBorder="1" applyAlignment="1">
      <alignment vertical="top"/>
    </xf>
    <xf numFmtId="0" fontId="52" fillId="0" borderId="19" xfId="0" applyFont="1" applyBorder="1" applyAlignment="1">
      <alignment vertical="top"/>
    </xf>
    <xf numFmtId="0" fontId="52" fillId="0" borderId="20" xfId="0" applyFont="1" applyBorder="1" applyAlignment="1">
      <alignment vertical="top"/>
    </xf>
    <xf numFmtId="0" fontId="52" fillId="0" borderId="17" xfId="0" applyFont="1" applyBorder="1" applyAlignment="1">
      <alignment vertical="top" wrapText="1"/>
    </xf>
    <xf numFmtId="14" fontId="24" fillId="0" borderId="11" xfId="0" applyNumberFormat="1" applyFont="1" applyBorder="1" applyAlignment="1">
      <alignment horizontal="left" indent="1"/>
    </xf>
    <xf numFmtId="14" fontId="24" fillId="0" borderId="16" xfId="0" applyNumberFormat="1" applyFont="1" applyBorder="1" applyAlignment="1">
      <alignment vertical="top" wrapText="1"/>
    </xf>
    <xf numFmtId="15" fontId="52" fillId="0" borderId="15" xfId="0" applyNumberFormat="1" applyFont="1" applyBorder="1" applyAlignment="1">
      <alignment vertical="top" wrapText="1" shrinkToFit="1"/>
    </xf>
    <xf numFmtId="0" fontId="24" fillId="24" borderId="10" xfId="41" applyFont="1" applyFill="1" applyBorder="1" applyAlignment="1">
      <alignment horizontal="left" readingOrder="1"/>
    </xf>
    <xf numFmtId="0" fontId="53" fillId="24" borderId="48" xfId="41" applyFont="1" applyFill="1" applyBorder="1" applyAlignment="1">
      <alignment horizontal="left" readingOrder="1"/>
    </xf>
    <xf numFmtId="0" fontId="53" fillId="24" borderId="11" xfId="41" applyFont="1" applyFill="1" applyBorder="1" applyAlignment="1">
      <alignment horizontal="left" readingOrder="1"/>
    </xf>
    <xf numFmtId="0" fontId="35" fillId="29" borderId="44" xfId="39" applyFont="1" applyFill="1" applyBorder="1" applyAlignment="1">
      <alignment wrapText="1" readingOrder="1"/>
    </xf>
    <xf numFmtId="0" fontId="35" fillId="29" borderId="45" xfId="39" applyFont="1" applyFill="1" applyBorder="1" applyAlignment="1">
      <alignment wrapText="1" readingOrder="1"/>
    </xf>
    <xf numFmtId="0" fontId="35" fillId="29" borderId="48" xfId="39" applyFont="1" applyFill="1" applyBorder="1" applyAlignment="1">
      <alignment horizontal="left" wrapText="1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0" xfId="41" applyFont="1" applyFill="1" applyBorder="1" applyAlignment="1">
      <alignment horizontal="right" readingOrder="1"/>
    </xf>
    <xf numFmtId="0" fontId="35" fillId="28" borderId="33" xfId="41" applyFont="1" applyFill="1" applyBorder="1" applyAlignment="1">
      <alignment horizontal="left" readingOrder="1"/>
    </xf>
    <xf numFmtId="0" fontId="24" fillId="24" borderId="83" xfId="41" applyNumberFormat="1" applyFont="1" applyFill="1" applyBorder="1" applyAlignment="1">
      <alignment horizontal="center" readingOrder="1"/>
    </xf>
    <xf numFmtId="0" fontId="35" fillId="28" borderId="0" xfId="41" applyFont="1" applyFill="1" applyBorder="1" applyAlignment="1">
      <alignment horizontal="right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33" xfId="41" applyFont="1" applyFill="1" applyBorder="1" applyAlignment="1">
      <alignment horizontal="left" readingOrder="1"/>
    </xf>
    <xf numFmtId="0" fontId="35" fillId="32" borderId="31" xfId="0" applyFont="1" applyFill="1" applyBorder="1" applyAlignment="1">
      <alignment horizontal="right" vertical="top"/>
    </xf>
    <xf numFmtId="0" fontId="24" fillId="29" borderId="15" xfId="41" applyFont="1" applyFill="1" applyBorder="1" applyAlignment="1">
      <alignment horizontal="center" vertical="center" readingOrder="1"/>
    </xf>
    <xf numFmtId="0" fontId="24" fillId="29" borderId="26" xfId="41" applyFont="1" applyFill="1" applyBorder="1" applyAlignment="1">
      <alignment horizontal="center" vertical="center" readingOrder="1"/>
    </xf>
    <xf numFmtId="0" fontId="35" fillId="28" borderId="30" xfId="41" applyFont="1" applyFill="1" applyBorder="1" applyAlignment="1">
      <alignment horizontal="right" readingOrder="1"/>
    </xf>
    <xf numFmtId="166" fontId="24" fillId="0" borderId="16" xfId="0" applyNumberFormat="1" applyFont="1" applyBorder="1" applyAlignment="1">
      <alignment horizontal="right" vertical="top" wrapText="1"/>
    </xf>
    <xf numFmtId="1" fontId="27" fillId="26" borderId="85" xfId="41" applyNumberFormat="1" applyFont="1" applyFill="1" applyBorder="1" applyAlignment="1">
      <alignment horizontal="center" vertical="center" readingOrder="1"/>
    </xf>
    <xf numFmtId="1" fontId="27" fillId="26" borderId="86" xfId="41" applyNumberFormat="1" applyFont="1" applyFill="1" applyBorder="1" applyAlignment="1">
      <alignment horizontal="center" vertical="center" wrapText="1" readingOrder="1"/>
    </xf>
    <xf numFmtId="1" fontId="27" fillId="26" borderId="86" xfId="41" applyNumberFormat="1" applyFont="1" applyFill="1" applyBorder="1" applyAlignment="1">
      <alignment horizontal="center" vertical="center" readingOrder="1"/>
    </xf>
    <xf numFmtId="0" fontId="27" fillId="26" borderId="87" xfId="41" applyFont="1" applyFill="1" applyBorder="1" applyAlignment="1">
      <alignment horizontal="center" vertical="center" readingOrder="1"/>
    </xf>
    <xf numFmtId="0" fontId="27" fillId="26" borderId="87" xfId="41" applyFont="1" applyFill="1" applyBorder="1" applyAlignment="1">
      <alignment horizontal="center" vertical="center" wrapText="1" readingOrder="1"/>
    </xf>
    <xf numFmtId="0" fontId="27" fillId="26" borderId="88" xfId="41" applyFont="1" applyFill="1" applyBorder="1" applyAlignment="1">
      <alignment horizontal="center" vertical="center" readingOrder="1"/>
    </xf>
    <xf numFmtId="0" fontId="27" fillId="26" borderId="89" xfId="41" applyFont="1" applyFill="1" applyBorder="1" applyAlignment="1">
      <alignment horizontal="center" vertical="center" readingOrder="1"/>
    </xf>
    <xf numFmtId="1" fontId="24" fillId="24" borderId="90" xfId="41" applyNumberFormat="1" applyFont="1" applyFill="1" applyBorder="1" applyAlignment="1">
      <alignment horizontal="center" vertical="center" readingOrder="1"/>
    </xf>
    <xf numFmtId="1" fontId="24" fillId="24" borderId="91" xfId="41" applyNumberFormat="1" applyFont="1" applyFill="1" applyBorder="1" applyAlignment="1">
      <alignment vertical="center" readingOrder="1"/>
    </xf>
    <xf numFmtId="0" fontId="24" fillId="24" borderId="91" xfId="41" applyFont="1" applyFill="1" applyBorder="1" applyAlignment="1">
      <alignment horizontal="left" readingOrder="1"/>
    </xf>
    <xf numFmtId="49" fontId="24" fillId="24" borderId="91" xfId="41" applyNumberFormat="1" applyFont="1" applyFill="1" applyBorder="1" applyAlignment="1">
      <alignment horizontal="left" vertical="center" wrapText="1" readingOrder="1"/>
    </xf>
    <xf numFmtId="0" fontId="42" fillId="24" borderId="91" xfId="34" applyNumberFormat="1" applyFont="1" applyFill="1" applyBorder="1" applyAlignment="1" applyProtection="1">
      <alignment horizontal="left" vertical="center" readingOrder="1"/>
    </xf>
    <xf numFmtId="0" fontId="31" fillId="24" borderId="91" xfId="34" applyNumberFormat="1" applyFont="1" applyFill="1" applyBorder="1" applyAlignment="1" applyProtection="1">
      <alignment horizontal="left" vertical="center" readingOrder="1"/>
    </xf>
    <xf numFmtId="0" fontId="24" fillId="24" borderId="92" xfId="41" applyFont="1" applyFill="1" applyBorder="1" applyAlignment="1">
      <alignment horizontal="left" vertical="center" readingOrder="1"/>
    </xf>
    <xf numFmtId="1" fontId="24" fillId="24" borderId="93" xfId="41" applyNumberFormat="1" applyFont="1" applyFill="1" applyBorder="1" applyAlignment="1">
      <alignment horizontal="center" vertical="center" readingOrder="1"/>
    </xf>
    <xf numFmtId="1" fontId="24" fillId="24" borderId="94" xfId="41" applyNumberFormat="1" applyFont="1" applyFill="1" applyBorder="1" applyAlignment="1">
      <alignment vertical="center" readingOrder="1"/>
    </xf>
    <xf numFmtId="49" fontId="24" fillId="24" borderId="94" xfId="41" applyNumberFormat="1" applyFont="1" applyFill="1" applyBorder="1" applyAlignment="1">
      <alignment horizontal="left" vertical="center" readingOrder="1"/>
    </xf>
    <xf numFmtId="49" fontId="24" fillId="24" borderId="94" xfId="41" applyNumberFormat="1" applyFont="1" applyFill="1" applyBorder="1" applyAlignment="1">
      <alignment horizontal="left" vertical="center" wrapText="1" readingOrder="1"/>
    </xf>
    <xf numFmtId="0" fontId="42" fillId="24" borderId="94" xfId="34" applyNumberFormat="1" applyFont="1" applyFill="1" applyBorder="1" applyAlignment="1" applyProtection="1">
      <alignment horizontal="left" vertical="center" readingOrder="1"/>
    </xf>
    <xf numFmtId="0" fontId="31" fillId="24" borderId="94" xfId="34" applyNumberFormat="1" applyFont="1" applyFill="1" applyBorder="1" applyAlignment="1" applyProtection="1">
      <alignment horizontal="left" vertical="center" readingOrder="1"/>
    </xf>
    <xf numFmtId="0" fontId="24" fillId="24" borderId="95" xfId="41" applyFont="1" applyFill="1" applyBorder="1" applyAlignment="1">
      <alignment horizontal="left" vertical="center" readingOrder="1"/>
    </xf>
    <xf numFmtId="0" fontId="24" fillId="24" borderId="94" xfId="41" applyFont="1" applyFill="1" applyBorder="1" applyAlignment="1">
      <alignment horizontal="left" vertical="center" readingOrder="1"/>
    </xf>
    <xf numFmtId="0" fontId="24" fillId="24" borderId="94" xfId="41" applyFont="1" applyFill="1" applyBorder="1" applyAlignment="1">
      <alignment horizontal="left" readingOrder="1"/>
    </xf>
    <xf numFmtId="1" fontId="24" fillId="24" borderId="94" xfId="41" applyNumberFormat="1" applyFont="1" applyFill="1" applyBorder="1"/>
    <xf numFmtId="0" fontId="24" fillId="24" borderId="94" xfId="41" applyFont="1" applyFill="1" applyBorder="1" applyAlignment="1">
      <alignment horizontal="left" wrapText="1" readingOrder="1"/>
    </xf>
    <xf numFmtId="0" fontId="24" fillId="24" borderId="95" xfId="41" applyFont="1" applyFill="1" applyBorder="1" applyAlignment="1">
      <alignment horizontal="left" readingOrder="1"/>
    </xf>
    <xf numFmtId="1" fontId="24" fillId="24" borderId="96" xfId="41" applyNumberFormat="1" applyFont="1" applyFill="1" applyBorder="1" applyAlignment="1">
      <alignment horizontal="center" vertical="center" readingOrder="1"/>
    </xf>
    <xf numFmtId="1" fontId="24" fillId="24" borderId="97" xfId="41" applyNumberFormat="1" applyFont="1" applyFill="1" applyBorder="1"/>
    <xf numFmtId="0" fontId="24" fillId="24" borderId="97" xfId="41" applyFont="1" applyFill="1" applyBorder="1" applyAlignment="1">
      <alignment horizontal="left" readingOrder="1"/>
    </xf>
    <xf numFmtId="0" fontId="24" fillId="24" borderId="97" xfId="41" applyFont="1" applyFill="1" applyBorder="1" applyAlignment="1">
      <alignment horizontal="left" wrapText="1" readingOrder="1"/>
    </xf>
    <xf numFmtId="0" fontId="24" fillId="24" borderId="98" xfId="41" applyFont="1" applyFill="1" applyBorder="1" applyAlignment="1">
      <alignment horizontal="left" readingOrder="1"/>
    </xf>
    <xf numFmtId="0" fontId="35" fillId="28" borderId="0" xfId="41" applyFont="1" applyFill="1" applyBorder="1" applyAlignment="1">
      <alignment horizontal="right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33" xfId="41" applyFont="1" applyFill="1" applyBorder="1" applyAlignment="1">
      <alignment horizontal="left" readingOrder="1"/>
    </xf>
    <xf numFmtId="0" fontId="13" fillId="24" borderId="91" xfId="34" applyNumberFormat="1" applyFill="1" applyBorder="1" applyAlignment="1" applyProtection="1">
      <alignment horizontal="left" vertical="center" readingOrder="1"/>
    </xf>
    <xf numFmtId="0" fontId="55" fillId="24" borderId="91" xfId="34" applyNumberFormat="1" applyFont="1" applyFill="1" applyBorder="1" applyAlignment="1" applyProtection="1">
      <alignment horizontal="left" vertical="center" readingOrder="1"/>
    </xf>
    <xf numFmtId="0" fontId="13" fillId="24" borderId="94" xfId="34" applyNumberFormat="1" applyFill="1" applyBorder="1" applyAlignment="1" applyProtection="1">
      <alignment horizontal="left" vertical="center" readingOrder="1"/>
    </xf>
    <xf numFmtId="0" fontId="35" fillId="0" borderId="0" xfId="0" applyFont="1" applyAlignment="1">
      <alignment horizontal="right" vertical="center"/>
    </xf>
    <xf numFmtId="0" fontId="35" fillId="28" borderId="31" xfId="41" applyFont="1" applyFill="1" applyBorder="1" applyAlignment="1">
      <alignment horizontal="left" readingOrder="1"/>
    </xf>
    <xf numFmtId="0" fontId="35" fillId="28" borderId="0" xfId="41" applyFont="1" applyFill="1" applyAlignment="1">
      <alignment horizontal="right"/>
    </xf>
    <xf numFmtId="0" fontId="35" fillId="0" borderId="0" xfId="0" applyFont="1" applyAlignment="1">
      <alignment horizontal="left" vertical="center"/>
    </xf>
    <xf numFmtId="0" fontId="35" fillId="28" borderId="31" xfId="41" applyFont="1" applyFill="1" applyBorder="1"/>
    <xf numFmtId="0" fontId="35" fillId="28" borderId="30" xfId="41" applyFont="1" applyFill="1" applyBorder="1"/>
    <xf numFmtId="0" fontId="23" fillId="0" borderId="43" xfId="0" applyFont="1" applyBorder="1" applyAlignment="1">
      <alignment horizontal="center" vertical="center"/>
    </xf>
    <xf numFmtId="0" fontId="52" fillId="0" borderId="43" xfId="0" applyFont="1" applyBorder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52" fillId="0" borderId="43" xfId="0" applyFont="1" applyBorder="1" applyAlignment="1">
      <alignment horizontal="left" vertical="center"/>
    </xf>
    <xf numFmtId="1" fontId="50" fillId="24" borderId="43" xfId="41" applyNumberFormat="1" applyFont="1" applyFill="1" applyBorder="1" applyAlignment="1">
      <alignment vertical="center" wrapText="1" readingOrder="1"/>
    </xf>
    <xf numFmtId="1" fontId="50" fillId="24" borderId="10" xfId="41" applyNumberFormat="1" applyFont="1" applyFill="1" applyBorder="1" applyAlignment="1"/>
    <xf numFmtId="0" fontId="24" fillId="24" borderId="10" xfId="41" applyFont="1" applyFill="1" applyBorder="1" applyAlignment="1">
      <alignment horizontal="left" readingOrder="1"/>
    </xf>
    <xf numFmtId="0" fontId="24" fillId="24" borderId="48" xfId="41" applyFont="1" applyFill="1" applyBorder="1" applyAlignment="1">
      <alignment horizontal="left" readingOrder="1"/>
    </xf>
    <xf numFmtId="0" fontId="24" fillId="24" borderId="11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vertical="top" wrapText="1" readingOrder="1"/>
    </xf>
    <xf numFmtId="0" fontId="53" fillId="24" borderId="48" xfId="41" applyFont="1" applyFill="1" applyBorder="1" applyAlignment="1">
      <alignment horizontal="left" vertical="top" wrapText="1" readingOrder="1"/>
    </xf>
    <xf numFmtId="0" fontId="53" fillId="24" borderId="11" xfId="41" applyFont="1" applyFill="1" applyBorder="1" applyAlignment="1">
      <alignment horizontal="left" vertical="top" wrapText="1" readingOrder="1"/>
    </xf>
    <xf numFmtId="1" fontId="50" fillId="24" borderId="10" xfId="41" applyNumberFormat="1" applyFont="1" applyFill="1" applyBorder="1" applyAlignment="1">
      <alignment horizontal="left" readingOrder="1"/>
    </xf>
    <xf numFmtId="1" fontId="50" fillId="24" borderId="48" xfId="41" applyNumberFormat="1" applyFont="1" applyFill="1" applyBorder="1" applyAlignment="1">
      <alignment horizontal="left" readingOrder="1"/>
    </xf>
    <xf numFmtId="1" fontId="50" fillId="24" borderId="11" xfId="41" applyNumberFormat="1" applyFont="1" applyFill="1" applyBorder="1" applyAlignment="1">
      <alignment horizontal="left" readingOrder="1"/>
    </xf>
    <xf numFmtId="0" fontId="41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24" fillId="24" borderId="4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14" fontId="41" fillId="24" borderId="10" xfId="41" applyNumberFormat="1" applyFont="1" applyFill="1" applyBorder="1" applyAlignment="1">
      <alignment horizontal="left" vertical="top" readingOrder="1"/>
    </xf>
    <xf numFmtId="14" fontId="41" fillId="24" borderId="48" xfId="41" applyNumberFormat="1" applyFont="1" applyFill="1" applyBorder="1" applyAlignment="1">
      <alignment horizontal="left" vertical="top" readingOrder="1"/>
    </xf>
    <xf numFmtId="14" fontId="41" fillId="24" borderId="11" xfId="41" applyNumberFormat="1" applyFont="1" applyFill="1" applyBorder="1" applyAlignment="1">
      <alignment horizontal="left" vertical="top" readingOrder="1"/>
    </xf>
    <xf numFmtId="0" fontId="35" fillId="28" borderId="0" xfId="41" applyFont="1" applyFill="1" applyBorder="1" applyAlignment="1">
      <alignment horizontal="right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33" xfId="41" applyFont="1" applyFill="1" applyBorder="1" applyAlignment="1">
      <alignment horizontal="left" readingOrder="1"/>
    </xf>
    <xf numFmtId="0" fontId="35" fillId="28" borderId="33" xfId="41" applyFont="1" applyFill="1" applyBorder="1" applyAlignment="1">
      <alignment horizontal="left" vertical="top" readingOrder="1"/>
    </xf>
    <xf numFmtId="0" fontId="35" fillId="28" borderId="38" xfId="41" applyFont="1" applyFill="1" applyBorder="1" applyAlignment="1">
      <alignment horizontal="left" vertical="top" readingOrder="1"/>
    </xf>
    <xf numFmtId="0" fontId="35" fillId="29" borderId="81" xfId="41" applyFont="1" applyFill="1" applyBorder="1" applyAlignment="1">
      <alignment horizontal="center" vertical="center" readingOrder="1"/>
    </xf>
    <xf numFmtId="0" fontId="35" fillId="29" borderId="80" xfId="41" applyFont="1" applyFill="1" applyBorder="1" applyAlignment="1">
      <alignment horizontal="center" vertical="center" readingOrder="1"/>
    </xf>
    <xf numFmtId="0" fontId="35" fillId="29" borderId="78" xfId="41" applyFont="1" applyFill="1" applyBorder="1" applyAlignment="1">
      <alignment horizontal="center" vertical="center" readingOrder="1"/>
    </xf>
    <xf numFmtId="0" fontId="35" fillId="29" borderId="74" xfId="41" applyFont="1" applyFill="1" applyBorder="1" applyAlignment="1">
      <alignment horizontal="center" vertical="center" readingOrder="1"/>
    </xf>
    <xf numFmtId="0" fontId="35" fillId="29" borderId="79" xfId="41" applyFont="1" applyFill="1" applyBorder="1" applyAlignment="1">
      <alignment horizontal="center" vertical="center" readingOrder="1"/>
    </xf>
    <xf numFmtId="0" fontId="35" fillId="29" borderId="46" xfId="41" applyFont="1" applyFill="1" applyBorder="1" applyAlignment="1">
      <alignment horizontal="center" vertical="center" readingOrder="1"/>
    </xf>
    <xf numFmtId="0" fontId="35" fillId="29" borderId="75" xfId="41" applyFont="1" applyFill="1" applyBorder="1" applyAlignment="1">
      <alignment horizontal="center" vertical="center" readingOrder="1"/>
    </xf>
    <xf numFmtId="0" fontId="36" fillId="29" borderId="71" xfId="39" applyFont="1" applyFill="1" applyBorder="1" applyAlignment="1">
      <alignment horizontal="left" wrapText="1" readingOrder="1"/>
    </xf>
    <xf numFmtId="0" fontId="36" fillId="29" borderId="11" xfId="39" applyFont="1" applyFill="1" applyBorder="1" applyAlignment="1">
      <alignment horizontal="left" wrapText="1" readingOrder="1"/>
    </xf>
    <xf numFmtId="0" fontId="38" fillId="29" borderId="10" xfId="39" applyFont="1" applyFill="1" applyBorder="1" applyAlignment="1">
      <alignment horizontal="center" wrapText="1" readingOrder="1"/>
    </xf>
    <xf numFmtId="0" fontId="38" fillId="29" borderId="48" xfId="39" applyFont="1" applyFill="1" applyBorder="1" applyAlignment="1">
      <alignment horizontal="center" wrapText="1" readingOrder="1"/>
    </xf>
    <xf numFmtId="0" fontId="36" fillId="24" borderId="43" xfId="40" applyFont="1" applyFill="1" applyBorder="1" applyAlignment="1">
      <alignment horizontal="left" wrapText="1"/>
    </xf>
    <xf numFmtId="0" fontId="35" fillId="29" borderId="64" xfId="39" applyFont="1" applyFill="1" applyBorder="1" applyAlignment="1">
      <alignment horizontal="center" wrapText="1" readingOrder="1"/>
    </xf>
    <xf numFmtId="0" fontId="35" fillId="29" borderId="48" xfId="39" applyFont="1" applyFill="1" applyBorder="1" applyAlignment="1">
      <alignment horizontal="center" wrapText="1" readingOrder="1"/>
    </xf>
    <xf numFmtId="0" fontId="35" fillId="29" borderId="68" xfId="39" applyFont="1" applyFill="1" applyBorder="1" applyAlignment="1">
      <alignment horizontal="center" wrapText="1" readingOrder="1"/>
    </xf>
    <xf numFmtId="0" fontId="38" fillId="29" borderId="72" xfId="39" applyFont="1" applyFill="1" applyBorder="1" applyAlignment="1">
      <alignment horizontal="left" wrapText="1" readingOrder="1"/>
    </xf>
    <xf numFmtId="0" fontId="38" fillId="29" borderId="73" xfId="39" applyFont="1" applyFill="1" applyBorder="1" applyAlignment="1">
      <alignment horizontal="left" wrapText="1" readingOrder="1"/>
    </xf>
    <xf numFmtId="0" fontId="36" fillId="24" borderId="82" xfId="42" applyFont="1" applyFill="1" applyBorder="1" applyAlignment="1">
      <alignment horizontal="center" vertical="center"/>
    </xf>
    <xf numFmtId="0" fontId="36" fillId="24" borderId="43" xfId="42" applyFont="1" applyFill="1" applyBorder="1" applyAlignment="1">
      <alignment horizontal="center" vertical="center" wrapText="1"/>
    </xf>
    <xf numFmtId="0" fontId="36" fillId="24" borderId="48" xfId="42" applyFont="1" applyFill="1" applyBorder="1" applyAlignment="1">
      <alignment horizontal="center" vertical="center" wrapText="1"/>
    </xf>
    <xf numFmtId="0" fontId="36" fillId="24" borderId="72" xfId="42" applyFont="1" applyFill="1" applyBorder="1" applyAlignment="1">
      <alignment horizontal="center" vertical="center" wrapText="1"/>
    </xf>
    <xf numFmtId="0" fontId="36" fillId="29" borderId="76" xfId="39" applyFont="1" applyFill="1" applyBorder="1" applyAlignment="1">
      <alignment horizontal="left" wrapText="1" readingOrder="1"/>
    </xf>
    <xf numFmtId="0" fontId="36" fillId="29" borderId="66" xfId="39" applyFont="1" applyFill="1" applyBorder="1" applyAlignment="1">
      <alignment horizontal="left" wrapText="1" readingOrder="1"/>
    </xf>
    <xf numFmtId="49" fontId="38" fillId="29" borderId="65" xfId="39" applyNumberFormat="1" applyFont="1" applyFill="1" applyBorder="1" applyAlignment="1">
      <alignment horizontal="left" wrapText="1" readingOrder="1"/>
    </xf>
    <xf numFmtId="0" fontId="38" fillId="29" borderId="66" xfId="39" applyFont="1" applyFill="1" applyBorder="1" applyAlignment="1">
      <alignment horizontal="left" wrapText="1" readingOrder="1"/>
    </xf>
    <xf numFmtId="0" fontId="38" fillId="29" borderId="77" xfId="39" applyFont="1" applyFill="1" applyBorder="1" applyAlignment="1">
      <alignment horizontal="left" wrapText="1" readingOrder="1"/>
    </xf>
    <xf numFmtId="0" fontId="36" fillId="24" borderId="47" xfId="39" applyFont="1" applyFill="1" applyBorder="1" applyAlignment="1">
      <alignment horizontal="left" wrapText="1"/>
    </xf>
    <xf numFmtId="49" fontId="35" fillId="29" borderId="65" xfId="39" applyNumberFormat="1" applyFont="1" applyFill="1" applyBorder="1" applyAlignment="1">
      <alignment horizontal="center" wrapText="1" readingOrder="1"/>
    </xf>
    <xf numFmtId="0" fontId="35" fillId="29" borderId="66" xfId="39" applyFont="1" applyFill="1" applyBorder="1" applyAlignment="1">
      <alignment horizontal="center" wrapText="1" readingOrder="1"/>
    </xf>
    <xf numFmtId="0" fontId="35" fillId="29" borderId="67" xfId="39" applyFont="1" applyFill="1" applyBorder="1" applyAlignment="1">
      <alignment horizontal="center" wrapText="1" readingOrder="1"/>
    </xf>
    <xf numFmtId="0" fontId="38" fillId="29" borderId="69" xfId="39" applyFont="1" applyFill="1" applyBorder="1" applyAlignment="1">
      <alignment horizontal="left" wrapText="1" readingOrder="1"/>
    </xf>
    <xf numFmtId="0" fontId="38" fillId="29" borderId="44" xfId="39" applyFont="1" applyFill="1" applyBorder="1" applyAlignment="1">
      <alignment horizontal="left" wrapText="1" readingOrder="1"/>
    </xf>
    <xf numFmtId="0" fontId="38" fillId="29" borderId="70" xfId="39" applyFont="1" applyFill="1" applyBorder="1" applyAlignment="1">
      <alignment horizontal="left" wrapText="1" readingOrder="1"/>
    </xf>
    <xf numFmtId="0" fontId="35" fillId="29" borderId="69" xfId="39" applyFont="1" applyFill="1" applyBorder="1" applyAlignment="1">
      <alignment horizontal="left" wrapText="1" readingOrder="1"/>
    </xf>
    <xf numFmtId="0" fontId="35" fillId="29" borderId="44" xfId="39" applyFont="1" applyFill="1" applyBorder="1" applyAlignment="1">
      <alignment horizontal="left" wrapText="1" readingOrder="1"/>
    </xf>
    <xf numFmtId="0" fontId="35" fillId="29" borderId="70" xfId="39" applyFont="1" applyFill="1" applyBorder="1" applyAlignment="1">
      <alignment horizontal="left" wrapText="1" readingOrder="1"/>
    </xf>
    <xf numFmtId="0" fontId="35" fillId="28" borderId="84" xfId="41" applyFont="1" applyFill="1" applyBorder="1" applyAlignment="1">
      <alignment horizontal="right" readingOrder="1"/>
    </xf>
    <xf numFmtId="0" fontId="35" fillId="29" borderId="10" xfId="39" applyFont="1" applyFill="1" applyBorder="1" applyAlignment="1">
      <alignment horizontal="center" wrapText="1" readingOrder="1"/>
    </xf>
    <xf numFmtId="0" fontId="35" fillId="29" borderId="72" xfId="39" applyFont="1" applyFill="1" applyBorder="1" applyAlignment="1">
      <alignment horizontal="left" wrapText="1" readingOrder="1"/>
    </xf>
    <xf numFmtId="0" fontId="35" fillId="29" borderId="73" xfId="39" applyFont="1" applyFill="1" applyBorder="1" applyAlignment="1">
      <alignment horizontal="left" wrapText="1" readingOrder="1"/>
    </xf>
    <xf numFmtId="49" fontId="35" fillId="29" borderId="65" xfId="39" applyNumberFormat="1" applyFont="1" applyFill="1" applyBorder="1" applyAlignment="1">
      <alignment horizontal="left" wrapText="1" readingOrder="1"/>
    </xf>
    <xf numFmtId="0" fontId="35" fillId="29" borderId="66" xfId="39" applyFont="1" applyFill="1" applyBorder="1" applyAlignment="1">
      <alignment horizontal="left" wrapText="1" readingOrder="1"/>
    </xf>
    <xf numFmtId="0" fontId="35" fillId="29" borderId="77" xfId="39" applyFont="1" applyFill="1" applyBorder="1" applyAlignment="1">
      <alignment horizontal="left" wrapText="1" readingOrder="1"/>
    </xf>
    <xf numFmtId="49" fontId="56" fillId="24" borderId="94" xfId="41" applyNumberFormat="1" applyFont="1" applyFill="1" applyBorder="1" applyAlignment="1">
      <alignment horizontal="left" vertical="center" readingOrder="1"/>
    </xf>
    <xf numFmtId="0" fontId="56" fillId="24" borderId="94" xfId="41" applyFont="1" applyFill="1" applyBorder="1" applyAlignment="1">
      <alignment horizontal="left" readingOrder="1"/>
    </xf>
    <xf numFmtId="0" fontId="56" fillId="24" borderId="97" xfId="41" applyFont="1" applyFill="1" applyBorder="1" applyAlignment="1">
      <alignment horizontal="left" readingOrder="1"/>
    </xf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61224489799"/>
          <c:y val="0.26562550664044698"/>
          <c:w val="0.39795918367347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TestReport!$F$34:$H$34</c:f>
              <c:numCache>
                <c:formatCode>General</c:formatCode>
                <c:ptCount val="3"/>
                <c:pt idx="0">
                  <c:v>24</c:v>
                </c:pt>
                <c:pt idx="1">
                  <c:v>18</c:v>
                </c:pt>
                <c:pt idx="2">
                  <c:v>22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TestReport!$F$33:$H$33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TestReport!$F$34:$H$34</c:f>
              <c:numCache>
                <c:formatCode>General</c:formatCode>
                <c:ptCount val="3"/>
                <c:pt idx="0">
                  <c:v>24</c:v>
                </c:pt>
                <c:pt idx="1">
                  <c:v>18</c:v>
                </c:pt>
                <c:pt idx="2">
                  <c:v>22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301"/>
          <c:y val="0.394532070209974"/>
          <c:w val="8.4183673469387502E-2"/>
          <c:h val="0.316406660104987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/>
              <a:t>Pass rate</a:t>
            </a:r>
            <a:endParaRPr lang="ja-JP" altLang="en-US"/>
          </a:p>
        </c:rich>
      </c:tx>
      <c:layout>
        <c:manualLayout>
          <c:xMode val="edge"/>
          <c:yMode val="edge"/>
          <c:x val="0.39174440882818401"/>
          <c:y val="5.0024180048360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"/>
          <c:y val="0.280632952679087"/>
          <c:w val="0.33856502242152497"/>
          <c:h val="0.5968390965428469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layout>
                <c:manualLayout>
                  <c:x val="8.8780648149531603E-3"/>
                  <c:y val="2.6901027135387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TestReport!$C$34:$E$34</c:f>
              <c:numCache>
                <c:formatCode>General</c:formatCode>
                <c:ptCount val="3"/>
                <c:pt idx="0">
                  <c:v>64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TestReport!$C$33:$E$33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TestReport!$C$34:$E$34</c:f>
              <c:numCache>
                <c:formatCode>General</c:formatCode>
                <c:ptCount val="3"/>
                <c:pt idx="0">
                  <c:v>64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703144664207895"/>
          <c:y val="0.38624258581850501"/>
          <c:w val="0.19058295964125499"/>
          <c:h val="0.300395671884889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705485</xdr:colOff>
      <xdr:row>43</xdr:row>
      <xdr:rowOff>101600</xdr:rowOff>
    </xdr:from>
    <xdr:to>
      <xdr:col>9</xdr:col>
      <xdr:colOff>162560</xdr:colOff>
      <xdr:row>58</xdr:row>
      <xdr:rowOff>111125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43</xdr:row>
      <xdr:rowOff>100330</xdr:rowOff>
    </xdr:from>
    <xdr:to>
      <xdr:col>3</xdr:col>
      <xdr:colOff>299085</xdr:colOff>
      <xdr:row>58</xdr:row>
      <xdr:rowOff>81280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B6" sqref="B6:D7"/>
    </sheetView>
  </sheetViews>
  <sheetFormatPr defaultColWidth="8.875" defaultRowHeight="12.75"/>
  <cols>
    <col min="1" max="1" width="21.375" style="123" customWidth="1"/>
    <col min="2" max="2" width="10" style="113" customWidth="1"/>
    <col min="3" max="3" width="19.125" style="113" customWidth="1"/>
    <col min="4" max="4" width="11.125" style="113" customWidth="1"/>
    <col min="5" max="5" width="38" style="113" customWidth="1"/>
    <col min="6" max="6" width="48.125" style="113" customWidth="1"/>
    <col min="7" max="16384" width="8.875" style="113"/>
  </cols>
  <sheetData>
    <row r="2" spans="1:6" s="110" customFormat="1" ht="75.75" customHeight="1">
      <c r="A2" s="109"/>
      <c r="B2" s="220" t="s">
        <v>51</v>
      </c>
      <c r="C2" s="220"/>
      <c r="D2" s="220"/>
      <c r="E2" s="220"/>
      <c r="F2" s="220"/>
    </row>
    <row r="3" spans="1:6">
      <c r="A3" s="111"/>
      <c r="B3" s="112"/>
      <c r="E3" s="114"/>
    </row>
    <row r="4" spans="1:6" ht="14.25" customHeight="1">
      <c r="A4" s="130" t="s">
        <v>40</v>
      </c>
      <c r="B4" s="221" t="s">
        <v>75</v>
      </c>
      <c r="C4" s="221"/>
      <c r="D4" s="221"/>
      <c r="E4" s="130" t="s">
        <v>39</v>
      </c>
      <c r="F4" s="145" t="s">
        <v>77</v>
      </c>
    </row>
    <row r="5" spans="1:6" ht="14.25" customHeight="1">
      <c r="A5" s="130" t="s">
        <v>41</v>
      </c>
      <c r="B5" s="221" t="s">
        <v>76</v>
      </c>
      <c r="C5" s="221"/>
      <c r="D5" s="221"/>
      <c r="E5" s="130" t="s">
        <v>42</v>
      </c>
      <c r="F5" s="145" t="s">
        <v>78</v>
      </c>
    </row>
    <row r="6" spans="1:6" ht="15.75" customHeight="1">
      <c r="A6" s="222" t="s">
        <v>43</v>
      </c>
      <c r="B6" s="223" t="s">
        <v>192</v>
      </c>
      <c r="C6" s="223"/>
      <c r="D6" s="223"/>
      <c r="E6" s="130" t="s">
        <v>44</v>
      </c>
      <c r="F6" s="156" t="s">
        <v>198</v>
      </c>
    </row>
    <row r="7" spans="1:6" ht="13.5" customHeight="1">
      <c r="A7" s="222"/>
      <c r="B7" s="223"/>
      <c r="C7" s="223"/>
      <c r="D7" s="223"/>
      <c r="E7" s="130" t="s">
        <v>45</v>
      </c>
      <c r="F7" s="146" t="s">
        <v>79</v>
      </c>
    </row>
    <row r="8" spans="1:6">
      <c r="A8" s="115"/>
      <c r="B8" s="116"/>
      <c r="C8" s="117"/>
      <c r="D8" s="117"/>
      <c r="E8" s="118"/>
      <c r="F8" s="119"/>
    </row>
    <row r="9" spans="1:6">
      <c r="A9" s="113"/>
      <c r="B9" s="120"/>
      <c r="C9" s="120"/>
      <c r="D9" s="120"/>
      <c r="E9" s="120"/>
    </row>
    <row r="10" spans="1:6">
      <c r="A10" s="131" t="s">
        <v>46</v>
      </c>
      <c r="B10" s="132"/>
      <c r="C10" s="132"/>
      <c r="D10" s="132"/>
      <c r="E10" s="132"/>
      <c r="F10" s="132"/>
    </row>
    <row r="11" spans="1:6" s="121" customFormat="1">
      <c r="A11" s="133" t="s">
        <v>47</v>
      </c>
      <c r="B11" s="134" t="s">
        <v>45</v>
      </c>
      <c r="C11" s="134" t="s">
        <v>48</v>
      </c>
      <c r="D11" s="134" t="s">
        <v>0</v>
      </c>
      <c r="E11" s="134" t="s">
        <v>49</v>
      </c>
      <c r="F11" s="135" t="s">
        <v>50</v>
      </c>
    </row>
    <row r="12" spans="1:6" s="122" customFormat="1" ht="26.25" customHeight="1">
      <c r="A12" s="157">
        <v>42254</v>
      </c>
      <c r="B12" s="147" t="s">
        <v>80</v>
      </c>
      <c r="C12" s="148" t="s">
        <v>82</v>
      </c>
      <c r="D12" s="148" t="s">
        <v>81</v>
      </c>
      <c r="E12" s="158" t="s">
        <v>83</v>
      </c>
      <c r="F12" s="155"/>
    </row>
    <row r="13" spans="1:6" s="122" customFormat="1" ht="21.75" customHeight="1">
      <c r="A13" s="176" t="s">
        <v>193</v>
      </c>
      <c r="B13" s="147" t="s">
        <v>194</v>
      </c>
      <c r="C13" s="148" t="s">
        <v>196</v>
      </c>
      <c r="D13" s="148" t="s">
        <v>195</v>
      </c>
      <c r="E13" s="148" t="s">
        <v>197</v>
      </c>
      <c r="F13" s="150"/>
    </row>
    <row r="14" spans="1:6" s="122" customFormat="1" ht="19.5" customHeight="1">
      <c r="A14" s="149"/>
      <c r="B14" s="147"/>
      <c r="C14" s="148"/>
      <c r="D14" s="148"/>
      <c r="E14" s="148"/>
      <c r="F14" s="150"/>
    </row>
    <row r="15" spans="1:6" s="122" customFormat="1" ht="21.75" customHeight="1">
      <c r="A15" s="149"/>
      <c r="B15" s="147"/>
      <c r="C15" s="148"/>
      <c r="D15" s="148"/>
      <c r="E15" s="148"/>
      <c r="F15" s="150"/>
    </row>
    <row r="16" spans="1:6" s="122" customFormat="1" ht="19.5" customHeight="1">
      <c r="A16" s="149"/>
      <c r="B16" s="147"/>
      <c r="C16" s="148"/>
      <c r="D16" s="148"/>
      <c r="E16" s="148"/>
      <c r="F16" s="150"/>
    </row>
    <row r="17" spans="1:6" s="122" customFormat="1" ht="21.75" customHeight="1">
      <c r="A17" s="149"/>
      <c r="B17" s="147"/>
      <c r="C17" s="148"/>
      <c r="D17" s="148"/>
      <c r="E17" s="148"/>
      <c r="F17" s="150"/>
    </row>
    <row r="18" spans="1:6" s="122" customFormat="1" ht="19.5" customHeight="1">
      <c r="A18" s="151"/>
      <c r="B18" s="152"/>
      <c r="C18" s="153"/>
      <c r="D18" s="153"/>
      <c r="E18" s="153"/>
      <c r="F18" s="154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68" t="s">
        <v>84</v>
      </c>
      <c r="B2" s="269"/>
      <c r="C2" s="270">
        <f>TestCaseList!E11</f>
        <v>0</v>
      </c>
      <c r="D2" s="271"/>
      <c r="E2" s="272"/>
      <c r="F2" s="273" t="s">
        <v>56</v>
      </c>
      <c r="G2" s="273"/>
      <c r="H2" s="273"/>
      <c r="I2" s="273"/>
      <c r="J2" s="273"/>
      <c r="K2" s="273"/>
      <c r="L2" s="274" t="str">
        <f>TestCaseList!$D$23</f>
        <v>getIssueDetail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3" ht="13.5" customHeight="1">
      <c r="A3" s="254" t="s">
        <v>85</v>
      </c>
      <c r="B3" s="255"/>
      <c r="C3" s="280" t="s">
        <v>248</v>
      </c>
      <c r="D3" s="281"/>
      <c r="E3" s="282"/>
      <c r="F3" s="258" t="s">
        <v>89</v>
      </c>
      <c r="G3" s="258"/>
      <c r="H3" s="258"/>
      <c r="I3" s="258"/>
      <c r="J3" s="258"/>
      <c r="K3" s="258"/>
      <c r="L3" s="278"/>
      <c r="M3" s="278"/>
      <c r="N3" s="278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56">
        <v>9</v>
      </c>
      <c r="D4" s="257"/>
      <c r="E4" s="43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-1.28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3" ht="13.5" customHeight="1">
      <c r="A5" s="254" t="s">
        <v>87</v>
      </c>
      <c r="B5" s="255"/>
      <c r="C5" s="262" t="s">
        <v>28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3" ht="13.5" customHeight="1" thickBot="1">
      <c r="A7" s="247">
        <f>COUNTIF(F40:HQ40,"P")</f>
        <v>2</v>
      </c>
      <c r="B7" s="248"/>
      <c r="C7" s="249">
        <f>COUNTIF(F40:HQ40,"F")</f>
        <v>0</v>
      </c>
      <c r="D7" s="250"/>
      <c r="E7" s="248"/>
      <c r="F7" s="249">
        <f>SUM(O7,- A7,- C7)</f>
        <v>0</v>
      </c>
      <c r="G7" s="250"/>
      <c r="H7" s="250"/>
      <c r="I7" s="250"/>
      <c r="J7" s="250"/>
      <c r="K7" s="251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52">
        <f>COUNTA(E9:HT9)</f>
        <v>2</v>
      </c>
      <c r="P7" s="250"/>
      <c r="Q7" s="250"/>
      <c r="R7" s="250"/>
      <c r="S7" s="250"/>
      <c r="T7" s="25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42"/>
      <c r="E19" s="242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43" t="s">
        <v>18</v>
      </c>
      <c r="C39" s="243"/>
      <c r="D39" s="243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44" t="s">
        <v>22</v>
      </c>
      <c r="C40" s="244"/>
      <c r="D40" s="244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45" t="s">
        <v>25</v>
      </c>
      <c r="C41" s="245"/>
      <c r="D41" s="245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46" t="s">
        <v>26</v>
      </c>
      <c r="C42" s="246"/>
      <c r="D42" s="246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68" t="s">
        <v>84</v>
      </c>
      <c r="B2" s="269"/>
      <c r="C2" s="270">
        <f>TestCaseList!E11</f>
        <v>0</v>
      </c>
      <c r="D2" s="271"/>
      <c r="E2" s="272"/>
      <c r="F2" s="273" t="s">
        <v>56</v>
      </c>
      <c r="G2" s="273"/>
      <c r="H2" s="273"/>
      <c r="I2" s="273"/>
      <c r="J2" s="273"/>
      <c r="K2" s="273"/>
      <c r="L2" s="274" t="str">
        <f>TestCaseList!$D$23</f>
        <v>getIssueDetail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3" ht="13.5" customHeight="1">
      <c r="A3" s="254" t="s">
        <v>85</v>
      </c>
      <c r="B3" s="255"/>
      <c r="C3" s="280" t="s">
        <v>248</v>
      </c>
      <c r="D3" s="281"/>
      <c r="E3" s="282"/>
      <c r="F3" s="258" t="s">
        <v>89</v>
      </c>
      <c r="G3" s="258"/>
      <c r="H3" s="258"/>
      <c r="I3" s="258"/>
      <c r="J3" s="258"/>
      <c r="K3" s="258"/>
      <c r="L3" s="278"/>
      <c r="M3" s="278"/>
      <c r="N3" s="278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56">
        <v>9</v>
      </c>
      <c r="D4" s="257"/>
      <c r="E4" s="43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-1.28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3" ht="13.5" customHeight="1">
      <c r="A5" s="254" t="s">
        <v>87</v>
      </c>
      <c r="B5" s="255"/>
      <c r="C5" s="262" t="s">
        <v>28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3" ht="13.5" customHeight="1" thickBot="1">
      <c r="A7" s="247">
        <f>COUNTIF(F40:HQ40,"P")</f>
        <v>2</v>
      </c>
      <c r="B7" s="248"/>
      <c r="C7" s="249">
        <f>COUNTIF(F40:HQ40,"F")</f>
        <v>0</v>
      </c>
      <c r="D7" s="250"/>
      <c r="E7" s="248"/>
      <c r="F7" s="249">
        <f>SUM(O7,- A7,- C7)</f>
        <v>0</v>
      </c>
      <c r="G7" s="250"/>
      <c r="H7" s="250"/>
      <c r="I7" s="250"/>
      <c r="J7" s="250"/>
      <c r="K7" s="251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52">
        <f>COUNTA(E9:HT9)</f>
        <v>2</v>
      </c>
      <c r="P7" s="250"/>
      <c r="Q7" s="250"/>
      <c r="R7" s="250"/>
      <c r="S7" s="250"/>
      <c r="T7" s="25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42"/>
      <c r="E19" s="242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43" t="s">
        <v>18</v>
      </c>
      <c r="C39" s="243"/>
      <c r="D39" s="243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44" t="s">
        <v>22</v>
      </c>
      <c r="C40" s="244"/>
      <c r="D40" s="244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45" t="s">
        <v>25</v>
      </c>
      <c r="C41" s="245"/>
      <c r="D41" s="245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46" t="s">
        <v>26</v>
      </c>
      <c r="C42" s="246"/>
      <c r="D42" s="246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68" t="s">
        <v>84</v>
      </c>
      <c r="B2" s="269"/>
      <c r="C2" s="270">
        <f>TestCaseList!E11</f>
        <v>0</v>
      </c>
      <c r="D2" s="271"/>
      <c r="E2" s="272"/>
      <c r="F2" s="273" t="s">
        <v>56</v>
      </c>
      <c r="G2" s="273"/>
      <c r="H2" s="273"/>
      <c r="I2" s="273"/>
      <c r="J2" s="273"/>
      <c r="K2" s="273"/>
      <c r="L2" s="274" t="str">
        <f>TestCaseList!$D$23</f>
        <v>getIssueDetail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3" ht="13.5" customHeight="1">
      <c r="A3" s="254" t="s">
        <v>85</v>
      </c>
      <c r="B3" s="255"/>
      <c r="C3" s="280" t="s">
        <v>248</v>
      </c>
      <c r="D3" s="281"/>
      <c r="E3" s="282"/>
      <c r="F3" s="258" t="s">
        <v>89</v>
      </c>
      <c r="G3" s="258"/>
      <c r="H3" s="258"/>
      <c r="I3" s="258"/>
      <c r="J3" s="258"/>
      <c r="K3" s="258"/>
      <c r="L3" s="278"/>
      <c r="M3" s="278"/>
      <c r="N3" s="278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56">
        <v>9</v>
      </c>
      <c r="D4" s="257"/>
      <c r="E4" s="43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-1.28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3" ht="13.5" customHeight="1">
      <c r="A5" s="254" t="s">
        <v>87</v>
      </c>
      <c r="B5" s="255"/>
      <c r="C5" s="262" t="s">
        <v>28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3" ht="13.5" customHeight="1" thickBot="1">
      <c r="A7" s="247">
        <f>COUNTIF(F40:HQ40,"P")</f>
        <v>2</v>
      </c>
      <c r="B7" s="248"/>
      <c r="C7" s="249">
        <f>COUNTIF(F40:HQ40,"F")</f>
        <v>0</v>
      </c>
      <c r="D7" s="250"/>
      <c r="E7" s="248"/>
      <c r="F7" s="249">
        <f>SUM(O7,- A7,- C7)</f>
        <v>0</v>
      </c>
      <c r="G7" s="250"/>
      <c r="H7" s="250"/>
      <c r="I7" s="250"/>
      <c r="J7" s="250"/>
      <c r="K7" s="251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52">
        <f>COUNTA(E9:HT9)</f>
        <v>2</v>
      </c>
      <c r="P7" s="250"/>
      <c r="Q7" s="250"/>
      <c r="R7" s="250"/>
      <c r="S7" s="250"/>
      <c r="T7" s="25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42"/>
      <c r="E19" s="242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43" t="s">
        <v>18</v>
      </c>
      <c r="C39" s="243"/>
      <c r="D39" s="243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44" t="s">
        <v>22</v>
      </c>
      <c r="C40" s="244"/>
      <c r="D40" s="244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45" t="s">
        <v>25</v>
      </c>
      <c r="C41" s="245"/>
      <c r="D41" s="245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46" t="s">
        <v>26</v>
      </c>
      <c r="C42" s="246"/>
      <c r="D42" s="246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68" t="s">
        <v>84</v>
      </c>
      <c r="B2" s="269"/>
      <c r="C2" s="270">
        <f>TestCaseList!E11</f>
        <v>0</v>
      </c>
      <c r="D2" s="271"/>
      <c r="E2" s="272"/>
      <c r="F2" s="273" t="s">
        <v>56</v>
      </c>
      <c r="G2" s="273"/>
      <c r="H2" s="273"/>
      <c r="I2" s="273"/>
      <c r="J2" s="273"/>
      <c r="K2" s="273"/>
      <c r="L2" s="274" t="str">
        <f>TestCaseList!$D$23</f>
        <v>getIssueDetail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3" ht="13.5" customHeight="1">
      <c r="A3" s="254" t="s">
        <v>85</v>
      </c>
      <c r="B3" s="255"/>
      <c r="C3" s="280" t="s">
        <v>248</v>
      </c>
      <c r="D3" s="281"/>
      <c r="E3" s="282"/>
      <c r="F3" s="258" t="s">
        <v>89</v>
      </c>
      <c r="G3" s="258"/>
      <c r="H3" s="258"/>
      <c r="I3" s="258"/>
      <c r="J3" s="258"/>
      <c r="K3" s="258"/>
      <c r="L3" s="278"/>
      <c r="M3" s="278"/>
      <c r="N3" s="278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56">
        <v>9</v>
      </c>
      <c r="D4" s="257"/>
      <c r="E4" s="43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-1.28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3" ht="13.5" customHeight="1">
      <c r="A5" s="254" t="s">
        <v>87</v>
      </c>
      <c r="B5" s="255"/>
      <c r="C5" s="262" t="s">
        <v>28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3" ht="13.5" customHeight="1" thickBot="1">
      <c r="A7" s="247">
        <f>COUNTIF(F40:HQ40,"P")</f>
        <v>2</v>
      </c>
      <c r="B7" s="248"/>
      <c r="C7" s="249">
        <f>COUNTIF(F40:HQ40,"F")</f>
        <v>0</v>
      </c>
      <c r="D7" s="250"/>
      <c r="E7" s="248"/>
      <c r="F7" s="249">
        <f>SUM(O7,- A7,- C7)</f>
        <v>0</v>
      </c>
      <c r="G7" s="250"/>
      <c r="H7" s="250"/>
      <c r="I7" s="250"/>
      <c r="J7" s="250"/>
      <c r="K7" s="251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52">
        <f>COUNTA(E9:HT9)</f>
        <v>2</v>
      </c>
      <c r="P7" s="250"/>
      <c r="Q7" s="250"/>
      <c r="R7" s="250"/>
      <c r="S7" s="250"/>
      <c r="T7" s="25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42"/>
      <c r="E19" s="242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43" t="s">
        <v>18</v>
      </c>
      <c r="C39" s="243"/>
      <c r="D39" s="243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44" t="s">
        <v>22</v>
      </c>
      <c r="C40" s="244"/>
      <c r="D40" s="244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45" t="s">
        <v>25</v>
      </c>
      <c r="C41" s="245"/>
      <c r="D41" s="245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46" t="s">
        <v>26</v>
      </c>
      <c r="C42" s="246"/>
      <c r="D42" s="246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68" t="s">
        <v>84</v>
      </c>
      <c r="B2" s="269"/>
      <c r="C2" s="270">
        <f>TestCaseList!E11</f>
        <v>0</v>
      </c>
      <c r="D2" s="271"/>
      <c r="E2" s="272"/>
      <c r="F2" s="273" t="s">
        <v>56</v>
      </c>
      <c r="G2" s="273"/>
      <c r="H2" s="273"/>
      <c r="I2" s="273"/>
      <c r="J2" s="273"/>
      <c r="K2" s="273"/>
      <c r="L2" s="274" t="str">
        <f>TestCaseList!$D$23</f>
        <v>getIssueDetail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3" ht="13.5" customHeight="1">
      <c r="A3" s="254" t="s">
        <v>85</v>
      </c>
      <c r="B3" s="255"/>
      <c r="C3" s="280" t="s">
        <v>248</v>
      </c>
      <c r="D3" s="281"/>
      <c r="E3" s="282"/>
      <c r="F3" s="258" t="s">
        <v>89</v>
      </c>
      <c r="G3" s="258"/>
      <c r="H3" s="258"/>
      <c r="I3" s="258"/>
      <c r="J3" s="258"/>
      <c r="K3" s="258"/>
      <c r="L3" s="278"/>
      <c r="M3" s="278"/>
      <c r="N3" s="278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56">
        <v>9</v>
      </c>
      <c r="D4" s="257"/>
      <c r="E4" s="43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-1.28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3" ht="13.5" customHeight="1">
      <c r="A5" s="254" t="s">
        <v>87</v>
      </c>
      <c r="B5" s="255"/>
      <c r="C5" s="262" t="s">
        <v>28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3" ht="13.5" customHeight="1" thickBot="1">
      <c r="A7" s="247">
        <f>COUNTIF(F40:HQ40,"P")</f>
        <v>2</v>
      </c>
      <c r="B7" s="248"/>
      <c r="C7" s="249">
        <f>COUNTIF(F40:HQ40,"F")</f>
        <v>0</v>
      </c>
      <c r="D7" s="250"/>
      <c r="E7" s="248"/>
      <c r="F7" s="249">
        <f>SUM(O7,- A7,- C7)</f>
        <v>0</v>
      </c>
      <c r="G7" s="250"/>
      <c r="H7" s="250"/>
      <c r="I7" s="250"/>
      <c r="J7" s="250"/>
      <c r="K7" s="251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52">
        <f>COUNTA(E9:HT9)</f>
        <v>2</v>
      </c>
      <c r="P7" s="250"/>
      <c r="Q7" s="250"/>
      <c r="R7" s="250"/>
      <c r="S7" s="250"/>
      <c r="T7" s="25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16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169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175</v>
      </c>
      <c r="C16" s="51"/>
      <c r="D16" s="52"/>
      <c r="E16" s="16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169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169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42"/>
      <c r="E19" s="242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188</v>
      </c>
      <c r="C20" s="51"/>
      <c r="D20" s="52"/>
      <c r="E20" s="16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169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169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69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169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169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169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9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171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43" t="s">
        <v>18</v>
      </c>
      <c r="C39" s="243"/>
      <c r="D39" s="243"/>
      <c r="E39" s="170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44" t="s">
        <v>22</v>
      </c>
      <c r="C40" s="244"/>
      <c r="D40" s="244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45" t="s">
        <v>25</v>
      </c>
      <c r="C41" s="245"/>
      <c r="D41" s="245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46" t="s">
        <v>26</v>
      </c>
      <c r="C42" s="246"/>
      <c r="D42" s="246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phoneticPr fontId="40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68" t="s">
        <v>84</v>
      </c>
      <c r="B2" s="269"/>
      <c r="C2" s="270">
        <f>TestCaseList!E11</f>
        <v>0</v>
      </c>
      <c r="D2" s="271"/>
      <c r="E2" s="272"/>
      <c r="F2" s="273" t="s">
        <v>56</v>
      </c>
      <c r="G2" s="273"/>
      <c r="H2" s="273"/>
      <c r="I2" s="273"/>
      <c r="J2" s="273"/>
      <c r="K2" s="273"/>
      <c r="L2" s="274" t="str">
        <f>TestCaseList!$D$22</f>
        <v>postNewLedger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3" ht="13.5" customHeight="1">
      <c r="A3" s="254" t="s">
        <v>85</v>
      </c>
      <c r="B3" s="255"/>
      <c r="C3" s="280" t="s">
        <v>248</v>
      </c>
      <c r="D3" s="281"/>
      <c r="E3" s="282"/>
      <c r="F3" s="258" t="s">
        <v>89</v>
      </c>
      <c r="G3" s="258"/>
      <c r="H3" s="258"/>
      <c r="I3" s="258"/>
      <c r="J3" s="258"/>
      <c r="K3" s="258"/>
      <c r="L3" s="278"/>
      <c r="M3" s="278"/>
      <c r="N3" s="278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56">
        <v>17</v>
      </c>
      <c r="D4" s="257"/>
      <c r="E4" s="43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-1.64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3" ht="13.5" customHeight="1">
      <c r="A5" s="254" t="s">
        <v>87</v>
      </c>
      <c r="B5" s="255"/>
      <c r="C5" s="262" t="s">
        <v>28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3" ht="13.5" customHeight="1" thickBot="1">
      <c r="A7" s="247">
        <f>COUNTIF(F41:HQ41,"P")</f>
        <v>3</v>
      </c>
      <c r="B7" s="248"/>
      <c r="C7" s="249">
        <f>COUNTIF(F41:HQ41,"F")</f>
        <v>0</v>
      </c>
      <c r="D7" s="250"/>
      <c r="E7" s="248"/>
      <c r="F7" s="249">
        <f>SUM(O7,- A7,- C7)</f>
        <v>0</v>
      </c>
      <c r="G7" s="250"/>
      <c r="H7" s="250"/>
      <c r="I7" s="250"/>
      <c r="J7" s="250"/>
      <c r="K7" s="251"/>
      <c r="L7" s="44">
        <f>COUNTIF(E40:HQ40,"N")</f>
        <v>1</v>
      </c>
      <c r="M7" s="44">
        <f>COUNTIF(E40:HQ40,"A")</f>
        <v>0</v>
      </c>
      <c r="N7" s="44">
        <f>COUNTIF(E40:HQ40,"B")</f>
        <v>2</v>
      </c>
      <c r="O7" s="252">
        <f>COUNTA(E9:HT9)</f>
        <v>3</v>
      </c>
      <c r="P7" s="250"/>
      <c r="Q7" s="250"/>
      <c r="R7" s="250"/>
      <c r="S7" s="250"/>
      <c r="T7" s="25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178</v>
      </c>
      <c r="H9" s="107" t="s">
        <v>179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 t="s">
        <v>176</v>
      </c>
      <c r="C14" s="51"/>
      <c r="D14" s="52"/>
      <c r="E14" s="16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177</v>
      </c>
      <c r="E15" s="169"/>
      <c r="F15" s="90" t="s">
        <v>36</v>
      </c>
      <c r="G15" s="90" t="s">
        <v>36</v>
      </c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9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42"/>
      <c r="E19" s="242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175</v>
      </c>
      <c r="C20" s="51"/>
      <c r="D20" s="52"/>
      <c r="E20" s="16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0</v>
      </c>
      <c r="E21" s="169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202</v>
      </c>
      <c r="E22" s="169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>
        <v>100</v>
      </c>
      <c r="E23" s="169"/>
      <c r="F23" s="90"/>
      <c r="G23" s="90"/>
      <c r="H23" s="90" t="s">
        <v>36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9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9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9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9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186</v>
      </c>
      <c r="E32" s="171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>
        <v>202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187</v>
      </c>
      <c r="E34" s="68"/>
      <c r="F34" s="90"/>
      <c r="G34" s="90"/>
      <c r="H34" s="90" t="s">
        <v>36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 t="s">
        <v>34</v>
      </c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 t="s">
        <v>35</v>
      </c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/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 thickBot="1">
      <c r="A39" s="83"/>
      <c r="B39" s="69"/>
      <c r="C39" s="70"/>
      <c r="D39" s="71"/>
      <c r="E39" s="72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7"/>
    </row>
    <row r="40" spans="1:20" ht="13.5" customHeight="1" thickTop="1">
      <c r="A40" s="82" t="s">
        <v>97</v>
      </c>
      <c r="B40" s="243" t="s">
        <v>18</v>
      </c>
      <c r="C40" s="243"/>
      <c r="D40" s="243"/>
      <c r="E40" s="170"/>
      <c r="F40" s="98" t="s">
        <v>20</v>
      </c>
      <c r="G40" s="98" t="s">
        <v>20</v>
      </c>
      <c r="H40" s="98" t="s">
        <v>19</v>
      </c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9"/>
    </row>
    <row r="41" spans="1:20" ht="13.5" customHeight="1">
      <c r="A41" s="83"/>
      <c r="B41" s="244" t="s">
        <v>22</v>
      </c>
      <c r="C41" s="244"/>
      <c r="D41" s="244"/>
      <c r="E41" s="74"/>
      <c r="F41" s="100" t="s">
        <v>23</v>
      </c>
      <c r="G41" s="100" t="s">
        <v>23</v>
      </c>
      <c r="H41" s="100" t="s">
        <v>23</v>
      </c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1"/>
    </row>
    <row r="42" spans="1:20" ht="13.5" customHeight="1">
      <c r="A42" s="83"/>
      <c r="B42" s="245" t="s">
        <v>25</v>
      </c>
      <c r="C42" s="245"/>
      <c r="D42" s="245"/>
      <c r="E42" s="68"/>
      <c r="F42" s="75">
        <v>42254</v>
      </c>
      <c r="G42" s="75">
        <v>42254</v>
      </c>
      <c r="H42" s="75">
        <v>42254</v>
      </c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6"/>
    </row>
    <row r="43" spans="1:20" ht="11.25" thickBot="1">
      <c r="A43" s="84"/>
      <c r="B43" s="246" t="s">
        <v>26</v>
      </c>
      <c r="C43" s="246"/>
      <c r="D43" s="246"/>
      <c r="E43" s="77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9"/>
    </row>
    <row r="44" spans="1:20" ht="11.25" thickTop="1">
      <c r="A44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phoneticPr fontId="40"/>
  <dataValidations count="3">
    <dataValidation type="list" allowBlank="1" showInputMessage="1" showErrorMessage="1" sqref="F10:T39">
      <formula1>"O,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40:T40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68" t="s">
        <v>84</v>
      </c>
      <c r="B2" s="269"/>
      <c r="C2" s="270">
        <f>TestCaseList!E11</f>
        <v>0</v>
      </c>
      <c r="D2" s="271"/>
      <c r="E2" s="272"/>
      <c r="F2" s="273" t="s">
        <v>56</v>
      </c>
      <c r="G2" s="273"/>
      <c r="H2" s="273"/>
      <c r="I2" s="273"/>
      <c r="J2" s="273"/>
      <c r="K2" s="273"/>
      <c r="L2" s="274" t="str">
        <f>TestCaseList!$D$21</f>
        <v>updateLedgerForOrder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3" ht="13.5" customHeight="1">
      <c r="A3" s="254" t="s">
        <v>85</v>
      </c>
      <c r="B3" s="255"/>
      <c r="C3" s="280" t="s">
        <v>248</v>
      </c>
      <c r="D3" s="281"/>
      <c r="E3" s="282"/>
      <c r="F3" s="258" t="s">
        <v>89</v>
      </c>
      <c r="G3" s="258"/>
      <c r="H3" s="258"/>
      <c r="I3" s="258"/>
      <c r="J3" s="258"/>
      <c r="K3" s="258"/>
      <c r="L3" s="278"/>
      <c r="M3" s="278"/>
      <c r="N3" s="278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56">
        <v>17</v>
      </c>
      <c r="D4" s="257"/>
      <c r="E4" s="43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-1.64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3" ht="13.5" customHeight="1">
      <c r="A5" s="254" t="s">
        <v>87</v>
      </c>
      <c r="B5" s="255"/>
      <c r="C5" s="262" t="s">
        <v>28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3" ht="13.5" customHeight="1" thickBot="1">
      <c r="A7" s="247">
        <f>COUNTIF(F41:HQ41,"P")</f>
        <v>3</v>
      </c>
      <c r="B7" s="248"/>
      <c r="C7" s="249">
        <f>COUNTIF(F41:HQ41,"F")</f>
        <v>0</v>
      </c>
      <c r="D7" s="250"/>
      <c r="E7" s="248"/>
      <c r="F7" s="249">
        <f>SUM(O7,- A7,- C7)</f>
        <v>0</v>
      </c>
      <c r="G7" s="250"/>
      <c r="H7" s="250"/>
      <c r="I7" s="250"/>
      <c r="J7" s="250"/>
      <c r="K7" s="251"/>
      <c r="L7" s="44">
        <f>COUNTIF(E40:HQ40,"N")</f>
        <v>1</v>
      </c>
      <c r="M7" s="44">
        <f>COUNTIF(E40:HQ40,"A")</f>
        <v>0</v>
      </c>
      <c r="N7" s="44">
        <f>COUNTIF(E40:HQ40,"B")</f>
        <v>2</v>
      </c>
      <c r="O7" s="252">
        <f>COUNTA(E9:HT9)</f>
        <v>3</v>
      </c>
      <c r="P7" s="250"/>
      <c r="Q7" s="250"/>
      <c r="R7" s="250"/>
      <c r="S7" s="250"/>
      <c r="T7" s="25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178</v>
      </c>
      <c r="H9" s="107" t="s">
        <v>179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 t="s">
        <v>176</v>
      </c>
      <c r="C14" s="51"/>
      <c r="D14" s="52"/>
      <c r="E14" s="16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177</v>
      </c>
      <c r="E15" s="169"/>
      <c r="F15" s="90" t="s">
        <v>36</v>
      </c>
      <c r="G15" s="90" t="s">
        <v>36</v>
      </c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9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42"/>
      <c r="E19" s="242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175</v>
      </c>
      <c r="C20" s="51"/>
      <c r="D20" s="52"/>
      <c r="E20" s="16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0</v>
      </c>
      <c r="E21" s="169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202</v>
      </c>
      <c r="E22" s="169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>
        <v>100</v>
      </c>
      <c r="E23" s="169"/>
      <c r="F23" s="90"/>
      <c r="G23" s="90"/>
      <c r="H23" s="90" t="s">
        <v>36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9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9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9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9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>
        <v>0</v>
      </c>
      <c r="E32" s="171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184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185</v>
      </c>
      <c r="E34" s="68"/>
      <c r="F34" s="90"/>
      <c r="G34" s="90"/>
      <c r="H34" s="90" t="s">
        <v>36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 t="s">
        <v>34</v>
      </c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 t="s">
        <v>35</v>
      </c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/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 thickBot="1">
      <c r="A39" s="83"/>
      <c r="B39" s="69"/>
      <c r="C39" s="70"/>
      <c r="D39" s="71"/>
      <c r="E39" s="72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7"/>
    </row>
    <row r="40" spans="1:20" ht="13.5" customHeight="1" thickTop="1">
      <c r="A40" s="82" t="s">
        <v>97</v>
      </c>
      <c r="B40" s="243" t="s">
        <v>18</v>
      </c>
      <c r="C40" s="243"/>
      <c r="D40" s="243"/>
      <c r="E40" s="170"/>
      <c r="F40" s="98" t="s">
        <v>20</v>
      </c>
      <c r="G40" s="98" t="s">
        <v>20</v>
      </c>
      <c r="H40" s="98" t="s">
        <v>19</v>
      </c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9"/>
    </row>
    <row r="41" spans="1:20" ht="13.5" customHeight="1">
      <c r="A41" s="83"/>
      <c r="B41" s="244" t="s">
        <v>22</v>
      </c>
      <c r="C41" s="244"/>
      <c r="D41" s="244"/>
      <c r="E41" s="74"/>
      <c r="F41" s="100" t="s">
        <v>23</v>
      </c>
      <c r="G41" s="100" t="s">
        <v>23</v>
      </c>
      <c r="H41" s="100" t="s">
        <v>23</v>
      </c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1"/>
    </row>
    <row r="42" spans="1:20" ht="13.5" customHeight="1">
      <c r="A42" s="83"/>
      <c r="B42" s="245" t="s">
        <v>25</v>
      </c>
      <c r="C42" s="245"/>
      <c r="D42" s="245"/>
      <c r="E42" s="68"/>
      <c r="F42" s="75">
        <v>42254</v>
      </c>
      <c r="G42" s="75">
        <v>42254</v>
      </c>
      <c r="H42" s="75">
        <v>42254</v>
      </c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6"/>
    </row>
    <row r="43" spans="1:20" ht="11.25" thickBot="1">
      <c r="A43" s="84"/>
      <c r="B43" s="246" t="s">
        <v>26</v>
      </c>
      <c r="C43" s="246"/>
      <c r="D43" s="246"/>
      <c r="E43" s="77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9"/>
    </row>
    <row r="44" spans="1:20" ht="11.25" thickTop="1">
      <c r="A44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phoneticPr fontId="40"/>
  <dataValidations count="3">
    <dataValidation type="list" allowBlank="1" showInputMessage="1" showErrorMessage="1" sqref="F40:T40">
      <formula1>"N,A,B,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10:T39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68" t="s">
        <v>84</v>
      </c>
      <c r="B2" s="269"/>
      <c r="C2" s="270">
        <f>TestCaseList!E11</f>
        <v>0</v>
      </c>
      <c r="D2" s="271"/>
      <c r="E2" s="272"/>
      <c r="F2" s="273" t="s">
        <v>56</v>
      </c>
      <c r="G2" s="273"/>
      <c r="H2" s="273"/>
      <c r="I2" s="273"/>
      <c r="J2" s="273"/>
      <c r="K2" s="273"/>
      <c r="L2" s="274" t="str">
        <f>TestCaseList!$D$20</f>
        <v>getLatestOrderOfStore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3" ht="13.5" customHeight="1">
      <c r="A3" s="254" t="s">
        <v>85</v>
      </c>
      <c r="B3" s="255"/>
      <c r="C3" s="280" t="s">
        <v>248</v>
      </c>
      <c r="D3" s="281"/>
      <c r="E3" s="282"/>
      <c r="F3" s="258" t="s">
        <v>89</v>
      </c>
      <c r="G3" s="258"/>
      <c r="H3" s="258"/>
      <c r="I3" s="258"/>
      <c r="J3" s="258"/>
      <c r="K3" s="258"/>
      <c r="L3" s="278"/>
      <c r="M3" s="278"/>
      <c r="N3" s="278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56">
        <v>21</v>
      </c>
      <c r="D4" s="257"/>
      <c r="E4" s="43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-1.32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3" ht="13.5" customHeight="1">
      <c r="A5" s="254" t="s">
        <v>87</v>
      </c>
      <c r="B5" s="255"/>
      <c r="C5" s="262" t="s">
        <v>28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3" ht="13.5" customHeight="1" thickBot="1">
      <c r="A7" s="247">
        <f>COUNTIF(F41:HQ41,"P")</f>
        <v>3</v>
      </c>
      <c r="B7" s="248"/>
      <c r="C7" s="249">
        <f>COUNTIF(F41:HQ41,"F")</f>
        <v>0</v>
      </c>
      <c r="D7" s="250"/>
      <c r="E7" s="248"/>
      <c r="F7" s="249">
        <f>SUM(O7,- A7,- C7)</f>
        <v>0</v>
      </c>
      <c r="G7" s="250"/>
      <c r="H7" s="250"/>
      <c r="I7" s="250"/>
      <c r="J7" s="250"/>
      <c r="K7" s="251"/>
      <c r="L7" s="44">
        <f>COUNTIF(E40:HQ40,"N")</f>
        <v>1</v>
      </c>
      <c r="M7" s="44">
        <f>COUNTIF(E40:HQ40,"A")</f>
        <v>0</v>
      </c>
      <c r="N7" s="44">
        <f>COUNTIF(E40:HQ40,"B")</f>
        <v>2</v>
      </c>
      <c r="O7" s="252">
        <f>COUNTA(E9:HT9)</f>
        <v>3</v>
      </c>
      <c r="P7" s="250"/>
      <c r="Q7" s="250"/>
      <c r="R7" s="250"/>
      <c r="S7" s="250"/>
      <c r="T7" s="25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178</v>
      </c>
      <c r="H9" s="107" t="s">
        <v>179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 t="s">
        <v>176</v>
      </c>
      <c r="C14" s="51"/>
      <c r="D14" s="52"/>
      <c r="E14" s="16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177</v>
      </c>
      <c r="E15" s="169"/>
      <c r="F15" s="90" t="s">
        <v>36</v>
      </c>
      <c r="G15" s="90" t="s">
        <v>36</v>
      </c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9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42"/>
      <c r="E19" s="242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175</v>
      </c>
      <c r="C20" s="51"/>
      <c r="D20" s="52"/>
      <c r="E20" s="16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0</v>
      </c>
      <c r="E21" s="169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169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>
        <v>60</v>
      </c>
      <c r="E23" s="169"/>
      <c r="F23" s="90"/>
      <c r="G23" s="90"/>
      <c r="H23" s="90" t="s">
        <v>36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9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9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9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9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180</v>
      </c>
      <c r="E32" s="171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>
        <v>2269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182</v>
      </c>
      <c r="E34" s="68"/>
      <c r="F34" s="90"/>
      <c r="G34" s="90"/>
      <c r="H34" s="90" t="s">
        <v>36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 t="s">
        <v>34</v>
      </c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 t="s">
        <v>35</v>
      </c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/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 thickBot="1">
      <c r="A39" s="83"/>
      <c r="B39" s="69"/>
      <c r="C39" s="70"/>
      <c r="D39" s="71"/>
      <c r="E39" s="72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7"/>
    </row>
    <row r="40" spans="1:20" ht="13.5" customHeight="1" thickTop="1">
      <c r="A40" s="82" t="s">
        <v>97</v>
      </c>
      <c r="B40" s="243" t="s">
        <v>18</v>
      </c>
      <c r="C40" s="243"/>
      <c r="D40" s="243"/>
      <c r="E40" s="170"/>
      <c r="F40" s="98" t="s">
        <v>20</v>
      </c>
      <c r="G40" s="98" t="s">
        <v>20</v>
      </c>
      <c r="H40" s="98" t="s">
        <v>19</v>
      </c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9"/>
    </row>
    <row r="41" spans="1:20" ht="13.5" customHeight="1">
      <c r="A41" s="83"/>
      <c r="B41" s="244" t="s">
        <v>22</v>
      </c>
      <c r="C41" s="244"/>
      <c r="D41" s="244"/>
      <c r="E41" s="74"/>
      <c r="F41" s="100" t="s">
        <v>23</v>
      </c>
      <c r="G41" s="100" t="s">
        <v>23</v>
      </c>
      <c r="H41" s="100" t="s">
        <v>23</v>
      </c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1"/>
    </row>
    <row r="42" spans="1:20" ht="13.5" customHeight="1">
      <c r="A42" s="83"/>
      <c r="B42" s="245" t="s">
        <v>25</v>
      </c>
      <c r="C42" s="245"/>
      <c r="D42" s="245"/>
      <c r="E42" s="68"/>
      <c r="F42" s="75">
        <v>42254</v>
      </c>
      <c r="G42" s="75">
        <v>42254</v>
      </c>
      <c r="H42" s="75">
        <v>42254</v>
      </c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6"/>
    </row>
    <row r="43" spans="1:20" ht="11.25" thickBot="1">
      <c r="A43" s="84"/>
      <c r="B43" s="246" t="s">
        <v>26</v>
      </c>
      <c r="C43" s="246"/>
      <c r="D43" s="246"/>
      <c r="E43" s="77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9"/>
    </row>
    <row r="44" spans="1:20" ht="11.25" thickTop="1">
      <c r="A44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phoneticPr fontId="40"/>
  <dataValidations count="3">
    <dataValidation type="list" allowBlank="1" showInputMessage="1" showErrorMessage="1" sqref="F10:T39">
      <formula1>"O,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40:T40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68" t="s">
        <v>84</v>
      </c>
      <c r="B2" s="269"/>
      <c r="C2" s="270">
        <f>TestCaseList!E11</f>
        <v>0</v>
      </c>
      <c r="D2" s="271"/>
      <c r="E2" s="272"/>
      <c r="F2" s="273" t="s">
        <v>56</v>
      </c>
      <c r="G2" s="273"/>
      <c r="H2" s="273"/>
      <c r="I2" s="273"/>
      <c r="J2" s="273"/>
      <c r="K2" s="273"/>
      <c r="L2" s="274" t="str">
        <f>TestCaseList!$D$19</f>
        <v>getAllShipper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3" ht="13.5" customHeight="1">
      <c r="A3" s="254" t="s">
        <v>85</v>
      </c>
      <c r="B3" s="255"/>
      <c r="C3" s="280" t="s">
        <v>248</v>
      </c>
      <c r="D3" s="281"/>
      <c r="E3" s="282"/>
      <c r="F3" s="258" t="s">
        <v>89</v>
      </c>
      <c r="G3" s="258"/>
      <c r="H3" s="258"/>
      <c r="I3" s="258"/>
      <c r="J3" s="258"/>
      <c r="K3" s="258"/>
      <c r="L3" s="278"/>
      <c r="M3" s="278"/>
      <c r="N3" s="278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56">
        <v>21</v>
      </c>
      <c r="D4" s="257"/>
      <c r="E4" s="43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-1.32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3" ht="13.5" customHeight="1">
      <c r="A5" s="254" t="s">
        <v>87</v>
      </c>
      <c r="B5" s="255"/>
      <c r="C5" s="262" t="s">
        <v>28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3" ht="13.5" customHeight="1" thickBot="1">
      <c r="A7" s="247">
        <f>COUNTIF(F41:HQ41,"P")</f>
        <v>3</v>
      </c>
      <c r="B7" s="248"/>
      <c r="C7" s="249">
        <f>COUNTIF(F41:HQ41,"F")</f>
        <v>0</v>
      </c>
      <c r="D7" s="250"/>
      <c r="E7" s="248"/>
      <c r="F7" s="249">
        <f>SUM(O7,- A7,- C7)</f>
        <v>0</v>
      </c>
      <c r="G7" s="250"/>
      <c r="H7" s="250"/>
      <c r="I7" s="250"/>
      <c r="J7" s="250"/>
      <c r="K7" s="251"/>
      <c r="L7" s="44">
        <f>COUNTIF(E40:HQ40,"N")</f>
        <v>1</v>
      </c>
      <c r="M7" s="44">
        <f>COUNTIF(E40:HQ40,"A")</f>
        <v>0</v>
      </c>
      <c r="N7" s="44">
        <f>COUNTIF(E40:HQ40,"B")</f>
        <v>2</v>
      </c>
      <c r="O7" s="252">
        <f>COUNTA(E9:HT9)</f>
        <v>3</v>
      </c>
      <c r="P7" s="250"/>
      <c r="Q7" s="250"/>
      <c r="R7" s="250"/>
      <c r="S7" s="250"/>
      <c r="T7" s="25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178</v>
      </c>
      <c r="H9" s="107" t="s">
        <v>179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 t="s">
        <v>176</v>
      </c>
      <c r="C14" s="51"/>
      <c r="D14" s="52"/>
      <c r="E14" s="16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177</v>
      </c>
      <c r="E15" s="169"/>
      <c r="F15" s="90" t="s">
        <v>36</v>
      </c>
      <c r="G15" s="90" t="s">
        <v>36</v>
      </c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9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42"/>
      <c r="E19" s="242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175</v>
      </c>
      <c r="C20" s="51"/>
      <c r="D20" s="52"/>
      <c r="E20" s="16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0</v>
      </c>
      <c r="E21" s="169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169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>
        <v>30</v>
      </c>
      <c r="E23" s="169"/>
      <c r="F23" s="90"/>
      <c r="G23" s="90"/>
      <c r="H23" s="90" t="s">
        <v>36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9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9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9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9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39">
        <v>0</v>
      </c>
      <c r="E32" s="171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181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183</v>
      </c>
      <c r="E34" s="68"/>
      <c r="F34" s="90"/>
      <c r="G34" s="90"/>
      <c r="H34" s="90" t="s">
        <v>36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 t="s">
        <v>34</v>
      </c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 t="s">
        <v>35</v>
      </c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/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 thickBot="1">
      <c r="A39" s="83"/>
      <c r="B39" s="69"/>
      <c r="C39" s="70"/>
      <c r="D39" s="71"/>
      <c r="E39" s="72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7"/>
    </row>
    <row r="40" spans="1:20" ht="13.5" customHeight="1" thickTop="1">
      <c r="A40" s="82" t="s">
        <v>97</v>
      </c>
      <c r="B40" s="243" t="s">
        <v>18</v>
      </c>
      <c r="C40" s="243"/>
      <c r="D40" s="243"/>
      <c r="E40" s="170"/>
      <c r="F40" s="98" t="s">
        <v>20</v>
      </c>
      <c r="G40" s="98" t="s">
        <v>20</v>
      </c>
      <c r="H40" s="98" t="s">
        <v>19</v>
      </c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9"/>
    </row>
    <row r="41" spans="1:20" ht="13.5" customHeight="1">
      <c r="A41" s="83"/>
      <c r="B41" s="244" t="s">
        <v>22</v>
      </c>
      <c r="C41" s="244"/>
      <c r="D41" s="244"/>
      <c r="E41" s="74"/>
      <c r="F41" s="100" t="s">
        <v>23</v>
      </c>
      <c r="G41" s="100" t="s">
        <v>23</v>
      </c>
      <c r="H41" s="100" t="s">
        <v>23</v>
      </c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1"/>
    </row>
    <row r="42" spans="1:20" ht="13.5" customHeight="1">
      <c r="A42" s="83"/>
      <c r="B42" s="245" t="s">
        <v>25</v>
      </c>
      <c r="C42" s="245"/>
      <c r="D42" s="245"/>
      <c r="E42" s="68"/>
      <c r="F42" s="75">
        <v>42254</v>
      </c>
      <c r="G42" s="75">
        <v>42254</v>
      </c>
      <c r="H42" s="75">
        <v>42254</v>
      </c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6"/>
    </row>
    <row r="43" spans="1:20" ht="11.25" thickBot="1">
      <c r="A43" s="84"/>
      <c r="B43" s="246" t="s">
        <v>26</v>
      </c>
      <c r="C43" s="246"/>
      <c r="D43" s="246"/>
      <c r="E43" s="77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9"/>
    </row>
    <row r="44" spans="1:20" ht="11.25" thickTop="1">
      <c r="A44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phoneticPr fontId="40"/>
  <dataValidations count="3">
    <dataValidation type="list" allowBlank="1" showInputMessage="1" showErrorMessage="1" sqref="F40:T40">
      <formula1>"N,A,B,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10:T39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4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22" width="3" style="38" customWidth="1"/>
    <col min="23" max="23" width="3.375" style="38" customWidth="1"/>
    <col min="24" max="16384" width="8.875" style="38"/>
  </cols>
  <sheetData>
    <row r="1" spans="1:26" ht="13.5" customHeight="1" thickBot="1">
      <c r="A1" s="36"/>
      <c r="B1" s="37"/>
    </row>
    <row r="2" spans="1:26" ht="13.5" customHeight="1">
      <c r="A2" s="268" t="s">
        <v>84</v>
      </c>
      <c r="B2" s="269"/>
      <c r="C2" s="270">
        <f>TestCaseList!E11</f>
        <v>0</v>
      </c>
      <c r="D2" s="271"/>
      <c r="E2" s="272"/>
      <c r="F2" s="273" t="s">
        <v>56</v>
      </c>
      <c r="G2" s="273"/>
      <c r="H2" s="273"/>
      <c r="I2" s="273"/>
      <c r="J2" s="273"/>
      <c r="K2" s="273"/>
      <c r="L2" s="274" t="str">
        <f>TestCaseList!$D$18</f>
        <v>updateTaskForShipper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6" ht="13.5" customHeight="1">
      <c r="A3" s="254" t="s">
        <v>85</v>
      </c>
      <c r="B3" s="255"/>
      <c r="C3" s="280" t="s">
        <v>248</v>
      </c>
      <c r="D3" s="281"/>
      <c r="E3" s="282"/>
      <c r="F3" s="258" t="s">
        <v>89</v>
      </c>
      <c r="G3" s="258"/>
      <c r="H3" s="258"/>
      <c r="I3" s="258"/>
      <c r="J3" s="258"/>
      <c r="K3" s="258"/>
      <c r="L3" s="278"/>
      <c r="M3" s="278"/>
      <c r="N3" s="278"/>
      <c r="O3" s="41"/>
      <c r="P3" s="41"/>
      <c r="Q3" s="41"/>
      <c r="R3" s="41"/>
      <c r="S3" s="41"/>
      <c r="T3" s="42"/>
    </row>
    <row r="4" spans="1:26" ht="13.5" customHeight="1">
      <c r="A4" s="254" t="s">
        <v>86</v>
      </c>
      <c r="B4" s="255"/>
      <c r="C4" s="256">
        <v>10</v>
      </c>
      <c r="D4" s="257"/>
      <c r="E4" s="43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-14.2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6" ht="13.5" customHeight="1">
      <c r="A5" s="254" t="s">
        <v>87</v>
      </c>
      <c r="B5" s="255"/>
      <c r="C5" s="262" t="s">
        <v>28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6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6" ht="13.5" customHeight="1" thickBot="1">
      <c r="A7" s="247">
        <f>COUNTIF(F51:HT51,"P")</f>
        <v>15</v>
      </c>
      <c r="B7" s="248"/>
      <c r="C7" s="249">
        <f>COUNTIF(F51:HT51,"F")</f>
        <v>0</v>
      </c>
      <c r="D7" s="250"/>
      <c r="E7" s="248"/>
      <c r="F7" s="249">
        <f>SUM(O7,- A7,- C7)</f>
        <v>0</v>
      </c>
      <c r="G7" s="250"/>
      <c r="H7" s="250"/>
      <c r="I7" s="250"/>
      <c r="J7" s="250"/>
      <c r="K7" s="251"/>
      <c r="L7" s="44">
        <f>COUNTIF(E50:HT50,"N")</f>
        <v>1</v>
      </c>
      <c r="M7" s="44">
        <f>COUNTIF(E50:HT50,"A")</f>
        <v>11</v>
      </c>
      <c r="N7" s="44">
        <f>COUNTIF(E50:HT50,"B")</f>
        <v>3</v>
      </c>
      <c r="O7" s="252">
        <f>COUNTA(E9:HW9)</f>
        <v>15</v>
      </c>
      <c r="P7" s="250"/>
      <c r="Q7" s="250"/>
      <c r="R7" s="250"/>
      <c r="S7" s="250"/>
      <c r="T7" s="253"/>
      <c r="U7" s="45"/>
    </row>
    <row r="8" spans="1:26" ht="11.25" thickBot="1"/>
    <row r="9" spans="1:26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 t="s">
        <v>6</v>
      </c>
      <c r="J9" s="107" t="s">
        <v>7</v>
      </c>
      <c r="K9" s="107" t="s">
        <v>8</v>
      </c>
      <c r="L9" s="107" t="s">
        <v>9</v>
      </c>
      <c r="M9" s="107" t="s">
        <v>10</v>
      </c>
      <c r="N9" s="107" t="s">
        <v>11</v>
      </c>
      <c r="O9" s="107" t="s">
        <v>12</v>
      </c>
      <c r="P9" s="107" t="s">
        <v>13</v>
      </c>
      <c r="Q9" s="107" t="s">
        <v>14</v>
      </c>
      <c r="R9" s="107" t="s">
        <v>15</v>
      </c>
      <c r="S9" s="107" t="s">
        <v>173</v>
      </c>
      <c r="T9" s="107" t="s">
        <v>174</v>
      </c>
      <c r="U9" s="107"/>
      <c r="V9" s="107"/>
      <c r="W9" s="108"/>
      <c r="X9" s="47"/>
      <c r="Y9" s="48"/>
      <c r="Z9" s="49"/>
    </row>
    <row r="10" spans="1:26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9"/>
    </row>
    <row r="11" spans="1:26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1"/>
      <c r="Y11" s="40"/>
    </row>
    <row r="12" spans="1:26" ht="13.5" customHeight="1">
      <c r="A12" s="81"/>
      <c r="B12" s="50" t="s">
        <v>160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1"/>
    </row>
    <row r="13" spans="1:26" ht="13.5" customHeight="1">
      <c r="A13" s="81"/>
      <c r="B13" s="50"/>
      <c r="C13" s="51"/>
      <c r="D13" s="52" t="s">
        <v>164</v>
      </c>
      <c r="E13" s="54"/>
      <c r="F13" s="90" t="s">
        <v>36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1"/>
    </row>
    <row r="14" spans="1:26" ht="13.5" customHeight="1">
      <c r="A14" s="81"/>
      <c r="B14" s="50"/>
      <c r="C14" s="51"/>
      <c r="D14" s="52" t="s">
        <v>167</v>
      </c>
      <c r="E14" s="166"/>
      <c r="F14" s="90"/>
      <c r="G14" s="90" t="s">
        <v>36</v>
      </c>
      <c r="H14" s="90" t="s">
        <v>36</v>
      </c>
      <c r="I14" s="90" t="s">
        <v>36</v>
      </c>
      <c r="J14" s="90" t="s">
        <v>36</v>
      </c>
      <c r="K14" s="90" t="s">
        <v>36</v>
      </c>
      <c r="L14" s="90" t="s">
        <v>36</v>
      </c>
      <c r="M14" s="90" t="s">
        <v>36</v>
      </c>
      <c r="N14" s="90" t="s">
        <v>36</v>
      </c>
      <c r="O14" s="90" t="s">
        <v>36</v>
      </c>
      <c r="P14" s="90" t="s">
        <v>36</v>
      </c>
      <c r="Q14" s="90" t="s">
        <v>36</v>
      </c>
      <c r="R14" s="90" t="s">
        <v>36</v>
      </c>
      <c r="S14" s="90" t="s">
        <v>36</v>
      </c>
      <c r="T14" s="90" t="s">
        <v>36</v>
      </c>
      <c r="U14" s="90"/>
      <c r="V14" s="90"/>
      <c r="W14" s="91"/>
    </row>
    <row r="15" spans="1:26" ht="13.5" customHeight="1">
      <c r="A15" s="81"/>
      <c r="B15" s="50"/>
      <c r="C15" s="51"/>
      <c r="D15" s="52"/>
      <c r="E15" s="166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1"/>
    </row>
    <row r="16" spans="1:26" ht="13.5" customHeight="1">
      <c r="A16" s="81"/>
      <c r="B16" s="50"/>
      <c r="C16" s="51"/>
      <c r="D16" s="52"/>
      <c r="E16" s="166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1"/>
    </row>
    <row r="17" spans="1:24" ht="13.5" customHeight="1">
      <c r="A17" s="81"/>
      <c r="B17" s="50" t="s">
        <v>161</v>
      </c>
      <c r="C17" s="51"/>
      <c r="D17" s="52"/>
      <c r="E17" s="166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1"/>
      <c r="X17" s="92"/>
    </row>
    <row r="18" spans="1:24" ht="13.5" customHeight="1">
      <c r="A18" s="81"/>
      <c r="B18" s="50"/>
      <c r="C18" s="51"/>
      <c r="D18" s="242">
        <v>-1</v>
      </c>
      <c r="E18" s="242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1"/>
    </row>
    <row r="19" spans="1:24" ht="13.5" customHeight="1">
      <c r="A19" s="81"/>
      <c r="B19" s="50"/>
      <c r="C19" s="51"/>
      <c r="D19" s="175">
        <v>2270</v>
      </c>
      <c r="E19" s="169"/>
      <c r="F19" s="90"/>
      <c r="G19" s="90"/>
      <c r="H19" s="90" t="s">
        <v>36</v>
      </c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1"/>
    </row>
    <row r="20" spans="1:24" ht="13.5" customHeight="1">
      <c r="A20" s="81"/>
      <c r="B20" s="50"/>
      <c r="C20" s="51"/>
      <c r="D20" s="175">
        <v>2280</v>
      </c>
      <c r="E20" s="169"/>
      <c r="F20" s="90"/>
      <c r="G20" s="90"/>
      <c r="H20" s="90"/>
      <c r="I20" s="90" t="s">
        <v>36</v>
      </c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1"/>
    </row>
    <row r="21" spans="1:24" ht="13.5" customHeight="1">
      <c r="A21" s="81"/>
      <c r="B21" s="50"/>
      <c r="C21" s="51"/>
      <c r="D21" s="52">
        <v>0</v>
      </c>
      <c r="E21" s="166"/>
      <c r="F21" s="90"/>
      <c r="G21" s="90"/>
      <c r="H21" s="90"/>
      <c r="I21" s="90"/>
      <c r="J21" s="90" t="s">
        <v>168</v>
      </c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1"/>
    </row>
    <row r="22" spans="1:24" ht="13.5" customHeight="1">
      <c r="A22" s="81"/>
      <c r="B22" s="50"/>
      <c r="C22" s="51"/>
      <c r="D22" s="52">
        <v>50</v>
      </c>
      <c r="E22" s="166"/>
      <c r="F22" s="90" t="s">
        <v>36</v>
      </c>
      <c r="G22" s="90"/>
      <c r="H22" s="90"/>
      <c r="I22" s="90"/>
      <c r="J22" s="90"/>
      <c r="K22" s="90" t="s">
        <v>36</v>
      </c>
      <c r="L22" s="90" t="s">
        <v>36</v>
      </c>
      <c r="M22" s="90" t="s">
        <v>36</v>
      </c>
      <c r="N22" s="90" t="s">
        <v>36</v>
      </c>
      <c r="O22" s="90" t="s">
        <v>36</v>
      </c>
      <c r="P22" s="90" t="s">
        <v>36</v>
      </c>
      <c r="Q22" s="90" t="s">
        <v>36</v>
      </c>
      <c r="R22" s="90" t="s">
        <v>36</v>
      </c>
      <c r="S22" s="90" t="s">
        <v>36</v>
      </c>
      <c r="T22" s="90" t="s">
        <v>36</v>
      </c>
      <c r="U22" s="90"/>
      <c r="V22" s="90"/>
      <c r="W22" s="91"/>
    </row>
    <row r="23" spans="1:24" ht="13.5" customHeight="1">
      <c r="A23" s="81"/>
      <c r="B23" s="50"/>
      <c r="C23" s="51"/>
      <c r="D23" s="52"/>
      <c r="E23" s="169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1"/>
    </row>
    <row r="24" spans="1:24" ht="13.5" customHeight="1">
      <c r="A24" s="81"/>
      <c r="B24" s="50" t="s">
        <v>162</v>
      </c>
      <c r="C24" s="51"/>
      <c r="D24" s="52"/>
      <c r="E24" s="16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1"/>
    </row>
    <row r="25" spans="1:24" ht="13.5" customHeight="1">
      <c r="A25" s="81"/>
      <c r="B25" s="50"/>
      <c r="C25" s="51"/>
      <c r="D25" s="52">
        <v>-1</v>
      </c>
      <c r="E25" s="166"/>
      <c r="F25" s="90"/>
      <c r="G25" s="90"/>
      <c r="H25" s="90"/>
      <c r="I25" s="90"/>
      <c r="J25" s="90"/>
      <c r="K25" s="90" t="s">
        <v>36</v>
      </c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1"/>
    </row>
    <row r="26" spans="1:24" ht="13.5" customHeight="1">
      <c r="A26" s="81"/>
      <c r="B26" s="50"/>
      <c r="C26" s="51"/>
      <c r="D26" s="52">
        <v>2270</v>
      </c>
      <c r="E26" s="169"/>
      <c r="F26" s="90"/>
      <c r="G26" s="90"/>
      <c r="H26" s="90"/>
      <c r="I26" s="90"/>
      <c r="J26" s="90"/>
      <c r="K26" s="90"/>
      <c r="L26" s="90" t="s">
        <v>36</v>
      </c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1"/>
    </row>
    <row r="27" spans="1:24" ht="13.5" customHeight="1">
      <c r="A27" s="81"/>
      <c r="B27" s="50"/>
      <c r="C27" s="51"/>
      <c r="D27" s="52">
        <v>2280</v>
      </c>
      <c r="E27" s="169"/>
      <c r="F27" s="90"/>
      <c r="G27" s="90"/>
      <c r="H27" s="90"/>
      <c r="I27" s="90"/>
      <c r="J27" s="90"/>
      <c r="K27" s="90"/>
      <c r="L27" s="90"/>
      <c r="M27" s="90" t="s">
        <v>36</v>
      </c>
      <c r="N27" s="90"/>
      <c r="O27" s="90"/>
      <c r="P27" s="90"/>
      <c r="Q27" s="90"/>
      <c r="R27" s="90"/>
      <c r="S27" s="90"/>
      <c r="T27" s="90"/>
      <c r="U27" s="90"/>
      <c r="V27" s="90"/>
      <c r="W27" s="91"/>
    </row>
    <row r="28" spans="1:24" ht="13.5" customHeight="1">
      <c r="A28" s="81"/>
      <c r="B28" s="50"/>
      <c r="C28" s="51"/>
      <c r="D28" s="52">
        <v>0</v>
      </c>
      <c r="E28" s="166"/>
      <c r="F28" s="90"/>
      <c r="G28" s="90"/>
      <c r="H28" s="90"/>
      <c r="I28" s="90"/>
      <c r="J28" s="90"/>
      <c r="K28" s="90"/>
      <c r="L28" s="90"/>
      <c r="M28" s="90"/>
      <c r="N28" s="90" t="s">
        <v>36</v>
      </c>
      <c r="O28" s="90"/>
      <c r="P28" s="90"/>
      <c r="Q28" s="90"/>
      <c r="R28" s="90"/>
      <c r="S28" s="90"/>
      <c r="T28" s="90"/>
      <c r="U28" s="90"/>
      <c r="V28" s="90"/>
      <c r="W28" s="91"/>
    </row>
    <row r="29" spans="1:24" ht="13.5" customHeight="1">
      <c r="A29" s="81"/>
      <c r="B29" s="50"/>
      <c r="C29" s="51"/>
      <c r="D29" s="52">
        <v>20</v>
      </c>
      <c r="E29" s="166"/>
      <c r="F29" s="90"/>
      <c r="G29" s="90"/>
      <c r="H29" s="90"/>
      <c r="I29" s="90"/>
      <c r="J29" s="90"/>
      <c r="K29" s="90"/>
      <c r="L29" s="90"/>
      <c r="M29" s="90"/>
      <c r="N29" s="90"/>
      <c r="O29" s="90" t="s">
        <v>36</v>
      </c>
      <c r="P29" s="90"/>
      <c r="Q29" s="90"/>
      <c r="R29" s="90"/>
      <c r="S29" s="90"/>
      <c r="T29" s="90"/>
      <c r="U29" s="90"/>
      <c r="V29" s="90"/>
      <c r="W29" s="91"/>
    </row>
    <row r="30" spans="1:24" ht="13.5" customHeight="1">
      <c r="A30" s="81"/>
      <c r="B30" s="50"/>
      <c r="C30" s="51"/>
      <c r="D30" s="52">
        <v>150</v>
      </c>
      <c r="E30" s="169"/>
      <c r="F30" s="90" t="s">
        <v>36</v>
      </c>
      <c r="G30" s="90" t="s">
        <v>36</v>
      </c>
      <c r="H30" s="90" t="s">
        <v>36</v>
      </c>
      <c r="I30" s="90" t="s">
        <v>36</v>
      </c>
      <c r="J30" s="90" t="s">
        <v>36</v>
      </c>
      <c r="K30" s="90"/>
      <c r="L30" s="90"/>
      <c r="M30" s="90"/>
      <c r="N30" s="90"/>
      <c r="O30" s="90"/>
      <c r="P30" s="90" t="s">
        <v>36</v>
      </c>
      <c r="Q30" s="90" t="s">
        <v>36</v>
      </c>
      <c r="R30" s="90"/>
      <c r="S30" s="90" t="s">
        <v>36</v>
      </c>
      <c r="T30" s="90" t="s">
        <v>36</v>
      </c>
      <c r="U30" s="90"/>
      <c r="V30" s="90"/>
      <c r="W30" s="91"/>
    </row>
    <row r="31" spans="1:24" ht="13.5" customHeight="1">
      <c r="A31" s="81"/>
      <c r="B31" s="50" t="s">
        <v>163</v>
      </c>
      <c r="C31" s="51"/>
      <c r="D31" s="52"/>
      <c r="E31" s="166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1"/>
    </row>
    <row r="32" spans="1:24" ht="13.5" customHeight="1">
      <c r="A32" s="81"/>
      <c r="B32" s="50"/>
      <c r="C32" s="51"/>
      <c r="D32" s="52">
        <v>-1</v>
      </c>
      <c r="E32" s="166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 t="s">
        <v>36</v>
      </c>
      <c r="R32" s="90"/>
      <c r="S32" s="90"/>
      <c r="T32" s="90"/>
      <c r="U32" s="90"/>
      <c r="V32" s="90"/>
      <c r="W32" s="91"/>
    </row>
    <row r="33" spans="1:23" ht="13.5" customHeight="1">
      <c r="A33" s="81"/>
      <c r="B33" s="50"/>
      <c r="C33" s="51"/>
      <c r="D33" s="52">
        <v>203</v>
      </c>
      <c r="E33" s="169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 t="s">
        <v>36</v>
      </c>
      <c r="S33" s="90"/>
      <c r="T33" s="90"/>
      <c r="U33" s="90"/>
      <c r="V33" s="90"/>
      <c r="W33" s="91"/>
    </row>
    <row r="34" spans="1:23" ht="13.5" customHeight="1">
      <c r="A34" s="81"/>
      <c r="B34" s="50"/>
      <c r="C34" s="51"/>
      <c r="D34" s="52">
        <v>210</v>
      </c>
      <c r="E34" s="169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 t="s">
        <v>36</v>
      </c>
      <c r="T34" s="90"/>
      <c r="U34" s="90"/>
      <c r="V34" s="90"/>
      <c r="W34" s="91"/>
    </row>
    <row r="35" spans="1:23" ht="13.5" customHeight="1">
      <c r="A35" s="81"/>
      <c r="B35" s="50"/>
      <c r="C35" s="51"/>
      <c r="D35" s="52">
        <v>0</v>
      </c>
      <c r="E35" s="166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 t="s">
        <v>36</v>
      </c>
      <c r="U35" s="90"/>
      <c r="V35" s="90"/>
      <c r="W35" s="91"/>
    </row>
    <row r="36" spans="1:23" ht="13.5" customHeight="1" thickBot="1">
      <c r="A36" s="81"/>
      <c r="B36" s="56"/>
      <c r="C36" s="57"/>
      <c r="D36" s="58">
        <v>40</v>
      </c>
      <c r="E36" s="59"/>
      <c r="F36" s="93" t="s">
        <v>168</v>
      </c>
      <c r="G36" s="93" t="s">
        <v>36</v>
      </c>
      <c r="H36" s="93" t="s">
        <v>36</v>
      </c>
      <c r="I36" s="93" t="s">
        <v>36</v>
      </c>
      <c r="J36" s="93" t="s">
        <v>36</v>
      </c>
      <c r="K36" s="93" t="s">
        <v>36</v>
      </c>
      <c r="L36" s="93" t="s">
        <v>36</v>
      </c>
      <c r="M36" s="93" t="s">
        <v>36</v>
      </c>
      <c r="N36" s="93" t="s">
        <v>36</v>
      </c>
      <c r="O36" s="93" t="s">
        <v>36</v>
      </c>
      <c r="P36" s="93" t="s">
        <v>36</v>
      </c>
      <c r="Q36" s="93"/>
      <c r="R36" s="93"/>
      <c r="S36" s="93"/>
      <c r="T36" s="93"/>
      <c r="U36" s="93"/>
      <c r="V36" s="93"/>
      <c r="W36" s="94"/>
    </row>
    <row r="37" spans="1:23" ht="13.5" customHeight="1" thickTop="1">
      <c r="A37" s="82" t="s">
        <v>96</v>
      </c>
      <c r="B37" s="60" t="s">
        <v>33</v>
      </c>
      <c r="C37" s="61"/>
      <c r="D37" s="62"/>
      <c r="E37" s="63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9"/>
    </row>
    <row r="38" spans="1:23" ht="13.5" customHeight="1">
      <c r="A38" s="83"/>
      <c r="B38" s="67"/>
      <c r="C38" s="64"/>
      <c r="D38" s="65" t="s">
        <v>172</v>
      </c>
      <c r="E38" s="167"/>
      <c r="F38" s="90"/>
      <c r="G38" s="90"/>
      <c r="H38" s="90"/>
      <c r="I38" s="90"/>
      <c r="J38" s="90" t="s">
        <v>36</v>
      </c>
      <c r="K38" s="90"/>
      <c r="L38" s="90"/>
      <c r="M38" s="90"/>
      <c r="N38" s="90" t="s">
        <v>36</v>
      </c>
      <c r="O38" s="90"/>
      <c r="P38" s="90" t="s">
        <v>36</v>
      </c>
      <c r="Q38" s="90"/>
      <c r="R38" s="90"/>
      <c r="S38" s="90"/>
      <c r="T38" s="90" t="s">
        <v>36</v>
      </c>
      <c r="U38" s="90"/>
      <c r="V38" s="90"/>
      <c r="W38" s="91"/>
    </row>
    <row r="39" spans="1:23" ht="13.5" customHeight="1">
      <c r="A39" s="83"/>
      <c r="B39" s="67"/>
      <c r="C39" s="95"/>
      <c r="D39" s="65"/>
      <c r="E39" s="68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1"/>
    </row>
    <row r="40" spans="1:23" ht="13.5" customHeight="1">
      <c r="A40" s="83"/>
      <c r="B40" s="67" t="s">
        <v>34</v>
      </c>
      <c r="C40" s="95"/>
      <c r="D40" s="65"/>
      <c r="E40" s="68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1"/>
    </row>
    <row r="41" spans="1:23" ht="13.5" customHeight="1">
      <c r="A41" s="83"/>
      <c r="B41" s="67"/>
      <c r="C41" s="95"/>
      <c r="D41" s="65" t="s">
        <v>165</v>
      </c>
      <c r="E41" s="68"/>
      <c r="F41" s="90" t="s">
        <v>36</v>
      </c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1"/>
    </row>
    <row r="42" spans="1:23" ht="13.5" customHeight="1">
      <c r="A42" s="83"/>
      <c r="B42" s="67"/>
      <c r="C42" s="95"/>
      <c r="D42" s="65" t="s">
        <v>166</v>
      </c>
      <c r="E42" s="68"/>
      <c r="F42" s="90"/>
      <c r="G42" s="90" t="s">
        <v>36</v>
      </c>
      <c r="H42" s="90" t="s">
        <v>36</v>
      </c>
      <c r="I42" s="90" t="s">
        <v>36</v>
      </c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1"/>
    </row>
    <row r="43" spans="1:23" ht="13.5" customHeight="1">
      <c r="A43" s="83"/>
      <c r="B43" s="67"/>
      <c r="C43" s="95"/>
      <c r="D43" s="65" t="s">
        <v>169</v>
      </c>
      <c r="E43" s="68"/>
      <c r="F43" s="90"/>
      <c r="G43" s="90"/>
      <c r="H43" s="90"/>
      <c r="I43" s="90"/>
      <c r="J43" s="90"/>
      <c r="K43" s="90" t="s">
        <v>36</v>
      </c>
      <c r="L43" s="90" t="s">
        <v>36</v>
      </c>
      <c r="M43" s="90" t="s">
        <v>36</v>
      </c>
      <c r="N43" s="90"/>
      <c r="O43" s="90"/>
      <c r="P43" s="90"/>
      <c r="Q43" s="90"/>
      <c r="R43" s="90"/>
      <c r="S43" s="90"/>
      <c r="T43" s="90"/>
      <c r="U43" s="90"/>
      <c r="V43" s="90"/>
      <c r="W43" s="91"/>
    </row>
    <row r="44" spans="1:23" ht="13.5" customHeight="1">
      <c r="A44" s="83"/>
      <c r="B44" s="67"/>
      <c r="C44" s="95"/>
      <c r="D44" s="65" t="s">
        <v>170</v>
      </c>
      <c r="E44" s="68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 t="s">
        <v>36</v>
      </c>
      <c r="R44" s="90" t="s">
        <v>36</v>
      </c>
      <c r="S44" s="90" t="s">
        <v>36</v>
      </c>
      <c r="T44" s="90"/>
      <c r="U44" s="90"/>
      <c r="V44" s="90"/>
      <c r="W44" s="91"/>
    </row>
    <row r="45" spans="1:23" ht="13.5" customHeight="1">
      <c r="A45" s="83"/>
      <c r="B45" s="67"/>
      <c r="C45" s="95"/>
      <c r="D45" s="65" t="s">
        <v>171</v>
      </c>
      <c r="E45" s="68"/>
      <c r="F45" s="90"/>
      <c r="G45" s="90"/>
      <c r="H45" s="90"/>
      <c r="I45" s="90"/>
      <c r="J45" s="90"/>
      <c r="K45" s="90"/>
      <c r="L45" s="90"/>
      <c r="M45" s="90"/>
      <c r="N45" s="90"/>
      <c r="O45" s="90" t="s">
        <v>36</v>
      </c>
      <c r="P45" s="90"/>
      <c r="Q45" s="90"/>
      <c r="R45" s="90"/>
      <c r="S45" s="90"/>
      <c r="T45" s="90"/>
      <c r="U45" s="90"/>
      <c r="V45" s="90"/>
      <c r="W45" s="91"/>
    </row>
    <row r="46" spans="1:23" ht="13.5" customHeight="1">
      <c r="A46" s="83"/>
      <c r="B46" s="67"/>
      <c r="C46" s="95"/>
      <c r="D46" s="65"/>
      <c r="E46" s="68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1"/>
    </row>
    <row r="47" spans="1:23" ht="13.5" customHeight="1">
      <c r="A47" s="83"/>
      <c r="B47" s="67" t="s">
        <v>35</v>
      </c>
      <c r="C47" s="95"/>
      <c r="D47" s="65"/>
      <c r="E47" s="68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1"/>
    </row>
    <row r="48" spans="1:23" ht="13.5" customHeight="1">
      <c r="A48" s="83"/>
      <c r="B48" s="67"/>
      <c r="C48" s="95"/>
      <c r="D48" s="65"/>
      <c r="E48" s="68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1"/>
    </row>
    <row r="49" spans="1:23" ht="13.5" customHeight="1" thickBot="1">
      <c r="A49" s="83"/>
      <c r="B49" s="69"/>
      <c r="C49" s="70"/>
      <c r="D49" s="71"/>
      <c r="E49" s="72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7"/>
    </row>
    <row r="50" spans="1:23" ht="13.5" customHeight="1" thickTop="1">
      <c r="A50" s="82" t="s">
        <v>97</v>
      </c>
      <c r="B50" s="243" t="s">
        <v>18</v>
      </c>
      <c r="C50" s="243"/>
      <c r="D50" s="243"/>
      <c r="E50" s="165"/>
      <c r="F50" s="98" t="s">
        <v>21</v>
      </c>
      <c r="G50" s="98" t="s">
        <v>21</v>
      </c>
      <c r="H50" s="98" t="s">
        <v>21</v>
      </c>
      <c r="I50" s="98" t="s">
        <v>21</v>
      </c>
      <c r="J50" s="98" t="s">
        <v>20</v>
      </c>
      <c r="K50" s="98" t="s">
        <v>21</v>
      </c>
      <c r="L50" s="98" t="s">
        <v>21</v>
      </c>
      <c r="M50" s="98" t="s">
        <v>21</v>
      </c>
      <c r="N50" s="98" t="s">
        <v>20</v>
      </c>
      <c r="O50" s="98" t="s">
        <v>21</v>
      </c>
      <c r="P50" s="98" t="s">
        <v>19</v>
      </c>
      <c r="Q50" s="98" t="s">
        <v>21</v>
      </c>
      <c r="R50" s="98" t="s">
        <v>21</v>
      </c>
      <c r="S50" s="98" t="s">
        <v>21</v>
      </c>
      <c r="T50" s="98" t="s">
        <v>20</v>
      </c>
      <c r="U50" s="98"/>
      <c r="V50" s="98"/>
      <c r="W50" s="99"/>
    </row>
    <row r="51" spans="1:23" ht="13.5" customHeight="1">
      <c r="A51" s="83"/>
      <c r="B51" s="244" t="s">
        <v>22</v>
      </c>
      <c r="C51" s="244"/>
      <c r="D51" s="244"/>
      <c r="E51" s="74"/>
      <c r="F51" s="100" t="s">
        <v>23</v>
      </c>
      <c r="G51" s="100" t="s">
        <v>23</v>
      </c>
      <c r="H51" s="100" t="s">
        <v>23</v>
      </c>
      <c r="I51" s="100" t="s">
        <v>23</v>
      </c>
      <c r="J51" s="100" t="s">
        <v>23</v>
      </c>
      <c r="K51" s="100" t="s">
        <v>23</v>
      </c>
      <c r="L51" s="100" t="s">
        <v>23</v>
      </c>
      <c r="M51" s="100" t="s">
        <v>23</v>
      </c>
      <c r="N51" s="100" t="s">
        <v>23</v>
      </c>
      <c r="O51" s="100" t="s">
        <v>23</v>
      </c>
      <c r="P51" s="100" t="s">
        <v>23</v>
      </c>
      <c r="Q51" s="100" t="s">
        <v>23</v>
      </c>
      <c r="R51" s="100" t="s">
        <v>23</v>
      </c>
      <c r="S51" s="100" t="s">
        <v>23</v>
      </c>
      <c r="T51" s="100" t="s">
        <v>23</v>
      </c>
      <c r="U51" s="100"/>
      <c r="V51" s="100"/>
      <c r="W51" s="101"/>
    </row>
    <row r="52" spans="1:23" ht="13.5" customHeight="1">
      <c r="A52" s="83"/>
      <c r="B52" s="245" t="s">
        <v>25</v>
      </c>
      <c r="C52" s="245"/>
      <c r="D52" s="245"/>
      <c r="E52" s="68"/>
      <c r="F52" s="75">
        <v>42254</v>
      </c>
      <c r="G52" s="75">
        <v>42254</v>
      </c>
      <c r="H52" s="75">
        <v>42254</v>
      </c>
      <c r="I52" s="75">
        <v>42254</v>
      </c>
      <c r="J52" s="75">
        <v>42254</v>
      </c>
      <c r="K52" s="75">
        <v>42254</v>
      </c>
      <c r="L52" s="75">
        <v>42254</v>
      </c>
      <c r="M52" s="75">
        <v>42254</v>
      </c>
      <c r="N52" s="75">
        <v>42254</v>
      </c>
      <c r="O52" s="75">
        <v>42254</v>
      </c>
      <c r="P52" s="75">
        <v>42254</v>
      </c>
      <c r="Q52" s="75">
        <v>42254</v>
      </c>
      <c r="R52" s="75">
        <v>42254</v>
      </c>
      <c r="S52" s="75">
        <v>42254</v>
      </c>
      <c r="T52" s="75">
        <v>42254</v>
      </c>
      <c r="U52" s="75"/>
      <c r="V52" s="75"/>
      <c r="W52" s="76"/>
    </row>
    <row r="53" spans="1:23" ht="11.25" thickBot="1">
      <c r="A53" s="84"/>
      <c r="B53" s="246" t="s">
        <v>26</v>
      </c>
      <c r="C53" s="246"/>
      <c r="D53" s="246"/>
      <c r="E53" s="77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9"/>
    </row>
    <row r="54" spans="1:23" ht="11.25" thickTop="1">
      <c r="A54" s="102"/>
    </row>
  </sheetData>
  <mergeCells count="28">
    <mergeCell ref="D18:E18"/>
    <mergeCell ref="B50:D50"/>
    <mergeCell ref="B51:D51"/>
    <mergeCell ref="B52:D52"/>
    <mergeCell ref="B53:D5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50:W50">
      <formula1>"N,A,B, "</formula1>
    </dataValidation>
    <dataValidation type="list" allowBlank="1" showInputMessage="1" showErrorMessage="1" sqref="F51:W51">
      <formula1>"P,F, "</formula1>
    </dataValidation>
    <dataValidation type="list" allowBlank="1" showInputMessage="1" showErrorMessage="1" sqref="F10:W49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abSelected="1" topLeftCell="A10" zoomScale="125" zoomScaleNormal="125" zoomScalePageLayoutView="125" workbookViewId="0">
      <selection activeCell="D22" sqref="D22"/>
    </sheetView>
  </sheetViews>
  <sheetFormatPr defaultColWidth="8.875" defaultRowHeight="12.75"/>
  <cols>
    <col min="1" max="1" width="7.125" style="17" customWidth="1"/>
    <col min="2" max="2" width="14.625" style="17" customWidth="1"/>
    <col min="3" max="3" width="19" style="17" customWidth="1"/>
    <col min="4" max="4" width="23.625" style="3" customWidth="1"/>
    <col min="5" max="5" width="21" style="4" customWidth="1"/>
    <col min="6" max="6" width="14.5" style="3" customWidth="1"/>
    <col min="7" max="7" width="22.5" style="3" customWidth="1"/>
    <col min="8" max="8" width="33.625" style="3" customWidth="1"/>
    <col min="9" max="16384" width="8.875" style="1"/>
  </cols>
  <sheetData>
    <row r="2" spans="1:8" ht="25.5">
      <c r="A2" s="2"/>
      <c r="B2" s="2"/>
      <c r="C2" s="2"/>
      <c r="E2" s="136" t="s">
        <v>52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25" t="s">
        <v>53</v>
      </c>
      <c r="B4" s="225"/>
      <c r="C4" s="225"/>
      <c r="D4" s="225"/>
      <c r="E4" s="226" t="str">
        <f>Cover!B4</f>
        <v>Anki Pan application</v>
      </c>
      <c r="F4" s="227"/>
      <c r="G4" s="227"/>
      <c r="H4" s="228"/>
    </row>
    <row r="5" spans="1:8" ht="14.25" customHeight="1">
      <c r="A5" s="225" t="s">
        <v>38</v>
      </c>
      <c r="B5" s="225"/>
      <c r="C5" s="225"/>
      <c r="D5" s="225"/>
      <c r="E5" s="226" t="str">
        <f>Cover!B5</f>
        <v>AKP</v>
      </c>
      <c r="F5" s="227"/>
      <c r="G5" s="227"/>
      <c r="H5" s="228"/>
    </row>
    <row r="6" spans="1:8" ht="14.25" customHeight="1">
      <c r="A6" s="232" t="s">
        <v>54</v>
      </c>
      <c r="B6" s="233"/>
      <c r="C6" s="233"/>
      <c r="D6" s="234"/>
      <c r="E6" s="159">
        <v>80</v>
      </c>
      <c r="F6" s="160"/>
      <c r="G6" s="160"/>
      <c r="H6" s="161"/>
    </row>
    <row r="7" spans="1:8" s="8" customFormat="1" ht="12.75" customHeight="1">
      <c r="A7" s="224" t="s">
        <v>55</v>
      </c>
      <c r="B7" s="224"/>
      <c r="C7" s="224"/>
      <c r="D7" s="224"/>
      <c r="E7" s="229" t="s">
        <v>94</v>
      </c>
      <c r="F7" s="230"/>
      <c r="G7" s="230"/>
      <c r="H7" s="231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16" customFormat="1" ht="24" customHeight="1">
      <c r="A10" s="177" t="s">
        <v>1</v>
      </c>
      <c r="B10" s="178" t="s">
        <v>57</v>
      </c>
      <c r="C10" s="179" t="s">
        <v>58</v>
      </c>
      <c r="D10" s="180" t="s">
        <v>100</v>
      </c>
      <c r="E10" s="181" t="s">
        <v>62</v>
      </c>
      <c r="F10" s="180" t="s">
        <v>59</v>
      </c>
      <c r="G10" s="182" t="s">
        <v>60</v>
      </c>
      <c r="H10" s="183" t="s">
        <v>61</v>
      </c>
    </row>
    <row r="11" spans="1:8" ht="13.5">
      <c r="A11" s="184">
        <v>1</v>
      </c>
      <c r="B11" s="185"/>
      <c r="C11" s="185" t="s">
        <v>203</v>
      </c>
      <c r="D11" s="186" t="s">
        <v>204</v>
      </c>
      <c r="E11" s="187"/>
      <c r="F11" s="212" t="s">
        <v>226</v>
      </c>
      <c r="G11" s="189"/>
      <c r="H11" s="190"/>
    </row>
    <row r="12" spans="1:8" ht="13.5">
      <c r="A12" s="191">
        <v>2</v>
      </c>
      <c r="B12" s="192"/>
      <c r="C12" s="192"/>
      <c r="D12" s="193" t="s">
        <v>205</v>
      </c>
      <c r="E12" s="194"/>
      <c r="F12" s="213" t="s">
        <v>232</v>
      </c>
      <c r="G12" s="196"/>
      <c r="H12" s="197"/>
    </row>
    <row r="13" spans="1:8" ht="13.5">
      <c r="A13" s="191">
        <v>3</v>
      </c>
      <c r="B13" s="192"/>
      <c r="C13" s="192"/>
      <c r="D13" s="193" t="s">
        <v>206</v>
      </c>
      <c r="E13" s="194"/>
      <c r="F13" s="211" t="s">
        <v>233</v>
      </c>
      <c r="G13" s="196"/>
      <c r="H13" s="197"/>
    </row>
    <row r="14" spans="1:8" ht="13.5">
      <c r="A14" s="191">
        <v>4</v>
      </c>
      <c r="B14" s="192"/>
      <c r="C14" s="192"/>
      <c r="D14" s="193" t="s">
        <v>208</v>
      </c>
      <c r="E14" s="194"/>
      <c r="F14" s="213" t="s">
        <v>234</v>
      </c>
      <c r="G14" s="196"/>
      <c r="H14" s="197"/>
    </row>
    <row r="15" spans="1:8" ht="13.5">
      <c r="A15" s="191">
        <v>5</v>
      </c>
      <c r="B15" s="192"/>
      <c r="C15" s="192"/>
      <c r="D15" s="193" t="s">
        <v>207</v>
      </c>
      <c r="E15" s="194"/>
      <c r="F15" s="211" t="s">
        <v>235</v>
      </c>
      <c r="G15" s="196"/>
      <c r="H15" s="197"/>
    </row>
    <row r="16" spans="1:8" ht="13.5">
      <c r="A16" s="191">
        <v>6</v>
      </c>
      <c r="B16" s="192"/>
      <c r="C16" s="192"/>
      <c r="D16" s="193" t="s">
        <v>209</v>
      </c>
      <c r="E16" s="194"/>
      <c r="F16" s="213" t="s">
        <v>236</v>
      </c>
      <c r="G16" s="198"/>
      <c r="H16" s="197"/>
    </row>
    <row r="17" spans="1:8" ht="13.5">
      <c r="A17" s="191">
        <v>7</v>
      </c>
      <c r="B17" s="192"/>
      <c r="C17" s="192"/>
      <c r="D17" s="193" t="s">
        <v>210</v>
      </c>
      <c r="E17" s="194"/>
      <c r="F17" s="211" t="s">
        <v>237</v>
      </c>
      <c r="G17" s="198"/>
      <c r="H17" s="197"/>
    </row>
    <row r="18" spans="1:8" ht="13.5">
      <c r="A18" s="191">
        <v>8</v>
      </c>
      <c r="B18" s="192"/>
      <c r="C18" s="192"/>
      <c r="D18" s="193" t="s">
        <v>211</v>
      </c>
      <c r="E18" s="194"/>
      <c r="F18" s="213" t="s">
        <v>238</v>
      </c>
      <c r="G18" s="199"/>
      <c r="H18" s="197"/>
    </row>
    <row r="19" spans="1:8" ht="13.5">
      <c r="A19" s="191">
        <v>9</v>
      </c>
      <c r="B19" s="192"/>
      <c r="C19" s="192"/>
      <c r="D19" s="290" t="s">
        <v>212</v>
      </c>
      <c r="E19" s="194"/>
      <c r="F19" s="211" t="s">
        <v>239</v>
      </c>
      <c r="G19" s="198"/>
      <c r="H19" s="197"/>
    </row>
    <row r="20" spans="1:8" ht="13.5">
      <c r="A20" s="191">
        <v>10</v>
      </c>
      <c r="B20" s="192"/>
      <c r="C20" s="192"/>
      <c r="D20" s="193" t="s">
        <v>213</v>
      </c>
      <c r="E20" s="194"/>
      <c r="F20" s="213" t="s">
        <v>240</v>
      </c>
      <c r="G20" s="198"/>
      <c r="H20" s="197"/>
    </row>
    <row r="21" spans="1:8" ht="13.5">
      <c r="A21" s="191">
        <v>11</v>
      </c>
      <c r="B21" s="192"/>
      <c r="C21" s="192"/>
      <c r="D21" s="193" t="s">
        <v>214</v>
      </c>
      <c r="E21" s="194"/>
      <c r="F21" s="211" t="s">
        <v>241</v>
      </c>
      <c r="G21" s="198"/>
      <c r="H21" s="197"/>
    </row>
    <row r="22" spans="1:8" ht="13.5">
      <c r="A22" s="191">
        <v>12</v>
      </c>
      <c r="B22" s="192"/>
      <c r="C22" s="192"/>
      <c r="D22" s="193" t="s">
        <v>215</v>
      </c>
      <c r="E22" s="194"/>
      <c r="F22" s="213" t="s">
        <v>242</v>
      </c>
      <c r="G22" s="199"/>
      <c r="H22" s="197"/>
    </row>
    <row r="23" spans="1:8" ht="13.5">
      <c r="A23" s="191">
        <v>13</v>
      </c>
      <c r="B23" s="192"/>
      <c r="C23" s="192"/>
      <c r="D23" s="193" t="s">
        <v>216</v>
      </c>
      <c r="E23" s="194"/>
      <c r="F23" s="211" t="s">
        <v>243</v>
      </c>
      <c r="G23" s="199"/>
      <c r="H23" s="197"/>
    </row>
    <row r="24" spans="1:8" ht="13.5">
      <c r="A24" s="191">
        <v>14</v>
      </c>
      <c r="B24" s="192"/>
      <c r="C24" s="192"/>
      <c r="D24" s="290" t="s">
        <v>217</v>
      </c>
      <c r="E24" s="194"/>
      <c r="F24" s="213" t="s">
        <v>227</v>
      </c>
      <c r="G24" s="198"/>
      <c r="H24" s="197"/>
    </row>
    <row r="25" spans="1:8" ht="13.5">
      <c r="A25" s="191">
        <v>15</v>
      </c>
      <c r="B25" s="200"/>
      <c r="C25" s="200"/>
      <c r="D25" s="291" t="s">
        <v>218</v>
      </c>
      <c r="E25" s="201"/>
      <c r="F25" s="211" t="s">
        <v>228</v>
      </c>
      <c r="G25" s="199"/>
      <c r="H25" s="202"/>
    </row>
    <row r="26" spans="1:8" ht="13.5">
      <c r="A26" s="191">
        <v>16</v>
      </c>
      <c r="B26" s="200"/>
      <c r="C26" s="200"/>
      <c r="D26" s="199" t="s">
        <v>219</v>
      </c>
      <c r="E26" s="201"/>
      <c r="F26" s="213" t="s">
        <v>229</v>
      </c>
      <c r="G26" s="199"/>
      <c r="H26" s="202"/>
    </row>
    <row r="27" spans="1:8" ht="13.5">
      <c r="A27" s="191">
        <v>17</v>
      </c>
      <c r="B27" s="200"/>
      <c r="C27" s="200"/>
      <c r="D27" s="291" t="s">
        <v>220</v>
      </c>
      <c r="E27" s="201"/>
      <c r="F27" s="211" t="s">
        <v>230</v>
      </c>
      <c r="G27" s="199"/>
      <c r="H27" s="202"/>
    </row>
    <row r="28" spans="1:8" ht="13.5">
      <c r="A28" s="191">
        <v>18</v>
      </c>
      <c r="B28" s="200"/>
      <c r="C28" s="200"/>
      <c r="D28" s="199" t="s">
        <v>221</v>
      </c>
      <c r="E28" s="201"/>
      <c r="F28" s="213" t="s">
        <v>231</v>
      </c>
      <c r="G28" s="199"/>
      <c r="H28" s="202"/>
    </row>
    <row r="29" spans="1:8" ht="13.5">
      <c r="A29" s="191">
        <v>19</v>
      </c>
      <c r="B29" s="200"/>
      <c r="C29" s="200"/>
      <c r="D29" s="291" t="s">
        <v>222</v>
      </c>
      <c r="E29" s="201"/>
      <c r="F29" s="211" t="s">
        <v>244</v>
      </c>
      <c r="G29" s="199"/>
      <c r="H29" s="202"/>
    </row>
    <row r="30" spans="1:8" ht="13.5">
      <c r="A30" s="191">
        <v>20</v>
      </c>
      <c r="B30" s="200"/>
      <c r="C30" s="200"/>
      <c r="D30" s="291" t="s">
        <v>224</v>
      </c>
      <c r="E30" s="201"/>
      <c r="F30" s="213" t="s">
        <v>245</v>
      </c>
      <c r="G30" s="199"/>
      <c r="H30" s="202"/>
    </row>
    <row r="31" spans="1:8" ht="13.5">
      <c r="A31" s="191">
        <v>21</v>
      </c>
      <c r="B31" s="200"/>
      <c r="C31" s="200"/>
      <c r="D31" s="291" t="s">
        <v>223</v>
      </c>
      <c r="E31" s="201"/>
      <c r="F31" s="211" t="s">
        <v>246</v>
      </c>
      <c r="G31" s="199"/>
      <c r="H31" s="202"/>
    </row>
    <row r="32" spans="1:8" ht="13.5">
      <c r="A32" s="203">
        <v>22</v>
      </c>
      <c r="B32" s="204"/>
      <c r="C32" s="204"/>
      <c r="D32" s="292" t="s">
        <v>225</v>
      </c>
      <c r="E32" s="206"/>
      <c r="F32" s="213" t="s">
        <v>247</v>
      </c>
      <c r="G32" s="205"/>
      <c r="H32" s="207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AD_Function1!Print_Area" display="AD_Function1"/>
    <hyperlink ref="F12" location="AD_Function2!Print_Area" display="AD_Function2"/>
    <hyperlink ref="F13" location="AD_Function3!Print_Area" display="AD_Function3"/>
    <hyperlink ref="F15" location="AD_Function5!Print_Area" display="AD_Function5"/>
    <hyperlink ref="F17" location="AD_Function7!Print_Area" display="AD_Function7"/>
    <hyperlink ref="F19" location="AD_Function9!Print_Area" display="AD_Function9"/>
    <hyperlink ref="F21" location="AD_Function11!Print_Area" display="AD_Function11"/>
    <hyperlink ref="F23" location="AD_Function13!Print_Area" display="AD_Function13"/>
    <hyperlink ref="F25" location="AD_Function15!Print_Area" display="AD_Function15"/>
    <hyperlink ref="F14" location="AD_Function4!Print_Area" display="AD_Function4"/>
    <hyperlink ref="F16" location="AD_Function6!Print_Area" display="AD_Function6"/>
    <hyperlink ref="F18" location="AD_Function8!Print_Area" display="AD_Function8"/>
    <hyperlink ref="F20" location="AD_Function10!Print_Area" display="AD_Function10"/>
    <hyperlink ref="F22" location="AD_Function12!Print_Area" display="AD_Function12"/>
    <hyperlink ref="F24" location="AD_Function14!Print_Area" display="AD_Function14"/>
    <hyperlink ref="F26" location="AD_Function16!Print_Area" display="AD_Function16"/>
    <hyperlink ref="F27" location="AD_Function17!Print_Area" display="AD_Function17"/>
    <hyperlink ref="F28" location="AD_Function18!Print_Area" display="AD_Function18"/>
    <hyperlink ref="F29" location="AD_Function19!Print_Area" display="AD_Function19"/>
    <hyperlink ref="F31" location="AD_Function21!Print_Area" display="AD_Function21"/>
    <hyperlink ref="F30" location="AD_Function20!Print_Area" display="AD_Function20"/>
    <hyperlink ref="F32" location="AD_Function22!Print_Area" display="AD_Function22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68" t="s">
        <v>84</v>
      </c>
      <c r="B2" s="269"/>
      <c r="C2" s="270">
        <f>TestCaseList!E11</f>
        <v>0</v>
      </c>
      <c r="D2" s="271"/>
      <c r="E2" s="272"/>
      <c r="F2" s="273" t="s">
        <v>56</v>
      </c>
      <c r="G2" s="273"/>
      <c r="H2" s="273"/>
      <c r="I2" s="273"/>
      <c r="J2" s="273"/>
      <c r="K2" s="273"/>
      <c r="L2" s="274" t="str">
        <f>TestCaseList!$D$17</f>
        <v>getAllOrderToAssignTask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3" ht="13.5" customHeight="1">
      <c r="A3" s="254" t="s">
        <v>85</v>
      </c>
      <c r="B3" s="255"/>
      <c r="C3" s="280" t="s">
        <v>248</v>
      </c>
      <c r="D3" s="281"/>
      <c r="E3" s="282"/>
      <c r="F3" s="258" t="s">
        <v>89</v>
      </c>
      <c r="G3" s="258"/>
      <c r="H3" s="258"/>
      <c r="I3" s="258"/>
      <c r="J3" s="258"/>
      <c r="K3" s="258"/>
      <c r="L3" s="278"/>
      <c r="M3" s="278"/>
      <c r="N3" s="278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56">
        <v>10</v>
      </c>
      <c r="D4" s="257"/>
      <c r="E4" s="43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-3.2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3" ht="13.5" customHeight="1">
      <c r="A5" s="254" t="s">
        <v>87</v>
      </c>
      <c r="B5" s="255"/>
      <c r="C5" s="262" t="s">
        <v>28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3" ht="13.5" customHeight="1" thickBot="1">
      <c r="A7" s="247">
        <f>COUNTIF(F41:HQ41,"P")</f>
        <v>4</v>
      </c>
      <c r="B7" s="248"/>
      <c r="C7" s="249">
        <f>COUNTIF(F41:HQ41,"F")</f>
        <v>0</v>
      </c>
      <c r="D7" s="250"/>
      <c r="E7" s="248"/>
      <c r="F7" s="249">
        <f>SUM(O7,- A7,- C7)</f>
        <v>0</v>
      </c>
      <c r="G7" s="250"/>
      <c r="H7" s="250"/>
      <c r="I7" s="250"/>
      <c r="J7" s="250"/>
      <c r="K7" s="251"/>
      <c r="L7" s="44">
        <f>COUNTIF(E40:HQ40,"N")</f>
        <v>1</v>
      </c>
      <c r="M7" s="44">
        <f>COUNTIF(E40:HQ40,"A")</f>
        <v>3</v>
      </c>
      <c r="N7" s="44">
        <f>COUNTIF(E40:HQ40,"B")</f>
        <v>0</v>
      </c>
      <c r="O7" s="252">
        <f>COUNTA(E9:HT9)</f>
        <v>4</v>
      </c>
      <c r="P7" s="250"/>
      <c r="Q7" s="250"/>
      <c r="R7" s="250"/>
      <c r="S7" s="250"/>
      <c r="T7" s="25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 t="s">
        <v>6</v>
      </c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 t="s">
        <v>156</v>
      </c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102</v>
      </c>
      <c r="E14" s="166"/>
      <c r="F14" s="90" t="s">
        <v>36</v>
      </c>
      <c r="G14" s="90" t="s">
        <v>36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148</v>
      </c>
      <c r="E15" s="166"/>
      <c r="F15" s="90"/>
      <c r="G15" s="90"/>
      <c r="H15" s="90" t="s">
        <v>36</v>
      </c>
      <c r="I15" s="90" t="s">
        <v>36</v>
      </c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6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6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 t="s">
        <v>32</v>
      </c>
      <c r="C18" s="51"/>
      <c r="D18" s="52"/>
      <c r="E18" s="16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52" t="s">
        <v>102</v>
      </c>
      <c r="F19" s="90" t="s">
        <v>36</v>
      </c>
      <c r="G19" s="90"/>
      <c r="H19" s="90" t="s">
        <v>36</v>
      </c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242" t="s">
        <v>157</v>
      </c>
      <c r="E20" s="283"/>
      <c r="F20" s="90"/>
      <c r="G20" s="90" t="s">
        <v>36</v>
      </c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175" t="s">
        <v>158</v>
      </c>
      <c r="F21" s="90"/>
      <c r="G21" s="90"/>
      <c r="H21" s="90"/>
      <c r="I21" s="90" t="s">
        <v>36</v>
      </c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66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6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159</v>
      </c>
      <c r="E32" s="167"/>
      <c r="F32" s="90"/>
      <c r="G32" s="90"/>
      <c r="H32" s="90"/>
      <c r="I32" s="90" t="s">
        <v>36</v>
      </c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/>
      <c r="E33" s="68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 t="s">
        <v>154</v>
      </c>
      <c r="E35" s="68"/>
      <c r="F35" s="90" t="s">
        <v>36</v>
      </c>
      <c r="G35" s="90" t="s">
        <v>36</v>
      </c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 t="s">
        <v>155</v>
      </c>
      <c r="E36" s="68"/>
      <c r="F36" s="90"/>
      <c r="G36" s="90"/>
      <c r="H36" s="90" t="s">
        <v>36</v>
      </c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 t="s">
        <v>35</v>
      </c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/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 thickBot="1">
      <c r="A39" s="83"/>
      <c r="B39" s="69"/>
      <c r="C39" s="70"/>
      <c r="D39" s="71"/>
      <c r="E39" s="72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7"/>
    </row>
    <row r="40" spans="1:20" ht="13.5" customHeight="1" thickTop="1">
      <c r="A40" s="82" t="s">
        <v>97</v>
      </c>
      <c r="B40" s="243" t="s">
        <v>18</v>
      </c>
      <c r="C40" s="243"/>
      <c r="D40" s="243"/>
      <c r="E40" s="165"/>
      <c r="F40" s="98" t="s">
        <v>21</v>
      </c>
      <c r="G40" s="98" t="s">
        <v>21</v>
      </c>
      <c r="H40" s="98" t="s">
        <v>21</v>
      </c>
      <c r="I40" s="98" t="s">
        <v>19</v>
      </c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9"/>
    </row>
    <row r="41" spans="1:20" ht="13.5" customHeight="1">
      <c r="A41" s="83"/>
      <c r="B41" s="244" t="s">
        <v>22</v>
      </c>
      <c r="C41" s="244"/>
      <c r="D41" s="244"/>
      <c r="E41" s="74"/>
      <c r="F41" s="100" t="s">
        <v>23</v>
      </c>
      <c r="G41" s="100" t="s">
        <v>23</v>
      </c>
      <c r="H41" s="100" t="s">
        <v>23</v>
      </c>
      <c r="I41" s="100" t="s">
        <v>23</v>
      </c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1"/>
    </row>
    <row r="42" spans="1:20" ht="13.5" customHeight="1">
      <c r="A42" s="83"/>
      <c r="B42" s="245" t="s">
        <v>25</v>
      </c>
      <c r="C42" s="245"/>
      <c r="D42" s="245"/>
      <c r="E42" s="68"/>
      <c r="F42" s="75">
        <v>42254</v>
      </c>
      <c r="G42" s="75">
        <v>42254</v>
      </c>
      <c r="H42" s="75">
        <v>42254</v>
      </c>
      <c r="I42" s="75">
        <v>42254</v>
      </c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6"/>
    </row>
    <row r="43" spans="1:20" ht="11.25" thickBot="1">
      <c r="A43" s="84"/>
      <c r="B43" s="246" t="s">
        <v>26</v>
      </c>
      <c r="C43" s="246"/>
      <c r="D43" s="246"/>
      <c r="E43" s="77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9"/>
    </row>
    <row r="44" spans="1:20" ht="11.25" thickTop="1">
      <c r="A44" s="102"/>
    </row>
  </sheetData>
  <mergeCells count="28">
    <mergeCell ref="D20:E20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40:T40">
      <formula1>"N,A,B,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10:T39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68" t="s">
        <v>84</v>
      </c>
      <c r="B2" s="269"/>
      <c r="C2" s="270">
        <f>TestCaseList!E11</f>
        <v>0</v>
      </c>
      <c r="D2" s="271"/>
      <c r="E2" s="272"/>
      <c r="F2" s="273" t="s">
        <v>56</v>
      </c>
      <c r="G2" s="273"/>
      <c r="H2" s="273"/>
      <c r="I2" s="273"/>
      <c r="J2" s="273"/>
      <c r="K2" s="273"/>
      <c r="L2" s="274" t="str">
        <f>TestCaseList!$D$16</f>
        <v>getAllShipperWithTask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3" ht="13.5" customHeight="1">
      <c r="A3" s="254" t="s">
        <v>85</v>
      </c>
      <c r="B3" s="255"/>
      <c r="C3" s="280" t="s">
        <v>248</v>
      </c>
      <c r="D3" s="281"/>
      <c r="E3" s="282"/>
      <c r="F3" s="258" t="s">
        <v>89</v>
      </c>
      <c r="G3" s="258"/>
      <c r="H3" s="258"/>
      <c r="I3" s="258"/>
      <c r="J3" s="258"/>
      <c r="K3" s="258"/>
      <c r="L3" s="278"/>
      <c r="M3" s="278"/>
      <c r="N3" s="278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56">
        <v>9</v>
      </c>
      <c r="D4" s="257"/>
      <c r="E4" s="43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-2.2800000000000002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3" ht="13.5" customHeight="1">
      <c r="A5" s="254" t="s">
        <v>87</v>
      </c>
      <c r="B5" s="255"/>
      <c r="C5" s="262" t="s">
        <v>28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3" ht="13.5" customHeight="1" thickBot="1">
      <c r="A7" s="247">
        <f>COUNTIF(F40:HQ40,"P")</f>
        <v>2</v>
      </c>
      <c r="B7" s="248"/>
      <c r="C7" s="249">
        <f>COUNTIF(F40:HQ40,"F")</f>
        <v>1</v>
      </c>
      <c r="D7" s="250"/>
      <c r="E7" s="248"/>
      <c r="F7" s="249">
        <f>SUM(O7,- A7,- C7)</f>
        <v>0</v>
      </c>
      <c r="G7" s="250"/>
      <c r="H7" s="250"/>
      <c r="I7" s="250"/>
      <c r="J7" s="250"/>
      <c r="K7" s="251"/>
      <c r="L7" s="44">
        <f>COUNTIF(E39:HQ39,"N")</f>
        <v>3</v>
      </c>
      <c r="M7" s="44">
        <f>COUNTIF(E39:HQ39,"A")</f>
        <v>0</v>
      </c>
      <c r="N7" s="44">
        <f>COUNTIF(E39:HQ39,"B")</f>
        <v>0</v>
      </c>
      <c r="O7" s="252">
        <f>COUNTA(E9:HT9)</f>
        <v>3</v>
      </c>
      <c r="P7" s="250"/>
      <c r="Q7" s="250"/>
      <c r="R7" s="250"/>
      <c r="S7" s="250"/>
      <c r="T7" s="25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102</v>
      </c>
      <c r="E13" s="54"/>
      <c r="F13" s="90" t="s">
        <v>36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149</v>
      </c>
      <c r="E14" s="166"/>
      <c r="F14" s="90"/>
      <c r="G14" s="90" t="s">
        <v>36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150</v>
      </c>
      <c r="E15" s="166"/>
      <c r="F15" s="90"/>
      <c r="G15" s="90"/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6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6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42"/>
      <c r="E19" s="242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/>
      <c r="E20" s="166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/>
      <c r="E21" s="166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66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6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151</v>
      </c>
      <c r="E32" s="167"/>
      <c r="F32" s="90"/>
      <c r="G32" s="90" t="s">
        <v>36</v>
      </c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152</v>
      </c>
      <c r="E33" s="68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 t="s">
        <v>147</v>
      </c>
      <c r="E35" s="68"/>
      <c r="F35" s="90" t="s">
        <v>36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43" t="s">
        <v>18</v>
      </c>
      <c r="C39" s="243"/>
      <c r="D39" s="243"/>
      <c r="E39" s="165"/>
      <c r="F39" s="98" t="s">
        <v>19</v>
      </c>
      <c r="G39" s="98" t="s">
        <v>19</v>
      </c>
      <c r="H39" s="98" t="s">
        <v>19</v>
      </c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44" t="s">
        <v>22</v>
      </c>
      <c r="C40" s="244"/>
      <c r="D40" s="244"/>
      <c r="E40" s="74"/>
      <c r="F40" s="100" t="s">
        <v>23</v>
      </c>
      <c r="G40" s="100" t="s">
        <v>23</v>
      </c>
      <c r="H40" s="100" t="s">
        <v>24</v>
      </c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45" t="s">
        <v>25</v>
      </c>
      <c r="C41" s="245"/>
      <c r="D41" s="245"/>
      <c r="E41" s="68"/>
      <c r="F41" s="75">
        <v>42254</v>
      </c>
      <c r="G41" s="75">
        <v>42254</v>
      </c>
      <c r="H41" s="75">
        <v>42254</v>
      </c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86.25" thickBot="1">
      <c r="A42" s="84"/>
      <c r="B42" s="246" t="s">
        <v>26</v>
      </c>
      <c r="C42" s="246"/>
      <c r="D42" s="246"/>
      <c r="E42" s="77"/>
      <c r="F42" s="78"/>
      <c r="G42" s="78"/>
      <c r="H42" s="78" t="s">
        <v>153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68" t="s">
        <v>84</v>
      </c>
      <c r="B2" s="269"/>
      <c r="C2" s="270">
        <f>TestCaseList!E11</f>
        <v>0</v>
      </c>
      <c r="D2" s="271"/>
      <c r="E2" s="272"/>
      <c r="F2" s="273" t="s">
        <v>56</v>
      </c>
      <c r="G2" s="273"/>
      <c r="H2" s="273"/>
      <c r="I2" s="273"/>
      <c r="J2" s="273"/>
      <c r="K2" s="273"/>
      <c r="L2" s="274" t="str">
        <f>TestCaseList!$D$15</f>
        <v>createStoreID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3" ht="13.5" customHeight="1">
      <c r="A3" s="254" t="s">
        <v>85</v>
      </c>
      <c r="B3" s="255"/>
      <c r="C3" s="280" t="s">
        <v>248</v>
      </c>
      <c r="D3" s="281"/>
      <c r="E3" s="282"/>
      <c r="F3" s="258" t="s">
        <v>89</v>
      </c>
      <c r="G3" s="258"/>
      <c r="H3" s="258"/>
      <c r="I3" s="258"/>
      <c r="J3" s="258"/>
      <c r="K3" s="258"/>
      <c r="L3" s="278"/>
      <c r="M3" s="278"/>
      <c r="N3" s="278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56">
        <v>19</v>
      </c>
      <c r="D4" s="257"/>
      <c r="E4" s="43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-1.48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3" ht="13.5" customHeight="1">
      <c r="A5" s="254" t="s">
        <v>87</v>
      </c>
      <c r="B5" s="255"/>
      <c r="C5" s="262" t="s">
        <v>28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3" ht="13.5" customHeight="1" thickBot="1">
      <c r="A7" s="247">
        <f>COUNTIF(F40:HQ40,"P")</f>
        <v>3</v>
      </c>
      <c r="B7" s="248"/>
      <c r="C7" s="249">
        <f>COUNTIF(F40:HQ40,"F")</f>
        <v>0</v>
      </c>
      <c r="D7" s="250"/>
      <c r="E7" s="248"/>
      <c r="F7" s="249">
        <f>SUM(O7,- A7,- C7)</f>
        <v>0</v>
      </c>
      <c r="G7" s="250"/>
      <c r="H7" s="250"/>
      <c r="I7" s="250"/>
      <c r="J7" s="250"/>
      <c r="K7" s="251"/>
      <c r="L7" s="44">
        <f>COUNTIF(E39:HQ39,"N")</f>
        <v>2</v>
      </c>
      <c r="M7" s="44">
        <f>COUNTIF(E39:HQ39,"A")</f>
        <v>1</v>
      </c>
      <c r="N7" s="44">
        <f>COUNTIF(E39:HQ39,"B")</f>
        <v>0</v>
      </c>
      <c r="O7" s="252">
        <f>COUNTA(E9:HT9)</f>
        <v>3</v>
      </c>
      <c r="P7" s="250"/>
      <c r="Q7" s="250"/>
      <c r="R7" s="250"/>
      <c r="S7" s="250"/>
      <c r="T7" s="25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102</v>
      </c>
      <c r="E13" s="54"/>
      <c r="F13" s="90" t="s">
        <v>36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144</v>
      </c>
      <c r="E14" s="166"/>
      <c r="F14" s="90"/>
      <c r="G14" s="90" t="s">
        <v>36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145</v>
      </c>
      <c r="E15" s="166"/>
      <c r="F15" s="90"/>
      <c r="G15" s="90"/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6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6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42"/>
      <c r="E19" s="242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/>
      <c r="E20" s="166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/>
      <c r="E21" s="166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66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6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143</v>
      </c>
      <c r="E32" s="167"/>
      <c r="F32" s="90"/>
      <c r="G32" s="90" t="s">
        <v>36</v>
      </c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146</v>
      </c>
      <c r="E33" s="68"/>
      <c r="F33" s="90"/>
      <c r="G33" s="90"/>
      <c r="H33" s="90" t="s">
        <v>36</v>
      </c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172" t="s">
        <v>142</v>
      </c>
      <c r="E35" s="68"/>
      <c r="F35" s="90" t="s">
        <v>36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43" t="s">
        <v>18</v>
      </c>
      <c r="C39" s="243"/>
      <c r="D39" s="243"/>
      <c r="E39" s="165"/>
      <c r="F39" s="98" t="s">
        <v>21</v>
      </c>
      <c r="G39" s="98" t="s">
        <v>19</v>
      </c>
      <c r="H39" s="98" t="s">
        <v>19</v>
      </c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44" t="s">
        <v>22</v>
      </c>
      <c r="C40" s="244"/>
      <c r="D40" s="244"/>
      <c r="E40" s="74"/>
      <c r="F40" s="100" t="s">
        <v>23</v>
      </c>
      <c r="G40" s="100" t="s">
        <v>23</v>
      </c>
      <c r="H40" s="100" t="s">
        <v>23</v>
      </c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45" t="s">
        <v>25</v>
      </c>
      <c r="C41" s="245"/>
      <c r="D41" s="245"/>
      <c r="E41" s="68"/>
      <c r="F41" s="75">
        <v>42254</v>
      </c>
      <c r="G41" s="75">
        <v>42254</v>
      </c>
      <c r="H41" s="75">
        <v>42254</v>
      </c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46" t="s">
        <v>26</v>
      </c>
      <c r="C42" s="246"/>
      <c r="D42" s="246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6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68" t="s">
        <v>84</v>
      </c>
      <c r="B2" s="269"/>
      <c r="C2" s="270">
        <f>TestCaseList!E11</f>
        <v>0</v>
      </c>
      <c r="D2" s="271"/>
      <c r="E2" s="272"/>
      <c r="F2" s="273" t="s">
        <v>56</v>
      </c>
      <c r="G2" s="273"/>
      <c r="H2" s="273"/>
      <c r="I2" s="273"/>
      <c r="J2" s="273"/>
      <c r="K2" s="273"/>
      <c r="L2" s="274" t="str">
        <f>TestCaseList!$D$14</f>
        <v>postNewStore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3" ht="13.5" customHeight="1">
      <c r="A3" s="254" t="s">
        <v>85</v>
      </c>
      <c r="B3" s="255"/>
      <c r="C3" s="280" t="s">
        <v>248</v>
      </c>
      <c r="D3" s="281"/>
      <c r="E3" s="282"/>
      <c r="F3" s="258" t="s">
        <v>89</v>
      </c>
      <c r="G3" s="258"/>
      <c r="H3" s="258"/>
      <c r="I3" s="258"/>
      <c r="J3" s="258"/>
      <c r="K3" s="258"/>
      <c r="L3" s="278"/>
      <c r="M3" s="278"/>
      <c r="N3" s="278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56">
        <v>14</v>
      </c>
      <c r="D4" s="257"/>
      <c r="E4" s="43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-3.88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3" ht="13.5" customHeight="1">
      <c r="A5" s="254" t="s">
        <v>87</v>
      </c>
      <c r="B5" s="255"/>
      <c r="C5" s="262" t="s">
        <v>141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3" ht="13.5" customHeight="1" thickBot="1">
      <c r="A7" s="247">
        <f>COUNTIF(F43:HQ43,"P")</f>
        <v>5</v>
      </c>
      <c r="B7" s="248"/>
      <c r="C7" s="249">
        <f>COUNTIF(F43:HQ43,"F")</f>
        <v>0</v>
      </c>
      <c r="D7" s="250"/>
      <c r="E7" s="248"/>
      <c r="F7" s="249">
        <f>SUM(O7,- A7,- C7)</f>
        <v>0</v>
      </c>
      <c r="G7" s="250"/>
      <c r="H7" s="250"/>
      <c r="I7" s="250"/>
      <c r="J7" s="250"/>
      <c r="K7" s="251"/>
      <c r="L7" s="44">
        <f>COUNTIF(E42:HQ42,"N")</f>
        <v>4</v>
      </c>
      <c r="M7" s="44">
        <f>COUNTIF(E42:HQ42,"A")</f>
        <v>0</v>
      </c>
      <c r="N7" s="44">
        <f>COUNTIF(E42:HQ42,"B")</f>
        <v>1</v>
      </c>
      <c r="O7" s="252">
        <f>COUNTA(E9:HT9)</f>
        <v>5</v>
      </c>
      <c r="P7" s="250"/>
      <c r="Q7" s="250"/>
      <c r="R7" s="250"/>
      <c r="S7" s="250"/>
      <c r="T7" s="25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 t="s">
        <v>6</v>
      </c>
      <c r="J9" s="107" t="s">
        <v>7</v>
      </c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102</v>
      </c>
      <c r="E13" s="54"/>
      <c r="F13" s="90" t="s">
        <v>36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125</v>
      </c>
      <c r="E14" s="166"/>
      <c r="F14" s="90"/>
      <c r="G14" s="90" t="s">
        <v>36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136</v>
      </c>
      <c r="E15" s="166"/>
      <c r="F15" s="90"/>
      <c r="G15" s="90"/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 t="s">
        <v>138</v>
      </c>
      <c r="E16" s="166"/>
      <c r="F16" s="90"/>
      <c r="G16" s="90"/>
      <c r="H16" s="90"/>
      <c r="I16" s="90" t="s">
        <v>36</v>
      </c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 t="s">
        <v>140</v>
      </c>
      <c r="E17" s="166"/>
      <c r="F17" s="90"/>
      <c r="G17" s="90"/>
      <c r="H17" s="90"/>
      <c r="I17" s="90"/>
      <c r="J17" s="90" t="s">
        <v>36</v>
      </c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42"/>
      <c r="E19" s="242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/>
      <c r="E20" s="166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/>
      <c r="E21" s="166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66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6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134</v>
      </c>
      <c r="E32" s="167"/>
      <c r="F32" s="90"/>
      <c r="G32" s="90" t="s">
        <v>36</v>
      </c>
      <c r="H32" s="90" t="s">
        <v>36</v>
      </c>
      <c r="I32" s="90" t="s">
        <v>36</v>
      </c>
      <c r="J32" s="90" t="s">
        <v>36</v>
      </c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125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137</v>
      </c>
      <c r="E34" s="68"/>
      <c r="F34" s="90"/>
      <c r="G34" s="90"/>
      <c r="H34" s="90" t="s">
        <v>36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 t="s">
        <v>139</v>
      </c>
      <c r="E35" s="68"/>
      <c r="F35" s="90"/>
      <c r="G35" s="90"/>
      <c r="H35" s="90"/>
      <c r="I35" s="90" t="s">
        <v>36</v>
      </c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 t="s">
        <v>139</v>
      </c>
      <c r="E36" s="68"/>
      <c r="F36" s="90"/>
      <c r="G36" s="90"/>
      <c r="H36" s="90"/>
      <c r="I36" s="90"/>
      <c r="J36" s="90" t="s">
        <v>36</v>
      </c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 t="s">
        <v>34</v>
      </c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/>
      <c r="C38" s="95"/>
      <c r="D38" s="65" t="s">
        <v>133</v>
      </c>
      <c r="E38" s="68"/>
      <c r="F38" s="90" t="s">
        <v>36</v>
      </c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>
      <c r="A39" s="83"/>
      <c r="B39" s="67" t="s">
        <v>35</v>
      </c>
      <c r="C39" s="95"/>
      <c r="D39" s="65"/>
      <c r="E39" s="68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1"/>
    </row>
    <row r="40" spans="1:20" ht="13.5" customHeight="1">
      <c r="A40" s="83"/>
      <c r="B40" s="67"/>
      <c r="C40" s="95"/>
      <c r="D40" s="65"/>
      <c r="E40" s="68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1"/>
    </row>
    <row r="41" spans="1:20" ht="13.5" customHeight="1" thickBot="1">
      <c r="A41" s="83"/>
      <c r="B41" s="69"/>
      <c r="C41" s="70"/>
      <c r="D41" s="71"/>
      <c r="E41" s="72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7"/>
    </row>
    <row r="42" spans="1:20" ht="13.5" customHeight="1" thickTop="1">
      <c r="A42" s="82" t="s">
        <v>97</v>
      </c>
      <c r="B42" s="243" t="s">
        <v>18</v>
      </c>
      <c r="C42" s="243"/>
      <c r="D42" s="243"/>
      <c r="E42" s="165"/>
      <c r="F42" s="98" t="s">
        <v>19</v>
      </c>
      <c r="G42" s="98" t="s">
        <v>135</v>
      </c>
      <c r="H42" s="98" t="s">
        <v>19</v>
      </c>
      <c r="I42" s="98" t="s">
        <v>19</v>
      </c>
      <c r="J42" s="98" t="s">
        <v>19</v>
      </c>
      <c r="K42" s="98"/>
      <c r="L42" s="98"/>
      <c r="M42" s="98"/>
      <c r="N42" s="98"/>
      <c r="O42" s="98"/>
      <c r="P42" s="98"/>
      <c r="Q42" s="98"/>
      <c r="R42" s="98"/>
      <c r="S42" s="98"/>
      <c r="T42" s="99"/>
    </row>
    <row r="43" spans="1:20" ht="13.5" customHeight="1">
      <c r="A43" s="83"/>
      <c r="B43" s="244" t="s">
        <v>22</v>
      </c>
      <c r="C43" s="244"/>
      <c r="D43" s="244"/>
      <c r="E43" s="74"/>
      <c r="F43" s="100" t="s">
        <v>23</v>
      </c>
      <c r="G43" s="100" t="s">
        <v>23</v>
      </c>
      <c r="H43" s="100" t="s">
        <v>23</v>
      </c>
      <c r="I43" s="100" t="s">
        <v>23</v>
      </c>
      <c r="J43" s="100" t="s">
        <v>23</v>
      </c>
      <c r="K43" s="100"/>
      <c r="L43" s="100"/>
      <c r="M43" s="100"/>
      <c r="N43" s="100"/>
      <c r="O43" s="100"/>
      <c r="P43" s="100"/>
      <c r="Q43" s="100"/>
      <c r="R43" s="100"/>
      <c r="S43" s="100"/>
      <c r="T43" s="101"/>
    </row>
    <row r="44" spans="1:20" ht="13.5" customHeight="1">
      <c r="A44" s="83"/>
      <c r="B44" s="245" t="s">
        <v>25</v>
      </c>
      <c r="C44" s="245"/>
      <c r="D44" s="245"/>
      <c r="E44" s="68"/>
      <c r="F44" s="75">
        <v>42254</v>
      </c>
      <c r="G44" s="75">
        <v>42254</v>
      </c>
      <c r="H44" s="75">
        <v>42254</v>
      </c>
      <c r="I44" s="75">
        <v>42254</v>
      </c>
      <c r="J44" s="75">
        <v>42254</v>
      </c>
      <c r="K44" s="75"/>
      <c r="L44" s="75"/>
      <c r="M44" s="75"/>
      <c r="N44" s="75"/>
      <c r="O44" s="75"/>
      <c r="P44" s="75"/>
      <c r="Q44" s="75"/>
      <c r="R44" s="75"/>
      <c r="S44" s="75"/>
      <c r="T44" s="76"/>
    </row>
    <row r="45" spans="1:20" ht="11.25" thickBot="1">
      <c r="A45" s="84"/>
      <c r="B45" s="246" t="s">
        <v>26</v>
      </c>
      <c r="C45" s="246"/>
      <c r="D45" s="246"/>
      <c r="E45" s="77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9"/>
    </row>
    <row r="46" spans="1:20" ht="11.25" thickTop="1">
      <c r="A46" s="102"/>
    </row>
  </sheetData>
  <mergeCells count="28">
    <mergeCell ref="D19:E19"/>
    <mergeCell ref="B42:D42"/>
    <mergeCell ref="B43:D43"/>
    <mergeCell ref="B44:D44"/>
    <mergeCell ref="B45:D45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42:T42">
      <formula1>"N,A,B, "</formula1>
    </dataValidation>
    <dataValidation type="list" allowBlank="1" showInputMessage="1" showErrorMessage="1" sqref="F43:T43">
      <formula1>"P,F, "</formula1>
    </dataValidation>
    <dataValidation type="list" allowBlank="1" showInputMessage="1" showErrorMessage="1" sqref="F10:T41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68" t="s">
        <v>84</v>
      </c>
      <c r="B2" s="269"/>
      <c r="C2" s="270">
        <f>TestCaseList!E11</f>
        <v>0</v>
      </c>
      <c r="D2" s="271"/>
      <c r="E2" s="272"/>
      <c r="F2" s="273" t="s">
        <v>56</v>
      </c>
      <c r="G2" s="273"/>
      <c r="H2" s="273"/>
      <c r="I2" s="273"/>
      <c r="J2" s="273"/>
      <c r="K2" s="273"/>
      <c r="L2" s="274" t="str">
        <f>TestCaseList!$D$13</f>
        <v>addNewUser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3" ht="13.5" customHeight="1">
      <c r="A3" s="254" t="s">
        <v>85</v>
      </c>
      <c r="B3" s="255"/>
      <c r="C3" s="280" t="s">
        <v>248</v>
      </c>
      <c r="D3" s="281"/>
      <c r="E3" s="282"/>
      <c r="F3" s="258" t="s">
        <v>89</v>
      </c>
      <c r="G3" s="258"/>
      <c r="H3" s="258"/>
      <c r="I3" s="258"/>
      <c r="J3" s="258"/>
      <c r="K3" s="258"/>
      <c r="L3" s="278"/>
      <c r="M3" s="278"/>
      <c r="N3" s="278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56">
        <v>34</v>
      </c>
      <c r="D4" s="257"/>
      <c r="E4" s="43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-1.2799999999999998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3" ht="13.5" customHeight="1">
      <c r="A5" s="254" t="s">
        <v>87</v>
      </c>
      <c r="B5" s="255"/>
      <c r="C5" s="262" t="s">
        <v>126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3" ht="13.5" customHeight="1" thickBot="1">
      <c r="A7" s="247">
        <f>COUNTIF(F42:HQ42,"P")</f>
        <v>4</v>
      </c>
      <c r="B7" s="248"/>
      <c r="C7" s="249">
        <f>COUNTIF(F42:HQ42,"F")</f>
        <v>0</v>
      </c>
      <c r="D7" s="250"/>
      <c r="E7" s="248"/>
      <c r="F7" s="249">
        <f>SUM(O7,- A7,- C7)</f>
        <v>0</v>
      </c>
      <c r="G7" s="250"/>
      <c r="H7" s="250"/>
      <c r="I7" s="250"/>
      <c r="J7" s="250"/>
      <c r="K7" s="251"/>
      <c r="L7" s="44">
        <f>COUNTIF(E41:HQ41,"N")</f>
        <v>2</v>
      </c>
      <c r="M7" s="44">
        <f>COUNTIF(E41:HQ41,"A")</f>
        <v>1</v>
      </c>
      <c r="N7" s="44">
        <f>COUNTIF(E41:HQ41,"B")</f>
        <v>1</v>
      </c>
      <c r="O7" s="252">
        <f>COUNTA(E9:HT9)</f>
        <v>4</v>
      </c>
      <c r="P7" s="250"/>
      <c r="Q7" s="250"/>
      <c r="R7" s="250"/>
      <c r="S7" s="250"/>
      <c r="T7" s="25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124</v>
      </c>
      <c r="G9" s="107" t="s">
        <v>4</v>
      </c>
      <c r="H9" s="107" t="s">
        <v>5</v>
      </c>
      <c r="I9" s="107" t="s">
        <v>6</v>
      </c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122</v>
      </c>
      <c r="E13" s="54"/>
      <c r="F13" s="90" t="s">
        <v>36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125</v>
      </c>
      <c r="E14" s="128"/>
      <c r="F14" s="90"/>
      <c r="G14" s="90" t="s">
        <v>36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129</v>
      </c>
      <c r="E15" s="128"/>
      <c r="F15" s="90"/>
      <c r="G15" s="90"/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2.95" customHeight="1">
      <c r="A16" s="81"/>
      <c r="B16" s="50"/>
      <c r="C16" s="51"/>
      <c r="D16" s="52" t="s">
        <v>131</v>
      </c>
      <c r="E16" s="128"/>
      <c r="F16" s="90"/>
      <c r="G16" s="90"/>
      <c r="H16" s="90"/>
      <c r="I16" s="90" t="s">
        <v>36</v>
      </c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28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28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42"/>
      <c r="E19" s="242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/>
      <c r="E20" s="12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/>
      <c r="E21" s="128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28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2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2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28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28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2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2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2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127</v>
      </c>
      <c r="E32" s="129"/>
      <c r="F32" s="90"/>
      <c r="G32" s="90" t="s">
        <v>36</v>
      </c>
      <c r="H32" s="90" t="s">
        <v>36</v>
      </c>
      <c r="I32" s="90" t="s">
        <v>36</v>
      </c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128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130</v>
      </c>
      <c r="E34" s="68"/>
      <c r="F34" s="90"/>
      <c r="G34" s="90"/>
      <c r="H34" s="90" t="s">
        <v>36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 t="s">
        <v>132</v>
      </c>
      <c r="E35" s="68"/>
      <c r="F35" s="90"/>
      <c r="G35" s="90"/>
      <c r="H35" s="90"/>
      <c r="I35" s="90" t="s">
        <v>36</v>
      </c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34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 t="s">
        <v>123</v>
      </c>
      <c r="E37" s="68"/>
      <c r="F37" s="90" t="s">
        <v>36</v>
      </c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 t="s">
        <v>35</v>
      </c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>
      <c r="A39" s="83"/>
      <c r="B39" s="67"/>
      <c r="C39" s="95"/>
      <c r="D39" s="65"/>
      <c r="E39" s="68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1"/>
    </row>
    <row r="40" spans="1:20" ht="13.5" customHeight="1" thickBot="1">
      <c r="A40" s="83"/>
      <c r="B40" s="69"/>
      <c r="C40" s="70"/>
      <c r="D40" s="71"/>
      <c r="E40" s="72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7"/>
    </row>
    <row r="41" spans="1:20" ht="13.5" customHeight="1" thickTop="1">
      <c r="A41" s="82" t="s">
        <v>97</v>
      </c>
      <c r="B41" s="243" t="s">
        <v>18</v>
      </c>
      <c r="C41" s="243"/>
      <c r="D41" s="243"/>
      <c r="E41" s="127"/>
      <c r="F41" s="98" t="s">
        <v>21</v>
      </c>
      <c r="G41" s="98" t="s">
        <v>20</v>
      </c>
      <c r="H41" s="98" t="s">
        <v>19</v>
      </c>
      <c r="I41" s="98" t="s">
        <v>19</v>
      </c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9"/>
    </row>
    <row r="42" spans="1:20" ht="13.5" customHeight="1">
      <c r="A42" s="83"/>
      <c r="B42" s="244" t="s">
        <v>22</v>
      </c>
      <c r="C42" s="244"/>
      <c r="D42" s="244"/>
      <c r="E42" s="74"/>
      <c r="F42" s="100" t="s">
        <v>23</v>
      </c>
      <c r="G42" s="100" t="s">
        <v>23</v>
      </c>
      <c r="H42" s="100" t="s">
        <v>23</v>
      </c>
      <c r="I42" s="100" t="s">
        <v>23</v>
      </c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1"/>
    </row>
    <row r="43" spans="1:20" ht="13.5" customHeight="1">
      <c r="A43" s="83"/>
      <c r="B43" s="245" t="s">
        <v>25</v>
      </c>
      <c r="C43" s="245"/>
      <c r="D43" s="245"/>
      <c r="E43" s="68"/>
      <c r="F43" s="75">
        <v>42254</v>
      </c>
      <c r="G43" s="75">
        <v>42254</v>
      </c>
      <c r="H43" s="75">
        <v>42254</v>
      </c>
      <c r="I43" s="75">
        <v>42254</v>
      </c>
      <c r="J43" s="75"/>
      <c r="K43" s="75"/>
      <c r="L43" s="75"/>
      <c r="M43" s="75"/>
      <c r="N43" s="75"/>
      <c r="O43" s="75"/>
      <c r="P43" s="75"/>
      <c r="Q43" s="75"/>
      <c r="R43" s="75"/>
      <c r="S43" s="75">
        <v>3</v>
      </c>
      <c r="T43" s="75"/>
    </row>
    <row r="44" spans="1:20" ht="11.25" thickBot="1">
      <c r="A44" s="84"/>
      <c r="B44" s="246" t="s">
        <v>26</v>
      </c>
      <c r="C44" s="246"/>
      <c r="D44" s="246"/>
      <c r="E44" s="77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9"/>
    </row>
    <row r="45" spans="1:20" ht="11.25" thickTop="1">
      <c r="A45" s="102"/>
    </row>
  </sheetData>
  <mergeCells count="28">
    <mergeCell ref="D19:E19"/>
    <mergeCell ref="B41:D41"/>
    <mergeCell ref="B42:D42"/>
    <mergeCell ref="B43:D43"/>
    <mergeCell ref="B44:D44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41:T41">
      <formula1>"N,A,B, "</formula1>
    </dataValidation>
    <dataValidation type="list" allowBlank="1" showInputMessage="1" showErrorMessage="1" sqref="F42:T42">
      <formula1>"P,F, "</formula1>
    </dataValidation>
    <dataValidation type="list" allowBlank="1" showInputMessage="1" showErrorMessage="1" sqref="F10:T40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7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68" t="s">
        <v>84</v>
      </c>
      <c r="B2" s="269"/>
      <c r="C2" s="287">
        <f>TestCaseList!E11</f>
        <v>0</v>
      </c>
      <c r="D2" s="288"/>
      <c r="E2" s="289"/>
      <c r="F2" s="273" t="s">
        <v>56</v>
      </c>
      <c r="G2" s="273"/>
      <c r="H2" s="273"/>
      <c r="I2" s="273"/>
      <c r="J2" s="273"/>
      <c r="K2" s="273"/>
      <c r="L2" s="274" t="str">
        <f>TestCaseList!$D$12</f>
        <v>createShipperID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3" ht="13.5" customHeight="1">
      <c r="A3" s="254" t="s">
        <v>85</v>
      </c>
      <c r="B3" s="255"/>
      <c r="C3" s="280" t="s">
        <v>248</v>
      </c>
      <c r="D3" s="281"/>
      <c r="E3" s="282"/>
      <c r="F3" s="258" t="s">
        <v>89</v>
      </c>
      <c r="G3" s="258"/>
      <c r="H3" s="258"/>
      <c r="I3" s="258"/>
      <c r="J3" s="258"/>
      <c r="K3" s="258"/>
      <c r="L3" s="281"/>
      <c r="M3" s="281"/>
      <c r="N3" s="281"/>
      <c r="O3" s="162"/>
      <c r="P3" s="162"/>
      <c r="Q3" s="162"/>
      <c r="R3" s="162"/>
      <c r="S3" s="162"/>
      <c r="T3" s="163"/>
    </row>
    <row r="4" spans="1:23" ht="13.5" customHeight="1">
      <c r="A4" s="254" t="s">
        <v>86</v>
      </c>
      <c r="B4" s="255"/>
      <c r="C4" s="284">
        <v>14</v>
      </c>
      <c r="D4" s="260"/>
      <c r="E4" s="164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-6.88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3" ht="13.5" customHeight="1">
      <c r="A5" s="254" t="s">
        <v>87</v>
      </c>
      <c r="B5" s="255"/>
      <c r="C5" s="285" t="s">
        <v>106</v>
      </c>
      <c r="D5" s="285"/>
      <c r="E5" s="285"/>
      <c r="F5" s="286"/>
      <c r="G5" s="286"/>
      <c r="H5" s="286"/>
      <c r="I5" s="286"/>
      <c r="J5" s="286"/>
      <c r="K5" s="286"/>
      <c r="L5" s="285"/>
      <c r="M5" s="285"/>
      <c r="N5" s="285"/>
      <c r="O5" s="285"/>
      <c r="P5" s="285"/>
      <c r="Q5" s="285"/>
      <c r="R5" s="285"/>
      <c r="S5" s="285"/>
      <c r="T5" s="285"/>
    </row>
    <row r="6" spans="1:23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3" ht="13.5" customHeight="1" thickBot="1">
      <c r="A7" s="247">
        <f>COUNTIF(F44:HQ44,"P")</f>
        <v>8</v>
      </c>
      <c r="B7" s="248"/>
      <c r="C7" s="249">
        <f>COUNTIF(F44:HQ44,"F")</f>
        <v>0</v>
      </c>
      <c r="D7" s="250"/>
      <c r="E7" s="248"/>
      <c r="F7" s="249">
        <f>SUM(O7,- A7,- C7)</f>
        <v>0</v>
      </c>
      <c r="G7" s="250"/>
      <c r="H7" s="250"/>
      <c r="I7" s="250"/>
      <c r="J7" s="250"/>
      <c r="K7" s="251"/>
      <c r="L7" s="44">
        <f>COUNTIF(E43:HQ43,"N")</f>
        <v>4</v>
      </c>
      <c r="M7" s="44">
        <f>COUNTIF(E43:HQ43,"A")</f>
        <v>2</v>
      </c>
      <c r="N7" s="44">
        <f>COUNTIF(E43:HQ43,"B")</f>
        <v>2</v>
      </c>
      <c r="O7" s="252">
        <f>COUNTA(E9:HT9)</f>
        <v>8</v>
      </c>
      <c r="P7" s="250"/>
      <c r="Q7" s="250"/>
      <c r="R7" s="250"/>
      <c r="S7" s="250"/>
      <c r="T7" s="25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119</v>
      </c>
      <c r="G9" s="107" t="s">
        <v>4</v>
      </c>
      <c r="H9" s="107" t="s">
        <v>5</v>
      </c>
      <c r="I9" s="107" t="s">
        <v>112</v>
      </c>
      <c r="J9" s="107" t="s">
        <v>113</v>
      </c>
      <c r="K9" s="107" t="s">
        <v>114</v>
      </c>
      <c r="L9" s="107" t="s">
        <v>120</v>
      </c>
      <c r="M9" s="107" t="s">
        <v>121</v>
      </c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98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99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104</v>
      </c>
      <c r="E14" s="126"/>
      <c r="F14" s="90"/>
      <c r="G14" s="90"/>
      <c r="H14" s="90" t="s">
        <v>36</v>
      </c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109</v>
      </c>
      <c r="E15" s="126"/>
      <c r="F15" s="90"/>
      <c r="G15" s="90"/>
      <c r="H15" s="90"/>
      <c r="I15" s="90" t="s">
        <v>36</v>
      </c>
      <c r="J15" s="90"/>
      <c r="K15" s="90" t="s">
        <v>36</v>
      </c>
      <c r="L15" s="90" t="s">
        <v>36</v>
      </c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 t="s">
        <v>111</v>
      </c>
      <c r="E16" s="126"/>
      <c r="F16" s="90"/>
      <c r="G16" s="90"/>
      <c r="H16" s="90"/>
      <c r="I16" s="90"/>
      <c r="J16" s="90" t="s">
        <v>36</v>
      </c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 t="s">
        <v>117</v>
      </c>
      <c r="E17" s="126"/>
      <c r="F17" s="90"/>
      <c r="G17" s="90"/>
      <c r="H17" s="90"/>
      <c r="I17" s="90"/>
      <c r="J17" s="90"/>
      <c r="K17" s="90"/>
      <c r="L17" s="90"/>
      <c r="M17" s="90" t="s">
        <v>36</v>
      </c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2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 t="s">
        <v>101</v>
      </c>
      <c r="C19" s="51"/>
      <c r="D19" s="242"/>
      <c r="E19" s="242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 t="s">
        <v>102</v>
      </c>
      <c r="E20" s="126"/>
      <c r="F20" s="90" t="s">
        <v>36</v>
      </c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 t="s">
        <v>105</v>
      </c>
      <c r="E21" s="126"/>
      <c r="F21" s="90"/>
      <c r="G21" s="90" t="s">
        <v>36</v>
      </c>
      <c r="H21" s="90"/>
      <c r="I21" s="90" t="s">
        <v>36</v>
      </c>
      <c r="J21" s="90" t="s">
        <v>36</v>
      </c>
      <c r="K21" s="90"/>
      <c r="L21" s="90" t="s">
        <v>36</v>
      </c>
      <c r="M21" s="90" t="s">
        <v>36</v>
      </c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 t="s">
        <v>107</v>
      </c>
      <c r="E22" s="126"/>
      <c r="F22" s="90"/>
      <c r="G22" s="90"/>
      <c r="H22" s="90" t="s">
        <v>36</v>
      </c>
      <c r="I22" s="90"/>
      <c r="J22" s="90"/>
      <c r="K22" s="90" t="s">
        <v>36</v>
      </c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 t="s">
        <v>116</v>
      </c>
      <c r="E23" s="12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2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2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2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2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2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2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102</v>
      </c>
      <c r="E32" s="124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108</v>
      </c>
      <c r="E33" s="68"/>
      <c r="F33" s="90"/>
      <c r="G33" s="90"/>
      <c r="H33" s="90" t="s">
        <v>36</v>
      </c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110</v>
      </c>
      <c r="E34" s="68"/>
      <c r="F34" s="90"/>
      <c r="G34" s="90"/>
      <c r="H34" s="90"/>
      <c r="I34" s="90" t="s">
        <v>36</v>
      </c>
      <c r="J34" s="90"/>
      <c r="K34" s="90"/>
      <c r="L34" s="90" t="s">
        <v>36</v>
      </c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 t="s">
        <v>105</v>
      </c>
      <c r="E35" s="68"/>
      <c r="F35" s="90"/>
      <c r="G35" s="90"/>
      <c r="H35" s="90"/>
      <c r="I35" s="90"/>
      <c r="J35" s="90" t="s">
        <v>36</v>
      </c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 t="s">
        <v>115</v>
      </c>
      <c r="E36" s="68"/>
      <c r="F36" s="90"/>
      <c r="G36" s="90"/>
      <c r="H36" s="90"/>
      <c r="I36" s="90"/>
      <c r="J36" s="90"/>
      <c r="K36" s="90" t="s">
        <v>36</v>
      </c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 t="s">
        <v>118</v>
      </c>
      <c r="E37" s="68"/>
      <c r="F37" s="90"/>
      <c r="G37" s="90"/>
      <c r="H37" s="90"/>
      <c r="I37" s="90"/>
      <c r="J37" s="90"/>
      <c r="K37" s="90"/>
      <c r="L37" s="90"/>
      <c r="M37" s="90" t="s">
        <v>36</v>
      </c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 t="s">
        <v>34</v>
      </c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>
      <c r="A39" s="83"/>
      <c r="B39" s="67"/>
      <c r="C39" s="95"/>
      <c r="D39" s="65" t="s">
        <v>103</v>
      </c>
      <c r="E39" s="68"/>
      <c r="F39" s="90" t="s">
        <v>36</v>
      </c>
      <c r="G39" s="90" t="s">
        <v>36</v>
      </c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1"/>
    </row>
    <row r="40" spans="1:20" ht="13.5" customHeight="1">
      <c r="A40" s="83"/>
      <c r="B40" s="67" t="s">
        <v>35</v>
      </c>
      <c r="C40" s="95"/>
      <c r="D40" s="65"/>
      <c r="E40" s="68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1"/>
    </row>
    <row r="41" spans="1:20" ht="13.5" customHeight="1">
      <c r="A41" s="83"/>
      <c r="B41" s="67"/>
      <c r="C41" s="95"/>
      <c r="D41" s="65"/>
      <c r="E41" s="68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1"/>
    </row>
    <row r="42" spans="1:20" ht="13.5" customHeight="1" thickBot="1">
      <c r="A42" s="83"/>
      <c r="B42" s="69"/>
      <c r="C42" s="70"/>
      <c r="D42" s="71"/>
      <c r="E42" s="72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7"/>
    </row>
    <row r="43" spans="1:20" ht="13.5" customHeight="1" thickTop="1">
      <c r="A43" s="82" t="s">
        <v>97</v>
      </c>
      <c r="B43" s="243" t="s">
        <v>18</v>
      </c>
      <c r="C43" s="243"/>
      <c r="D43" s="243"/>
      <c r="E43" s="125"/>
      <c r="F43" s="98" t="s">
        <v>21</v>
      </c>
      <c r="G43" s="98" t="s">
        <v>21</v>
      </c>
      <c r="H43" s="98" t="s">
        <v>20</v>
      </c>
      <c r="I43" s="98" t="s">
        <v>20</v>
      </c>
      <c r="J43" s="98" t="s">
        <v>19</v>
      </c>
      <c r="K43" s="98" t="s">
        <v>19</v>
      </c>
      <c r="L43" s="98" t="s">
        <v>19</v>
      </c>
      <c r="M43" s="98" t="s">
        <v>19</v>
      </c>
      <c r="N43" s="98"/>
      <c r="O43" s="98"/>
      <c r="P43" s="98"/>
      <c r="Q43" s="98"/>
      <c r="R43" s="98"/>
      <c r="S43" s="98"/>
      <c r="T43" s="99"/>
    </row>
    <row r="44" spans="1:20" ht="13.5" customHeight="1">
      <c r="A44" s="83"/>
      <c r="B44" s="244" t="s">
        <v>22</v>
      </c>
      <c r="C44" s="244"/>
      <c r="D44" s="244"/>
      <c r="E44" s="74"/>
      <c r="F44" s="100" t="s">
        <v>23</v>
      </c>
      <c r="G44" s="100" t="s">
        <v>23</v>
      </c>
      <c r="H44" s="100" t="s">
        <v>23</v>
      </c>
      <c r="I44" s="100" t="s">
        <v>23</v>
      </c>
      <c r="J44" s="100" t="s">
        <v>23</v>
      </c>
      <c r="K44" s="100" t="s">
        <v>23</v>
      </c>
      <c r="L44" s="100" t="s">
        <v>23</v>
      </c>
      <c r="M44" s="100" t="s">
        <v>23</v>
      </c>
      <c r="N44" s="100"/>
      <c r="O44" s="100"/>
      <c r="P44" s="100"/>
      <c r="Q44" s="100"/>
      <c r="R44" s="100"/>
      <c r="S44" s="100"/>
      <c r="T44" s="101"/>
    </row>
    <row r="45" spans="1:20" ht="13.5" customHeight="1">
      <c r="A45" s="83"/>
      <c r="B45" s="245" t="s">
        <v>25</v>
      </c>
      <c r="C45" s="245"/>
      <c r="D45" s="245"/>
      <c r="E45" s="68"/>
      <c r="F45" s="75">
        <v>42254</v>
      </c>
      <c r="G45" s="75">
        <v>42254</v>
      </c>
      <c r="H45" s="75">
        <v>42254</v>
      </c>
      <c r="I45" s="75">
        <v>42254</v>
      </c>
      <c r="J45" s="75">
        <v>42254</v>
      </c>
      <c r="K45" s="75">
        <v>42254</v>
      </c>
      <c r="L45" s="75">
        <v>42254</v>
      </c>
      <c r="M45" s="75">
        <v>42254</v>
      </c>
      <c r="N45" s="75"/>
      <c r="O45" s="75"/>
      <c r="P45" s="75"/>
      <c r="Q45" s="75"/>
      <c r="R45" s="75"/>
      <c r="S45" s="75"/>
      <c r="T45" s="76"/>
    </row>
    <row r="46" spans="1:20" ht="11.25" thickBot="1">
      <c r="A46" s="84"/>
      <c r="B46" s="246" t="s">
        <v>26</v>
      </c>
      <c r="C46" s="246"/>
      <c r="D46" s="246"/>
      <c r="E46" s="77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9"/>
    </row>
    <row r="47" spans="1:20" ht="11.25" thickTop="1">
      <c r="A47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3:D43"/>
    <mergeCell ref="B44:D44"/>
    <mergeCell ref="B45:D45"/>
    <mergeCell ref="B46:D46"/>
  </mergeCells>
  <phoneticPr fontId="40"/>
  <dataValidations count="3">
    <dataValidation type="list" allowBlank="1" showInputMessage="1" showErrorMessage="1" sqref="F10:T42">
      <formula1>"O, "</formula1>
    </dataValidation>
    <dataValidation type="list" allowBlank="1" showInputMessage="1" showErrorMessage="1" sqref="F44:T44">
      <formula1>"P,F, "</formula1>
    </dataValidation>
    <dataValidation type="list" allowBlank="1" showInputMessage="1" showErrorMessage="1" sqref="F43:T43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0"/>
  <sheetViews>
    <sheetView topLeftCell="A4" zoomScale="150" zoomScaleNormal="150" zoomScalePageLayoutView="150" workbookViewId="0">
      <selection activeCell="I18" sqref="I18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68" t="s">
        <v>84</v>
      </c>
      <c r="B2" s="269"/>
      <c r="C2" s="287" t="s">
        <v>265</v>
      </c>
      <c r="D2" s="288"/>
      <c r="E2" s="289"/>
      <c r="F2" s="273" t="s">
        <v>56</v>
      </c>
      <c r="G2" s="273"/>
      <c r="H2" s="273"/>
      <c r="I2" s="273"/>
      <c r="J2" s="273"/>
      <c r="K2" s="273"/>
      <c r="L2" s="274" t="str">
        <f>TestCaseList!$D$11</f>
        <v>autoPayment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3" ht="13.5" customHeight="1">
      <c r="A3" s="254" t="s">
        <v>85</v>
      </c>
      <c r="B3" s="255"/>
      <c r="C3" s="280" t="s">
        <v>248</v>
      </c>
      <c r="D3" s="281"/>
      <c r="E3" s="282"/>
      <c r="F3" s="258" t="s">
        <v>89</v>
      </c>
      <c r="G3" s="258"/>
      <c r="H3" s="258"/>
      <c r="I3" s="258"/>
      <c r="J3" s="258"/>
      <c r="K3" s="258"/>
      <c r="L3" s="281"/>
      <c r="M3" s="281"/>
      <c r="N3" s="281"/>
      <c r="O3" s="162"/>
      <c r="P3" s="162"/>
      <c r="Q3" s="162"/>
      <c r="R3" s="162"/>
      <c r="S3" s="162"/>
      <c r="T3" s="163"/>
    </row>
    <row r="4" spans="1:23" ht="13.5" customHeight="1">
      <c r="A4" s="254" t="s">
        <v>86</v>
      </c>
      <c r="B4" s="255"/>
      <c r="C4" s="284">
        <v>80</v>
      </c>
      <c r="D4" s="260"/>
      <c r="E4" s="164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-2.5999999999999996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3" ht="13.5" customHeight="1">
      <c r="A5" s="254" t="s">
        <v>87</v>
      </c>
      <c r="B5" s="255"/>
      <c r="C5" s="285" t="s">
        <v>249</v>
      </c>
      <c r="D5" s="285"/>
      <c r="E5" s="285"/>
      <c r="F5" s="286"/>
      <c r="G5" s="286"/>
      <c r="H5" s="286"/>
      <c r="I5" s="286"/>
      <c r="J5" s="286"/>
      <c r="K5" s="286"/>
      <c r="L5" s="285"/>
      <c r="M5" s="285"/>
      <c r="N5" s="285"/>
      <c r="O5" s="285"/>
      <c r="P5" s="285"/>
      <c r="Q5" s="285"/>
      <c r="R5" s="285"/>
      <c r="S5" s="285"/>
      <c r="T5" s="285"/>
    </row>
    <row r="6" spans="1:23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3" ht="13.5" customHeight="1" thickBot="1">
      <c r="A7" s="247">
        <f>COUNTIF(F37:HQ37,"P")</f>
        <v>9</v>
      </c>
      <c r="B7" s="248"/>
      <c r="C7" s="249">
        <f>COUNTIF(F37:HQ37,"F")</f>
        <v>0</v>
      </c>
      <c r="D7" s="250"/>
      <c r="E7" s="248"/>
      <c r="F7" s="249">
        <f>SUM(O7,- A7,- C7)</f>
        <v>0</v>
      </c>
      <c r="G7" s="250"/>
      <c r="H7" s="250"/>
      <c r="I7" s="250"/>
      <c r="J7" s="250"/>
      <c r="K7" s="251"/>
      <c r="L7" s="44">
        <f>COUNTIF(E36:HQ36,"N")</f>
        <v>2</v>
      </c>
      <c r="M7" s="44">
        <f>COUNTIF(E36:HQ36,"A")</f>
        <v>1</v>
      </c>
      <c r="N7" s="44">
        <f>COUNTIF(E36:HQ36,"B")</f>
        <v>6</v>
      </c>
      <c r="O7" s="252">
        <f>COUNTA(E9:HT9)</f>
        <v>9</v>
      </c>
      <c r="P7" s="250"/>
      <c r="Q7" s="250"/>
      <c r="R7" s="250"/>
      <c r="S7" s="250"/>
      <c r="T7" s="25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 t="s">
        <v>6</v>
      </c>
      <c r="J9" s="107" t="s">
        <v>7</v>
      </c>
      <c r="K9" s="107" t="s">
        <v>8</v>
      </c>
      <c r="L9" s="107" t="s">
        <v>9</v>
      </c>
      <c r="M9" s="107" t="s">
        <v>10</v>
      </c>
      <c r="N9" s="107" t="s">
        <v>11</v>
      </c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250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251</v>
      </c>
      <c r="E13" s="54"/>
      <c r="F13" s="90" t="s">
        <v>36</v>
      </c>
      <c r="G13" s="90" t="s">
        <v>36</v>
      </c>
      <c r="H13" s="90" t="s">
        <v>36</v>
      </c>
      <c r="I13" s="90" t="s">
        <v>36</v>
      </c>
      <c r="J13" s="90"/>
      <c r="K13" s="90"/>
      <c r="L13" s="90"/>
      <c r="M13" s="90"/>
      <c r="N13" s="90" t="s">
        <v>36</v>
      </c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252</v>
      </c>
      <c r="E14" s="55"/>
      <c r="F14" s="90"/>
      <c r="G14" s="90"/>
      <c r="H14" s="90"/>
      <c r="I14" s="90"/>
      <c r="J14" s="90" t="s">
        <v>36</v>
      </c>
      <c r="K14" s="90" t="s">
        <v>36</v>
      </c>
      <c r="L14" s="90" t="s">
        <v>36</v>
      </c>
      <c r="M14" s="90" t="s">
        <v>36</v>
      </c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 t="s">
        <v>253</v>
      </c>
      <c r="C15" s="51"/>
      <c r="D15" s="52"/>
      <c r="E15" s="55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>
        <v>23</v>
      </c>
      <c r="E16" s="55"/>
      <c r="F16" s="90" t="s">
        <v>36</v>
      </c>
      <c r="G16" s="90" t="s">
        <v>36</v>
      </c>
      <c r="I16" s="90"/>
      <c r="J16" s="90" t="s">
        <v>36</v>
      </c>
      <c r="K16" s="90" t="s">
        <v>36</v>
      </c>
      <c r="L16" s="90"/>
      <c r="M16" s="90"/>
      <c r="N16" s="90" t="s">
        <v>36</v>
      </c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 t="s">
        <v>254</v>
      </c>
      <c r="E17" s="55"/>
      <c r="F17" s="90"/>
      <c r="H17" s="90" t="s">
        <v>36</v>
      </c>
      <c r="I17" s="90" t="s">
        <v>36</v>
      </c>
      <c r="J17" s="90"/>
      <c r="K17" s="90"/>
      <c r="L17" s="90" t="s">
        <v>36</v>
      </c>
      <c r="M17" s="90" t="s">
        <v>36</v>
      </c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 t="s">
        <v>255</v>
      </c>
      <c r="C18" s="51"/>
      <c r="D18" s="52"/>
      <c r="E18" s="55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42">
        <v>59</v>
      </c>
      <c r="E19" s="242"/>
      <c r="F19" s="90" t="s">
        <v>36</v>
      </c>
      <c r="H19" s="90" t="s">
        <v>36</v>
      </c>
      <c r="I19" s="90"/>
      <c r="J19" s="90" t="s">
        <v>36</v>
      </c>
      <c r="K19" s="90"/>
      <c r="L19" s="90" t="s">
        <v>36</v>
      </c>
      <c r="M19" s="90"/>
      <c r="N19" s="90" t="s">
        <v>36</v>
      </c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 t="s">
        <v>256</v>
      </c>
      <c r="E20" s="55"/>
      <c r="F20" s="90"/>
      <c r="G20" s="90" t="s">
        <v>36</v>
      </c>
      <c r="H20" s="90"/>
      <c r="I20" s="90" t="s">
        <v>36</v>
      </c>
      <c r="J20" s="90"/>
      <c r="K20" s="90" t="s">
        <v>36</v>
      </c>
      <c r="L20" s="90"/>
      <c r="M20" s="90" t="s">
        <v>36</v>
      </c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 t="s">
        <v>257</v>
      </c>
      <c r="C21" s="51"/>
      <c r="D21" s="52"/>
      <c r="E21" s="55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 t="s">
        <v>258</v>
      </c>
      <c r="E22" s="55"/>
      <c r="F22" s="90" t="s">
        <v>36</v>
      </c>
      <c r="G22" s="90"/>
      <c r="H22" s="90"/>
      <c r="I22" s="90"/>
      <c r="J22" s="90"/>
      <c r="K22" s="90"/>
      <c r="L22" s="90"/>
      <c r="M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 t="s">
        <v>259</v>
      </c>
      <c r="E23" s="55"/>
      <c r="F23" s="90"/>
      <c r="G23" s="90"/>
      <c r="H23" s="90"/>
      <c r="I23" s="90"/>
      <c r="J23" s="90"/>
      <c r="K23" s="90"/>
      <c r="L23" s="90"/>
      <c r="M23" s="90"/>
      <c r="N23" s="90" t="s">
        <v>36</v>
      </c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 t="s">
        <v>266</v>
      </c>
      <c r="E24" s="55"/>
      <c r="F24" s="90"/>
      <c r="G24" s="90" t="s">
        <v>36</v>
      </c>
      <c r="H24" s="90" t="s">
        <v>36</v>
      </c>
      <c r="I24" s="90" t="s">
        <v>36</v>
      </c>
      <c r="J24" s="90" t="s">
        <v>36</v>
      </c>
      <c r="K24" s="90" t="s">
        <v>36</v>
      </c>
      <c r="L24" s="90" t="s">
        <v>36</v>
      </c>
      <c r="M24" s="90" t="s">
        <v>36</v>
      </c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55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 thickBot="1">
      <c r="A26" s="81"/>
      <c r="B26" s="56"/>
      <c r="C26" s="57"/>
      <c r="D26" s="58"/>
      <c r="E26" s="59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4"/>
    </row>
    <row r="27" spans="1:21" ht="13.5" customHeight="1" thickTop="1">
      <c r="A27" s="82" t="s">
        <v>96</v>
      </c>
      <c r="B27" s="215" t="s">
        <v>260</v>
      </c>
      <c r="C27" s="61"/>
      <c r="D27" s="62"/>
      <c r="E27" s="63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9"/>
    </row>
    <row r="28" spans="1:21" ht="13.5" customHeight="1">
      <c r="A28" s="83"/>
      <c r="B28" s="67"/>
      <c r="C28" s="64"/>
      <c r="D28" s="216" t="s">
        <v>263</v>
      </c>
      <c r="E28" s="66"/>
      <c r="F28" s="90" t="s">
        <v>36</v>
      </c>
      <c r="G28" s="90"/>
      <c r="H28" s="90"/>
      <c r="I28" s="90"/>
      <c r="J28" s="90"/>
      <c r="K28" s="90"/>
      <c r="L28" s="90"/>
      <c r="M28" s="90"/>
      <c r="N28" s="90" t="s">
        <v>36</v>
      </c>
      <c r="O28" s="90"/>
      <c r="P28" s="90"/>
      <c r="Q28" s="90"/>
      <c r="R28" s="90"/>
      <c r="S28" s="90"/>
      <c r="T28" s="91"/>
    </row>
    <row r="29" spans="1:21" ht="13.5" customHeight="1">
      <c r="A29" s="83"/>
      <c r="B29" s="67"/>
      <c r="C29" s="95"/>
      <c r="D29" s="65" t="s">
        <v>264</v>
      </c>
      <c r="E29" s="68"/>
      <c r="F29" s="90"/>
      <c r="G29" s="90" t="s">
        <v>36</v>
      </c>
      <c r="H29" s="90" t="s">
        <v>36</v>
      </c>
      <c r="I29" s="90" t="s">
        <v>36</v>
      </c>
      <c r="J29" s="90" t="s">
        <v>36</v>
      </c>
      <c r="K29" s="90" t="s">
        <v>36</v>
      </c>
      <c r="L29" s="90" t="s">
        <v>36</v>
      </c>
      <c r="M29" s="90" t="s">
        <v>36</v>
      </c>
      <c r="N29" s="90"/>
      <c r="O29" s="90"/>
      <c r="P29" s="90"/>
      <c r="Q29" s="90"/>
      <c r="R29" s="90"/>
      <c r="S29" s="90"/>
      <c r="T29" s="91"/>
    </row>
    <row r="30" spans="1:21" ht="13.5" customHeight="1">
      <c r="A30" s="83"/>
      <c r="B30" s="217" t="s">
        <v>262</v>
      </c>
      <c r="C30" s="95"/>
      <c r="D30" s="219"/>
      <c r="E30" s="218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1"/>
    </row>
    <row r="31" spans="1:21" ht="13.5" customHeight="1">
      <c r="A31" s="83"/>
      <c r="B31" s="67"/>
      <c r="C31" s="95"/>
      <c r="D31" s="216" t="s">
        <v>263</v>
      </c>
      <c r="E31" s="68"/>
      <c r="F31" s="90" t="s">
        <v>36</v>
      </c>
      <c r="G31" s="90"/>
      <c r="H31" s="90"/>
      <c r="I31" s="90"/>
      <c r="J31" s="90"/>
      <c r="K31" s="90"/>
      <c r="L31" s="90"/>
      <c r="M31" s="90"/>
      <c r="N31" s="90" t="s">
        <v>36</v>
      </c>
      <c r="O31" s="90"/>
      <c r="P31" s="90"/>
      <c r="Q31" s="90"/>
      <c r="R31" s="90"/>
      <c r="S31" s="90"/>
      <c r="T31" s="91"/>
    </row>
    <row r="32" spans="1:21" ht="13.5" customHeight="1">
      <c r="A32" s="83"/>
      <c r="B32" s="67"/>
      <c r="C32" s="95"/>
      <c r="D32" s="65" t="s">
        <v>264</v>
      </c>
      <c r="E32" s="68"/>
      <c r="F32" s="90"/>
      <c r="G32" s="90" t="s">
        <v>36</v>
      </c>
      <c r="H32" s="90" t="s">
        <v>36</v>
      </c>
      <c r="I32" s="90" t="s">
        <v>36</v>
      </c>
      <c r="J32" s="90" t="s">
        <v>36</v>
      </c>
      <c r="K32" s="90" t="s">
        <v>36</v>
      </c>
      <c r="L32" s="90" t="s">
        <v>36</v>
      </c>
      <c r="M32" s="90" t="s">
        <v>36</v>
      </c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215" t="s">
        <v>261</v>
      </c>
      <c r="C33" s="95"/>
      <c r="D33" s="65"/>
      <c r="E33" s="68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214" t="s">
        <v>263</v>
      </c>
      <c r="E34" s="68"/>
      <c r="F34" s="90" t="s">
        <v>36</v>
      </c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 thickBot="1">
      <c r="A35" s="83"/>
      <c r="B35" s="69"/>
      <c r="C35" s="70"/>
      <c r="D35" s="71" t="s">
        <v>264</v>
      </c>
      <c r="E35" s="72"/>
      <c r="F35" s="96"/>
      <c r="G35" s="96" t="s">
        <v>36</v>
      </c>
      <c r="H35" s="96" t="s">
        <v>36</v>
      </c>
      <c r="I35" s="96" t="s">
        <v>36</v>
      </c>
      <c r="J35" s="96" t="s">
        <v>36</v>
      </c>
      <c r="K35" s="96" t="s">
        <v>36</v>
      </c>
      <c r="L35" s="96" t="s">
        <v>36</v>
      </c>
      <c r="M35" s="96" t="s">
        <v>36</v>
      </c>
      <c r="N35" s="96" t="s">
        <v>36</v>
      </c>
      <c r="O35" s="96"/>
      <c r="P35" s="96"/>
      <c r="Q35" s="96"/>
      <c r="R35" s="96"/>
      <c r="S35" s="96"/>
      <c r="T35" s="97"/>
    </row>
    <row r="36" spans="1:20" ht="13.5" customHeight="1" thickTop="1">
      <c r="A36" s="82" t="s">
        <v>97</v>
      </c>
      <c r="B36" s="243" t="s">
        <v>18</v>
      </c>
      <c r="C36" s="243"/>
      <c r="D36" s="243"/>
      <c r="E36" s="73"/>
      <c r="F36" s="98" t="s">
        <v>19</v>
      </c>
      <c r="G36" s="98" t="s">
        <v>20</v>
      </c>
      <c r="H36" s="98" t="s">
        <v>20</v>
      </c>
      <c r="I36" s="98" t="s">
        <v>20</v>
      </c>
      <c r="J36" s="98" t="s">
        <v>20</v>
      </c>
      <c r="K36" s="98" t="s">
        <v>20</v>
      </c>
      <c r="L36" s="98" t="s">
        <v>20</v>
      </c>
      <c r="M36" s="98" t="s">
        <v>21</v>
      </c>
      <c r="N36" s="98" t="s">
        <v>19</v>
      </c>
      <c r="O36" s="98"/>
      <c r="P36" s="98"/>
      <c r="Q36" s="98"/>
      <c r="R36" s="98"/>
      <c r="S36" s="98"/>
      <c r="T36" s="99"/>
    </row>
    <row r="37" spans="1:20" ht="13.5" customHeight="1">
      <c r="A37" s="83"/>
      <c r="B37" s="244" t="s">
        <v>22</v>
      </c>
      <c r="C37" s="244"/>
      <c r="D37" s="244"/>
      <c r="E37" s="74"/>
      <c r="F37" s="100" t="s">
        <v>23</v>
      </c>
      <c r="G37" s="100" t="s">
        <v>23</v>
      </c>
      <c r="H37" s="100" t="s">
        <v>23</v>
      </c>
      <c r="I37" s="100" t="s">
        <v>23</v>
      </c>
      <c r="J37" s="100" t="s">
        <v>23</v>
      </c>
      <c r="K37" s="100" t="s">
        <v>23</v>
      </c>
      <c r="L37" s="100" t="s">
        <v>23</v>
      </c>
      <c r="M37" s="100" t="s">
        <v>23</v>
      </c>
      <c r="N37" s="100" t="s">
        <v>23</v>
      </c>
      <c r="O37" s="100"/>
      <c r="P37" s="100"/>
      <c r="Q37" s="100"/>
      <c r="R37" s="100"/>
      <c r="S37" s="100"/>
      <c r="T37" s="101"/>
    </row>
    <row r="38" spans="1:20" ht="13.5" customHeight="1">
      <c r="A38" s="83"/>
      <c r="B38" s="245" t="s">
        <v>25</v>
      </c>
      <c r="C38" s="245"/>
      <c r="D38" s="245"/>
      <c r="E38" s="68"/>
      <c r="F38" s="75">
        <v>42338</v>
      </c>
      <c r="G38" s="75">
        <v>42338</v>
      </c>
      <c r="H38" s="75">
        <v>42338</v>
      </c>
      <c r="I38" s="75">
        <v>42338</v>
      </c>
      <c r="J38" s="75">
        <v>42338</v>
      </c>
      <c r="K38" s="75">
        <v>42338</v>
      </c>
      <c r="L38" s="75">
        <v>42338</v>
      </c>
      <c r="M38" s="75">
        <v>42338</v>
      </c>
      <c r="N38" s="75">
        <v>42338</v>
      </c>
      <c r="O38" s="75"/>
      <c r="P38" s="75"/>
      <c r="Q38" s="75"/>
      <c r="R38" s="75"/>
      <c r="S38" s="75"/>
      <c r="T38" s="76"/>
    </row>
    <row r="39" spans="1:20" ht="11.25" thickBot="1">
      <c r="A39" s="84"/>
      <c r="B39" s="246" t="s">
        <v>26</v>
      </c>
      <c r="C39" s="246"/>
      <c r="D39" s="246"/>
      <c r="E39" s="77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9"/>
    </row>
    <row r="40" spans="1:20" ht="11.25" thickTop="1">
      <c r="A40" s="102"/>
    </row>
  </sheetData>
  <mergeCells count="28">
    <mergeCell ref="L2:T2"/>
    <mergeCell ref="L3:N3"/>
    <mergeCell ref="C6:E6"/>
    <mergeCell ref="F3:K3"/>
    <mergeCell ref="L4:T4"/>
    <mergeCell ref="F6:K6"/>
    <mergeCell ref="F4:K4"/>
    <mergeCell ref="B38:D38"/>
    <mergeCell ref="B39:D39"/>
    <mergeCell ref="B36:D36"/>
    <mergeCell ref="C3:E3"/>
    <mergeCell ref="D19:E19"/>
    <mergeCell ref="A6:B6"/>
    <mergeCell ref="A5:B5"/>
    <mergeCell ref="C5:T5"/>
    <mergeCell ref="L6:N6"/>
    <mergeCell ref="O7:T7"/>
    <mergeCell ref="O6:T6"/>
    <mergeCell ref="A2:B2"/>
    <mergeCell ref="C2:E2"/>
    <mergeCell ref="F2:K2"/>
    <mergeCell ref="B37:D37"/>
    <mergeCell ref="F7:K7"/>
    <mergeCell ref="C7:E7"/>
    <mergeCell ref="A7:B7"/>
    <mergeCell ref="A3:B3"/>
    <mergeCell ref="A4:B4"/>
    <mergeCell ref="C4:D4"/>
  </mergeCells>
  <phoneticPr fontId="34" type="noConversion"/>
  <dataValidations count="3">
    <dataValidation type="list" allowBlank="1" showInputMessage="1" showErrorMessage="1" sqref="F36:T36">
      <formula1>"N,A,B, "</formula1>
    </dataValidation>
    <dataValidation type="list" allowBlank="1" showInputMessage="1" showErrorMessage="1" sqref="F37:T37">
      <formula1>"P,F, "</formula1>
    </dataValidation>
    <dataValidation type="list" allowBlank="1" showInputMessage="1" showErrorMessage="1" sqref="G18 G10:G16 H10:H15 N10:N21 N23:N35 O10:T35 F10:F35 G20:G35 H17:H35 I10:M35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topLeftCell="A9" zoomScale="125" zoomScaleNormal="125" zoomScalePageLayoutView="125" workbookViewId="0">
      <selection activeCell="B12" sqref="B12"/>
    </sheetView>
  </sheetViews>
  <sheetFormatPr defaultColWidth="8.875" defaultRowHeight="12.75"/>
  <cols>
    <col min="1" max="1" width="16.625" style="1" bestFit="1" customWidth="1"/>
    <col min="2" max="2" width="26.625" style="1" customWidth="1"/>
    <col min="3" max="3" width="12.125" style="1" customWidth="1"/>
    <col min="4" max="5" width="9.625" style="1" customWidth="1"/>
    <col min="6" max="8" width="5.125" style="1" customWidth="1"/>
    <col min="9" max="9" width="21" style="1" customWidth="1"/>
    <col min="10" max="10" width="33.125" style="1" customWidth="1"/>
    <col min="11" max="16384" width="8.875" style="1"/>
  </cols>
  <sheetData>
    <row r="2" spans="1:9" ht="25.5" customHeight="1">
      <c r="A2" s="236" t="s">
        <v>63</v>
      </c>
      <c r="B2" s="236"/>
      <c r="C2" s="236"/>
      <c r="D2" s="236"/>
      <c r="E2" s="236"/>
      <c r="F2" s="236"/>
      <c r="G2" s="236"/>
      <c r="H2" s="236"/>
      <c r="I2" s="236"/>
    </row>
    <row r="3" spans="1:9" ht="14.25" customHeight="1">
      <c r="A3" s="18"/>
      <c r="B3" s="19"/>
      <c r="C3" s="19"/>
      <c r="D3" s="19"/>
      <c r="E3" s="19"/>
      <c r="F3" s="19"/>
      <c r="G3" s="19"/>
      <c r="H3" s="19"/>
      <c r="I3" s="20"/>
    </row>
    <row r="4" spans="1:9" ht="13.5" customHeight="1">
      <c r="A4" s="137" t="s">
        <v>40</v>
      </c>
      <c r="B4" s="237" t="str">
        <f>Cover!B4</f>
        <v>Anki Pan application</v>
      </c>
      <c r="C4" s="237"/>
      <c r="D4" s="238" t="s">
        <v>39</v>
      </c>
      <c r="E4" s="238"/>
      <c r="F4" s="226" t="s">
        <v>201</v>
      </c>
      <c r="G4" s="227"/>
      <c r="H4" s="227"/>
      <c r="I4" s="228"/>
    </row>
    <row r="5" spans="1:9" ht="13.5" customHeight="1">
      <c r="A5" s="137" t="s">
        <v>41</v>
      </c>
      <c r="B5" s="237" t="str">
        <f>Cover!B5</f>
        <v>AKP</v>
      </c>
      <c r="C5" s="237"/>
      <c r="D5" s="238" t="s">
        <v>42</v>
      </c>
      <c r="E5" s="238"/>
      <c r="F5" s="226" t="s">
        <v>200</v>
      </c>
      <c r="G5" s="227"/>
      <c r="H5" s="227"/>
      <c r="I5" s="228"/>
    </row>
    <row r="6" spans="1:9" ht="12.75" customHeight="1">
      <c r="A6" s="138" t="s">
        <v>43</v>
      </c>
      <c r="B6" s="237" t="str">
        <f>B5&amp;"_"&amp;"UT_Test Report"&amp;"_"&amp;"v2.0"</f>
        <v>AKP_UT_Test Report_v2.0</v>
      </c>
      <c r="C6" s="237"/>
      <c r="D6" s="238" t="s">
        <v>44</v>
      </c>
      <c r="E6" s="238"/>
      <c r="F6" s="239" t="s">
        <v>199</v>
      </c>
      <c r="G6" s="240"/>
      <c r="H6" s="240"/>
      <c r="I6" s="241"/>
    </row>
    <row r="7" spans="1:9" ht="15.75" customHeight="1">
      <c r="A7" s="138" t="s">
        <v>64</v>
      </c>
      <c r="B7" s="235" t="s">
        <v>202</v>
      </c>
      <c r="C7" s="235"/>
      <c r="D7" s="235"/>
      <c r="E7" s="235"/>
      <c r="F7" s="235"/>
      <c r="G7" s="235"/>
      <c r="H7" s="235"/>
      <c r="I7" s="235"/>
    </row>
    <row r="8" spans="1:9" ht="14.25" customHeight="1">
      <c r="A8" s="21"/>
      <c r="B8" s="22"/>
      <c r="C8" s="19"/>
      <c r="D8" s="19"/>
      <c r="E8" s="19"/>
      <c r="F8" s="19"/>
      <c r="G8" s="19"/>
      <c r="H8" s="19"/>
      <c r="I8" s="20"/>
    </row>
    <row r="9" spans="1:9">
      <c r="A9" s="21"/>
      <c r="B9" s="22"/>
      <c r="C9" s="19"/>
      <c r="D9" s="19"/>
      <c r="E9" s="19"/>
      <c r="F9" s="19"/>
      <c r="G9" s="19"/>
      <c r="H9" s="19"/>
      <c r="I9" s="20"/>
    </row>
    <row r="10" spans="1:9">
      <c r="A10" s="23"/>
      <c r="B10" s="23"/>
      <c r="C10" s="23"/>
      <c r="D10" s="23"/>
      <c r="E10" s="23"/>
      <c r="F10" s="23"/>
      <c r="G10" s="23"/>
      <c r="H10" s="23"/>
      <c r="I10" s="23"/>
    </row>
    <row r="11" spans="1:9" ht="14.25" customHeight="1">
      <c r="A11" s="24" t="s">
        <v>1</v>
      </c>
      <c r="B11" s="25" t="s">
        <v>37</v>
      </c>
      <c r="C11" s="139" t="s">
        <v>65</v>
      </c>
      <c r="D11" s="140" t="s">
        <v>66</v>
      </c>
      <c r="E11" s="140" t="s">
        <v>67</v>
      </c>
      <c r="F11" s="26" t="s">
        <v>19</v>
      </c>
      <c r="G11" s="26" t="s">
        <v>21</v>
      </c>
      <c r="H11" s="26" t="s">
        <v>20</v>
      </c>
      <c r="I11" s="141" t="s">
        <v>68</v>
      </c>
    </row>
    <row r="12" spans="1:9" ht="14.25">
      <c r="A12" s="27">
        <v>1</v>
      </c>
      <c r="B12" s="188" t="s">
        <v>226</v>
      </c>
      <c r="C12" s="28">
        <f>AD_Function1!A7</f>
        <v>9</v>
      </c>
      <c r="D12" s="28">
        <f>AD_Function1!C7</f>
        <v>0</v>
      </c>
      <c r="E12" s="28">
        <f>AD_Function1!F7</f>
        <v>0</v>
      </c>
      <c r="F12" s="29">
        <f>AD_Function1!L7</f>
        <v>2</v>
      </c>
      <c r="G12" s="28">
        <f>AD_Function1!M7</f>
        <v>1</v>
      </c>
      <c r="H12" s="28">
        <f>AD_Function1!N7</f>
        <v>6</v>
      </c>
      <c r="I12" s="28">
        <f>AD_Function1!O7</f>
        <v>9</v>
      </c>
    </row>
    <row r="13" spans="1:9" ht="14.25">
      <c r="A13" s="27">
        <v>2</v>
      </c>
      <c r="B13" s="195" t="s">
        <v>232</v>
      </c>
      <c r="C13" s="168">
        <f>AD_Function2!$A$7</f>
        <v>8</v>
      </c>
      <c r="D13" s="168">
        <f>AD_Function2!$C$7</f>
        <v>0</v>
      </c>
      <c r="E13" s="28">
        <f>AD_Function2!$F$7</f>
        <v>0</v>
      </c>
      <c r="F13" s="29">
        <f>AD_Function2!$L$7</f>
        <v>4</v>
      </c>
      <c r="G13" s="28">
        <f>AD_Function2!$M$7</f>
        <v>2</v>
      </c>
      <c r="H13" s="28">
        <f>AD_Function2!$N$7</f>
        <v>2</v>
      </c>
      <c r="I13" s="28">
        <f>AD_Function2!$O$7</f>
        <v>8</v>
      </c>
    </row>
    <row r="14" spans="1:9" ht="14.25">
      <c r="A14" s="27">
        <v>3</v>
      </c>
      <c r="B14" s="188" t="s">
        <v>233</v>
      </c>
      <c r="C14" s="173">
        <f>AD_Function3!$A$7</f>
        <v>4</v>
      </c>
      <c r="D14" s="173">
        <f>AD_Function3!$C$7</f>
        <v>0</v>
      </c>
      <c r="E14" s="27">
        <f>AD_Function3!F7</f>
        <v>0</v>
      </c>
      <c r="F14" s="29">
        <f>AD_Function3!L7</f>
        <v>2</v>
      </c>
      <c r="G14" s="27">
        <f>AD_Function3!H7</f>
        <v>0</v>
      </c>
      <c r="H14" s="29">
        <f>AD_Function3!N7</f>
        <v>1</v>
      </c>
      <c r="I14" s="29">
        <f>AD_Function3!O7</f>
        <v>4</v>
      </c>
    </row>
    <row r="15" spans="1:9" ht="14.25">
      <c r="A15" s="27">
        <v>4</v>
      </c>
      <c r="B15" s="195" t="s">
        <v>234</v>
      </c>
      <c r="C15" s="29">
        <f>AD_Function4!$A$7</f>
        <v>5</v>
      </c>
      <c r="D15" s="29">
        <f>AD_Function4!$C$7</f>
        <v>0</v>
      </c>
      <c r="E15" s="28">
        <f>AD_Function4!$F$7</f>
        <v>0</v>
      </c>
      <c r="F15" s="29">
        <f>AD_Function4!$L$7</f>
        <v>4</v>
      </c>
      <c r="G15" s="28">
        <f>AD_Function4!$M$7</f>
        <v>0</v>
      </c>
      <c r="H15" s="28">
        <f>AD_Function4!$N$7</f>
        <v>1</v>
      </c>
      <c r="I15" s="28">
        <f>AD_Function4!$O$7</f>
        <v>5</v>
      </c>
    </row>
    <row r="16" spans="1:9" ht="14.25">
      <c r="A16" s="27">
        <v>5</v>
      </c>
      <c r="B16" s="188" t="s">
        <v>235</v>
      </c>
      <c r="C16" s="28">
        <f>AD_Function5!$A$7</f>
        <v>3</v>
      </c>
      <c r="D16" s="28">
        <f>AD_Function5!$C$7</f>
        <v>0</v>
      </c>
      <c r="E16" s="28">
        <f>AD_Function5!$F$7</f>
        <v>0</v>
      </c>
      <c r="F16" s="29">
        <f>AD_Function5!$L$7</f>
        <v>2</v>
      </c>
      <c r="G16" s="28">
        <f>AD_Function5!$M$7</f>
        <v>1</v>
      </c>
      <c r="H16" s="28">
        <f>AD_Function5!$N$7</f>
        <v>0</v>
      </c>
      <c r="I16" s="28">
        <f>AD_Function5!$O$7</f>
        <v>3</v>
      </c>
    </row>
    <row r="17" spans="1:9" ht="14.25">
      <c r="A17" s="27">
        <v>6</v>
      </c>
      <c r="B17" s="195" t="s">
        <v>236</v>
      </c>
      <c r="C17" s="174">
        <f>AD_Function6!$A$7</f>
        <v>2</v>
      </c>
      <c r="D17" s="174">
        <f>AD_Function6!$C$7</f>
        <v>1</v>
      </c>
      <c r="E17" s="27">
        <f>AD_Function6!$F$7</f>
        <v>0</v>
      </c>
      <c r="F17" s="29">
        <f>AD_Function6!$L$7</f>
        <v>3</v>
      </c>
      <c r="G17" s="27">
        <f>AD_Function6!$M$7</f>
        <v>0</v>
      </c>
      <c r="H17" s="29">
        <f>AD_Function6!$N$7</f>
        <v>0</v>
      </c>
      <c r="I17" s="29">
        <f>AD_Function6!$O$7</f>
        <v>3</v>
      </c>
    </row>
    <row r="18" spans="1:9" ht="14.25">
      <c r="A18" s="27">
        <v>7</v>
      </c>
      <c r="B18" s="188" t="s">
        <v>237</v>
      </c>
      <c r="C18" s="174">
        <f>AD_Function7!$A$7</f>
        <v>4</v>
      </c>
      <c r="D18" s="174">
        <f>AD_Function7!$C$7</f>
        <v>0</v>
      </c>
      <c r="E18" s="27">
        <f>AD_Function7!$F$7</f>
        <v>0</v>
      </c>
      <c r="F18" s="29">
        <f>AD_Function7!$L$7</f>
        <v>1</v>
      </c>
      <c r="G18" s="27">
        <f>AD_Function7!$M$7</f>
        <v>3</v>
      </c>
      <c r="H18" s="29">
        <f>AD_Function7!$N$7</f>
        <v>0</v>
      </c>
      <c r="I18" s="29">
        <f>AD_Function7!$O$7</f>
        <v>4</v>
      </c>
    </row>
    <row r="19" spans="1:9" ht="14.25">
      <c r="A19" s="27">
        <v>8</v>
      </c>
      <c r="B19" s="195" t="s">
        <v>238</v>
      </c>
      <c r="C19" s="174">
        <f>AD_Function8!$A$7</f>
        <v>15</v>
      </c>
      <c r="D19" s="174">
        <f>AD_Function8!$C$7</f>
        <v>0</v>
      </c>
      <c r="E19" s="27">
        <f>AD_Function8!$F$7</f>
        <v>0</v>
      </c>
      <c r="F19" s="29">
        <f>AD_Function8!$L$7</f>
        <v>1</v>
      </c>
      <c r="G19" s="27">
        <f>AD_Function8!$M$7</f>
        <v>11</v>
      </c>
      <c r="H19" s="29">
        <f>AD_Function8!$N$7</f>
        <v>3</v>
      </c>
      <c r="I19" s="29">
        <f>AD_Function8!$O$7</f>
        <v>15</v>
      </c>
    </row>
    <row r="20" spans="1:9" ht="14.25">
      <c r="A20" s="27">
        <v>9</v>
      </c>
      <c r="B20" s="188" t="s">
        <v>239</v>
      </c>
      <c r="C20" s="174">
        <f>AD_Function9!$A$7</f>
        <v>3</v>
      </c>
      <c r="D20" s="174">
        <f>AD_Function9!$C$7</f>
        <v>0</v>
      </c>
      <c r="E20" s="27">
        <f>AD_Function9!$F$7</f>
        <v>0</v>
      </c>
      <c r="F20" s="29">
        <f>AD_Function9!$L$7</f>
        <v>1</v>
      </c>
      <c r="G20" s="27">
        <f>AD_Function9!$M$7</f>
        <v>0</v>
      </c>
      <c r="H20" s="29">
        <f>AD_Function9!$N$7</f>
        <v>2</v>
      </c>
      <c r="I20" s="29">
        <f>AD_Function9!$O$7</f>
        <v>3</v>
      </c>
    </row>
    <row r="21" spans="1:9" ht="14.25">
      <c r="A21" s="27">
        <v>10</v>
      </c>
      <c r="B21" s="195" t="s">
        <v>240</v>
      </c>
      <c r="C21" s="174">
        <f>AD_Function10!$A$7</f>
        <v>3</v>
      </c>
      <c r="D21" s="174">
        <f>AD_Function10!$C$7</f>
        <v>0</v>
      </c>
      <c r="E21" s="27">
        <f>AD_Function10!$F$7</f>
        <v>0</v>
      </c>
      <c r="F21" s="29">
        <f>AD_Function10!$L$7</f>
        <v>1</v>
      </c>
      <c r="G21" s="27">
        <f>AD_Function10!$M$7</f>
        <v>0</v>
      </c>
      <c r="H21" s="29">
        <f>AD_Function10!$N$7</f>
        <v>2</v>
      </c>
      <c r="I21" s="29">
        <f>AD_Function10!$O$7</f>
        <v>3</v>
      </c>
    </row>
    <row r="22" spans="1:9" ht="14.25">
      <c r="A22" s="27">
        <v>11</v>
      </c>
      <c r="B22" s="188" t="s">
        <v>241</v>
      </c>
      <c r="C22" s="174">
        <f>AD_Function11!$A$7</f>
        <v>3</v>
      </c>
      <c r="D22" s="174">
        <f>AD_Function11!$C$7</f>
        <v>0</v>
      </c>
      <c r="E22" s="27">
        <f>AD_Function11!$F$7</f>
        <v>0</v>
      </c>
      <c r="F22" s="29">
        <f>AD_Function11!$L$7</f>
        <v>1</v>
      </c>
      <c r="G22" s="27">
        <f>AD_Function11!$M$7</f>
        <v>0</v>
      </c>
      <c r="H22" s="29">
        <f>AD_Function11!$N$7</f>
        <v>2</v>
      </c>
      <c r="I22" s="29">
        <f>AD_Function11!$O$7</f>
        <v>3</v>
      </c>
    </row>
    <row r="23" spans="1:9" ht="14.25">
      <c r="A23" s="27">
        <v>12</v>
      </c>
      <c r="B23" s="195" t="s">
        <v>242</v>
      </c>
      <c r="C23" s="174">
        <f>AD_Function12!$A$7</f>
        <v>3</v>
      </c>
      <c r="D23" s="174">
        <f>AD_Function12!$C$7</f>
        <v>0</v>
      </c>
      <c r="E23" s="27">
        <f>AD_Function12!$F$7</f>
        <v>0</v>
      </c>
      <c r="F23" s="29">
        <f>AD_Function12!$L$7</f>
        <v>1</v>
      </c>
      <c r="G23" s="27">
        <f>AD_Function12!$M$7</f>
        <v>0</v>
      </c>
      <c r="H23" s="29">
        <f>AD_Function12!$N$7</f>
        <v>2</v>
      </c>
      <c r="I23" s="29">
        <f>AD_Function12!$O$7</f>
        <v>3</v>
      </c>
    </row>
    <row r="24" spans="1:9" ht="14.25">
      <c r="A24" s="27">
        <v>13</v>
      </c>
      <c r="B24" s="188" t="s">
        <v>243</v>
      </c>
      <c r="C24" s="174">
        <f>AD_Function13!$A$7</f>
        <v>2</v>
      </c>
      <c r="D24" s="174">
        <f>AD_Function13!$C$7</f>
        <v>0</v>
      </c>
      <c r="E24" s="27">
        <f>AD_Function13!$F$7</f>
        <v>0</v>
      </c>
      <c r="F24" s="29">
        <f>AD_Function13!$L$7</f>
        <v>1</v>
      </c>
      <c r="G24" s="27">
        <f>AD_Function13!$M$7</f>
        <v>0</v>
      </c>
      <c r="H24" s="29">
        <f>AD_Function13!$N$7</f>
        <v>1</v>
      </c>
      <c r="I24" s="29">
        <f>AD_Function13!$O$7</f>
        <v>2</v>
      </c>
    </row>
    <row r="25" spans="1:9" ht="14.25">
      <c r="A25" s="27">
        <v>14</v>
      </c>
      <c r="B25" s="195" t="s">
        <v>227</v>
      </c>
      <c r="C25" s="174"/>
      <c r="D25" s="174"/>
      <c r="E25" s="27"/>
      <c r="F25" s="29"/>
      <c r="G25" s="27"/>
      <c r="H25" s="29"/>
      <c r="I25" s="29"/>
    </row>
    <row r="26" spans="1:9" ht="14.25">
      <c r="A26" s="27">
        <v>15</v>
      </c>
      <c r="B26" s="188" t="s">
        <v>228</v>
      </c>
      <c r="C26" s="174"/>
      <c r="D26" s="174"/>
      <c r="E26" s="27"/>
      <c r="F26" s="29"/>
      <c r="G26" s="27"/>
      <c r="H26" s="29"/>
      <c r="I26" s="29"/>
    </row>
    <row r="27" spans="1:9" ht="14.25">
      <c r="A27" s="27">
        <v>16</v>
      </c>
      <c r="B27" s="195" t="s">
        <v>229</v>
      </c>
      <c r="C27" s="174"/>
      <c r="D27" s="174"/>
      <c r="E27" s="27"/>
      <c r="F27" s="29"/>
      <c r="G27" s="27"/>
      <c r="H27" s="29"/>
      <c r="I27" s="29"/>
    </row>
    <row r="28" spans="1:9" ht="14.25">
      <c r="A28" s="27">
        <v>17</v>
      </c>
      <c r="B28" s="188" t="s">
        <v>230</v>
      </c>
      <c r="C28" s="174"/>
      <c r="D28" s="174"/>
      <c r="E28" s="27"/>
      <c r="F28" s="29"/>
      <c r="G28" s="27"/>
      <c r="H28" s="29"/>
      <c r="I28" s="29"/>
    </row>
    <row r="29" spans="1:9" ht="14.25">
      <c r="A29" s="27">
        <v>18</v>
      </c>
      <c r="B29" s="195" t="s">
        <v>231</v>
      </c>
      <c r="C29" s="174"/>
      <c r="D29" s="174"/>
      <c r="E29" s="27"/>
      <c r="F29" s="29"/>
      <c r="G29" s="27"/>
      <c r="H29" s="29"/>
      <c r="I29" s="29"/>
    </row>
    <row r="30" spans="1:9" ht="14.25">
      <c r="A30" s="27">
        <v>19</v>
      </c>
      <c r="B30" s="188" t="s">
        <v>244</v>
      </c>
      <c r="C30" s="174"/>
      <c r="D30" s="174"/>
      <c r="E30" s="27"/>
      <c r="F30" s="29"/>
      <c r="G30" s="27"/>
      <c r="H30" s="29"/>
      <c r="I30" s="29"/>
    </row>
    <row r="31" spans="1:9" ht="14.25">
      <c r="A31" s="27">
        <v>20</v>
      </c>
      <c r="B31" s="195" t="s">
        <v>245</v>
      </c>
      <c r="C31" s="174"/>
      <c r="D31" s="174"/>
      <c r="E31" s="27"/>
      <c r="F31" s="29"/>
      <c r="G31" s="27"/>
      <c r="H31" s="29"/>
      <c r="I31" s="29"/>
    </row>
    <row r="32" spans="1:9" ht="14.25">
      <c r="A32" s="27">
        <v>21</v>
      </c>
      <c r="B32" s="188" t="s">
        <v>246</v>
      </c>
      <c r="C32" s="29"/>
      <c r="D32" s="29"/>
      <c r="E32" s="28"/>
      <c r="F32" s="29"/>
      <c r="G32" s="28"/>
      <c r="H32" s="28"/>
      <c r="I32" s="28"/>
    </row>
    <row r="33" spans="1:9" ht="14.25">
      <c r="A33" s="27">
        <v>22</v>
      </c>
      <c r="B33" s="195" t="s">
        <v>247</v>
      </c>
      <c r="C33" s="28"/>
      <c r="D33" s="28"/>
      <c r="E33" s="28"/>
      <c r="F33" s="29"/>
      <c r="G33" s="28"/>
      <c r="H33" s="28"/>
      <c r="I33" s="28"/>
    </row>
    <row r="34" spans="1:9">
      <c r="A34" s="30"/>
      <c r="B34" s="144" t="s">
        <v>69</v>
      </c>
      <c r="C34" s="31">
        <f t="shared" ref="C34:I34" si="0">SUM(C10:C33)</f>
        <v>64</v>
      </c>
      <c r="D34" s="31">
        <f t="shared" si="0"/>
        <v>1</v>
      </c>
      <c r="E34" s="31">
        <f t="shared" si="0"/>
        <v>0</v>
      </c>
      <c r="F34" s="31">
        <f t="shared" si="0"/>
        <v>24</v>
      </c>
      <c r="G34" s="31">
        <f t="shared" si="0"/>
        <v>18</v>
      </c>
      <c r="H34" s="31">
        <f t="shared" si="0"/>
        <v>22</v>
      </c>
      <c r="I34" s="31">
        <f t="shared" si="0"/>
        <v>65</v>
      </c>
    </row>
    <row r="35" spans="1:9">
      <c r="A35" s="32"/>
      <c r="B35" s="23"/>
      <c r="C35" s="33"/>
      <c r="D35" s="34"/>
      <c r="E35" s="34"/>
      <c r="F35" s="34"/>
      <c r="G35" s="34"/>
      <c r="H35" s="34"/>
      <c r="I35" s="34"/>
    </row>
    <row r="36" spans="1:9" ht="15">
      <c r="A36" s="23"/>
      <c r="B36" s="142" t="s">
        <v>70</v>
      </c>
      <c r="C36" s="23"/>
      <c r="D36" s="143">
        <f>(C34+D34)*100/(I34)</f>
        <v>100</v>
      </c>
      <c r="E36" s="23" t="s">
        <v>2</v>
      </c>
      <c r="F36" s="23"/>
      <c r="G36" s="23"/>
      <c r="H36" s="23"/>
      <c r="I36" s="35"/>
    </row>
    <row r="37" spans="1:9" ht="15">
      <c r="A37" s="23"/>
      <c r="B37" s="142" t="s">
        <v>71</v>
      </c>
      <c r="C37" s="23"/>
      <c r="D37" s="143">
        <f>C34*100/(I34)</f>
        <v>98.461538461538467</v>
      </c>
      <c r="E37" s="23" t="s">
        <v>2</v>
      </c>
      <c r="F37" s="23"/>
      <c r="G37" s="23"/>
      <c r="H37" s="23"/>
      <c r="I37" s="35"/>
    </row>
    <row r="38" spans="1:9" ht="15">
      <c r="B38" s="142" t="s">
        <v>72</v>
      </c>
      <c r="C38" s="23"/>
      <c r="D38" s="143">
        <f>F34*100/I34</f>
        <v>36.92307692307692</v>
      </c>
      <c r="E38" s="23" t="s">
        <v>2</v>
      </c>
    </row>
    <row r="39" spans="1:9" ht="15">
      <c r="B39" s="142" t="s">
        <v>74</v>
      </c>
      <c r="D39" s="143">
        <f>G34*100/I34</f>
        <v>27.692307692307693</v>
      </c>
      <c r="E39" s="23" t="s">
        <v>2</v>
      </c>
    </row>
    <row r="40" spans="1:9" ht="15">
      <c r="B40" s="142" t="s">
        <v>73</v>
      </c>
      <c r="D40" s="143">
        <f>H34*100/I34</f>
        <v>33.846153846153847</v>
      </c>
      <c r="E40" s="23" t="s">
        <v>2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IMP_Function1!A1" display="IMP_Function1"/>
    <hyperlink ref="B13" location="IMP_Function2!A1" display="IMP_Function2"/>
    <hyperlink ref="B14" location="IMP_Function1!A1" display="IMP_Function1"/>
    <hyperlink ref="B16" location="IMP_Function1!A1" display="IMP_Function1"/>
    <hyperlink ref="B18" location="IMP_Function1!A1" display="IMP_Function1"/>
    <hyperlink ref="B20" location="IMP_Function1!A1" display="IMP_Function1"/>
    <hyperlink ref="B22" location="IMP_Function1!A1" display="IMP_Function1"/>
    <hyperlink ref="B24" location="IMP_Function1!A1" display="IMP_Function1"/>
    <hyperlink ref="B26" location="IMP_Function1!A1" display="IMP_Function1"/>
    <hyperlink ref="B15" location="IMP_Function2!A1" display="IMP_Function2"/>
    <hyperlink ref="B17" location="IMP_Function2!A1" display="IMP_Function2"/>
    <hyperlink ref="B19" location="IMP_Function2!A1" display="IMP_Function2"/>
    <hyperlink ref="B21" location="IMP_Function2!A1" display="IMP_Function2"/>
    <hyperlink ref="B23" location="IMP_Function2!A1" display="IMP_Function2"/>
    <hyperlink ref="B25" location="IMP_Function2!A1" display="IMP_Function2"/>
    <hyperlink ref="B27" location="IMP_Function2!A1" display="IMP_Function2"/>
    <hyperlink ref="B28" location="IMP_Function1!A1" display="IMP_Function1"/>
    <hyperlink ref="B29" location="IMP_Function2!A1" display="IMP_Function2"/>
    <hyperlink ref="B30" location="IMP_Function1!A1" display="IMP_Function1"/>
    <hyperlink ref="B32" location="IMP_Function1!A1" display="IMP_Function1"/>
    <hyperlink ref="B31" location="IMP_Function2!A1" display="IMP_Function2"/>
    <hyperlink ref="B33" location="IMP_Function2!A1" display="IMP_Function2"/>
  </hyperlinks>
  <pageMargins left="0.65" right="0.65" top="0.75" bottom="0.75" header="0.5" footer="0.5"/>
  <pageSetup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D13" sqref="D1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68" t="s">
        <v>84</v>
      </c>
      <c r="B2" s="269"/>
      <c r="C2" s="270">
        <f>TestCaseList!E11</f>
        <v>0</v>
      </c>
      <c r="D2" s="271"/>
      <c r="E2" s="272"/>
      <c r="F2" s="273" t="s">
        <v>56</v>
      </c>
      <c r="G2" s="273"/>
      <c r="H2" s="273"/>
      <c r="I2" s="273"/>
      <c r="J2" s="273"/>
      <c r="K2" s="273"/>
      <c r="L2" s="274" t="str">
        <f>TestCaseList!D15</f>
        <v>createStoreID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3" ht="13.5" customHeight="1">
      <c r="A3" s="254" t="s">
        <v>85</v>
      </c>
      <c r="B3" s="255"/>
      <c r="C3" s="277" t="s">
        <v>88</v>
      </c>
      <c r="D3" s="278"/>
      <c r="E3" s="279"/>
      <c r="F3" s="258" t="s">
        <v>89</v>
      </c>
      <c r="G3" s="258"/>
      <c r="H3" s="258"/>
      <c r="I3" s="258"/>
      <c r="J3" s="258"/>
      <c r="K3" s="258"/>
      <c r="L3" s="278"/>
      <c r="M3" s="278"/>
      <c r="N3" s="278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56">
        <v>9</v>
      </c>
      <c r="D4" s="257"/>
      <c r="E4" s="43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-14.28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3" ht="13.5" customHeight="1">
      <c r="A5" s="254" t="s">
        <v>87</v>
      </c>
      <c r="B5" s="255"/>
      <c r="C5" s="262" t="s">
        <v>28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3" ht="13.5" customHeight="1" thickBot="1">
      <c r="A7" s="247">
        <f>COUNTIF(F40:HQ40,"P")</f>
        <v>12</v>
      </c>
      <c r="B7" s="248"/>
      <c r="C7" s="249">
        <f>COUNTIF(F40:HQ40,"F")</f>
        <v>2</v>
      </c>
      <c r="D7" s="250"/>
      <c r="E7" s="248"/>
      <c r="F7" s="249">
        <f>SUM(O7,- A7,- C7)</f>
        <v>1</v>
      </c>
      <c r="G7" s="250"/>
      <c r="H7" s="250"/>
      <c r="I7" s="250"/>
      <c r="J7" s="250"/>
      <c r="K7" s="251"/>
      <c r="L7" s="44">
        <f>COUNTIF(E39:HQ39,"N")</f>
        <v>12</v>
      </c>
      <c r="M7" s="44">
        <f>COUNTIF(E39:HQ39,"A")</f>
        <v>2</v>
      </c>
      <c r="N7" s="44">
        <f>COUNTIF(E39:HQ39,"B")</f>
        <v>1</v>
      </c>
      <c r="O7" s="252">
        <f>COUNTA(E9:HT9)</f>
        <v>15</v>
      </c>
      <c r="P7" s="250"/>
      <c r="Q7" s="250"/>
      <c r="R7" s="250"/>
      <c r="S7" s="250"/>
      <c r="T7" s="25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 t="s">
        <v>6</v>
      </c>
      <c r="J9" s="107" t="s">
        <v>7</v>
      </c>
      <c r="K9" s="107" t="s">
        <v>8</v>
      </c>
      <c r="L9" s="107" t="s">
        <v>9</v>
      </c>
      <c r="M9" s="107" t="s">
        <v>10</v>
      </c>
      <c r="N9" s="107" t="s">
        <v>11</v>
      </c>
      <c r="O9" s="107" t="s">
        <v>12</v>
      </c>
      <c r="P9" s="107" t="s">
        <v>13</v>
      </c>
      <c r="Q9" s="107" t="s">
        <v>14</v>
      </c>
      <c r="R9" s="107" t="s">
        <v>15</v>
      </c>
      <c r="S9" s="107" t="s">
        <v>16</v>
      </c>
      <c r="T9" s="108" t="s">
        <v>17</v>
      </c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 t="s">
        <v>31</v>
      </c>
      <c r="C14" s="51"/>
      <c r="D14" s="52"/>
      <c r="E14" s="126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126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26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26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 t="s">
        <v>32</v>
      </c>
      <c r="C18" s="51"/>
      <c r="D18" s="52"/>
      <c r="E18" s="12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42"/>
      <c r="E19" s="242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/>
      <c r="E20" s="126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/>
      <c r="E21" s="126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26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2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2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2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2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2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2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2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/>
      <c r="E32" s="124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/>
      <c r="E33" s="68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43" t="s">
        <v>18</v>
      </c>
      <c r="C39" s="243"/>
      <c r="D39" s="243"/>
      <c r="E39" s="125"/>
      <c r="F39" s="98" t="s">
        <v>19</v>
      </c>
      <c r="G39" s="98" t="s">
        <v>19</v>
      </c>
      <c r="H39" s="98" t="s">
        <v>19</v>
      </c>
      <c r="I39" s="98" t="s">
        <v>19</v>
      </c>
      <c r="J39" s="98" t="s">
        <v>19</v>
      </c>
      <c r="K39" s="98" t="s">
        <v>20</v>
      </c>
      <c r="L39" s="98" t="s">
        <v>21</v>
      </c>
      <c r="M39" s="98" t="s">
        <v>19</v>
      </c>
      <c r="N39" s="98" t="s">
        <v>19</v>
      </c>
      <c r="O39" s="98" t="s">
        <v>19</v>
      </c>
      <c r="P39" s="98" t="s">
        <v>19</v>
      </c>
      <c r="Q39" s="98" t="s">
        <v>19</v>
      </c>
      <c r="R39" s="98" t="s">
        <v>21</v>
      </c>
      <c r="S39" s="98" t="s">
        <v>19</v>
      </c>
      <c r="T39" s="99" t="s">
        <v>19</v>
      </c>
    </row>
    <row r="40" spans="1:20" ht="13.5" customHeight="1">
      <c r="A40" s="83"/>
      <c r="B40" s="244" t="s">
        <v>22</v>
      </c>
      <c r="C40" s="244"/>
      <c r="D40" s="244"/>
      <c r="E40" s="74"/>
      <c r="F40" s="100" t="s">
        <v>23</v>
      </c>
      <c r="G40" s="100" t="s">
        <v>23</v>
      </c>
      <c r="H40" s="100" t="s">
        <v>23</v>
      </c>
      <c r="I40" s="100" t="s">
        <v>23</v>
      </c>
      <c r="J40" s="100" t="s">
        <v>23</v>
      </c>
      <c r="K40" s="100" t="s">
        <v>24</v>
      </c>
      <c r="L40" s="100" t="s">
        <v>24</v>
      </c>
      <c r="M40" s="100" t="s">
        <v>23</v>
      </c>
      <c r="N40" s="100" t="s">
        <v>23</v>
      </c>
      <c r="O40" s="100" t="s">
        <v>23</v>
      </c>
      <c r="P40" s="100" t="s">
        <v>23</v>
      </c>
      <c r="Q40" s="100" t="s">
        <v>23</v>
      </c>
      <c r="R40" s="100"/>
      <c r="S40" s="100" t="s">
        <v>23</v>
      </c>
      <c r="T40" s="101" t="s">
        <v>23</v>
      </c>
    </row>
    <row r="41" spans="1:20" ht="13.5" customHeight="1">
      <c r="A41" s="83"/>
      <c r="B41" s="245" t="s">
        <v>25</v>
      </c>
      <c r="C41" s="245"/>
      <c r="D41" s="245"/>
      <c r="E41" s="68"/>
      <c r="F41" s="75">
        <v>42254</v>
      </c>
      <c r="G41" s="75">
        <v>42254</v>
      </c>
      <c r="H41" s="75">
        <v>42254</v>
      </c>
      <c r="I41" s="75">
        <v>42254</v>
      </c>
      <c r="J41" s="75">
        <v>42254</v>
      </c>
      <c r="K41" s="75">
        <v>42254</v>
      </c>
      <c r="L41" s="75">
        <v>42254</v>
      </c>
      <c r="M41" s="75">
        <v>42254</v>
      </c>
      <c r="N41" s="75">
        <v>42254</v>
      </c>
      <c r="O41" s="75">
        <v>42254</v>
      </c>
      <c r="P41" s="75">
        <v>42254</v>
      </c>
      <c r="Q41" s="75">
        <v>42254</v>
      </c>
      <c r="R41" s="75">
        <v>42254</v>
      </c>
      <c r="S41" s="75">
        <v>42254</v>
      </c>
      <c r="T41" s="76">
        <v>42254</v>
      </c>
    </row>
    <row r="42" spans="1:20" ht="75.75" thickBot="1">
      <c r="A42" s="84"/>
      <c r="B42" s="246" t="s">
        <v>26</v>
      </c>
      <c r="C42" s="246"/>
      <c r="D42" s="246"/>
      <c r="E42" s="77"/>
      <c r="F42" s="78"/>
      <c r="G42" s="78"/>
      <c r="H42" s="78"/>
      <c r="I42" s="78"/>
      <c r="J42" s="78"/>
      <c r="K42" s="78" t="s">
        <v>27</v>
      </c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phoneticPr fontId="40"/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5" sqref="C5:T5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68" t="s">
        <v>84</v>
      </c>
      <c r="B2" s="269"/>
      <c r="C2" s="270">
        <f>TestCaseList!E11</f>
        <v>0</v>
      </c>
      <c r="D2" s="271"/>
      <c r="E2" s="272"/>
      <c r="F2" s="273" t="s">
        <v>56</v>
      </c>
      <c r="G2" s="273"/>
      <c r="H2" s="273"/>
      <c r="I2" s="273"/>
      <c r="J2" s="273"/>
      <c r="K2" s="273"/>
      <c r="L2" s="274" t="str">
        <f>TestCaseList!$D$23</f>
        <v>getIssueDetail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3" ht="13.5" customHeight="1">
      <c r="A3" s="254" t="s">
        <v>85</v>
      </c>
      <c r="B3" s="255"/>
      <c r="C3" s="280" t="s">
        <v>248</v>
      </c>
      <c r="D3" s="281"/>
      <c r="E3" s="282"/>
      <c r="F3" s="258" t="s">
        <v>89</v>
      </c>
      <c r="G3" s="258"/>
      <c r="H3" s="258"/>
      <c r="I3" s="258"/>
      <c r="J3" s="258"/>
      <c r="K3" s="258"/>
      <c r="L3" s="278"/>
      <c r="M3" s="278"/>
      <c r="N3" s="278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56">
        <v>9</v>
      </c>
      <c r="D4" s="257"/>
      <c r="E4" s="43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-1.28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3" ht="13.5" customHeight="1">
      <c r="A5" s="254" t="s">
        <v>87</v>
      </c>
      <c r="B5" s="255"/>
      <c r="C5" s="262" t="s">
        <v>28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3" ht="13.5" customHeight="1" thickBot="1">
      <c r="A7" s="247">
        <f>COUNTIF(F40:HQ40,"P")</f>
        <v>2</v>
      </c>
      <c r="B7" s="248"/>
      <c r="C7" s="249">
        <f>COUNTIF(F40:HQ40,"F")</f>
        <v>0</v>
      </c>
      <c r="D7" s="250"/>
      <c r="E7" s="248"/>
      <c r="F7" s="249">
        <f>SUM(O7,- A7,- C7)</f>
        <v>0</v>
      </c>
      <c r="G7" s="250"/>
      <c r="H7" s="250"/>
      <c r="I7" s="250"/>
      <c r="J7" s="250"/>
      <c r="K7" s="251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52">
        <f>COUNTA(E9:HT9)</f>
        <v>2</v>
      </c>
      <c r="P7" s="250"/>
      <c r="Q7" s="250"/>
      <c r="R7" s="250"/>
      <c r="S7" s="250"/>
      <c r="T7" s="25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42"/>
      <c r="E19" s="242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43" t="s">
        <v>18</v>
      </c>
      <c r="C39" s="243"/>
      <c r="D39" s="243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44" t="s">
        <v>22</v>
      </c>
      <c r="C40" s="244"/>
      <c r="D40" s="244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45" t="s">
        <v>25</v>
      </c>
      <c r="C41" s="245"/>
      <c r="D41" s="245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46" t="s">
        <v>26</v>
      </c>
      <c r="C42" s="246"/>
      <c r="D42" s="246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68" t="s">
        <v>84</v>
      </c>
      <c r="B2" s="269"/>
      <c r="C2" s="270">
        <f>TestCaseList!E11</f>
        <v>0</v>
      </c>
      <c r="D2" s="271"/>
      <c r="E2" s="272"/>
      <c r="F2" s="273" t="s">
        <v>56</v>
      </c>
      <c r="G2" s="273"/>
      <c r="H2" s="273"/>
      <c r="I2" s="273"/>
      <c r="J2" s="273"/>
      <c r="K2" s="273"/>
      <c r="L2" s="274" t="str">
        <f>TestCaseList!$D$23</f>
        <v>getIssueDetail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3" ht="13.5" customHeight="1">
      <c r="A3" s="254" t="s">
        <v>85</v>
      </c>
      <c r="B3" s="255"/>
      <c r="C3" s="280" t="s">
        <v>248</v>
      </c>
      <c r="D3" s="281"/>
      <c r="E3" s="282"/>
      <c r="F3" s="258" t="s">
        <v>89</v>
      </c>
      <c r="G3" s="258"/>
      <c r="H3" s="258"/>
      <c r="I3" s="258"/>
      <c r="J3" s="258"/>
      <c r="K3" s="258"/>
      <c r="L3" s="278"/>
      <c r="M3" s="278"/>
      <c r="N3" s="278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56">
        <v>9</v>
      </c>
      <c r="D4" s="257"/>
      <c r="E4" s="43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-1.28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3" ht="13.5" customHeight="1">
      <c r="A5" s="254" t="s">
        <v>87</v>
      </c>
      <c r="B5" s="255"/>
      <c r="C5" s="262" t="s">
        <v>28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3" ht="13.5" customHeight="1" thickBot="1">
      <c r="A7" s="247">
        <f>COUNTIF(F40:HQ40,"P")</f>
        <v>2</v>
      </c>
      <c r="B7" s="248"/>
      <c r="C7" s="249">
        <f>COUNTIF(F40:HQ40,"F")</f>
        <v>0</v>
      </c>
      <c r="D7" s="250"/>
      <c r="E7" s="248"/>
      <c r="F7" s="249">
        <f>SUM(O7,- A7,- C7)</f>
        <v>0</v>
      </c>
      <c r="G7" s="250"/>
      <c r="H7" s="250"/>
      <c r="I7" s="250"/>
      <c r="J7" s="250"/>
      <c r="K7" s="251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52">
        <f>COUNTA(E9:HT9)</f>
        <v>2</v>
      </c>
      <c r="P7" s="250"/>
      <c r="Q7" s="250"/>
      <c r="R7" s="250"/>
      <c r="S7" s="250"/>
      <c r="T7" s="25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42"/>
      <c r="E19" s="242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43" t="s">
        <v>18</v>
      </c>
      <c r="C39" s="243"/>
      <c r="D39" s="243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44" t="s">
        <v>22</v>
      </c>
      <c r="C40" s="244"/>
      <c r="D40" s="244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45" t="s">
        <v>25</v>
      </c>
      <c r="C41" s="245"/>
      <c r="D41" s="245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46" t="s">
        <v>26</v>
      </c>
      <c r="C42" s="246"/>
      <c r="D42" s="246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68" t="s">
        <v>84</v>
      </c>
      <c r="B2" s="269"/>
      <c r="C2" s="270">
        <f>TestCaseList!E11</f>
        <v>0</v>
      </c>
      <c r="D2" s="271"/>
      <c r="E2" s="272"/>
      <c r="F2" s="273" t="s">
        <v>56</v>
      </c>
      <c r="G2" s="273"/>
      <c r="H2" s="273"/>
      <c r="I2" s="273"/>
      <c r="J2" s="273"/>
      <c r="K2" s="273"/>
      <c r="L2" s="274" t="str">
        <f>TestCaseList!$D$23</f>
        <v>getIssueDetail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3" ht="13.5" customHeight="1">
      <c r="A3" s="254" t="s">
        <v>85</v>
      </c>
      <c r="B3" s="255"/>
      <c r="C3" s="280" t="s">
        <v>248</v>
      </c>
      <c r="D3" s="281"/>
      <c r="E3" s="282"/>
      <c r="F3" s="258" t="s">
        <v>89</v>
      </c>
      <c r="G3" s="258"/>
      <c r="H3" s="258"/>
      <c r="I3" s="258"/>
      <c r="J3" s="258"/>
      <c r="K3" s="258"/>
      <c r="L3" s="278"/>
      <c r="M3" s="278"/>
      <c r="N3" s="278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56">
        <v>9</v>
      </c>
      <c r="D4" s="257"/>
      <c r="E4" s="43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-1.28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3" ht="13.5" customHeight="1">
      <c r="A5" s="254" t="s">
        <v>87</v>
      </c>
      <c r="B5" s="255"/>
      <c r="C5" s="262" t="s">
        <v>28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3" ht="13.5" customHeight="1" thickBot="1">
      <c r="A7" s="247">
        <f>COUNTIF(F40:HQ40,"P")</f>
        <v>2</v>
      </c>
      <c r="B7" s="248"/>
      <c r="C7" s="249">
        <f>COUNTIF(F40:HQ40,"F")</f>
        <v>0</v>
      </c>
      <c r="D7" s="250"/>
      <c r="E7" s="248"/>
      <c r="F7" s="249">
        <f>SUM(O7,- A7,- C7)</f>
        <v>0</v>
      </c>
      <c r="G7" s="250"/>
      <c r="H7" s="250"/>
      <c r="I7" s="250"/>
      <c r="J7" s="250"/>
      <c r="K7" s="251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52">
        <f>COUNTA(E9:HT9)</f>
        <v>2</v>
      </c>
      <c r="P7" s="250"/>
      <c r="Q7" s="250"/>
      <c r="R7" s="250"/>
      <c r="S7" s="250"/>
      <c r="T7" s="25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42"/>
      <c r="E19" s="242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43" t="s">
        <v>18</v>
      </c>
      <c r="C39" s="243"/>
      <c r="D39" s="243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44" t="s">
        <v>22</v>
      </c>
      <c r="C40" s="244"/>
      <c r="D40" s="244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45" t="s">
        <v>25</v>
      </c>
      <c r="C41" s="245"/>
      <c r="D41" s="245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46" t="s">
        <v>26</v>
      </c>
      <c r="C42" s="246"/>
      <c r="D42" s="246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68" t="s">
        <v>84</v>
      </c>
      <c r="B2" s="269"/>
      <c r="C2" s="270">
        <f>TestCaseList!E11</f>
        <v>0</v>
      </c>
      <c r="D2" s="271"/>
      <c r="E2" s="272"/>
      <c r="F2" s="273" t="s">
        <v>56</v>
      </c>
      <c r="G2" s="273"/>
      <c r="H2" s="273"/>
      <c r="I2" s="273"/>
      <c r="J2" s="273"/>
      <c r="K2" s="273"/>
      <c r="L2" s="274" t="str">
        <f>TestCaseList!$D$23</f>
        <v>getIssueDetail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3" ht="13.5" customHeight="1">
      <c r="A3" s="254" t="s">
        <v>85</v>
      </c>
      <c r="B3" s="255"/>
      <c r="C3" s="280" t="s">
        <v>248</v>
      </c>
      <c r="D3" s="281"/>
      <c r="E3" s="282"/>
      <c r="F3" s="258" t="s">
        <v>89</v>
      </c>
      <c r="G3" s="258"/>
      <c r="H3" s="258"/>
      <c r="I3" s="258"/>
      <c r="J3" s="258"/>
      <c r="K3" s="258"/>
      <c r="L3" s="278"/>
      <c r="M3" s="278"/>
      <c r="N3" s="278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56">
        <v>9</v>
      </c>
      <c r="D4" s="257"/>
      <c r="E4" s="43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-1.28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3" ht="13.5" customHeight="1">
      <c r="A5" s="254" t="s">
        <v>87</v>
      </c>
      <c r="B5" s="255"/>
      <c r="C5" s="262" t="s">
        <v>28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3" ht="13.5" customHeight="1" thickBot="1">
      <c r="A7" s="247">
        <f>COUNTIF(F40:HQ40,"P")</f>
        <v>2</v>
      </c>
      <c r="B7" s="248"/>
      <c r="C7" s="249">
        <f>COUNTIF(F40:HQ40,"F")</f>
        <v>0</v>
      </c>
      <c r="D7" s="250"/>
      <c r="E7" s="248"/>
      <c r="F7" s="249">
        <f>SUM(O7,- A7,- C7)</f>
        <v>0</v>
      </c>
      <c r="G7" s="250"/>
      <c r="H7" s="250"/>
      <c r="I7" s="250"/>
      <c r="J7" s="250"/>
      <c r="K7" s="251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52">
        <f>COUNTA(E9:HT9)</f>
        <v>2</v>
      </c>
      <c r="P7" s="250"/>
      <c r="Q7" s="250"/>
      <c r="R7" s="250"/>
      <c r="S7" s="250"/>
      <c r="T7" s="25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42"/>
      <c r="E19" s="242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43" t="s">
        <v>18</v>
      </c>
      <c r="C39" s="243"/>
      <c r="D39" s="243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44" t="s">
        <v>22</v>
      </c>
      <c r="C40" s="244"/>
      <c r="D40" s="244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45" t="s">
        <v>25</v>
      </c>
      <c r="C41" s="245"/>
      <c r="D41" s="245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46" t="s">
        <v>26</v>
      </c>
      <c r="C42" s="246"/>
      <c r="D42" s="246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68" t="s">
        <v>84</v>
      </c>
      <c r="B2" s="269"/>
      <c r="C2" s="270">
        <f>TestCaseList!E11</f>
        <v>0</v>
      </c>
      <c r="D2" s="271"/>
      <c r="E2" s="272"/>
      <c r="F2" s="273" t="s">
        <v>56</v>
      </c>
      <c r="G2" s="273"/>
      <c r="H2" s="273"/>
      <c r="I2" s="273"/>
      <c r="J2" s="273"/>
      <c r="K2" s="273"/>
      <c r="L2" s="274" t="str">
        <f>TestCaseList!$D$23</f>
        <v>getIssueDetail</v>
      </c>
      <c r="M2" s="275"/>
      <c r="N2" s="275"/>
      <c r="O2" s="275"/>
      <c r="P2" s="275"/>
      <c r="Q2" s="275"/>
      <c r="R2" s="275"/>
      <c r="S2" s="275"/>
      <c r="T2" s="276"/>
      <c r="V2" s="40"/>
    </row>
    <row r="3" spans="1:23" ht="13.5" customHeight="1">
      <c r="A3" s="254" t="s">
        <v>85</v>
      </c>
      <c r="B3" s="255"/>
      <c r="C3" s="280" t="s">
        <v>248</v>
      </c>
      <c r="D3" s="281"/>
      <c r="E3" s="282"/>
      <c r="F3" s="258" t="s">
        <v>89</v>
      </c>
      <c r="G3" s="258"/>
      <c r="H3" s="258"/>
      <c r="I3" s="258"/>
      <c r="J3" s="258"/>
      <c r="K3" s="258"/>
      <c r="L3" s="278"/>
      <c r="M3" s="278"/>
      <c r="N3" s="278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56">
        <v>9</v>
      </c>
      <c r="D4" s="257"/>
      <c r="E4" s="43"/>
      <c r="F4" s="258" t="s">
        <v>90</v>
      </c>
      <c r="G4" s="258"/>
      <c r="H4" s="258"/>
      <c r="I4" s="258"/>
      <c r="J4" s="258"/>
      <c r="K4" s="258"/>
      <c r="L4" s="259">
        <f xml:space="preserve"> IF(TestCaseList!E6&lt;&gt;"N/A",SUM(C4*TestCaseList!E6/1000,- O7),"N/A")</f>
        <v>-1.28</v>
      </c>
      <c r="M4" s="260"/>
      <c r="N4" s="260"/>
      <c r="O4" s="260"/>
      <c r="P4" s="260"/>
      <c r="Q4" s="260"/>
      <c r="R4" s="260"/>
      <c r="S4" s="260"/>
      <c r="T4" s="261"/>
      <c r="V4" s="40"/>
    </row>
    <row r="5" spans="1:23" ht="13.5" customHeight="1">
      <c r="A5" s="254" t="s">
        <v>87</v>
      </c>
      <c r="B5" s="255"/>
      <c r="C5" s="262" t="s">
        <v>28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91</v>
      </c>
      <c r="B6" s="264"/>
      <c r="C6" s="265" t="s">
        <v>92</v>
      </c>
      <c r="D6" s="265"/>
      <c r="E6" s="265"/>
      <c r="F6" s="265" t="s">
        <v>67</v>
      </c>
      <c r="G6" s="265"/>
      <c r="H6" s="265"/>
      <c r="I6" s="265"/>
      <c r="J6" s="265"/>
      <c r="K6" s="265"/>
      <c r="L6" s="266" t="s">
        <v>29</v>
      </c>
      <c r="M6" s="266"/>
      <c r="N6" s="266"/>
      <c r="O6" s="267" t="s">
        <v>93</v>
      </c>
      <c r="P6" s="267"/>
      <c r="Q6" s="267"/>
      <c r="R6" s="267"/>
      <c r="S6" s="267"/>
      <c r="T6" s="267"/>
      <c r="V6" s="40"/>
    </row>
    <row r="7" spans="1:23" ht="13.5" customHeight="1" thickBot="1">
      <c r="A7" s="247">
        <f>COUNTIF(F40:HQ40,"P")</f>
        <v>2</v>
      </c>
      <c r="B7" s="248"/>
      <c r="C7" s="249">
        <f>COUNTIF(F40:HQ40,"F")</f>
        <v>0</v>
      </c>
      <c r="D7" s="250"/>
      <c r="E7" s="248"/>
      <c r="F7" s="249">
        <f>SUM(O7,- A7,- C7)</f>
        <v>0</v>
      </c>
      <c r="G7" s="250"/>
      <c r="H7" s="250"/>
      <c r="I7" s="250"/>
      <c r="J7" s="250"/>
      <c r="K7" s="251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52">
        <f>COUNTA(E9:HT9)</f>
        <v>2</v>
      </c>
      <c r="P7" s="250"/>
      <c r="Q7" s="250"/>
      <c r="R7" s="250"/>
      <c r="S7" s="250"/>
      <c r="T7" s="253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156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177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42"/>
      <c r="E19" s="242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162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189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191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190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43" t="s">
        <v>18</v>
      </c>
      <c r="C39" s="243"/>
      <c r="D39" s="243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44" t="s">
        <v>22</v>
      </c>
      <c r="C40" s="244"/>
      <c r="D40" s="244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45" t="s">
        <v>25</v>
      </c>
      <c r="C41" s="245"/>
      <c r="D41" s="245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46" t="s">
        <v>26</v>
      </c>
      <c r="C42" s="246"/>
      <c r="D42" s="246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25</vt:i4>
      </vt:variant>
    </vt:vector>
  </HeadingPairs>
  <TitlesOfParts>
    <vt:vector size="51" baseType="lpstr">
      <vt:lpstr>Cover</vt:lpstr>
      <vt:lpstr>TestCaseList</vt:lpstr>
      <vt:lpstr>TestReport</vt:lpstr>
      <vt:lpstr>Template</vt:lpstr>
      <vt:lpstr>AD_Function22</vt:lpstr>
      <vt:lpstr>AD_Function21</vt:lpstr>
      <vt:lpstr>AD_Function20</vt:lpstr>
      <vt:lpstr>AD_Function19</vt:lpstr>
      <vt:lpstr>AD_Function18</vt:lpstr>
      <vt:lpstr>AD_Function17</vt:lpstr>
      <vt:lpstr>AD_Function16</vt:lpstr>
      <vt:lpstr>AD_Function15</vt:lpstr>
      <vt:lpstr>AD_Function14</vt:lpstr>
      <vt:lpstr>AD_Function13</vt:lpstr>
      <vt:lpstr>AD_Function12</vt:lpstr>
      <vt:lpstr>AD_Function11</vt:lpstr>
      <vt:lpstr>AD_Function10</vt:lpstr>
      <vt:lpstr>AD_Function9</vt:lpstr>
      <vt:lpstr>AD_Function8</vt:lpstr>
      <vt:lpstr>AD_Function7</vt:lpstr>
      <vt:lpstr>AD_Function6</vt:lpstr>
      <vt:lpstr>AD_Function5</vt:lpstr>
      <vt:lpstr>AD_Function4</vt:lpstr>
      <vt:lpstr>AD_Function3</vt:lpstr>
      <vt:lpstr>AD_Function2</vt:lpstr>
      <vt:lpstr>AD_Function1</vt:lpstr>
      <vt:lpstr>AD_Function1!Print_Area</vt:lpstr>
      <vt:lpstr>AD_Function10!Print_Area</vt:lpstr>
      <vt:lpstr>AD_Function11!Print_Area</vt:lpstr>
      <vt:lpstr>AD_Function12!Print_Area</vt:lpstr>
      <vt:lpstr>AD_Function13!Print_Area</vt:lpstr>
      <vt:lpstr>AD_Function14!Print_Area</vt:lpstr>
      <vt:lpstr>AD_Function15!Print_Area</vt:lpstr>
      <vt:lpstr>AD_Function16!Print_Area</vt:lpstr>
      <vt:lpstr>AD_Function17!Print_Area</vt:lpstr>
      <vt:lpstr>AD_Function18!Print_Area</vt:lpstr>
      <vt:lpstr>AD_Function19!Print_Area</vt:lpstr>
      <vt:lpstr>AD_Function2!Print_Area</vt:lpstr>
      <vt:lpstr>AD_Function20!Print_Area</vt:lpstr>
      <vt:lpstr>AD_Function21!Print_Area</vt:lpstr>
      <vt:lpstr>AD_Function22!Print_Area</vt:lpstr>
      <vt:lpstr>AD_Function3!Print_Area</vt:lpstr>
      <vt:lpstr>AD_Function4!Print_Area</vt:lpstr>
      <vt:lpstr>AD_Function5!Print_Area</vt:lpstr>
      <vt:lpstr>AD_Function6!Print_Area</vt:lpstr>
      <vt:lpstr>AD_Function7!Print_Area</vt:lpstr>
      <vt:lpstr>AD_Function8!Print_Area</vt:lpstr>
      <vt:lpstr>AD_Function9!Print_Area</vt:lpstr>
      <vt:lpstr>Template!Print_Area</vt:lpstr>
      <vt:lpstr>TestCaseList!Print_Area</vt:lpstr>
      <vt:lpstr>TestReport!Print_Area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Hoang Nguyen</cp:lastModifiedBy>
  <cp:lastPrinted>2012-08-10T10:31:13Z</cp:lastPrinted>
  <dcterms:created xsi:type="dcterms:W3CDTF">2007-10-09T09:39:48Z</dcterms:created>
  <dcterms:modified xsi:type="dcterms:W3CDTF">2015-12-01T16:08:06Z</dcterms:modified>
  <cp:category>Template</cp:category>
  <cp:contentStatus>20/8/2012</cp:contentStatus>
</cp:coreProperties>
</file>