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5580" yWindow="720" windowWidth="23280" windowHeight="15060" tabRatio="713" activeTab="2"/>
  </bookViews>
  <sheets>
    <sheet name="ガイドライン" sheetId="13" r:id="rId1"/>
    <sheet name="Cover" sheetId="4" r:id="rId2"/>
    <sheet name="TestCaseList" sheetId="5" r:id="rId3"/>
    <sheet name="TestReport" sheetId="6" r:id="rId4"/>
    <sheet name="Function1" sheetId="7" r:id="rId5"/>
    <sheet name="Function2" sheetId="16" r:id="rId6"/>
    <sheet name="Function3" sheetId="20" r:id="rId7"/>
    <sheet name="Template" sheetId="15" r:id="rId8"/>
  </sheets>
  <externalReferences>
    <externalReference r:id="rId9"/>
  </externalReferences>
  <definedNames>
    <definedName name="ACTION" localSheetId="5">#REF!</definedName>
    <definedName name="ACTION" localSheetId="6">#REF!</definedName>
    <definedName name="ACTION" localSheetId="7">#REF!</definedName>
    <definedName name="ACTION">#REF!</definedName>
    <definedName name="_xlnm.Print_Area" localSheetId="4">Function1!$A$1:$T$45</definedName>
    <definedName name="_xlnm.Print_Area" localSheetId="5">Function2!$A$1:$T$57</definedName>
    <definedName name="_xlnm.Print_Area" localSheetId="6">Function3!$A$1:$T$53</definedName>
    <definedName name="_xlnm.Print_Area" localSheetId="7">Template!$A$1:$T$53</definedName>
    <definedName name="_xlnm.Print_Area" localSheetId="2">TestCaseList!$A$1:$H$41</definedName>
    <definedName name="_xlnm.Print_Area" localSheetId="3">TestReport!$A$1:$I$41</definedName>
    <definedName name="_xlnm.Print_Area" localSheetId="0">ガイドライン!$A$1:$A$48</definedName>
    <definedName name="Z_2C0D9096_8D85_462A_A9B5_0B488ADB4269_.wvu.Cols" localSheetId="4" hidden="1">Function1!$E:$E</definedName>
    <definedName name="Z_2C0D9096_8D85_462A_A9B5_0B488ADB4269_.wvu.Cols" localSheetId="5" hidden="1">Function2!$E:$E</definedName>
    <definedName name="Z_2C0D9096_8D85_462A_A9B5_0B488ADB4269_.wvu.Cols" localSheetId="6" hidden="1">Function3!$E:$E</definedName>
    <definedName name="Z_2C0D9096_8D85_462A_A9B5_0B488ADB4269_.wvu.Cols" localSheetId="7" hidden="1">Template!$E:$E</definedName>
    <definedName name="Z_2C0D9096_8D85_462A_A9B5_0B488ADB4269_.wvu.PrintArea" localSheetId="3" hidden="1">TestReport!$A:$I</definedName>
    <definedName name="Z_6F1DCD5D_5DAC_4817_BF40_2B66F6F593E6_.wvu.Cols" localSheetId="4" hidden="1">Function1!$E:$E</definedName>
    <definedName name="Z_6F1DCD5D_5DAC_4817_BF40_2B66F6F593E6_.wvu.Cols" localSheetId="5" hidden="1">Function2!$E:$E</definedName>
    <definedName name="Z_6F1DCD5D_5DAC_4817_BF40_2B66F6F593E6_.wvu.Cols" localSheetId="6" hidden="1">Function3!$E:$E</definedName>
    <definedName name="Z_6F1DCD5D_5DAC_4817_BF40_2B66F6F593E6_.wvu.Cols" localSheetId="7" hidden="1">Template!$E:$E</definedName>
    <definedName name="Z_6F1DCD5D_5DAC_4817_BF40_2B66F6F593E6_.wvu.PrintArea" localSheetId="3" hidden="1">TestReport!$A:$I</definedName>
    <definedName name="Z_BE54E0AD_3725_4423_92D7_4F1C045BE1BC_.wvu.Cols" localSheetId="4" hidden="1">Function1!$E:$E</definedName>
    <definedName name="Z_BE54E0AD_3725_4423_92D7_4F1C045BE1BC_.wvu.Cols" localSheetId="5" hidden="1">Function2!$E:$E</definedName>
    <definedName name="Z_BE54E0AD_3725_4423_92D7_4F1C045BE1BC_.wvu.Cols" localSheetId="6" hidden="1">Function3!$E:$E</definedName>
    <definedName name="Z_BE54E0AD_3725_4423_92D7_4F1C045BE1BC_.wvu.Cols" localSheetId="7" hidden="1">Template!$E:$E</definedName>
    <definedName name="Z_BE54E0AD_3725_4423_92D7_4F1C045BE1BC_.wvu.PrintArea" localSheetId="3" hidden="1">TestReport!$A:$I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L2" i="7"/>
  <c r="E4" i="5"/>
  <c r="E5" i="5"/>
  <c r="L2" i="20"/>
  <c r="C14" i="6"/>
  <c r="O7" i="20"/>
  <c r="N7" i="20"/>
  <c r="M7" i="20"/>
  <c r="L7" i="20"/>
  <c r="A7" i="20"/>
  <c r="C7" i="20"/>
  <c r="F7" i="20"/>
  <c r="L4" i="20"/>
  <c r="C2" i="20"/>
  <c r="O7" i="16"/>
  <c r="I13" i="6"/>
  <c r="K13" i="6"/>
  <c r="L13" i="6"/>
  <c r="M13" i="6"/>
  <c r="N13" i="6"/>
  <c r="N7" i="16"/>
  <c r="H13" i="6"/>
  <c r="M7" i="16"/>
  <c r="G13" i="6"/>
  <c r="L7" i="16"/>
  <c r="F13" i="6"/>
  <c r="A7" i="16"/>
  <c r="C7" i="16"/>
  <c r="F7" i="16"/>
  <c r="E13" i="6"/>
  <c r="D13" i="6"/>
  <c r="C13" i="6"/>
  <c r="L2" i="16"/>
  <c r="L4" i="16"/>
  <c r="C2" i="1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C12" i="6"/>
  <c r="I14" i="6"/>
  <c r="H14" i="6"/>
  <c r="G14" i="6"/>
  <c r="F14" i="6"/>
  <c r="E14" i="6"/>
  <c r="H12" i="6"/>
  <c r="H17" i="6"/>
  <c r="O7" i="7"/>
  <c r="I12" i="6"/>
  <c r="G12" i="6"/>
  <c r="G17" i="6"/>
  <c r="F12" i="6"/>
  <c r="F17" i="6"/>
  <c r="C17" i="6"/>
  <c r="B4" i="6"/>
  <c r="B5" i="6"/>
  <c r="B6" i="6"/>
  <c r="D12" i="6"/>
  <c r="F7" i="7"/>
  <c r="E12" i="6"/>
  <c r="E17" i="6"/>
  <c r="D17" i="6"/>
  <c r="L4" i="7"/>
  <c r="I17" i="6"/>
  <c r="D22" i="6"/>
  <c r="D23" i="6"/>
  <c r="D20" i="6"/>
  <c r="D19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<sst xmlns="http://schemas.openxmlformats.org/spreadsheetml/2006/main" count="452" uniqueCount="210">
  <si>
    <t>&lt;Date when this test report is created&gt;</t>
  </si>
  <si>
    <t>*A,D,M</t>
  </si>
  <si>
    <t>No</t>
  </si>
  <si>
    <t>Function2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</si>
  <si>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</si>
  <si>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</si>
  <si>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</si>
  <si>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</si>
  <si>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</si>
  <si>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</si>
  <si>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</si>
  <si>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</si>
  <si>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</si>
  <si>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</si>
  <si>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</si>
  <si>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</si>
  <si>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</si>
  <si>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</si>
  <si>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</si>
  <si>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</si>
  <si>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</si>
  <si>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</si>
  <si>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</si>
  <si>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</si>
  <si>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</si>
  <si>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</si>
  <si>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</si>
  <si>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</si>
  <si>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</si>
  <si>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</si>
  <si>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</si>
  <si>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</si>
  <si>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</si>
  <si>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</si>
  <si>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</si>
  <si>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</si>
  <si>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</si>
  <si>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</si>
  <si>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</si>
  <si>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</si>
  <si>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</si>
  <si>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</si>
  <si>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</si>
  <si>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</si>
  <si>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</si>
  <si>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</si>
  <si>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</si>
  <si>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</si>
  <si>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</si>
  <si>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</si>
  <si>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</si>
  <si>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</si>
  <si>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</si>
  <si>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</si>
  <si>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</si>
  <si>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</si>
  <si>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</si>
  <si>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</si>
  <si>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</si>
  <si>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</si>
  <si>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</si>
  <si>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</si>
  <si>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</si>
  <si>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</si>
  <si>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</si>
  <si>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</si>
  <si>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</si>
  <si>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</si>
  <si>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</si>
  <si>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</si>
  <si>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</si>
  <si>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</si>
  <si>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</si>
  <si>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</si>
  <si>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</si>
  <si>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</si>
  <si>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</si>
  <si>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</si>
  <si>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</si>
  <si>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</si>
  <si>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</si>
  <si>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</si>
  <si>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</si>
  <si>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</si>
  <si>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</si>
  <si>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</si>
  <si>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</si>
  <si>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</si>
  <si>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</si>
  <si>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</si>
  <si>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</si>
  <si>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</si>
  <si>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</si>
  <si>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</si>
  <si>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</si>
  <si>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</si>
  <si>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</si>
  <si>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</si>
  <si>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</si>
  <si>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</si>
  <si>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</si>
  <si>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</si>
  <si>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</si>
  <si>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</si>
  <si>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</si>
  <si>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</si>
  <si>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</si>
  <si>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</si>
  <si>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</si>
  <si>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</si>
  <si>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</si>
  <si>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</si>
  <si>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</si>
  <si>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</si>
  <si>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</si>
  <si>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</si>
  <si>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</si>
  <si>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</si>
  <si>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</si>
  <si>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</si>
  <si>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</si>
  <si>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</si>
  <si>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</si>
  <si>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</si>
  <si>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</si>
  <si>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</si>
  <si>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</si>
  <si>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</si>
  <si>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</si>
  <si>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</si>
  <si>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</si>
  <si>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</si>
  <si>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</si>
  <si>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</si>
  <si>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</si>
  <si>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</si>
  <si>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</si>
  <si>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</si>
  <si>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</si>
  <si>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</si>
  <si>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</si>
  <si>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</si>
  <si>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</si>
  <si>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null</t>
    <phoneticPr fontId="34" type="noConversion"/>
  </si>
  <si>
    <t>Function</t>
    <phoneticPr fontId="0" type="noConversion"/>
  </si>
  <si>
    <t>Input 2</t>
    <phoneticPr fontId="40"/>
  </si>
  <si>
    <t>null</t>
    <phoneticPr fontId="40"/>
  </si>
  <si>
    <t>Null input passed to checkHorizontalRect(Rect, Rect)</t>
  </si>
  <si>
    <t>rect(0,0,0,0)</t>
    <phoneticPr fontId="40"/>
  </si>
  <si>
    <t>rect(1,1,2,2)</t>
    <phoneticPr fontId="40"/>
  </si>
  <si>
    <t>Return a rect that is merged from the 2 inputs if they are intersect, or return null</t>
    <phoneticPr fontId="40"/>
  </si>
  <si>
    <t>Reverse the order of elements in list</t>
    <phoneticPr fontId="34" type="noConversion"/>
  </si>
  <si>
    <t>rect(0,1,1,1)</t>
    <phoneticPr fontId="40"/>
  </si>
  <si>
    <t>rect(0,0,2,2)</t>
    <phoneticPr fontId="40"/>
  </si>
  <si>
    <t>rect(0,0,2,1)</t>
    <phoneticPr fontId="40"/>
  </si>
  <si>
    <t>rect(0,0,3,3)</t>
    <phoneticPr fontId="40"/>
  </si>
  <si>
    <t>rect(1,2,1,1)</t>
    <phoneticPr fontId="40"/>
  </si>
  <si>
    <t>UTCID04</t>
    <phoneticPr fontId="40"/>
  </si>
  <si>
    <t>UTCID05</t>
    <phoneticPr fontId="40"/>
  </si>
  <si>
    <t>UTCID06</t>
    <phoneticPr fontId="40"/>
  </si>
  <si>
    <t>rect(0,0,2,1)</t>
    <phoneticPr fontId="40"/>
  </si>
  <si>
    <t>rect(1,1,2,3)</t>
    <phoneticPr fontId="40"/>
  </si>
  <si>
    <t>rect(1,2,3,4)</t>
    <phoneticPr fontId="40"/>
  </si>
  <si>
    <t>rect(1,1,4,4)</t>
    <phoneticPr fontId="40"/>
  </si>
  <si>
    <t>UTCID01</t>
    <phoneticPr fontId="40"/>
  </si>
  <si>
    <t>UTCID07</t>
    <phoneticPr fontId="40"/>
  </si>
  <si>
    <t>UTCID08</t>
    <phoneticPr fontId="40"/>
  </si>
  <si>
    <t>KW</t>
  </si>
  <si>
    <t>Kary Well</t>
  </si>
  <si>
    <t>Le Van Quy Hoang</t>
  </si>
  <si>
    <t>KW_UT_HoangLVQ_ver1.0</t>
  </si>
  <si>
    <t>Create UT test case for functions of Socket Server</t>
  </si>
  <si>
    <t>getDataForStore(storeID)</t>
  </si>
  <si>
    <t>getDataForShipper(shipperID)</t>
  </si>
  <si>
    <t>reply(receiver, msg, eventName, callback)</t>
  </si>
  <si>
    <t>forward(sender, receiver, msg, eventName, callback)</t>
  </si>
  <si>
    <t>receiverSocket(receiver)</t>
  </si>
  <si>
    <t>addToRoom(socket, roomID)</t>
  </si>
  <si>
    <t>leaveRoom(socket, roomID)</t>
  </si>
  <si>
    <t>getShipperBySocketID(socketID)</t>
  </si>
  <si>
    <t>getOrderIDsOfShipper(shipperID)</t>
  </si>
  <si>
    <t>getOrdersOfShipper(shipperID)</t>
  </si>
  <si>
    <t xml:space="preserve">getOneShipper(shipperID) </t>
  </si>
  <si>
    <t xml:space="preserve">findSocketIdByShipperId(shipperID) </t>
  </si>
  <si>
    <t>getOneStore(storeID)</t>
  </si>
  <si>
    <t>getNumberPendingShippersOfStore(storeID)</t>
  </si>
  <si>
    <t>SK_01</t>
  </si>
  <si>
    <t>SK_02</t>
  </si>
  <si>
    <t>SK_03</t>
  </si>
  <si>
    <t>SK_04</t>
  </si>
  <si>
    <t>SK_05</t>
  </si>
  <si>
    <t>SK_06</t>
  </si>
  <si>
    <t>SK_07</t>
  </si>
  <si>
    <t>SK_08</t>
  </si>
  <si>
    <t>SK_09</t>
  </si>
  <si>
    <t>SK_10</t>
  </si>
  <si>
    <t>SK_11</t>
  </si>
  <si>
    <t>SK_12</t>
  </si>
  <si>
    <t>SK_13</t>
  </si>
  <si>
    <t>SK_14</t>
  </si>
  <si>
    <t>"admin"</t>
  </si>
  <si>
    <t>receiver :</t>
  </si>
  <si>
    <t>receiver:</t>
  </si>
  <si>
    <t>receiver.room</t>
  </si>
  <si>
    <t>receiver.room:</t>
  </si>
  <si>
    <t>"SP000001</t>
  </si>
  <si>
    <t>null</t>
  </si>
  <si>
    <t>""</t>
  </si>
  <si>
    <t>receiver.clientID:</t>
  </si>
  <si>
    <t>"ST000001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</si>
</sst>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279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49" fontId="31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30" borderId="44" xfId="39" applyFont="1" applyFill="1" applyBorder="1" applyAlignment="1">
      <alignment wrapText="1" readingOrder="1"/>
    </xf>
    <xf numFmtId="0" fontId="35" fillId="30" borderId="45" xfId="39" applyFont="1" applyFill="1" applyBorder="1" applyAlignment="1">
      <alignment wrapText="1" readingOrder="1"/>
    </xf>
    <xf numFmtId="0" fontId="35" fillId="30" borderId="48" xfId="39" applyFont="1" applyFill="1" applyBorder="1" applyAlignment="1">
      <alignment horizontal="left" wrapText="1" readingOrder="1"/>
    </xf>
    <xf numFmtId="0" fontId="35" fillId="29" borderId="0" xfId="41" applyFont="1" applyFill="1" applyBorder="1" applyAlignment="1">
      <alignment horizontal="right" readingOrder="1"/>
    </xf>
    <xf numFmtId="49" fontId="13" fillId="24" borderId="15" xfId="34" applyNumberFormat="1" applyFill="1" applyBorder="1"/>
    <xf numFmtId="0" fontId="0" fillId="0" borderId="0" xfId="0">
      <alignment vertical="center"/>
    </xf>
    <xf numFmtId="0" fontId="13" fillId="0" borderId="0" xfId="34" applyAlignment="1">
      <alignment vertical="center"/>
    </xf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35" fillId="30" borderId="81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5" fillId="30" borderId="67" xfId="39" applyNumberFormat="1" applyFont="1" applyFill="1" applyBorder="1" applyAlignment="1">
      <alignment horizontal="center" wrapText="1" readingOrder="1"/>
    </xf>
    <xf numFmtId="0" fontId="35" fillId="30" borderId="44" xfId="39" applyFont="1" applyFill="1" applyBorder="1" applyAlignment="1">
      <alignment horizontal="left" wrapText="1" readingOrder="1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3" xfId="40" applyFont="1" applyFill="1" applyBorder="1" applyAlignment="1">
      <alignment horizontal="left" wrapText="1"/>
    </xf>
    <xf numFmtId="0" fontId="35" fillId="30" borderId="64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52" xfId="41" applyFont="1" applyFill="1" applyBorder="1" applyAlignment="1">
      <alignment horizontal="left" readingOrder="1"/>
    </xf>
    <xf numFmtId="0" fontId="35" fillId="30" borderId="69" xfId="39" applyFont="1" applyFill="1" applyBorder="1" applyAlignment="1">
      <alignment horizontal="left" wrapText="1" readingOrder="1"/>
    </xf>
    <xf numFmtId="0" fontId="35" fillId="30" borderId="70" xfId="39" applyFont="1" applyFill="1" applyBorder="1" applyAlignment="1">
      <alignment horizontal="left" wrapText="1" readingOrder="1"/>
    </xf>
    <xf numFmtId="0" fontId="35" fillId="29" borderId="0" xfId="41" applyFont="1" applyFill="1" applyBorder="1" applyAlignment="1">
      <alignment horizontal="right" readingOrder="1"/>
    </xf>
    <xf numFmtId="0" fontId="36" fillId="24" borderId="82" xfId="42" applyFont="1" applyFill="1" applyBorder="1" applyAlignment="1">
      <alignment horizontal="center" vertical="center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5" fillId="30" borderId="72" xfId="39" applyFont="1" applyFill="1" applyBorder="1" applyAlignment="1">
      <alignment horizontal="left" wrapText="1" readingOrder="1"/>
    </xf>
    <xf numFmtId="0" fontId="35" fillId="30" borderId="73" xfId="39" applyFont="1" applyFill="1" applyBorder="1" applyAlignment="1">
      <alignment horizontal="left" wrapText="1" readingOrder="1"/>
    </xf>
    <xf numFmtId="0" fontId="36" fillId="24" borderId="48" xfId="42" applyFont="1" applyFill="1" applyBorder="1" applyAlignment="1">
      <alignment horizontal="center" vertical="center" wrapText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72" xfId="42" applyFont="1" applyFill="1" applyBorder="1" applyAlignment="1">
      <alignment horizontal="center" vertical="center" wrapText="1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left" wrapText="1" readingOrder="1"/>
    </xf>
    <xf numFmtId="0" fontId="35" fillId="30" borderId="66" xfId="39" applyFont="1" applyFill="1" applyBorder="1" applyAlignment="1">
      <alignment horizontal="left" wrapText="1" readingOrder="1"/>
    </xf>
    <xf numFmtId="0" fontId="35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5" fillId="29" borderId="33" xfId="41" applyFont="1" applyFill="1" applyBorder="1" applyAlignment="1">
      <alignment horizontal="left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30" borderId="10" xfId="39" applyFont="1" applyFill="1" applyBorder="1" applyAlignment="1">
      <alignment horizontal="center" wrapText="1" readingOrder="1"/>
    </xf>
    <xf numFmtId="49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8"/>
          <c:y val="0.265625506640447"/>
          <c:w val="0.39795918367347"/>
          <c:h val="0.6093761622927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66-4F24-8AC0-3C391CEA27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66-4F24-8AC0-3C391CEA27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6-4F24-8AC0-3C391CEA27F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866-4F24-8AC0-3C391CEA27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866-4F24-8AC0-3C391CEA27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TestReport!$F$16:$H$16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866-4F24-8AC0-3C391CEA27F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66-4F24-8AC0-3C391CEA27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866-4F24-8AC0-3C391CEA27F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7866-4F24-8AC0-3C391CEA27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866-4F24-8AC0-3C391CEA27F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66-4F24-8AC0-3C391CEA27F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66-4F24-8AC0-3C391CEA27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66-4F24-8AC0-3C391CEA27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7866-4F24-8AC0-3C391CEA27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"/>
          <c:y val="0.394532070209974"/>
          <c:w val="0.0841836734693875"/>
          <c:h val="0.3164066601049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"/>
          <c:y val="0.05002418004836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5"/>
          <c:h val="0.59683909654284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E79-403E-AAC1-1FAA2F1C917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E79-403E-AAC1-1FAA2F1C917C}"/>
              </c:ext>
            </c:extLst>
          </c:dPt>
          <c:dLbls>
            <c:dLbl>
              <c:idx val="1"/>
              <c:layout>
                <c:manualLayout>
                  <c:x val="0.00887806481495316"/>
                  <c:y val="0.02690102713538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E79-403E-AAC1-1FAA2F1C917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12.0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79-403E-AAC1-1FAA2F1C917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E79-403E-AAC1-1FAA2F1C917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0E79-403E-AAC1-1FAA2F1C91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TestReport!$C$16:$E$16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E79-403E-AAC1-1FAA2F1C917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E79-403E-AAC1-1FAA2F1C91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E79-403E-AAC1-1FAA2F1C917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0E79-403E-AAC1-1FAA2F1C91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E79-403E-AAC1-1FAA2F1C917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E79-403E-AAC1-1FAA2F1C917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E79-403E-AAC1-1FAA2F1C917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E79-403E-AAC1-1FAA2F1C91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12.0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0E79-403E-AAC1-1FAA2F1C91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9"/>
          <c:y val="0.386242585818505"/>
          <c:w val="0.190582959641255"/>
          <c:h val="0.3003956718848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26</xdr:row>
      <xdr:rowOff>101600</xdr:rowOff>
    </xdr:from>
    <xdr:to>
      <xdr:col>9</xdr:col>
      <xdr:colOff>162560</xdr:colOff>
      <xdr:row>41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26</xdr:row>
      <xdr:rowOff>100330</xdr:rowOff>
    </xdr:from>
    <xdr:to>
      <xdr:col>3</xdr:col>
      <xdr:colOff>299085</xdr:colOff>
      <xdr:row>41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NhungBH)AKP_UnitTest_ver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unction3"/>
      <sheetName val="TestCaseLis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5" workbookViewId="0">
      <selection activeCell="A25" sqref="A25"/>
    </sheetView>
  </sheetViews>
  <sheetFormatPr baseColWidth="10" defaultColWidth="8.83203125" defaultRowHeight="14" x14ac:dyDescent="0"/>
  <cols>
    <col min="1" max="1" width="119.33203125" style="62" customWidth="1"/>
    <col min="2" max="16384" width="8.83203125" style="62"/>
  </cols>
  <sheetData>
    <row r="1" spans="1:1" s="58" customFormat="1" ht="23">
      <c r="A1" s="57" t="s">
        <v>45</v>
      </c>
    </row>
    <row r="2" spans="1:1" s="58" customFormat="1" ht="23">
      <c r="A2" s="57"/>
    </row>
    <row r="3" spans="1:1" s="60" customFormat="1" ht="18">
      <c r="A3" s="59" t="s">
        <v>58</v>
      </c>
    </row>
    <row r="4" spans="1:1" ht="15" customHeight="1">
      <c r="A4" s="61" t="s">
        <v>44</v>
      </c>
    </row>
    <row r="5" spans="1:1" ht="15" customHeight="1">
      <c r="A5" s="61" t="s">
        <v>60</v>
      </c>
    </row>
    <row r="6" spans="1:1" ht="39">
      <c r="A6" s="63" t="s">
        <v>75</v>
      </c>
    </row>
    <row r="7" spans="1:1" ht="29.25" customHeight="1">
      <c r="A7" s="63" t="s">
        <v>78</v>
      </c>
    </row>
    <row r="8" spans="1:1" ht="30" customHeight="1">
      <c r="A8" s="64" t="s">
        <v>62</v>
      </c>
    </row>
    <row r="9" spans="1:1" s="66" customFormat="1" ht="16.5" customHeight="1">
      <c r="A9" s="65" t="s">
        <v>76</v>
      </c>
    </row>
    <row r="10" spans="1:1" ht="16.5" customHeight="1">
      <c r="A10" s="67"/>
    </row>
    <row r="11" spans="1:1" s="60" customFormat="1" ht="18">
      <c r="A11" s="59" t="s">
        <v>79</v>
      </c>
    </row>
    <row r="12" spans="1:1" s="69" customFormat="1" ht="15">
      <c r="A12" s="68" t="s">
        <v>80</v>
      </c>
    </row>
    <row r="13" spans="1:1" ht="26">
      <c r="A13" s="61" t="s">
        <v>63</v>
      </c>
    </row>
    <row r="14" spans="1:1">
      <c r="A14" s="61" t="s">
        <v>64</v>
      </c>
    </row>
    <row r="15" spans="1:1">
      <c r="A15" s="63" t="s">
        <v>65</v>
      </c>
    </row>
    <row r="16" spans="1:1">
      <c r="A16" s="67"/>
    </row>
    <row r="17" spans="1:4" s="69" customFormat="1" ht="15">
      <c r="A17" s="68" t="s">
        <v>46</v>
      </c>
    </row>
    <row r="18" spans="1:4">
      <c r="A18" s="61" t="s">
        <v>47</v>
      </c>
      <c r="B18" s="67"/>
    </row>
    <row r="19" spans="1:4">
      <c r="A19" s="68" t="s">
        <v>66</v>
      </c>
    </row>
    <row r="20" spans="1:4">
      <c r="A20" s="61" t="s">
        <v>48</v>
      </c>
      <c r="B20" s="67"/>
    </row>
    <row r="21" spans="1:4" ht="26">
      <c r="A21" s="63" t="s">
        <v>49</v>
      </c>
    </row>
    <row r="22" spans="1:4">
      <c r="A22" s="61" t="s">
        <v>50</v>
      </c>
      <c r="B22" s="70"/>
    </row>
    <row r="23" spans="1:4">
      <c r="A23" s="61" t="s">
        <v>81</v>
      </c>
      <c r="B23" s="67"/>
    </row>
    <row r="24" spans="1:4">
      <c r="A24" s="61" t="s">
        <v>82</v>
      </c>
      <c r="B24" s="67"/>
    </row>
    <row r="25" spans="1:4">
      <c r="A25" s="61" t="s">
        <v>83</v>
      </c>
      <c r="B25" s="67"/>
      <c r="C25" s="67" t="s">
        <v>31</v>
      </c>
      <c r="D25" s="67" t="s">
        <v>31</v>
      </c>
    </row>
    <row r="26" spans="1:4">
      <c r="A26" s="61" t="s">
        <v>32</v>
      </c>
    </row>
    <row r="27" spans="1:4">
      <c r="A27" s="61" t="s">
        <v>59</v>
      </c>
      <c r="B27" s="67"/>
    </row>
    <row r="28" spans="1:4">
      <c r="A28" s="61" t="s">
        <v>84</v>
      </c>
    </row>
    <row r="29" spans="1:4">
      <c r="A29" s="61" t="s">
        <v>85</v>
      </c>
    </row>
    <row r="30" spans="1:4">
      <c r="A30" s="61" t="s">
        <v>86</v>
      </c>
      <c r="B30" s="67"/>
      <c r="C30" s="67" t="s">
        <v>31</v>
      </c>
    </row>
    <row r="31" spans="1:4">
      <c r="A31" s="68" t="s">
        <v>67</v>
      </c>
    </row>
    <row r="32" spans="1:4" ht="30" customHeight="1">
      <c r="A32" s="63" t="s">
        <v>51</v>
      </c>
    </row>
    <row r="33" spans="1:2">
      <c r="A33" s="61" t="s">
        <v>33</v>
      </c>
    </row>
    <row r="34" spans="1:2">
      <c r="A34" s="61" t="s">
        <v>52</v>
      </c>
    </row>
    <row r="35" spans="1:2">
      <c r="A35" s="61" t="s">
        <v>53</v>
      </c>
      <c r="B35" s="67"/>
    </row>
    <row r="36" spans="1:2">
      <c r="A36" s="61" t="s">
        <v>54</v>
      </c>
      <c r="B36" s="67"/>
    </row>
    <row r="37" spans="1:2">
      <c r="A37" s="68" t="s">
        <v>68</v>
      </c>
    </row>
    <row r="38" spans="1:2">
      <c r="A38" s="61" t="s">
        <v>55</v>
      </c>
    </row>
    <row r="39" spans="1:2" ht="39">
      <c r="A39" s="64" t="s">
        <v>61</v>
      </c>
      <c r="B39" s="67"/>
    </row>
    <row r="40" spans="1:2">
      <c r="A40" s="64"/>
      <c r="B40" s="67"/>
    </row>
    <row r="41" spans="1:2" s="69" customFormat="1" ht="15">
      <c r="A41" s="68" t="s">
        <v>87</v>
      </c>
    </row>
    <row r="42" spans="1:2">
      <c r="A42" s="61" t="s">
        <v>69</v>
      </c>
    </row>
    <row r="43" spans="1:2">
      <c r="A43" s="61" t="s">
        <v>70</v>
      </c>
    </row>
    <row r="44" spans="1:2">
      <c r="A44" s="61" t="s">
        <v>71</v>
      </c>
    </row>
    <row r="45" spans="1:2">
      <c r="A45" s="61" t="s">
        <v>72</v>
      </c>
    </row>
    <row r="46" spans="1:2">
      <c r="A46" s="61" t="s">
        <v>73</v>
      </c>
    </row>
    <row r="47" spans="1:2">
      <c r="A47" s="61" t="s">
        <v>74</v>
      </c>
    </row>
    <row r="48" spans="1:2">
      <c r="A48" s="67" t="s">
        <v>34</v>
      </c>
    </row>
    <row r="49" spans="1:1">
      <c r="A49" s="67"/>
    </row>
  </sheetData>
  <phoneticPr fontId="40"/>
  <pageMargins left="0.75" right="0.75" top="0.7" bottom="0.65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E13" sqref="E13"/>
    </sheetView>
  </sheetViews>
  <sheetFormatPr baseColWidth="10" defaultColWidth="8.83203125" defaultRowHeight="13" x14ac:dyDescent="0"/>
  <cols>
    <col min="1" max="1" width="21.33203125" style="158" customWidth="1"/>
    <col min="2" max="2" width="10" style="148" customWidth="1"/>
    <col min="3" max="3" width="14.33203125" style="148" customWidth="1"/>
    <col min="4" max="4" width="8" style="148" customWidth="1"/>
    <col min="5" max="5" width="38" style="148" customWidth="1"/>
    <col min="6" max="6" width="48.1640625" style="148" customWidth="1"/>
    <col min="7" max="16384" width="8.83203125" style="148"/>
  </cols>
  <sheetData>
    <row r="2" spans="1:6" s="145" customFormat="1" ht="75.75" customHeight="1">
      <c r="A2" s="144"/>
      <c r="B2" s="204" t="s">
        <v>101</v>
      </c>
      <c r="C2" s="204"/>
      <c r="D2" s="204"/>
      <c r="E2" s="204"/>
      <c r="F2" s="204"/>
    </row>
    <row r="3" spans="1:6">
      <c r="A3" s="146"/>
      <c r="B3" s="147"/>
      <c r="E3" s="149"/>
    </row>
    <row r="4" spans="1:6" ht="14.25" customHeight="1">
      <c r="A4" s="165" t="s">
        <v>90</v>
      </c>
      <c r="B4" s="205" t="s">
        <v>168</v>
      </c>
      <c r="C4" s="205"/>
      <c r="D4" s="205"/>
      <c r="E4" s="165" t="s">
        <v>89</v>
      </c>
      <c r="F4" s="180" t="s">
        <v>169</v>
      </c>
    </row>
    <row r="5" spans="1:6" ht="14.25" customHeight="1">
      <c r="A5" s="165" t="s">
        <v>91</v>
      </c>
      <c r="B5" s="205" t="s">
        <v>167</v>
      </c>
      <c r="C5" s="205"/>
      <c r="D5" s="205"/>
      <c r="E5" s="165" t="s">
        <v>92</v>
      </c>
      <c r="F5" s="180" t="s">
        <v>169</v>
      </c>
    </row>
    <row r="6" spans="1:6" ht="15.75" customHeight="1">
      <c r="A6" s="206" t="s">
        <v>93</v>
      </c>
      <c r="B6" s="207" t="s">
        <v>170</v>
      </c>
      <c r="C6" s="207"/>
      <c r="D6" s="207"/>
      <c r="E6" s="165" t="s">
        <v>94</v>
      </c>
      <c r="F6" s="191">
        <v>42339</v>
      </c>
    </row>
    <row r="7" spans="1:6" ht="13.5" customHeight="1">
      <c r="A7" s="206"/>
      <c r="B7" s="207"/>
      <c r="C7" s="207"/>
      <c r="D7" s="207"/>
      <c r="E7" s="165" t="s">
        <v>95</v>
      </c>
      <c r="F7" s="181" t="s">
        <v>125</v>
      </c>
    </row>
    <row r="8" spans="1:6">
      <c r="A8" s="150"/>
      <c r="B8" s="151"/>
      <c r="C8" s="152"/>
      <c r="D8" s="152"/>
      <c r="E8" s="153"/>
      <c r="F8" s="154"/>
    </row>
    <row r="9" spans="1:6">
      <c r="A9" s="148"/>
      <c r="B9" s="155"/>
      <c r="C9" s="155"/>
      <c r="D9" s="155"/>
      <c r="E9" s="155"/>
    </row>
    <row r="10" spans="1:6">
      <c r="A10" s="166" t="s">
        <v>96</v>
      </c>
      <c r="B10" s="167"/>
      <c r="C10" s="167"/>
      <c r="D10" s="167"/>
      <c r="E10" s="167"/>
      <c r="F10" s="167"/>
    </row>
    <row r="11" spans="1:6" s="156" customFormat="1">
      <c r="A11" s="168" t="s">
        <v>97</v>
      </c>
      <c r="B11" s="169" t="s">
        <v>95</v>
      </c>
      <c r="C11" s="169" t="s">
        <v>98</v>
      </c>
      <c r="D11" s="169" t="s">
        <v>1</v>
      </c>
      <c r="E11" s="169" t="s">
        <v>99</v>
      </c>
      <c r="F11" s="170" t="s">
        <v>100</v>
      </c>
    </row>
    <row r="12" spans="1:6" s="157" customFormat="1" ht="26.25" customHeight="1">
      <c r="A12" s="192">
        <v>42339</v>
      </c>
      <c r="B12" s="182" t="s">
        <v>126</v>
      </c>
      <c r="C12" s="183" t="s">
        <v>128</v>
      </c>
      <c r="D12" s="183" t="s">
        <v>127</v>
      </c>
      <c r="E12" s="193" t="s">
        <v>171</v>
      </c>
      <c r="F12" s="190"/>
    </row>
    <row r="13" spans="1:6" s="157" customFormat="1" ht="21.75" customHeight="1">
      <c r="A13" s="184"/>
      <c r="B13" s="182"/>
      <c r="C13" s="183"/>
      <c r="D13" s="183"/>
      <c r="E13" s="183"/>
      <c r="F13" s="185"/>
    </row>
    <row r="14" spans="1:6" s="157" customFormat="1" ht="19.5" customHeight="1">
      <c r="A14" s="184"/>
      <c r="B14" s="182"/>
      <c r="C14" s="183"/>
      <c r="D14" s="183"/>
      <c r="E14" s="183"/>
      <c r="F14" s="185"/>
    </row>
    <row r="15" spans="1:6" s="157" customFormat="1" ht="21.75" customHeight="1">
      <c r="A15" s="184"/>
      <c r="B15" s="182"/>
      <c r="C15" s="183"/>
      <c r="D15" s="183"/>
      <c r="E15" s="183"/>
      <c r="F15" s="185"/>
    </row>
    <row r="16" spans="1:6" s="157" customFormat="1" ht="19.5" customHeight="1">
      <c r="A16" s="184"/>
      <c r="B16" s="182"/>
      <c r="C16" s="183"/>
      <c r="D16" s="183"/>
      <c r="E16" s="183"/>
      <c r="F16" s="185"/>
    </row>
    <row r="17" spans="1:6" s="157" customFormat="1" ht="21.75" customHeight="1">
      <c r="A17" s="184"/>
      <c r="B17" s="182"/>
      <c r="C17" s="183"/>
      <c r="D17" s="183"/>
      <c r="E17" s="183"/>
      <c r="F17" s="185"/>
    </row>
    <row r="18" spans="1:6" s="157" customFormat="1" ht="19.5" customHeight="1">
      <c r="A18" s="186"/>
      <c r="B18" s="187"/>
      <c r="C18" s="188"/>
      <c r="D18" s="188"/>
      <c r="E18" s="188"/>
      <c r="F18" s="189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selection activeCell="D16" sqref="D16"/>
    </sheetView>
  </sheetViews>
  <sheetFormatPr baseColWidth="10" defaultColWidth="8.83203125" defaultRowHeight="13" x14ac:dyDescent="0"/>
  <cols>
    <col min="1" max="1" width="7.1640625" style="34" customWidth="1"/>
    <col min="2" max="2" width="14.6640625" style="34" customWidth="1"/>
    <col min="3" max="3" width="19" style="34" customWidth="1"/>
    <col min="4" max="4" width="48" style="3" customWidth="1"/>
    <col min="5" max="5" width="21" style="4" customWidth="1"/>
    <col min="6" max="6" width="12.33203125" style="3" customWidth="1"/>
    <col min="7" max="7" width="22.5" style="3" customWidth="1"/>
    <col min="8" max="8" width="33.6640625" style="3" customWidth="1"/>
    <col min="9" max="16384" width="8.83203125" style="1"/>
  </cols>
  <sheetData>
    <row r="2" spans="1:8" ht="25">
      <c r="A2" s="2"/>
      <c r="B2" s="2"/>
      <c r="C2" s="2"/>
      <c r="E2" s="171" t="s">
        <v>102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09" t="s">
        <v>103</v>
      </c>
      <c r="B4" s="209"/>
      <c r="C4" s="209"/>
      <c r="D4" s="209"/>
      <c r="E4" s="210" t="str">
        <f>Cover!B4</f>
        <v>Kary Well</v>
      </c>
      <c r="F4" s="211"/>
      <c r="G4" s="211"/>
      <c r="H4" s="212"/>
    </row>
    <row r="5" spans="1:8" ht="14.25" customHeight="1">
      <c r="A5" s="209" t="s">
        <v>88</v>
      </c>
      <c r="B5" s="209"/>
      <c r="C5" s="209"/>
      <c r="D5" s="209"/>
      <c r="E5" s="210" t="str">
        <f>Cover!B5</f>
        <v>KW</v>
      </c>
      <c r="F5" s="211"/>
      <c r="G5" s="211"/>
      <c r="H5" s="212"/>
    </row>
    <row r="6" spans="1:8" ht="14.25" customHeight="1">
      <c r="A6" s="216" t="s">
        <v>104</v>
      </c>
      <c r="B6" s="217"/>
      <c r="C6" s="217"/>
      <c r="D6" s="218"/>
      <c r="E6" s="194">
        <v>100</v>
      </c>
      <c r="F6" s="195"/>
      <c r="G6" s="195"/>
      <c r="H6" s="196"/>
    </row>
    <row r="7" spans="1:8" s="8" customFormat="1" ht="12.75" customHeight="1">
      <c r="A7" s="208" t="s">
        <v>105</v>
      </c>
      <c r="B7" s="208"/>
      <c r="C7" s="208"/>
      <c r="D7" s="208"/>
      <c r="E7" s="213"/>
      <c r="F7" s="214"/>
      <c r="G7" s="214"/>
      <c r="H7" s="215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2.5" customHeight="1">
      <c r="A10" s="16" t="s">
        <v>2</v>
      </c>
      <c r="B10" s="17" t="s">
        <v>107</v>
      </c>
      <c r="C10" s="18" t="s">
        <v>108</v>
      </c>
      <c r="D10" s="19" t="s">
        <v>144</v>
      </c>
      <c r="E10" s="20" t="s">
        <v>112</v>
      </c>
      <c r="F10" s="19" t="s">
        <v>109</v>
      </c>
      <c r="G10" s="21" t="s">
        <v>110</v>
      </c>
      <c r="H10" s="22" t="s">
        <v>111</v>
      </c>
    </row>
    <row r="11" spans="1:8" ht="17">
      <c r="A11" s="53">
        <v>1</v>
      </c>
      <c r="B11" s="24"/>
      <c r="C11" s="24"/>
      <c r="D11" s="30" t="s">
        <v>176</v>
      </c>
      <c r="E11" s="203" t="s">
        <v>186</v>
      </c>
      <c r="F11" s="26"/>
      <c r="G11" s="26"/>
      <c r="H11" s="27"/>
    </row>
    <row r="12" spans="1:8">
      <c r="A12" s="53">
        <v>2</v>
      </c>
      <c r="B12" s="24"/>
      <c r="C12" s="24"/>
      <c r="D12" s="30" t="s">
        <v>174</v>
      </c>
      <c r="E12" s="25" t="s">
        <v>187</v>
      </c>
      <c r="F12" s="26"/>
      <c r="G12" s="26"/>
      <c r="H12" s="27"/>
    </row>
    <row r="13" spans="1:8" ht="17">
      <c r="A13" s="53">
        <v>3</v>
      </c>
      <c r="B13" s="24"/>
      <c r="C13" s="24"/>
      <c r="D13" s="30" t="s">
        <v>175</v>
      </c>
      <c r="E13" s="202" t="s">
        <v>188</v>
      </c>
      <c r="F13" s="26"/>
      <c r="G13" s="26"/>
      <c r="H13" s="27"/>
    </row>
    <row r="14" spans="1:8">
      <c r="A14" s="53">
        <v>4</v>
      </c>
      <c r="B14" s="24"/>
      <c r="C14" s="24"/>
      <c r="D14" s="30" t="s">
        <v>177</v>
      </c>
      <c r="E14" s="25" t="s">
        <v>189</v>
      </c>
      <c r="F14" s="26"/>
      <c r="G14" s="26"/>
      <c r="H14" s="27"/>
    </row>
    <row r="15" spans="1:8">
      <c r="A15" s="53">
        <v>5</v>
      </c>
      <c r="B15" s="24"/>
      <c r="C15" s="24"/>
      <c r="D15" s="30" t="s">
        <v>178</v>
      </c>
      <c r="E15" s="25" t="s">
        <v>190</v>
      </c>
      <c r="F15" s="26"/>
      <c r="G15" s="26"/>
      <c r="H15" s="27"/>
    </row>
    <row r="16" spans="1:8">
      <c r="A16" s="53">
        <v>6</v>
      </c>
      <c r="B16" s="24"/>
      <c r="C16" s="24"/>
      <c r="D16" s="30" t="s">
        <v>172</v>
      </c>
      <c r="E16" s="25" t="s">
        <v>191</v>
      </c>
      <c r="F16" s="26"/>
      <c r="G16" s="26"/>
      <c r="H16" s="27"/>
    </row>
    <row r="17" spans="1:8">
      <c r="A17" s="53">
        <v>7</v>
      </c>
      <c r="B17" s="24"/>
      <c r="C17" s="24"/>
      <c r="D17" s="30" t="s">
        <v>173</v>
      </c>
      <c r="E17" s="25" t="s">
        <v>192</v>
      </c>
      <c r="F17" s="26"/>
      <c r="G17" s="26"/>
      <c r="H17" s="27"/>
    </row>
    <row r="18" spans="1:8">
      <c r="A18" s="53">
        <v>8</v>
      </c>
      <c r="B18" s="24"/>
      <c r="C18" s="24"/>
      <c r="D18" s="30" t="s">
        <v>179</v>
      </c>
      <c r="E18" s="25" t="s">
        <v>193</v>
      </c>
      <c r="F18" s="26"/>
      <c r="G18" s="28"/>
      <c r="H18" s="27"/>
    </row>
    <row r="19" spans="1:8">
      <c r="A19" s="53">
        <v>9</v>
      </c>
      <c r="B19" s="24"/>
      <c r="C19" s="24"/>
      <c r="D19" s="30" t="s">
        <v>180</v>
      </c>
      <c r="E19" s="25" t="s">
        <v>194</v>
      </c>
      <c r="F19" s="26"/>
      <c r="G19" s="28"/>
      <c r="H19" s="27"/>
    </row>
    <row r="20" spans="1:8">
      <c r="A20" s="53">
        <v>10</v>
      </c>
      <c r="B20" s="24"/>
      <c r="C20" s="24"/>
      <c r="D20" s="30" t="s">
        <v>181</v>
      </c>
      <c r="E20" s="25" t="s">
        <v>195</v>
      </c>
      <c r="F20" s="26"/>
      <c r="H20" s="27"/>
    </row>
    <row r="21" spans="1:8">
      <c r="A21" s="53">
        <v>11</v>
      </c>
      <c r="B21" s="24"/>
      <c r="C21" s="24"/>
      <c r="D21" s="30" t="s">
        <v>182</v>
      </c>
      <c r="E21" s="25" t="s">
        <v>196</v>
      </c>
      <c r="F21" s="26"/>
      <c r="G21" s="28"/>
      <c r="H21" s="27"/>
    </row>
    <row r="22" spans="1:8">
      <c r="A22" s="53">
        <v>12</v>
      </c>
      <c r="B22" s="24"/>
      <c r="C22" s="24"/>
      <c r="D22" s="30" t="s">
        <v>183</v>
      </c>
      <c r="E22" s="25" t="s">
        <v>197</v>
      </c>
      <c r="F22" s="26"/>
      <c r="G22" s="28"/>
      <c r="H22" s="27"/>
    </row>
    <row r="23" spans="1:8">
      <c r="A23" s="53">
        <v>13</v>
      </c>
      <c r="B23" s="24"/>
      <c r="C23" s="24"/>
      <c r="D23" s="30" t="s">
        <v>184</v>
      </c>
      <c r="E23" s="25" t="s">
        <v>198</v>
      </c>
      <c r="F23" s="26"/>
      <c r="H23" s="27"/>
    </row>
    <row r="24" spans="1:8">
      <c r="A24" s="53">
        <v>14</v>
      </c>
      <c r="B24" s="24"/>
      <c r="C24" s="24"/>
      <c r="D24" s="30" t="s">
        <v>185</v>
      </c>
      <c r="E24" s="25" t="s">
        <v>199</v>
      </c>
      <c r="F24" s="26"/>
      <c r="H24" s="27"/>
    </row>
    <row r="25" spans="1:8">
      <c r="A25" s="54"/>
      <c r="B25" s="29"/>
      <c r="C25" s="29"/>
      <c r="D25" s="30"/>
      <c r="E25" s="31"/>
      <c r="F25" s="32"/>
      <c r="G25" s="32"/>
      <c r="H25" s="33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E11" location="Function1!A1" display="SK_01"/>
  </hyperlinks>
  <pageMargins left="0.65" right="0.65" top="0.75" bottom="0.75" header="0.5" footer="0.5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opLeftCell="A25" zoomScale="125" zoomScaleNormal="125" zoomScalePageLayoutView="125" workbookViewId="0">
      <selection activeCell="C14" sqref="C14:D14"/>
    </sheetView>
  </sheetViews>
  <sheetFormatPr baseColWidth="10" defaultColWidth="8.83203125" defaultRowHeight="13" x14ac:dyDescent="0"/>
  <cols>
    <col min="1" max="1" width="16.6640625" style="1" bestFit="1" customWidth="1"/>
    <col min="2" max="2" width="26.6640625" style="1" customWidth="1"/>
    <col min="3" max="3" width="12.1640625" style="1" customWidth="1"/>
    <col min="4" max="5" width="9.6640625" style="1" customWidth="1"/>
    <col min="6" max="8" width="5.1640625" style="1" customWidth="1"/>
    <col min="9" max="9" width="21" style="1" customWidth="1"/>
    <col min="10" max="10" width="33.1640625" style="1" customWidth="1"/>
    <col min="11" max="16384" width="8.83203125" style="1"/>
  </cols>
  <sheetData>
    <row r="2" spans="1:14" ht="25.5" customHeight="1">
      <c r="A2" s="222" t="s">
        <v>113</v>
      </c>
      <c r="B2" s="222"/>
      <c r="C2" s="222"/>
      <c r="D2" s="222"/>
      <c r="E2" s="222"/>
      <c r="F2" s="222"/>
      <c r="G2" s="222"/>
      <c r="H2" s="222"/>
      <c r="I2" s="222"/>
    </row>
    <row r="3" spans="1:14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14" ht="13.5" customHeight="1">
      <c r="A4" s="172" t="s">
        <v>90</v>
      </c>
      <c r="B4" s="223" t="str">
        <f>Cover!B4</f>
        <v>Kary Well</v>
      </c>
      <c r="C4" s="223"/>
      <c r="D4" s="224" t="s">
        <v>89</v>
      </c>
      <c r="E4" s="224"/>
      <c r="F4" s="225"/>
      <c r="G4" s="226"/>
      <c r="H4" s="226"/>
      <c r="I4" s="227"/>
    </row>
    <row r="5" spans="1:14" ht="13.5" customHeight="1">
      <c r="A5" s="172" t="s">
        <v>91</v>
      </c>
      <c r="B5" s="223" t="str">
        <f>Cover!B5</f>
        <v>KW</v>
      </c>
      <c r="C5" s="223"/>
      <c r="D5" s="224" t="s">
        <v>92</v>
      </c>
      <c r="E5" s="224"/>
      <c r="F5" s="225"/>
      <c r="G5" s="226"/>
      <c r="H5" s="226"/>
      <c r="I5" s="227"/>
    </row>
    <row r="6" spans="1:14" ht="12.75" customHeight="1">
      <c r="A6" s="173" t="s">
        <v>93</v>
      </c>
      <c r="B6" s="223" t="str">
        <f>B5&amp;"_"&amp;"Test Report"&amp;"_"&amp;"vx.x"</f>
        <v>KW_Test Report_vx.x</v>
      </c>
      <c r="C6" s="223"/>
      <c r="D6" s="224" t="s">
        <v>94</v>
      </c>
      <c r="E6" s="224"/>
      <c r="F6" s="228" t="s">
        <v>0</v>
      </c>
      <c r="G6" s="229"/>
      <c r="H6" s="229"/>
      <c r="I6" s="230"/>
    </row>
    <row r="7" spans="1:14" ht="15.75" customHeight="1">
      <c r="A7" s="173" t="s">
        <v>114</v>
      </c>
      <c r="B7" s="221" t="s">
        <v>4</v>
      </c>
      <c r="C7" s="221"/>
      <c r="D7" s="221"/>
      <c r="E7" s="221"/>
      <c r="F7" s="221"/>
      <c r="G7" s="221"/>
      <c r="H7" s="221"/>
      <c r="I7" s="221"/>
    </row>
    <row r="8" spans="1:14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14">
      <c r="A9" s="38"/>
      <c r="B9" s="39"/>
      <c r="C9" s="36"/>
      <c r="D9" s="36"/>
      <c r="E9" s="36"/>
      <c r="F9" s="36"/>
      <c r="G9" s="36"/>
      <c r="H9" s="36"/>
      <c r="I9" s="37"/>
    </row>
    <row r="10" spans="1:14">
      <c r="A10" s="40"/>
      <c r="B10" s="40"/>
      <c r="C10" s="40"/>
      <c r="D10" s="40"/>
      <c r="E10" s="40"/>
      <c r="F10" s="40"/>
      <c r="G10" s="40"/>
      <c r="H10" s="40"/>
      <c r="I10" s="40"/>
    </row>
    <row r="11" spans="1:14" ht="14.25" customHeight="1">
      <c r="A11" s="41" t="s">
        <v>2</v>
      </c>
      <c r="B11" s="42" t="s">
        <v>77</v>
      </c>
      <c r="C11" s="174" t="s">
        <v>115</v>
      </c>
      <c r="D11" s="175" t="s">
        <v>116</v>
      </c>
      <c r="E11" s="175" t="s">
        <v>117</v>
      </c>
      <c r="F11" s="43" t="s">
        <v>22</v>
      </c>
      <c r="G11" s="43" t="s">
        <v>24</v>
      </c>
      <c r="H11" s="43" t="s">
        <v>23</v>
      </c>
      <c r="I11" s="176" t="s">
        <v>118</v>
      </c>
    </row>
    <row r="12" spans="1:14">
      <c r="A12" s="44">
        <v>1</v>
      </c>
      <c r="B12" s="56" t="s">
        <v>57</v>
      </c>
      <c r="C12" s="45">
        <f>Function1!A7</f>
        <v>4</v>
      </c>
      <c r="D12" s="45">
        <f>Function1!C7</f>
        <v>0</v>
      </c>
      <c r="E12" s="45">
        <f>Function1!F7</f>
        <v>5</v>
      </c>
      <c r="F12" s="46">
        <f>Function1!L7</f>
        <v>2</v>
      </c>
      <c r="G12" s="45">
        <f>Function1!M7</f>
        <v>1</v>
      </c>
      <c r="H12" s="45">
        <f>Function1!N7</f>
        <v>1</v>
      </c>
      <c r="I12" s="45">
        <f>Function1!O7</f>
        <v>9</v>
      </c>
    </row>
    <row r="13" spans="1:14">
      <c r="A13" s="44">
        <v>2</v>
      </c>
      <c r="B13" s="56" t="s">
        <v>3</v>
      </c>
      <c r="C13" s="45">
        <f>Function2!$A$7</f>
        <v>8</v>
      </c>
      <c r="D13" s="45">
        <f>Function2!$C$7</f>
        <v>0</v>
      </c>
      <c r="E13" s="45">
        <f>Function2!$F$7</f>
        <v>0</v>
      </c>
      <c r="F13" s="46">
        <f>Function2!$L$7</f>
        <v>4</v>
      </c>
      <c r="G13" s="45">
        <f>Function2!$M$7</f>
        <v>2</v>
      </c>
      <c r="H13" s="45">
        <f>Function2!$N$7</f>
        <v>2</v>
      </c>
      <c r="I13" s="45">
        <f>Function2!$O$7</f>
        <v>8</v>
      </c>
      <c r="K13" s="1">
        <f>Function2!$O$7</f>
        <v>8</v>
      </c>
      <c r="L13" s="1">
        <f>Function2!$O$7</f>
        <v>8</v>
      </c>
      <c r="M13" s="1">
        <f>Function2!$O$7</f>
        <v>8</v>
      </c>
      <c r="N13" s="1">
        <f>Function2!$O$7</f>
        <v>8</v>
      </c>
    </row>
    <row r="14" spans="1:14" ht="18" thickBot="1">
      <c r="A14" s="44">
        <v>3</v>
      </c>
      <c r="B14" s="201" t="s">
        <v>43</v>
      </c>
      <c r="C14" s="219">
        <f>COUNTIF(H47:HS47,"P")</f>
        <v>0</v>
      </c>
      <c r="D14" s="220"/>
      <c r="E14" s="45" t="e">
        <f>#REF!</f>
        <v>#REF!</v>
      </c>
      <c r="F14" s="46" t="e">
        <f>#REF!</f>
        <v>#REF!</v>
      </c>
      <c r="G14" s="45" t="e">
        <f>#REF!</f>
        <v>#REF!</v>
      </c>
      <c r="H14" s="45" t="e">
        <f>#REF!</f>
        <v>#REF!</v>
      </c>
      <c r="I14" s="45" t="e">
        <f>#REF!</f>
        <v>#REF!</v>
      </c>
    </row>
    <row r="15" spans="1:14" ht="14">
      <c r="A15" s="44"/>
      <c r="B15" s="55"/>
      <c r="C15" s="45"/>
      <c r="D15" s="45"/>
      <c r="E15" s="45"/>
      <c r="F15" s="46"/>
      <c r="G15" s="45"/>
      <c r="H15" s="45"/>
      <c r="I15" s="45"/>
    </row>
    <row r="16" spans="1:14" ht="14">
      <c r="A16" s="44"/>
      <c r="B16" s="55"/>
      <c r="C16" s="45"/>
      <c r="D16" s="45"/>
      <c r="E16" s="45"/>
      <c r="F16" s="46"/>
      <c r="G16" s="45"/>
      <c r="H16" s="45"/>
      <c r="I16" s="45"/>
    </row>
    <row r="17" spans="1:9">
      <c r="A17" s="47"/>
      <c r="B17" s="179" t="s">
        <v>119</v>
      </c>
      <c r="C17" s="48">
        <f t="shared" ref="C17:I17" si="0">SUM(C10:C16)</f>
        <v>12</v>
      </c>
      <c r="D17" s="48">
        <f t="shared" si="0"/>
        <v>0</v>
      </c>
      <c r="E17" s="48" t="e">
        <f t="shared" si="0"/>
        <v>#REF!</v>
      </c>
      <c r="F17" s="48" t="e">
        <f t="shared" si="0"/>
        <v>#REF!</v>
      </c>
      <c r="G17" s="48" t="e">
        <f t="shared" si="0"/>
        <v>#REF!</v>
      </c>
      <c r="H17" s="48" t="e">
        <f t="shared" si="0"/>
        <v>#REF!</v>
      </c>
      <c r="I17" s="48" t="e">
        <f t="shared" si="0"/>
        <v>#REF!</v>
      </c>
    </row>
    <row r="18" spans="1:9">
      <c r="A18" s="49"/>
      <c r="B18" s="40"/>
      <c r="C18" s="50"/>
      <c r="D18" s="51"/>
      <c r="E18" s="51"/>
      <c r="F18" s="51"/>
      <c r="G18" s="51"/>
      <c r="H18" s="51"/>
      <c r="I18" s="51"/>
    </row>
    <row r="19" spans="1:9" ht="15">
      <c r="A19" s="40"/>
      <c r="B19" s="177" t="s">
        <v>120</v>
      </c>
      <c r="C19" s="40"/>
      <c r="D19" s="178" t="e">
        <f>(C17+D17)*100/(I17)</f>
        <v>#REF!</v>
      </c>
      <c r="E19" s="40" t="s">
        <v>5</v>
      </c>
      <c r="F19" s="40"/>
      <c r="G19" s="40"/>
      <c r="H19" s="40"/>
      <c r="I19" s="52"/>
    </row>
    <row r="20" spans="1:9" ht="15">
      <c r="A20" s="40"/>
      <c r="B20" s="177" t="s">
        <v>121</v>
      </c>
      <c r="C20" s="40"/>
      <c r="D20" s="178" t="e">
        <f>C17*100/(I17)</f>
        <v>#REF!</v>
      </c>
      <c r="E20" s="40" t="s">
        <v>5</v>
      </c>
      <c r="F20" s="40"/>
      <c r="G20" s="40"/>
      <c r="H20" s="40"/>
      <c r="I20" s="52"/>
    </row>
    <row r="21" spans="1:9" ht="15">
      <c r="B21" s="177" t="s">
        <v>122</v>
      </c>
      <c r="C21" s="40"/>
      <c r="D21" s="178" t="e">
        <f>F17*100/I17</f>
        <v>#REF!</v>
      </c>
      <c r="E21" s="40" t="s">
        <v>5</v>
      </c>
    </row>
    <row r="22" spans="1:9" ht="15">
      <c r="B22" s="177" t="s">
        <v>124</v>
      </c>
      <c r="D22" s="178" t="e">
        <f>G17*100/I17</f>
        <v>#REF!</v>
      </c>
      <c r="E22" s="40" t="s">
        <v>5</v>
      </c>
    </row>
    <row r="23" spans="1:9" ht="15">
      <c r="B23" s="177" t="s">
        <v>123</v>
      </c>
      <c r="D23" s="178" t="e">
        <f>H17*100/I17</f>
        <v>#REF!</v>
      </c>
      <c r="E23" s="40" t="s">
        <v>5</v>
      </c>
    </row>
  </sheetData>
  <mergeCells count="12">
    <mergeCell ref="C14:D14"/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3" location="Function2!A1" display="Function2"/>
    <hyperlink ref="B14" location="Function3!A1" display="Function3"/>
  </hyperlinks>
  <pageMargins left="0.65" right="0.65" top="0.75" bottom="0.75" header="0.5" footer="0.5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"/>
  <sheetViews>
    <sheetView topLeftCell="A5" zoomScale="150" zoomScaleNormal="150" zoomScalePageLayoutView="150" workbookViewId="0">
      <selection activeCell="D23" sqref="D23"/>
    </sheetView>
  </sheetViews>
  <sheetFormatPr baseColWidth="10" defaultColWidth="8.83203125" defaultRowHeight="13.5" customHeight="1" x14ac:dyDescent="0"/>
  <cols>
    <col min="1" max="1" width="8.1640625" style="73" customWidth="1"/>
    <col min="2" max="2" width="13.33203125" style="81" customWidth="1"/>
    <col min="3" max="3" width="10.6640625" style="73" customWidth="1"/>
    <col min="4" max="4" width="11.33203125" style="74" customWidth="1"/>
    <col min="5" max="5" width="1.6640625" style="73" hidden="1" customWidth="1"/>
    <col min="6" max="7" width="2.83203125" style="73" bestFit="1" customWidth="1"/>
    <col min="8" max="8" width="2.83203125" style="73" customWidth="1"/>
    <col min="9" max="10" width="2.83203125" style="73" bestFit="1" customWidth="1"/>
    <col min="11" max="19" width="2.83203125" style="73" customWidth="1"/>
    <col min="20" max="20" width="2.83203125" style="73" bestFit="1" customWidth="1"/>
    <col min="21" max="21" width="2.83203125" style="73" customWidth="1"/>
    <col min="22" max="16384" width="8.83203125" style="73"/>
  </cols>
  <sheetData>
    <row r="1" spans="1:23" ht="13.5" customHeight="1" thickBot="1">
      <c r="A1" s="71"/>
      <c r="B1" s="72"/>
    </row>
    <row r="2" spans="1:23" ht="27" customHeight="1">
      <c r="A2" s="256" t="s">
        <v>129</v>
      </c>
      <c r="B2" s="257"/>
      <c r="C2" s="258" t="str">
        <f>TestCaseList!E11</f>
        <v>SK_01</v>
      </c>
      <c r="D2" s="259"/>
      <c r="E2" s="260"/>
      <c r="F2" s="261" t="s">
        <v>106</v>
      </c>
      <c r="G2" s="261"/>
      <c r="H2" s="261"/>
      <c r="I2" s="261"/>
      <c r="J2" s="261"/>
      <c r="K2" s="261"/>
      <c r="L2" s="231" t="str">
        <f>TestCaseList!$D$11</f>
        <v>receiverSocket(receiver)</v>
      </c>
      <c r="M2" s="232"/>
      <c r="N2" s="232"/>
      <c r="O2" s="232"/>
      <c r="P2" s="232"/>
      <c r="Q2" s="232"/>
      <c r="R2" s="232"/>
      <c r="S2" s="232"/>
      <c r="T2" s="233"/>
      <c r="V2" s="75"/>
    </row>
    <row r="3" spans="1:23" ht="13.5" customHeight="1">
      <c r="A3" s="247" t="s">
        <v>130</v>
      </c>
      <c r="B3" s="248"/>
      <c r="C3" s="243" t="s">
        <v>169</v>
      </c>
      <c r="D3" s="234"/>
      <c r="E3" s="244"/>
      <c r="F3" s="236" t="s">
        <v>134</v>
      </c>
      <c r="G3" s="236"/>
      <c r="H3" s="236"/>
      <c r="I3" s="236"/>
      <c r="J3" s="236"/>
      <c r="K3" s="236"/>
      <c r="L3" s="234"/>
      <c r="M3" s="234"/>
      <c r="N3" s="234"/>
      <c r="O3" s="197"/>
      <c r="P3" s="197"/>
      <c r="Q3" s="197"/>
      <c r="R3" s="197"/>
      <c r="S3" s="197"/>
      <c r="T3" s="198"/>
    </row>
    <row r="4" spans="1:23" ht="13.5" customHeight="1">
      <c r="A4" s="247" t="s">
        <v>131</v>
      </c>
      <c r="B4" s="248"/>
      <c r="C4" s="265">
        <v>15</v>
      </c>
      <c r="D4" s="238"/>
      <c r="E4" s="199"/>
      <c r="F4" s="236" t="s">
        <v>135</v>
      </c>
      <c r="G4" s="236"/>
      <c r="H4" s="236"/>
      <c r="I4" s="236"/>
      <c r="J4" s="236"/>
      <c r="K4" s="236"/>
      <c r="L4" s="237">
        <f xml:space="preserve"> IF(TestCaseList!E6&lt;&gt;"N/A",SUM(C4*TestCaseList!E6/1000,- O7),"N/A")</f>
        <v>-7.5</v>
      </c>
      <c r="M4" s="238"/>
      <c r="N4" s="238"/>
      <c r="O4" s="238"/>
      <c r="P4" s="238"/>
      <c r="Q4" s="238"/>
      <c r="R4" s="238"/>
      <c r="S4" s="238"/>
      <c r="T4" s="239"/>
      <c r="V4" s="75"/>
    </row>
    <row r="5" spans="1:23" ht="13.5" customHeight="1">
      <c r="A5" s="247" t="s">
        <v>132</v>
      </c>
      <c r="B5" s="248"/>
      <c r="C5" s="249" t="s">
        <v>151</v>
      </c>
      <c r="D5" s="249"/>
      <c r="E5" s="249"/>
      <c r="F5" s="250"/>
      <c r="G5" s="250"/>
      <c r="H5" s="250"/>
      <c r="I5" s="250"/>
      <c r="J5" s="250"/>
      <c r="K5" s="250"/>
      <c r="L5" s="249"/>
      <c r="M5" s="249"/>
      <c r="N5" s="249"/>
      <c r="O5" s="249"/>
      <c r="P5" s="249"/>
      <c r="Q5" s="249"/>
      <c r="R5" s="249"/>
      <c r="S5" s="249"/>
      <c r="T5" s="249"/>
    </row>
    <row r="6" spans="1:23" ht="13.5" customHeight="1">
      <c r="A6" s="246" t="s">
        <v>136</v>
      </c>
      <c r="B6" s="246"/>
      <c r="C6" s="235" t="s">
        <v>137</v>
      </c>
      <c r="D6" s="235"/>
      <c r="E6" s="235"/>
      <c r="F6" s="235" t="s">
        <v>117</v>
      </c>
      <c r="G6" s="235"/>
      <c r="H6" s="235"/>
      <c r="I6" s="235"/>
      <c r="J6" s="235"/>
      <c r="K6" s="235"/>
      <c r="L6" s="251" t="s">
        <v>36</v>
      </c>
      <c r="M6" s="251"/>
      <c r="N6" s="251"/>
      <c r="O6" s="255" t="s">
        <v>138</v>
      </c>
      <c r="P6" s="255"/>
      <c r="Q6" s="255"/>
      <c r="R6" s="255"/>
      <c r="S6" s="255"/>
      <c r="T6" s="255"/>
      <c r="V6" s="75"/>
    </row>
    <row r="7" spans="1:23" ht="13.5" customHeight="1" thickBot="1">
      <c r="A7" s="219">
        <f>COUNTIF(F32:HQ32,"P")</f>
        <v>4</v>
      </c>
      <c r="B7" s="220"/>
      <c r="C7" s="263">
        <f>COUNTIF(F32:HQ32,"F")</f>
        <v>0</v>
      </c>
      <c r="D7" s="253"/>
      <c r="E7" s="220"/>
      <c r="F7" s="263">
        <f>SUM(O7,- A7,- C7)</f>
        <v>5</v>
      </c>
      <c r="G7" s="253"/>
      <c r="H7" s="253"/>
      <c r="I7" s="253"/>
      <c r="J7" s="253"/>
      <c r="K7" s="264"/>
      <c r="L7" s="79">
        <f>COUNTIF(E31:HQ31,"N")</f>
        <v>2</v>
      </c>
      <c r="M7" s="79">
        <f>COUNTIF(E31:HQ31,"A")</f>
        <v>1</v>
      </c>
      <c r="N7" s="79">
        <f>COUNTIF(E31:HQ31,"B")</f>
        <v>1</v>
      </c>
      <c r="O7" s="252">
        <f>COUNTA(E9:HT9)</f>
        <v>9</v>
      </c>
      <c r="P7" s="253"/>
      <c r="Q7" s="253"/>
      <c r="R7" s="253"/>
      <c r="S7" s="253"/>
      <c r="T7" s="254"/>
      <c r="U7" s="80"/>
    </row>
    <row r="8" spans="1:23" ht="12" thickBot="1"/>
    <row r="9" spans="1:23" ht="46.5" customHeight="1" thickTop="1" thickBot="1">
      <c r="A9" s="138"/>
      <c r="B9" s="139"/>
      <c r="C9" s="140"/>
      <c r="D9" s="141"/>
      <c r="E9" s="140"/>
      <c r="F9" s="142" t="s">
        <v>6</v>
      </c>
      <c r="G9" s="142" t="s">
        <v>7</v>
      </c>
      <c r="H9" s="142" t="s">
        <v>8</v>
      </c>
      <c r="I9" s="142" t="s">
        <v>9</v>
      </c>
      <c r="J9" s="142" t="s">
        <v>10</v>
      </c>
      <c r="K9" s="142" t="s">
        <v>11</v>
      </c>
      <c r="L9" s="142" t="s">
        <v>12</v>
      </c>
      <c r="M9" s="142" t="s">
        <v>13</v>
      </c>
      <c r="N9" s="142" t="s">
        <v>14</v>
      </c>
      <c r="O9" s="142"/>
      <c r="P9" s="142"/>
      <c r="Q9" s="142"/>
      <c r="R9" s="142"/>
      <c r="S9" s="142"/>
      <c r="T9" s="143"/>
      <c r="U9" s="82"/>
      <c r="V9" s="83"/>
      <c r="W9" s="84"/>
    </row>
    <row r="10" spans="1:23" ht="13.5" customHeight="1">
      <c r="A10" s="115" t="s">
        <v>139</v>
      </c>
      <c r="B10" s="120" t="s">
        <v>37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</row>
    <row r="11" spans="1:23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6"/>
      <c r="V11" s="75"/>
    </row>
    <row r="12" spans="1:23" ht="13.5" customHeight="1">
      <c r="A12" s="116"/>
      <c r="B12" s="85" t="s">
        <v>142</v>
      </c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6"/>
    </row>
    <row r="13" spans="1:23" ht="13.5" customHeight="1">
      <c r="A13" s="116"/>
      <c r="B13" s="85"/>
      <c r="C13" s="86" t="s">
        <v>201</v>
      </c>
      <c r="D13" s="87" t="s">
        <v>206</v>
      </c>
      <c r="E13" s="89"/>
      <c r="F13" s="125" t="s">
        <v>56</v>
      </c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6"/>
    </row>
    <row r="14" spans="1:23" ht="13.5" customHeight="1">
      <c r="A14" s="116"/>
      <c r="B14" s="85"/>
      <c r="C14" s="86" t="s">
        <v>202</v>
      </c>
      <c r="D14" s="87" t="s">
        <v>207</v>
      </c>
      <c r="E14" s="90"/>
      <c r="F14" s="125"/>
      <c r="G14" s="125" t="s">
        <v>56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6"/>
    </row>
    <row r="15" spans="1:23" ht="13.5" customHeight="1">
      <c r="A15" s="116"/>
      <c r="B15" s="85"/>
      <c r="C15" s="86" t="s">
        <v>202</v>
      </c>
      <c r="D15" s="87" t="s">
        <v>200</v>
      </c>
      <c r="E15" s="200"/>
      <c r="F15" s="125"/>
      <c r="G15" s="125"/>
      <c r="H15" s="125" t="s">
        <v>56</v>
      </c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6"/>
    </row>
    <row r="16" spans="1:23" ht="13.5" customHeight="1">
      <c r="A16" s="116"/>
      <c r="B16" s="85"/>
      <c r="C16" s="86" t="s">
        <v>204</v>
      </c>
      <c r="D16" s="87" t="s">
        <v>206</v>
      </c>
      <c r="E16" s="90"/>
      <c r="F16" s="125"/>
      <c r="G16" s="125"/>
      <c r="H16" s="125"/>
      <c r="I16" s="125" t="s">
        <v>56</v>
      </c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6"/>
    </row>
    <row r="17" spans="1:21" ht="13.5" customHeight="1">
      <c r="A17" s="116"/>
      <c r="B17" s="85"/>
      <c r="C17" s="86" t="s">
        <v>204</v>
      </c>
      <c r="D17" s="87" t="s">
        <v>207</v>
      </c>
      <c r="E17" s="90"/>
      <c r="F17" s="125"/>
      <c r="G17" s="125"/>
      <c r="H17" s="125"/>
      <c r="I17" s="125"/>
      <c r="J17" s="125" t="s">
        <v>56</v>
      </c>
      <c r="K17" s="125"/>
      <c r="L17" s="125"/>
      <c r="M17" s="125"/>
      <c r="N17" s="125"/>
      <c r="O17" s="125"/>
      <c r="P17" s="125"/>
      <c r="Q17" s="125"/>
      <c r="R17" s="125"/>
      <c r="S17" s="125"/>
      <c r="T17" s="126"/>
    </row>
    <row r="18" spans="1:21" ht="13.5" customHeight="1">
      <c r="A18" s="116"/>
      <c r="B18" s="85"/>
      <c r="C18" s="86" t="s">
        <v>203</v>
      </c>
      <c r="D18" s="87" t="s">
        <v>205</v>
      </c>
      <c r="E18" s="90"/>
      <c r="F18" s="125"/>
      <c r="G18" s="125"/>
      <c r="H18" s="125"/>
      <c r="I18" s="125"/>
      <c r="J18" s="125"/>
      <c r="K18" s="125" t="s">
        <v>56</v>
      </c>
      <c r="L18" s="125"/>
      <c r="M18" s="125"/>
      <c r="N18" s="125"/>
      <c r="O18" s="125"/>
      <c r="P18" s="125"/>
      <c r="Q18" s="125"/>
      <c r="R18" s="125"/>
      <c r="S18" s="125"/>
      <c r="T18" s="126"/>
      <c r="U18" s="127"/>
    </row>
    <row r="19" spans="1:21" ht="13.5" customHeight="1">
      <c r="A19" s="116"/>
      <c r="B19" s="85"/>
      <c r="C19" s="86" t="s">
        <v>208</v>
      </c>
      <c r="D19" s="87" t="s">
        <v>206</v>
      </c>
      <c r="E19" s="90"/>
      <c r="F19" s="125"/>
      <c r="G19" s="125"/>
      <c r="H19" s="125"/>
      <c r="I19" s="125"/>
      <c r="J19" s="125"/>
      <c r="K19" s="125"/>
      <c r="L19" s="125" t="s">
        <v>56</v>
      </c>
      <c r="M19" s="125"/>
      <c r="N19" s="125"/>
      <c r="O19" s="125"/>
      <c r="P19" s="125"/>
      <c r="Q19" s="125"/>
      <c r="R19" s="125"/>
      <c r="S19" s="125"/>
      <c r="T19" s="126"/>
      <c r="U19" s="127"/>
    </row>
    <row r="20" spans="1:21" ht="13.5" customHeight="1">
      <c r="A20" s="116"/>
      <c r="B20" s="85"/>
      <c r="C20" s="86" t="s">
        <v>208</v>
      </c>
      <c r="D20" s="245" t="s">
        <v>207</v>
      </c>
      <c r="E20" s="245"/>
      <c r="F20" s="125"/>
      <c r="G20" s="125"/>
      <c r="H20" s="125"/>
      <c r="I20" s="125"/>
      <c r="J20" s="125"/>
      <c r="K20" s="125"/>
      <c r="L20" s="125"/>
      <c r="M20" s="125" t="s">
        <v>56</v>
      </c>
      <c r="N20" s="125"/>
      <c r="O20" s="125"/>
      <c r="P20" s="125"/>
      <c r="Q20" s="125"/>
      <c r="R20" s="125"/>
      <c r="S20" s="125"/>
      <c r="T20" s="126"/>
    </row>
    <row r="21" spans="1:21" ht="13.5" customHeight="1" thickBot="1">
      <c r="A21" s="116"/>
      <c r="B21" s="85"/>
      <c r="C21" s="86" t="s">
        <v>208</v>
      </c>
      <c r="D21" s="87" t="s">
        <v>209</v>
      </c>
      <c r="E21" s="90"/>
      <c r="F21" s="125"/>
      <c r="G21" s="125"/>
      <c r="H21" s="125"/>
      <c r="I21" s="125"/>
      <c r="J21" s="125"/>
      <c r="K21" s="125"/>
      <c r="L21" s="125"/>
      <c r="M21" s="125"/>
      <c r="N21" s="125" t="s">
        <v>56</v>
      </c>
      <c r="O21" s="125"/>
      <c r="P21" s="125"/>
      <c r="Q21" s="125"/>
      <c r="R21" s="125"/>
      <c r="S21" s="125"/>
      <c r="T21" s="126"/>
    </row>
    <row r="22" spans="1:21" ht="13.5" customHeight="1">
      <c r="A22" s="117" t="s">
        <v>140</v>
      </c>
      <c r="B22" s="95" t="s">
        <v>40</v>
      </c>
      <c r="C22" s="96"/>
      <c r="D22" s="97"/>
      <c r="E22" s="98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8"/>
      <c r="B23" s="102"/>
      <c r="C23" s="99"/>
      <c r="D23" s="100"/>
      <c r="E23" s="101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6"/>
    </row>
    <row r="24" spans="1:21" ht="13.5" customHeight="1">
      <c r="A24" s="118"/>
      <c r="B24" s="102"/>
      <c r="C24" s="130"/>
      <c r="D24" s="100"/>
      <c r="E24" s="103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6"/>
    </row>
    <row r="25" spans="1:21" ht="13.5" customHeight="1">
      <c r="A25" s="118"/>
      <c r="B25" s="102"/>
      <c r="C25" s="130"/>
      <c r="D25" s="100"/>
      <c r="E25" s="103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6"/>
    </row>
    <row r="26" spans="1:21" ht="13.5" customHeight="1">
      <c r="A26" s="118"/>
      <c r="B26" s="102" t="s">
        <v>41</v>
      </c>
      <c r="C26" s="130"/>
      <c r="D26" s="100"/>
      <c r="E26" s="103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6"/>
    </row>
    <row r="27" spans="1:21" ht="13.5" customHeight="1">
      <c r="A27" s="118"/>
      <c r="B27" s="102"/>
      <c r="C27" s="130"/>
      <c r="D27" s="100"/>
      <c r="E27" s="103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6"/>
    </row>
    <row r="28" spans="1:21" ht="13.5" customHeight="1">
      <c r="A28" s="118"/>
      <c r="B28" s="102" t="s">
        <v>42</v>
      </c>
      <c r="C28" s="130"/>
      <c r="D28" s="100"/>
      <c r="E28" s="103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6"/>
    </row>
    <row r="29" spans="1:21" ht="13.5" customHeight="1">
      <c r="A29" s="118"/>
      <c r="B29" s="102"/>
      <c r="C29" s="130"/>
      <c r="D29" s="100"/>
      <c r="E29" s="103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6"/>
    </row>
    <row r="30" spans="1:21" ht="13.5" customHeight="1" thickBot="1">
      <c r="A30" s="118"/>
      <c r="B30" s="104"/>
      <c r="C30" s="105"/>
      <c r="D30" s="106"/>
      <c r="E30" s="107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2"/>
    </row>
    <row r="31" spans="1:21" ht="13.5" customHeight="1" thickTop="1">
      <c r="A31" s="117" t="s">
        <v>141</v>
      </c>
      <c r="B31" s="242" t="s">
        <v>21</v>
      </c>
      <c r="C31" s="242"/>
      <c r="D31" s="242"/>
      <c r="E31" s="108"/>
      <c r="F31" s="133" t="s">
        <v>24</v>
      </c>
      <c r="G31" s="133" t="s">
        <v>23</v>
      </c>
      <c r="H31" s="133" t="s">
        <v>22</v>
      </c>
      <c r="I31" s="133" t="s">
        <v>22</v>
      </c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4"/>
    </row>
    <row r="32" spans="1:21" ht="13.5" customHeight="1">
      <c r="A32" s="118"/>
      <c r="B32" s="262" t="s">
        <v>25</v>
      </c>
      <c r="C32" s="262"/>
      <c r="D32" s="262"/>
      <c r="E32" s="109"/>
      <c r="F32" s="135" t="s">
        <v>26</v>
      </c>
      <c r="G32" s="135" t="s">
        <v>26</v>
      </c>
      <c r="H32" s="135" t="s">
        <v>26</v>
      </c>
      <c r="I32" s="135" t="s">
        <v>26</v>
      </c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6"/>
    </row>
    <row r="33" spans="1:20" ht="13.5" customHeight="1">
      <c r="A33" s="118"/>
      <c r="B33" s="240" t="s">
        <v>28</v>
      </c>
      <c r="C33" s="240"/>
      <c r="D33" s="240"/>
      <c r="E33" s="103"/>
      <c r="F33" s="110">
        <v>42254</v>
      </c>
      <c r="G33" s="110">
        <v>42254</v>
      </c>
      <c r="H33" s="110">
        <v>42254</v>
      </c>
      <c r="I33" s="110">
        <v>42254</v>
      </c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2" thickBot="1">
      <c r="A34" s="119"/>
      <c r="B34" s="241" t="s">
        <v>29</v>
      </c>
      <c r="C34" s="241"/>
      <c r="D34" s="241"/>
      <c r="E34" s="112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4"/>
    </row>
    <row r="35" spans="1:20" ht="12" thickTop="1">
      <c r="A35" s="137"/>
    </row>
  </sheetData>
  <mergeCells count="28">
    <mergeCell ref="A2:B2"/>
    <mergeCell ref="C2:E2"/>
    <mergeCell ref="F2:K2"/>
    <mergeCell ref="B32:D32"/>
    <mergeCell ref="F7:K7"/>
    <mergeCell ref="C7:E7"/>
    <mergeCell ref="A7:B7"/>
    <mergeCell ref="A3:B3"/>
    <mergeCell ref="A4:B4"/>
    <mergeCell ref="C4:D4"/>
    <mergeCell ref="B33:D33"/>
    <mergeCell ref="B34:D34"/>
    <mergeCell ref="B31:D31"/>
    <mergeCell ref="C3:E3"/>
    <mergeCell ref="D20:E20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34" type="noConversion"/>
  <dataValidations count="3">
    <dataValidation type="list" allowBlank="1" showInputMessage="1" showErrorMessage="1" sqref="F31:T31">
      <formula1>"N,A,B, "</formula1>
    </dataValidation>
    <dataValidation type="list" allowBlank="1" showInputMessage="1" showErrorMessage="1" sqref="F32:T32">
      <formula1>"P,F, "</formula1>
    </dataValidation>
    <dataValidation type="list" allowBlank="1" showInputMessage="1" showErrorMessage="1" sqref="F10:T30">
      <formula1>"O, "</formula1>
    </dataValidation>
  </dataValidations>
  <pageMargins left="0.75" right="0.75" top="0.75" bottom="0.75" header="0.5" footer="0.5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zoomScale="150" zoomScaleNormal="150" zoomScalePageLayoutView="150" workbookViewId="0"/>
  </sheetViews>
  <sheetFormatPr baseColWidth="10" defaultColWidth="8.83203125" defaultRowHeight="13.5" customHeight="1" x14ac:dyDescent="0"/>
  <cols>
    <col min="1" max="1" width="8.1640625" style="73" customWidth="1"/>
    <col min="2" max="2" width="13.33203125" style="81" customWidth="1"/>
    <col min="3" max="3" width="10.6640625" style="73" customWidth="1"/>
    <col min="4" max="4" width="11.33203125" style="74" customWidth="1"/>
    <col min="5" max="5" width="1.6640625" style="73" hidden="1" customWidth="1"/>
    <col min="6" max="7" width="2.83203125" style="73" bestFit="1" customWidth="1"/>
    <col min="8" max="8" width="2.83203125" style="73" customWidth="1"/>
    <col min="9" max="10" width="2.83203125" style="73" bestFit="1" customWidth="1"/>
    <col min="11" max="19" width="2.83203125" style="73" customWidth="1"/>
    <col min="20" max="20" width="2.83203125" style="73" bestFit="1" customWidth="1"/>
    <col min="21" max="21" width="2.83203125" style="73" customWidth="1"/>
    <col min="22" max="16384" width="8.83203125" style="73"/>
  </cols>
  <sheetData>
    <row r="1" spans="1:23" ht="13.5" customHeight="1" thickBot="1">
      <c r="A1" s="71"/>
      <c r="B1" s="72"/>
    </row>
    <row r="2" spans="1:23" ht="13.5" customHeight="1">
      <c r="A2" s="256" t="s">
        <v>129</v>
      </c>
      <c r="B2" s="257"/>
      <c r="C2" s="258" t="str">
        <f>TestCaseList!E11</f>
        <v>SK_01</v>
      </c>
      <c r="D2" s="259"/>
      <c r="E2" s="260"/>
      <c r="F2" s="261" t="s">
        <v>106</v>
      </c>
      <c r="G2" s="261"/>
      <c r="H2" s="261"/>
      <c r="I2" s="261"/>
      <c r="J2" s="261"/>
      <c r="K2" s="261"/>
      <c r="L2" s="266" t="str">
        <f>TestCaseList!$D$12</f>
        <v>reply(receiver, msg, eventName, callback)</v>
      </c>
      <c r="M2" s="267"/>
      <c r="N2" s="267"/>
      <c r="O2" s="267"/>
      <c r="P2" s="267"/>
      <c r="Q2" s="267"/>
      <c r="R2" s="267"/>
      <c r="S2" s="267"/>
      <c r="T2" s="268"/>
      <c r="V2" s="75"/>
    </row>
    <row r="3" spans="1:23" ht="13.5" customHeight="1">
      <c r="A3" s="247" t="s">
        <v>130</v>
      </c>
      <c r="B3" s="248"/>
      <c r="C3" s="243" t="s">
        <v>133</v>
      </c>
      <c r="D3" s="234"/>
      <c r="E3" s="244"/>
      <c r="F3" s="236" t="s">
        <v>134</v>
      </c>
      <c r="G3" s="236"/>
      <c r="H3" s="236"/>
      <c r="I3" s="236"/>
      <c r="J3" s="236"/>
      <c r="K3" s="236"/>
      <c r="L3" s="234"/>
      <c r="M3" s="234"/>
      <c r="N3" s="234"/>
      <c r="O3" s="197"/>
      <c r="P3" s="197"/>
      <c r="Q3" s="197"/>
      <c r="R3" s="197"/>
      <c r="S3" s="197"/>
      <c r="T3" s="198"/>
    </row>
    <row r="4" spans="1:23" ht="13.5" customHeight="1">
      <c r="A4" s="247" t="s">
        <v>131</v>
      </c>
      <c r="B4" s="248"/>
      <c r="C4" s="265">
        <v>14</v>
      </c>
      <c r="D4" s="238"/>
      <c r="E4" s="199"/>
      <c r="F4" s="236" t="s">
        <v>135</v>
      </c>
      <c r="G4" s="236"/>
      <c r="H4" s="236"/>
      <c r="I4" s="236"/>
      <c r="J4" s="236"/>
      <c r="K4" s="236"/>
      <c r="L4" s="237">
        <f xml:space="preserve"> IF(TestCaseList!E6&lt;&gt;"N/A",SUM(C4*TestCaseList!E6/1000,- O7),"N/A")</f>
        <v>-6.6</v>
      </c>
      <c r="M4" s="238"/>
      <c r="N4" s="238"/>
      <c r="O4" s="238"/>
      <c r="P4" s="238"/>
      <c r="Q4" s="238"/>
      <c r="R4" s="238"/>
      <c r="S4" s="238"/>
      <c r="T4" s="239"/>
      <c r="V4" s="75"/>
    </row>
    <row r="5" spans="1:23" ht="13.5" customHeight="1">
      <c r="A5" s="247" t="s">
        <v>132</v>
      </c>
      <c r="B5" s="248"/>
      <c r="C5" s="249" t="s">
        <v>150</v>
      </c>
      <c r="D5" s="249"/>
      <c r="E5" s="249"/>
      <c r="F5" s="250"/>
      <c r="G5" s="250"/>
      <c r="H5" s="250"/>
      <c r="I5" s="250"/>
      <c r="J5" s="250"/>
      <c r="K5" s="250"/>
      <c r="L5" s="249"/>
      <c r="M5" s="249"/>
      <c r="N5" s="249"/>
      <c r="O5" s="249"/>
      <c r="P5" s="249"/>
      <c r="Q5" s="249"/>
      <c r="R5" s="249"/>
      <c r="S5" s="249"/>
      <c r="T5" s="249"/>
    </row>
    <row r="6" spans="1:23" ht="13.5" customHeight="1">
      <c r="A6" s="246" t="s">
        <v>136</v>
      </c>
      <c r="B6" s="246"/>
      <c r="C6" s="235" t="s">
        <v>137</v>
      </c>
      <c r="D6" s="235"/>
      <c r="E6" s="235"/>
      <c r="F6" s="235" t="s">
        <v>117</v>
      </c>
      <c r="G6" s="235"/>
      <c r="H6" s="235"/>
      <c r="I6" s="235"/>
      <c r="J6" s="235"/>
      <c r="K6" s="235"/>
      <c r="L6" s="251" t="s">
        <v>36</v>
      </c>
      <c r="M6" s="251"/>
      <c r="N6" s="251"/>
      <c r="O6" s="255" t="s">
        <v>138</v>
      </c>
      <c r="P6" s="255"/>
      <c r="Q6" s="255"/>
      <c r="R6" s="255"/>
      <c r="S6" s="255"/>
      <c r="T6" s="255"/>
      <c r="V6" s="75"/>
    </row>
    <row r="7" spans="1:23" ht="13.5" customHeight="1" thickBot="1">
      <c r="A7" s="219">
        <f>COUNTIF(F44:HQ44,"P")</f>
        <v>8</v>
      </c>
      <c r="B7" s="220"/>
      <c r="C7" s="263">
        <f>COUNTIF(F44:HQ44,"F")</f>
        <v>0</v>
      </c>
      <c r="D7" s="253"/>
      <c r="E7" s="220"/>
      <c r="F7" s="263">
        <f>SUM(O7,- A7,- C7)</f>
        <v>0</v>
      </c>
      <c r="G7" s="253"/>
      <c r="H7" s="253"/>
      <c r="I7" s="253"/>
      <c r="J7" s="253"/>
      <c r="K7" s="264"/>
      <c r="L7" s="79">
        <f>COUNTIF(E43:HQ43,"N")</f>
        <v>4</v>
      </c>
      <c r="M7" s="79">
        <f>COUNTIF(E43:HQ43,"A")</f>
        <v>2</v>
      </c>
      <c r="N7" s="79">
        <f>COUNTIF(E43:HQ43,"B")</f>
        <v>2</v>
      </c>
      <c r="O7" s="252">
        <f>COUNTA(E9:HT9)</f>
        <v>8</v>
      </c>
      <c r="P7" s="253"/>
      <c r="Q7" s="253"/>
      <c r="R7" s="253"/>
      <c r="S7" s="253"/>
      <c r="T7" s="254"/>
      <c r="U7" s="80"/>
    </row>
    <row r="8" spans="1:23" ht="12" thickBot="1"/>
    <row r="9" spans="1:23" ht="46.5" customHeight="1" thickTop="1" thickBot="1">
      <c r="A9" s="138"/>
      <c r="B9" s="139"/>
      <c r="C9" s="140"/>
      <c r="D9" s="141"/>
      <c r="E9" s="140"/>
      <c r="F9" s="142" t="s">
        <v>164</v>
      </c>
      <c r="G9" s="142" t="s">
        <v>7</v>
      </c>
      <c r="H9" s="142" t="s">
        <v>8</v>
      </c>
      <c r="I9" s="142" t="s">
        <v>157</v>
      </c>
      <c r="J9" s="142" t="s">
        <v>158</v>
      </c>
      <c r="K9" s="142" t="s">
        <v>159</v>
      </c>
      <c r="L9" s="142" t="s">
        <v>165</v>
      </c>
      <c r="M9" s="142" t="s">
        <v>166</v>
      </c>
      <c r="N9" s="142"/>
      <c r="O9" s="142"/>
      <c r="P9" s="142"/>
      <c r="Q9" s="142"/>
      <c r="R9" s="142"/>
      <c r="S9" s="142"/>
      <c r="T9" s="143"/>
      <c r="U9" s="82"/>
      <c r="V9" s="83"/>
      <c r="W9" s="84"/>
    </row>
    <row r="10" spans="1:23" ht="13.5" customHeight="1">
      <c r="A10" s="115" t="s">
        <v>139</v>
      </c>
      <c r="B10" s="120" t="s">
        <v>37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</row>
    <row r="11" spans="1:23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6"/>
      <c r="V11" s="75"/>
    </row>
    <row r="12" spans="1:23" ht="13.5" customHeight="1">
      <c r="A12" s="116"/>
      <c r="B12" s="85" t="s">
        <v>142</v>
      </c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6"/>
    </row>
    <row r="13" spans="1:23" ht="13.5" customHeight="1">
      <c r="A13" s="116"/>
      <c r="B13" s="85"/>
      <c r="C13" s="86"/>
      <c r="D13" s="87" t="s">
        <v>143</v>
      </c>
      <c r="E13" s="89"/>
      <c r="F13" s="125" t="s">
        <v>56</v>
      </c>
      <c r="G13" s="125" t="s">
        <v>56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6"/>
    </row>
    <row r="14" spans="1:23" ht="13.5" customHeight="1">
      <c r="A14" s="116"/>
      <c r="B14" s="85"/>
      <c r="C14" s="86"/>
      <c r="D14" s="87" t="s">
        <v>148</v>
      </c>
      <c r="E14" s="161"/>
      <c r="F14" s="125"/>
      <c r="G14" s="125"/>
      <c r="H14" s="125" t="s">
        <v>56</v>
      </c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6"/>
    </row>
    <row r="15" spans="1:23" ht="13.5" customHeight="1">
      <c r="A15" s="116"/>
      <c r="B15" s="85"/>
      <c r="C15" s="86"/>
      <c r="D15" s="87" t="s">
        <v>154</v>
      </c>
      <c r="E15" s="161"/>
      <c r="F15" s="125"/>
      <c r="G15" s="125"/>
      <c r="H15" s="125"/>
      <c r="I15" s="125" t="s">
        <v>56</v>
      </c>
      <c r="J15" s="125"/>
      <c r="K15" s="125" t="s">
        <v>56</v>
      </c>
      <c r="L15" s="125" t="s">
        <v>56</v>
      </c>
      <c r="M15" s="125"/>
      <c r="N15" s="125"/>
      <c r="O15" s="125"/>
      <c r="P15" s="125"/>
      <c r="Q15" s="125"/>
      <c r="R15" s="125"/>
      <c r="S15" s="125"/>
      <c r="T15" s="126"/>
    </row>
    <row r="16" spans="1:23" ht="13.5" customHeight="1">
      <c r="A16" s="116"/>
      <c r="B16" s="85"/>
      <c r="C16" s="86"/>
      <c r="D16" s="87" t="s">
        <v>156</v>
      </c>
      <c r="E16" s="161"/>
      <c r="F16" s="125"/>
      <c r="G16" s="125"/>
      <c r="H16" s="125"/>
      <c r="I16" s="125"/>
      <c r="J16" s="125" t="s">
        <v>56</v>
      </c>
      <c r="K16" s="125"/>
      <c r="L16" s="125"/>
      <c r="M16" s="125"/>
      <c r="N16" s="125"/>
      <c r="O16" s="125"/>
      <c r="P16" s="125"/>
      <c r="Q16" s="125"/>
      <c r="R16" s="125"/>
      <c r="S16" s="125"/>
      <c r="T16" s="126"/>
    </row>
    <row r="17" spans="1:21" ht="13.5" customHeight="1">
      <c r="A17" s="116"/>
      <c r="B17" s="85"/>
      <c r="C17" s="86"/>
      <c r="D17" s="87" t="s">
        <v>162</v>
      </c>
      <c r="E17" s="161"/>
      <c r="F17" s="125"/>
      <c r="G17" s="125"/>
      <c r="H17" s="125"/>
      <c r="I17" s="125"/>
      <c r="J17" s="125"/>
      <c r="K17" s="125"/>
      <c r="L17" s="125"/>
      <c r="M17" s="125" t="s">
        <v>56</v>
      </c>
      <c r="N17" s="125"/>
      <c r="O17" s="125"/>
      <c r="P17" s="125"/>
      <c r="Q17" s="125"/>
      <c r="R17" s="125"/>
      <c r="S17" s="125"/>
      <c r="T17" s="126"/>
      <c r="U17" s="127"/>
    </row>
    <row r="18" spans="1:21" ht="13.5" customHeight="1">
      <c r="A18" s="116"/>
      <c r="B18" s="85"/>
      <c r="C18" s="86"/>
      <c r="D18" s="87"/>
      <c r="E18" s="161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6"/>
      <c r="U18" s="127"/>
    </row>
    <row r="19" spans="1:21" ht="13.5" customHeight="1">
      <c r="A19" s="116"/>
      <c r="B19" s="85" t="s">
        <v>145</v>
      </c>
      <c r="C19" s="86"/>
      <c r="D19" s="245"/>
      <c r="E19" s="24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1:21" ht="13.5" customHeight="1">
      <c r="A20" s="116"/>
      <c r="B20" s="85"/>
      <c r="C20" s="86"/>
      <c r="D20" s="87" t="s">
        <v>146</v>
      </c>
      <c r="E20" s="161"/>
      <c r="F20" s="125" t="s">
        <v>56</v>
      </c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1:21" ht="13.5" customHeight="1">
      <c r="A21" s="116"/>
      <c r="B21" s="85"/>
      <c r="C21" s="86"/>
      <c r="D21" s="87" t="s">
        <v>149</v>
      </c>
      <c r="E21" s="161"/>
      <c r="F21" s="125"/>
      <c r="G21" s="125" t="s">
        <v>56</v>
      </c>
      <c r="H21" s="125"/>
      <c r="I21" s="125" t="s">
        <v>56</v>
      </c>
      <c r="J21" s="125" t="s">
        <v>56</v>
      </c>
      <c r="K21" s="125"/>
      <c r="L21" s="125" t="s">
        <v>56</v>
      </c>
      <c r="M21" s="125" t="s">
        <v>56</v>
      </c>
      <c r="N21" s="125"/>
      <c r="O21" s="125"/>
      <c r="P21" s="125"/>
      <c r="Q21" s="125"/>
      <c r="R21" s="125"/>
      <c r="S21" s="125"/>
      <c r="T21" s="126"/>
    </row>
    <row r="22" spans="1:21" ht="13.5" customHeight="1">
      <c r="A22" s="116"/>
      <c r="B22" s="85"/>
      <c r="C22" s="86"/>
      <c r="D22" s="87" t="s">
        <v>152</v>
      </c>
      <c r="E22" s="161"/>
      <c r="F22" s="125"/>
      <c r="G22" s="125"/>
      <c r="H22" s="125" t="s">
        <v>56</v>
      </c>
      <c r="I22" s="125"/>
      <c r="J22" s="125"/>
      <c r="K22" s="125" t="s">
        <v>56</v>
      </c>
      <c r="L22" s="125"/>
      <c r="M22" s="125"/>
      <c r="N22" s="125"/>
      <c r="O22" s="125"/>
      <c r="P22" s="125"/>
      <c r="Q22" s="125"/>
      <c r="R22" s="125"/>
      <c r="S22" s="125"/>
      <c r="T22" s="126"/>
    </row>
    <row r="23" spans="1:21" ht="13.5" customHeight="1">
      <c r="A23" s="116"/>
      <c r="B23" s="85"/>
      <c r="C23" s="86"/>
      <c r="D23" s="87" t="s">
        <v>161</v>
      </c>
      <c r="E23" s="161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6"/>
    </row>
    <row r="24" spans="1:21" ht="13.5" customHeight="1">
      <c r="A24" s="116"/>
      <c r="B24" s="85"/>
      <c r="C24" s="86"/>
      <c r="D24" s="87"/>
      <c r="E24" s="161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6"/>
    </row>
    <row r="25" spans="1:21" ht="13.5" customHeight="1">
      <c r="A25" s="116"/>
      <c r="B25" s="85"/>
      <c r="C25" s="86"/>
      <c r="D25" s="87"/>
      <c r="E25" s="161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6"/>
    </row>
    <row r="26" spans="1:21" ht="13.5" customHeight="1">
      <c r="A26" s="116"/>
      <c r="B26" s="85"/>
      <c r="C26" s="86"/>
      <c r="D26" s="87"/>
      <c r="E26" s="161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6"/>
    </row>
    <row r="27" spans="1:21" ht="13.5" customHeight="1">
      <c r="A27" s="116"/>
      <c r="B27" s="85"/>
      <c r="C27" s="86"/>
      <c r="D27" s="87"/>
      <c r="E27" s="161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6"/>
    </row>
    <row r="28" spans="1:21" ht="13.5" customHeight="1">
      <c r="A28" s="116"/>
      <c r="B28" s="85"/>
      <c r="C28" s="86"/>
      <c r="D28" s="87"/>
      <c r="E28" s="161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6"/>
    </row>
    <row r="29" spans="1:21" ht="13.5" customHeight="1">
      <c r="A29" s="116"/>
      <c r="B29" s="85"/>
      <c r="C29" s="86"/>
      <c r="D29" s="87"/>
      <c r="E29" s="161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6"/>
    </row>
    <row r="30" spans="1:21" ht="13.5" customHeight="1" thickBot="1">
      <c r="A30" s="116"/>
      <c r="B30" s="91"/>
      <c r="C30" s="92"/>
      <c r="D30" s="93"/>
      <c r="E30" s="94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9"/>
    </row>
    <row r="31" spans="1:21" ht="13.5" customHeight="1" thickTop="1">
      <c r="A31" s="117" t="s">
        <v>140</v>
      </c>
      <c r="B31" s="95" t="s">
        <v>40</v>
      </c>
      <c r="C31" s="96"/>
      <c r="D31" s="97"/>
      <c r="E31" s="98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8"/>
      <c r="B32" s="102"/>
      <c r="C32" s="99"/>
      <c r="D32" s="100" t="s">
        <v>146</v>
      </c>
      <c r="E32" s="159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6"/>
    </row>
    <row r="33" spans="1:20" ht="13.5" customHeight="1">
      <c r="A33" s="118"/>
      <c r="B33" s="102"/>
      <c r="C33" s="130"/>
      <c r="D33" s="100" t="s">
        <v>153</v>
      </c>
      <c r="E33" s="103"/>
      <c r="F33" s="125"/>
      <c r="G33" s="125"/>
      <c r="H33" s="125" t="s">
        <v>56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6"/>
    </row>
    <row r="34" spans="1:20" ht="13.5" customHeight="1">
      <c r="A34" s="118"/>
      <c r="B34" s="102"/>
      <c r="C34" s="130"/>
      <c r="D34" s="100" t="s">
        <v>155</v>
      </c>
      <c r="E34" s="103"/>
      <c r="F34" s="125"/>
      <c r="G34" s="125"/>
      <c r="H34" s="125"/>
      <c r="I34" s="125" t="s">
        <v>56</v>
      </c>
      <c r="J34" s="125"/>
      <c r="K34" s="125"/>
      <c r="L34" s="125" t="s">
        <v>56</v>
      </c>
      <c r="M34" s="125"/>
      <c r="N34" s="125"/>
      <c r="O34" s="125"/>
      <c r="P34" s="125"/>
      <c r="Q34" s="125"/>
      <c r="R34" s="125"/>
      <c r="S34" s="125"/>
      <c r="T34" s="126"/>
    </row>
    <row r="35" spans="1:20" ht="13.5" customHeight="1">
      <c r="A35" s="118"/>
      <c r="B35" s="102"/>
      <c r="C35" s="130"/>
      <c r="D35" s="100" t="s">
        <v>149</v>
      </c>
      <c r="E35" s="103"/>
      <c r="F35" s="125"/>
      <c r="G35" s="125"/>
      <c r="H35" s="125"/>
      <c r="I35" s="125"/>
      <c r="J35" s="125" t="s">
        <v>56</v>
      </c>
      <c r="K35" s="125"/>
      <c r="L35" s="125"/>
      <c r="M35" s="125"/>
      <c r="N35" s="125"/>
      <c r="O35" s="125"/>
      <c r="P35" s="125"/>
      <c r="Q35" s="125"/>
      <c r="R35" s="125"/>
      <c r="S35" s="125"/>
      <c r="T35" s="126"/>
    </row>
    <row r="36" spans="1:20" ht="13.5" customHeight="1">
      <c r="A36" s="118"/>
      <c r="B36" s="102"/>
      <c r="C36" s="130"/>
      <c r="D36" s="100" t="s">
        <v>160</v>
      </c>
      <c r="E36" s="103"/>
      <c r="F36" s="125"/>
      <c r="G36" s="125"/>
      <c r="H36" s="125"/>
      <c r="I36" s="125"/>
      <c r="J36" s="125"/>
      <c r="K36" s="125" t="s">
        <v>56</v>
      </c>
      <c r="L36" s="125"/>
      <c r="M36" s="125"/>
      <c r="N36" s="125"/>
      <c r="O36" s="125"/>
      <c r="P36" s="125"/>
      <c r="Q36" s="125"/>
      <c r="R36" s="125"/>
      <c r="S36" s="125"/>
      <c r="T36" s="126"/>
    </row>
    <row r="37" spans="1:20" ht="13.5" customHeight="1">
      <c r="A37" s="118"/>
      <c r="B37" s="102"/>
      <c r="C37" s="130"/>
      <c r="D37" s="100" t="s">
        <v>163</v>
      </c>
      <c r="E37" s="103"/>
      <c r="F37" s="125"/>
      <c r="G37" s="125"/>
      <c r="H37" s="125"/>
      <c r="I37" s="125"/>
      <c r="J37" s="125"/>
      <c r="K37" s="125"/>
      <c r="L37" s="125"/>
      <c r="M37" s="125" t="s">
        <v>56</v>
      </c>
      <c r="N37" s="125"/>
      <c r="O37" s="125"/>
      <c r="P37" s="125"/>
      <c r="Q37" s="125"/>
      <c r="R37" s="125"/>
      <c r="S37" s="125"/>
      <c r="T37" s="126"/>
    </row>
    <row r="38" spans="1:20" ht="13.5" customHeight="1">
      <c r="A38" s="118"/>
      <c r="B38" s="102" t="s">
        <v>41</v>
      </c>
      <c r="C38" s="130"/>
      <c r="D38" s="100"/>
      <c r="E38" s="103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6"/>
    </row>
    <row r="39" spans="1:20" ht="13.5" customHeight="1">
      <c r="A39" s="118"/>
      <c r="B39" s="102"/>
      <c r="C39" s="130"/>
      <c r="D39" s="100" t="s">
        <v>147</v>
      </c>
      <c r="E39" s="103"/>
      <c r="F39" s="125" t="s">
        <v>56</v>
      </c>
      <c r="G39" s="125" t="s">
        <v>56</v>
      </c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6"/>
    </row>
    <row r="40" spans="1:20" ht="13.5" customHeight="1">
      <c r="A40" s="118"/>
      <c r="B40" s="102" t="s">
        <v>42</v>
      </c>
      <c r="C40" s="130"/>
      <c r="D40" s="100"/>
      <c r="E40" s="103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6"/>
    </row>
    <row r="41" spans="1:20" ht="13.5" customHeight="1">
      <c r="A41" s="118"/>
      <c r="B41" s="102"/>
      <c r="C41" s="130"/>
      <c r="D41" s="100"/>
      <c r="E41" s="103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6"/>
    </row>
    <row r="42" spans="1:20" ht="13.5" customHeight="1" thickBot="1">
      <c r="A42" s="118"/>
      <c r="B42" s="104"/>
      <c r="C42" s="105"/>
      <c r="D42" s="106"/>
      <c r="E42" s="107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2"/>
    </row>
    <row r="43" spans="1:20" ht="13.5" customHeight="1" thickTop="1">
      <c r="A43" s="117" t="s">
        <v>141</v>
      </c>
      <c r="B43" s="242" t="s">
        <v>21</v>
      </c>
      <c r="C43" s="242"/>
      <c r="D43" s="242"/>
      <c r="E43" s="160"/>
      <c r="F43" s="133" t="s">
        <v>24</v>
      </c>
      <c r="G43" s="133" t="s">
        <v>24</v>
      </c>
      <c r="H43" s="133" t="s">
        <v>23</v>
      </c>
      <c r="I43" s="133" t="s">
        <v>23</v>
      </c>
      <c r="J43" s="133" t="s">
        <v>22</v>
      </c>
      <c r="K43" s="133" t="s">
        <v>22</v>
      </c>
      <c r="L43" s="133" t="s">
        <v>22</v>
      </c>
      <c r="M43" s="133" t="s">
        <v>22</v>
      </c>
      <c r="N43" s="133"/>
      <c r="O43" s="133"/>
      <c r="P43" s="133"/>
      <c r="Q43" s="133"/>
      <c r="R43" s="133"/>
      <c r="S43" s="133"/>
      <c r="T43" s="134"/>
    </row>
    <row r="44" spans="1:20" ht="13.5" customHeight="1">
      <c r="A44" s="118"/>
      <c r="B44" s="262" t="s">
        <v>25</v>
      </c>
      <c r="C44" s="262"/>
      <c r="D44" s="262"/>
      <c r="E44" s="109"/>
      <c r="F44" s="135" t="s">
        <v>26</v>
      </c>
      <c r="G44" s="135" t="s">
        <v>26</v>
      </c>
      <c r="H44" s="135" t="s">
        <v>26</v>
      </c>
      <c r="I44" s="135" t="s">
        <v>26</v>
      </c>
      <c r="J44" s="135" t="s">
        <v>26</v>
      </c>
      <c r="K44" s="135" t="s">
        <v>26</v>
      </c>
      <c r="L44" s="135" t="s">
        <v>26</v>
      </c>
      <c r="M44" s="135" t="s">
        <v>26</v>
      </c>
      <c r="N44" s="135"/>
      <c r="O44" s="135"/>
      <c r="P44" s="135"/>
      <c r="Q44" s="135"/>
      <c r="R44" s="135"/>
      <c r="S44" s="135"/>
      <c r="T44" s="136"/>
    </row>
    <row r="45" spans="1:20" ht="13.5" customHeight="1">
      <c r="A45" s="118"/>
      <c r="B45" s="240" t="s">
        <v>28</v>
      </c>
      <c r="C45" s="240"/>
      <c r="D45" s="240"/>
      <c r="E45" s="103"/>
      <c r="F45" s="110">
        <v>42254</v>
      </c>
      <c r="G45" s="110">
        <v>42254</v>
      </c>
      <c r="H45" s="110">
        <v>42254</v>
      </c>
      <c r="I45" s="110">
        <v>42254</v>
      </c>
      <c r="J45" s="110">
        <v>42254</v>
      </c>
      <c r="K45" s="110">
        <v>42254</v>
      </c>
      <c r="L45" s="110">
        <v>42254</v>
      </c>
      <c r="M45" s="110">
        <v>42254</v>
      </c>
      <c r="N45" s="110"/>
      <c r="O45" s="110"/>
      <c r="P45" s="110"/>
      <c r="Q45" s="110"/>
      <c r="R45" s="110"/>
      <c r="S45" s="110"/>
      <c r="T45" s="111"/>
    </row>
    <row r="46" spans="1:20" ht="12" thickBot="1">
      <c r="A46" s="119"/>
      <c r="B46" s="241" t="s">
        <v>29</v>
      </c>
      <c r="C46" s="241"/>
      <c r="D46" s="241"/>
      <c r="E46" s="112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4"/>
    </row>
    <row r="47" spans="1:20" ht="12" thickTop="1">
      <c r="A47" s="137"/>
    </row>
  </sheetData>
  <mergeCells count="28">
    <mergeCell ref="D19:E19"/>
    <mergeCell ref="B43:D43"/>
    <mergeCell ref="B44:D44"/>
    <mergeCell ref="B45:D45"/>
    <mergeCell ref="B46:D4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42">
      <formula1>"O, "</formula1>
    </dataValidation>
    <dataValidation type="list" allowBlank="1" showInputMessage="1" showErrorMessage="1" sqref="F44:T44">
      <formula1>"P,F, "</formula1>
    </dataValidation>
    <dataValidation type="list" allowBlank="1" showInputMessage="1" showErrorMessage="1" sqref="F43:T43">
      <formula1>"N,A,B, "</formula1>
    </dataValidation>
  </dataValidations>
  <pageMargins left="0.75" right="0.75" top="0.75" bottom="0.75" header="0.5" footer="0.5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/>
  </sheetViews>
  <sheetFormatPr baseColWidth="10" defaultColWidth="8.83203125" defaultRowHeight="13.5" customHeight="1" x14ac:dyDescent="0"/>
  <cols>
    <col min="1" max="1" width="8.1640625" style="73" customWidth="1"/>
    <col min="2" max="2" width="13.33203125" style="81" customWidth="1"/>
    <col min="3" max="3" width="10.6640625" style="73" customWidth="1"/>
    <col min="4" max="4" width="11.33203125" style="74" customWidth="1"/>
    <col min="5" max="5" width="1.6640625" style="73" hidden="1" customWidth="1"/>
    <col min="6" max="7" width="2.83203125" style="73" bestFit="1" customWidth="1"/>
    <col min="8" max="8" width="2.83203125" style="73" customWidth="1"/>
    <col min="9" max="10" width="2.83203125" style="73" bestFit="1" customWidth="1"/>
    <col min="11" max="19" width="2.83203125" style="73" customWidth="1"/>
    <col min="20" max="20" width="2.83203125" style="73" bestFit="1" customWidth="1"/>
    <col min="21" max="21" width="2.83203125" style="73" customWidth="1"/>
    <col min="22" max="16384" width="8.83203125" style="73"/>
  </cols>
  <sheetData>
    <row r="1" spans="1:23" ht="13.5" customHeight="1" thickBot="1">
      <c r="A1" s="71"/>
      <c r="B1" s="72"/>
    </row>
    <row r="2" spans="1:23" ht="13.5" customHeight="1">
      <c r="A2" s="256" t="s">
        <v>129</v>
      </c>
      <c r="B2" s="257"/>
      <c r="C2" s="273" t="str">
        <f>TestCaseList!E11</f>
        <v>SK_01</v>
      </c>
      <c r="D2" s="274"/>
      <c r="E2" s="275"/>
      <c r="F2" s="261" t="s">
        <v>106</v>
      </c>
      <c r="G2" s="261"/>
      <c r="H2" s="261"/>
      <c r="I2" s="261"/>
      <c r="J2" s="261"/>
      <c r="K2" s="261"/>
      <c r="L2" s="266" t="e">
        <f>[1]TestCaseList!$D$13</f>
        <v>#REF!</v>
      </c>
      <c r="M2" s="267"/>
      <c r="N2" s="267"/>
      <c r="O2" s="267"/>
      <c r="P2" s="267"/>
      <c r="Q2" s="267"/>
      <c r="R2" s="267"/>
      <c r="S2" s="267"/>
      <c r="T2" s="268"/>
      <c r="V2" s="75"/>
    </row>
    <row r="3" spans="1:23" ht="13.5" customHeight="1">
      <c r="A3" s="247" t="s">
        <v>130</v>
      </c>
      <c r="B3" s="248"/>
      <c r="C3" s="276" t="s">
        <v>133</v>
      </c>
      <c r="D3" s="277"/>
      <c r="E3" s="278"/>
      <c r="F3" s="236" t="s">
        <v>134</v>
      </c>
      <c r="G3" s="236"/>
      <c r="H3" s="236"/>
      <c r="I3" s="236"/>
      <c r="J3" s="236"/>
      <c r="K3" s="236"/>
      <c r="L3" s="277"/>
      <c r="M3" s="277"/>
      <c r="N3" s="277"/>
      <c r="O3" s="76"/>
      <c r="P3" s="76"/>
      <c r="Q3" s="76"/>
      <c r="R3" s="76"/>
      <c r="S3" s="76"/>
      <c r="T3" s="77"/>
    </row>
    <row r="4" spans="1:23" ht="13.5" customHeight="1">
      <c r="A4" s="247" t="s">
        <v>131</v>
      </c>
      <c r="B4" s="248"/>
      <c r="C4" s="269">
        <v>9</v>
      </c>
      <c r="D4" s="270"/>
      <c r="E4" s="78"/>
      <c r="F4" s="236" t="s">
        <v>135</v>
      </c>
      <c r="G4" s="236"/>
      <c r="H4" s="236"/>
      <c r="I4" s="236"/>
      <c r="J4" s="236"/>
      <c r="K4" s="236"/>
      <c r="L4" s="237">
        <f xml:space="preserve"> IF(TestCaseList!E6&lt;&gt;"N/A",SUM(C4*TestCaseList!E6/1000,- O7),"N/A")</f>
        <v>-14.1</v>
      </c>
      <c r="M4" s="238"/>
      <c r="N4" s="238"/>
      <c r="O4" s="238"/>
      <c r="P4" s="238"/>
      <c r="Q4" s="238"/>
      <c r="R4" s="238"/>
      <c r="S4" s="238"/>
      <c r="T4" s="239"/>
      <c r="V4" s="75"/>
    </row>
    <row r="5" spans="1:23" ht="13.5" customHeight="1">
      <c r="A5" s="247" t="s">
        <v>132</v>
      </c>
      <c r="B5" s="248"/>
      <c r="C5" s="271" t="s">
        <v>35</v>
      </c>
      <c r="D5" s="271"/>
      <c r="E5" s="271"/>
      <c r="F5" s="272"/>
      <c r="G5" s="272"/>
      <c r="H5" s="272"/>
      <c r="I5" s="272"/>
      <c r="J5" s="272"/>
      <c r="K5" s="272"/>
      <c r="L5" s="271"/>
      <c r="M5" s="271"/>
      <c r="N5" s="271"/>
      <c r="O5" s="271"/>
      <c r="P5" s="271"/>
      <c r="Q5" s="271"/>
      <c r="R5" s="271"/>
      <c r="S5" s="271"/>
      <c r="T5" s="271"/>
    </row>
    <row r="6" spans="1:23" ht="13.5" customHeight="1">
      <c r="A6" s="246" t="s">
        <v>136</v>
      </c>
      <c r="B6" s="246"/>
      <c r="C6" s="235" t="s">
        <v>137</v>
      </c>
      <c r="D6" s="235"/>
      <c r="E6" s="235"/>
      <c r="F6" s="235" t="s">
        <v>117</v>
      </c>
      <c r="G6" s="235"/>
      <c r="H6" s="235"/>
      <c r="I6" s="235"/>
      <c r="J6" s="235"/>
      <c r="K6" s="235"/>
      <c r="L6" s="251" t="s">
        <v>36</v>
      </c>
      <c r="M6" s="251"/>
      <c r="N6" s="251"/>
      <c r="O6" s="255" t="s">
        <v>138</v>
      </c>
      <c r="P6" s="255"/>
      <c r="Q6" s="255"/>
      <c r="R6" s="255"/>
      <c r="S6" s="255"/>
      <c r="T6" s="255"/>
      <c r="V6" s="75"/>
    </row>
    <row r="7" spans="1:23" ht="13.5" customHeight="1" thickBot="1">
      <c r="A7" s="219">
        <f>COUNTIF(F40:HQ40,"P")</f>
        <v>13</v>
      </c>
      <c r="B7" s="220"/>
      <c r="C7" s="263">
        <f>COUNTIF(F40:HQ40,"F")</f>
        <v>2</v>
      </c>
      <c r="D7" s="253"/>
      <c r="E7" s="220"/>
      <c r="F7" s="263">
        <f>SUM(O7,- A7,- C7)</f>
        <v>0</v>
      </c>
      <c r="G7" s="253"/>
      <c r="H7" s="253"/>
      <c r="I7" s="253"/>
      <c r="J7" s="253"/>
      <c r="K7" s="264"/>
      <c r="L7" s="79">
        <f>COUNTIF(E39:HQ39,"N")</f>
        <v>12</v>
      </c>
      <c r="M7" s="79">
        <f>COUNTIF(E39:HQ39,"A")</f>
        <v>2</v>
      </c>
      <c r="N7" s="79">
        <f>COUNTIF(E39:HQ39,"B")</f>
        <v>1</v>
      </c>
      <c r="O7" s="252">
        <f>COUNTA(E9:HT9)</f>
        <v>15</v>
      </c>
      <c r="P7" s="253"/>
      <c r="Q7" s="253"/>
      <c r="R7" s="253"/>
      <c r="S7" s="253"/>
      <c r="T7" s="254"/>
      <c r="U7" s="80"/>
    </row>
    <row r="8" spans="1:23" ht="12" thickBot="1"/>
    <row r="9" spans="1:23" ht="46.5" customHeight="1" thickTop="1" thickBot="1">
      <c r="A9" s="138"/>
      <c r="B9" s="139"/>
      <c r="C9" s="140"/>
      <c r="D9" s="141"/>
      <c r="E9" s="140"/>
      <c r="F9" s="142" t="s">
        <v>6</v>
      </c>
      <c r="G9" s="142" t="s">
        <v>7</v>
      </c>
      <c r="H9" s="142" t="s">
        <v>8</v>
      </c>
      <c r="I9" s="142" t="s">
        <v>9</v>
      </c>
      <c r="J9" s="142" t="s">
        <v>10</v>
      </c>
      <c r="K9" s="142" t="s">
        <v>11</v>
      </c>
      <c r="L9" s="142" t="s">
        <v>12</v>
      </c>
      <c r="M9" s="142" t="s">
        <v>13</v>
      </c>
      <c r="N9" s="142" t="s">
        <v>14</v>
      </c>
      <c r="O9" s="142" t="s">
        <v>15</v>
      </c>
      <c r="P9" s="142" t="s">
        <v>16</v>
      </c>
      <c r="Q9" s="142" t="s">
        <v>17</v>
      </c>
      <c r="R9" s="142" t="s">
        <v>18</v>
      </c>
      <c r="S9" s="142" t="s">
        <v>19</v>
      </c>
      <c r="T9" s="143" t="s">
        <v>20</v>
      </c>
      <c r="U9" s="82"/>
      <c r="V9" s="83"/>
      <c r="W9" s="84"/>
    </row>
    <row r="10" spans="1:23" ht="13.5" customHeight="1">
      <c r="A10" s="115" t="s">
        <v>139</v>
      </c>
      <c r="B10" s="120" t="s">
        <v>37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</row>
    <row r="11" spans="1:23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6"/>
      <c r="V11" s="75"/>
    </row>
    <row r="12" spans="1:23" ht="13.5" customHeight="1">
      <c r="A12" s="116"/>
      <c r="B12" s="85"/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6"/>
    </row>
    <row r="13" spans="1:23" ht="13.5" customHeight="1">
      <c r="A13" s="116"/>
      <c r="B13" s="85"/>
      <c r="C13" s="86"/>
      <c r="D13" s="87"/>
      <c r="E13" s="89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6"/>
    </row>
    <row r="14" spans="1:23" ht="13.5" customHeight="1">
      <c r="A14" s="116"/>
      <c r="B14" s="85" t="s">
        <v>38</v>
      </c>
      <c r="C14" s="86"/>
      <c r="D14" s="87"/>
      <c r="E14" s="163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6"/>
    </row>
    <row r="15" spans="1:23" ht="13.5" customHeight="1">
      <c r="A15" s="116"/>
      <c r="B15" s="85"/>
      <c r="C15" s="86"/>
      <c r="D15" s="87"/>
      <c r="E15" s="163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6"/>
    </row>
    <row r="16" spans="1:23" ht="13.5" customHeight="1">
      <c r="A16" s="116"/>
      <c r="B16" s="85"/>
      <c r="C16" s="86"/>
      <c r="D16" s="87"/>
      <c r="E16" s="163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6"/>
    </row>
    <row r="17" spans="1:21" ht="13.5" customHeight="1">
      <c r="A17" s="116"/>
      <c r="B17" s="85"/>
      <c r="C17" s="86"/>
      <c r="D17" s="87"/>
      <c r="E17" s="163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6"/>
      <c r="U17" s="127"/>
    </row>
    <row r="18" spans="1:21" ht="13.5" customHeight="1">
      <c r="A18" s="116"/>
      <c r="B18" s="85" t="s">
        <v>39</v>
      </c>
      <c r="C18" s="86"/>
      <c r="D18" s="87"/>
      <c r="E18" s="163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6"/>
      <c r="U18" s="127"/>
    </row>
    <row r="19" spans="1:21" ht="13.5" customHeight="1">
      <c r="A19" s="116"/>
      <c r="B19" s="85"/>
      <c r="C19" s="86"/>
      <c r="D19" s="245"/>
      <c r="E19" s="24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1:21" ht="13.5" customHeight="1">
      <c r="A20" s="116"/>
      <c r="B20" s="85"/>
      <c r="C20" s="86"/>
      <c r="D20" s="87"/>
      <c r="E20" s="163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1:21" ht="13.5" customHeight="1">
      <c r="A21" s="116"/>
      <c r="B21" s="85"/>
      <c r="C21" s="86"/>
      <c r="D21" s="87"/>
      <c r="E21" s="163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6"/>
    </row>
    <row r="22" spans="1:21" ht="13.5" customHeight="1">
      <c r="A22" s="116"/>
      <c r="B22" s="85"/>
      <c r="C22" s="86"/>
      <c r="D22" s="87"/>
      <c r="E22" s="163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6"/>
    </row>
    <row r="23" spans="1:21" ht="13.5" customHeight="1">
      <c r="A23" s="116"/>
      <c r="B23" s="85"/>
      <c r="C23" s="86"/>
      <c r="D23" s="87"/>
      <c r="E23" s="163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6"/>
    </row>
    <row r="24" spans="1:21" ht="13.5" customHeight="1">
      <c r="A24" s="116"/>
      <c r="B24" s="85"/>
      <c r="C24" s="86"/>
      <c r="D24" s="87"/>
      <c r="E24" s="163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6"/>
    </row>
    <row r="25" spans="1:21" ht="13.5" customHeight="1">
      <c r="A25" s="116"/>
      <c r="B25" s="85"/>
      <c r="C25" s="86"/>
      <c r="D25" s="87"/>
      <c r="E25" s="163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6"/>
    </row>
    <row r="26" spans="1:21" ht="13.5" customHeight="1">
      <c r="A26" s="116"/>
      <c r="B26" s="85"/>
      <c r="C26" s="86"/>
      <c r="D26" s="87"/>
      <c r="E26" s="163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6"/>
    </row>
    <row r="27" spans="1:21" ht="13.5" customHeight="1">
      <c r="A27" s="116"/>
      <c r="B27" s="85"/>
      <c r="C27" s="86"/>
      <c r="D27" s="87"/>
      <c r="E27" s="163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6"/>
    </row>
    <row r="28" spans="1:21" ht="13.5" customHeight="1">
      <c r="A28" s="116"/>
      <c r="B28" s="85"/>
      <c r="C28" s="86"/>
      <c r="D28" s="87"/>
      <c r="E28" s="163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6"/>
    </row>
    <row r="29" spans="1:21" ht="13.5" customHeight="1">
      <c r="A29" s="116"/>
      <c r="B29" s="85"/>
      <c r="C29" s="86"/>
      <c r="D29" s="87"/>
      <c r="E29" s="163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6"/>
    </row>
    <row r="30" spans="1:21" ht="13.5" customHeight="1" thickBot="1">
      <c r="A30" s="116"/>
      <c r="B30" s="91"/>
      <c r="C30" s="92"/>
      <c r="D30" s="93"/>
      <c r="E30" s="94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9"/>
    </row>
    <row r="31" spans="1:21" ht="13.5" customHeight="1" thickTop="1">
      <c r="A31" s="117" t="s">
        <v>140</v>
      </c>
      <c r="B31" s="95" t="s">
        <v>40</v>
      </c>
      <c r="C31" s="96"/>
      <c r="D31" s="97"/>
      <c r="E31" s="98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8"/>
      <c r="B32" s="102"/>
      <c r="C32" s="99"/>
      <c r="D32" s="100"/>
      <c r="E32" s="164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6"/>
    </row>
    <row r="33" spans="1:20" ht="13.5" customHeight="1">
      <c r="A33" s="118"/>
      <c r="B33" s="102"/>
      <c r="C33" s="130"/>
      <c r="D33" s="100"/>
      <c r="E33" s="103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6"/>
    </row>
    <row r="34" spans="1:20" ht="13.5" customHeight="1">
      <c r="A34" s="118"/>
      <c r="B34" s="102" t="s">
        <v>41</v>
      </c>
      <c r="C34" s="130"/>
      <c r="D34" s="100"/>
      <c r="E34" s="103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6"/>
    </row>
    <row r="35" spans="1:20" ht="13.5" customHeight="1">
      <c r="A35" s="118"/>
      <c r="B35" s="102"/>
      <c r="C35" s="130"/>
      <c r="D35" s="100"/>
      <c r="E35" s="103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6"/>
    </row>
    <row r="36" spans="1:20" ht="13.5" customHeight="1">
      <c r="A36" s="118"/>
      <c r="B36" s="102" t="s">
        <v>42</v>
      </c>
      <c r="C36" s="130"/>
      <c r="D36" s="100"/>
      <c r="E36" s="103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6"/>
    </row>
    <row r="37" spans="1:20" ht="13.5" customHeight="1">
      <c r="A37" s="118"/>
      <c r="B37" s="102"/>
      <c r="C37" s="130"/>
      <c r="D37" s="100"/>
      <c r="E37" s="103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6"/>
    </row>
    <row r="38" spans="1:20" ht="13.5" customHeight="1" thickBot="1">
      <c r="A38" s="118"/>
      <c r="B38" s="104"/>
      <c r="C38" s="105"/>
      <c r="D38" s="106"/>
      <c r="E38" s="107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 thickTop="1">
      <c r="A39" s="117" t="s">
        <v>141</v>
      </c>
      <c r="B39" s="242" t="s">
        <v>21</v>
      </c>
      <c r="C39" s="242"/>
      <c r="D39" s="242"/>
      <c r="E39" s="162"/>
      <c r="F39" s="133" t="s">
        <v>22</v>
      </c>
      <c r="G39" s="133" t="s">
        <v>22</v>
      </c>
      <c r="H39" s="133" t="s">
        <v>22</v>
      </c>
      <c r="I39" s="133" t="s">
        <v>22</v>
      </c>
      <c r="J39" s="133" t="s">
        <v>22</v>
      </c>
      <c r="K39" s="133" t="s">
        <v>23</v>
      </c>
      <c r="L39" s="133" t="s">
        <v>24</v>
      </c>
      <c r="M39" s="133" t="s">
        <v>22</v>
      </c>
      <c r="N39" s="133" t="s">
        <v>22</v>
      </c>
      <c r="O39" s="133" t="s">
        <v>22</v>
      </c>
      <c r="P39" s="133" t="s">
        <v>22</v>
      </c>
      <c r="Q39" s="133" t="s">
        <v>22</v>
      </c>
      <c r="R39" s="133" t="s">
        <v>24</v>
      </c>
      <c r="S39" s="133" t="s">
        <v>22</v>
      </c>
      <c r="T39" s="134" t="s">
        <v>22</v>
      </c>
    </row>
    <row r="40" spans="1:20" ht="13.5" customHeight="1">
      <c r="A40" s="118"/>
      <c r="B40" s="262" t="s">
        <v>25</v>
      </c>
      <c r="C40" s="262"/>
      <c r="D40" s="262"/>
      <c r="E40" s="109"/>
      <c r="F40" s="135" t="s">
        <v>26</v>
      </c>
      <c r="G40" s="135" t="s">
        <v>26</v>
      </c>
      <c r="H40" s="135" t="s">
        <v>26</v>
      </c>
      <c r="I40" s="135" t="s">
        <v>26</v>
      </c>
      <c r="J40" s="135" t="s">
        <v>26</v>
      </c>
      <c r="K40" s="135" t="s">
        <v>27</v>
      </c>
      <c r="L40" s="135" t="s">
        <v>27</v>
      </c>
      <c r="M40" s="135" t="s">
        <v>26</v>
      </c>
      <c r="N40" s="135" t="s">
        <v>26</v>
      </c>
      <c r="O40" s="135" t="s">
        <v>26</v>
      </c>
      <c r="P40" s="135" t="s">
        <v>26</v>
      </c>
      <c r="Q40" s="135" t="s">
        <v>26</v>
      </c>
      <c r="R40" s="135" t="s">
        <v>26</v>
      </c>
      <c r="S40" s="135" t="s">
        <v>26</v>
      </c>
      <c r="T40" s="136" t="s">
        <v>26</v>
      </c>
    </row>
    <row r="41" spans="1:20" ht="13.5" customHeight="1">
      <c r="A41" s="118"/>
      <c r="B41" s="240" t="s">
        <v>28</v>
      </c>
      <c r="C41" s="240"/>
      <c r="D41" s="240"/>
      <c r="E41" s="103"/>
      <c r="F41" s="110">
        <v>39139</v>
      </c>
      <c r="G41" s="110">
        <v>39139</v>
      </c>
      <c r="H41" s="110">
        <v>39140</v>
      </c>
      <c r="I41" s="110">
        <v>39141</v>
      </c>
      <c r="J41" s="110">
        <v>39142</v>
      </c>
      <c r="K41" s="110">
        <v>39143</v>
      </c>
      <c r="L41" s="110">
        <v>39144</v>
      </c>
      <c r="M41" s="110">
        <v>39145</v>
      </c>
      <c r="N41" s="110">
        <v>39146</v>
      </c>
      <c r="O41" s="110">
        <v>39147</v>
      </c>
      <c r="P41" s="110">
        <v>39148</v>
      </c>
      <c r="Q41" s="110">
        <v>39149</v>
      </c>
      <c r="R41" s="110">
        <v>39150</v>
      </c>
      <c r="S41" s="110">
        <v>39151</v>
      </c>
      <c r="T41" s="111">
        <v>39152</v>
      </c>
    </row>
    <row r="42" spans="1:20" ht="78" thickBot="1">
      <c r="A42" s="119"/>
      <c r="B42" s="241" t="s">
        <v>29</v>
      </c>
      <c r="C42" s="241"/>
      <c r="D42" s="241"/>
      <c r="E42" s="112"/>
      <c r="F42" s="113"/>
      <c r="G42" s="113"/>
      <c r="H42" s="113"/>
      <c r="I42" s="113"/>
      <c r="J42" s="113"/>
      <c r="K42" s="113" t="s">
        <v>30</v>
      </c>
      <c r="L42" s="113"/>
      <c r="M42" s="113"/>
      <c r="N42" s="113"/>
      <c r="O42" s="113"/>
      <c r="P42" s="113"/>
      <c r="Q42" s="113"/>
      <c r="R42" s="113"/>
      <c r="S42" s="113"/>
      <c r="T42" s="114"/>
    </row>
    <row r="43" spans="1:20" ht="12" thickTop="1">
      <c r="A43" s="13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7" zoomScale="150" zoomScaleNormal="150" zoomScalePageLayoutView="150" workbookViewId="0">
      <selection activeCell="L21" sqref="L21"/>
    </sheetView>
  </sheetViews>
  <sheetFormatPr baseColWidth="10" defaultColWidth="8.83203125" defaultRowHeight="13.5" customHeight="1" x14ac:dyDescent="0"/>
  <cols>
    <col min="1" max="1" width="8.1640625" style="73" customWidth="1"/>
    <col min="2" max="2" width="13.33203125" style="81" customWidth="1"/>
    <col min="3" max="3" width="10.6640625" style="73" customWidth="1"/>
    <col min="4" max="4" width="11.33203125" style="74" customWidth="1"/>
    <col min="5" max="5" width="1.6640625" style="73" hidden="1" customWidth="1"/>
    <col min="6" max="7" width="2.83203125" style="73" bestFit="1" customWidth="1"/>
    <col min="8" max="8" width="2.83203125" style="73" customWidth="1"/>
    <col min="9" max="10" width="2.83203125" style="73" bestFit="1" customWidth="1"/>
    <col min="11" max="19" width="2.83203125" style="73" customWidth="1"/>
    <col min="20" max="20" width="2.83203125" style="73" bestFit="1" customWidth="1"/>
    <col min="21" max="21" width="2.83203125" style="73" customWidth="1"/>
    <col min="22" max="16384" width="8.83203125" style="73"/>
  </cols>
  <sheetData>
    <row r="1" spans="1:23" ht="13.5" customHeight="1" thickBot="1">
      <c r="A1" s="71"/>
      <c r="B1" s="72"/>
    </row>
    <row r="2" spans="1:23" ht="13.5" customHeight="1">
      <c r="A2" s="256" t="s">
        <v>129</v>
      </c>
      <c r="B2" s="257"/>
      <c r="C2" s="273" t="str">
        <f>TestCaseList!E11</f>
        <v>SK_01</v>
      </c>
      <c r="D2" s="274"/>
      <c r="E2" s="275"/>
      <c r="F2" s="261" t="s">
        <v>106</v>
      </c>
      <c r="G2" s="261"/>
      <c r="H2" s="261"/>
      <c r="I2" s="261"/>
      <c r="J2" s="261"/>
      <c r="K2" s="261"/>
      <c r="L2" s="266" t="str">
        <f>TestCaseList!D17</f>
        <v>getDataForShipper(shipperID)</v>
      </c>
      <c r="M2" s="267"/>
      <c r="N2" s="267"/>
      <c r="O2" s="267"/>
      <c r="P2" s="267"/>
      <c r="Q2" s="267"/>
      <c r="R2" s="267"/>
      <c r="S2" s="267"/>
      <c r="T2" s="268"/>
      <c r="V2" s="75"/>
    </row>
    <row r="3" spans="1:23" ht="13.5" customHeight="1">
      <c r="A3" s="247" t="s">
        <v>130</v>
      </c>
      <c r="B3" s="248"/>
      <c r="C3" s="276" t="s">
        <v>133</v>
      </c>
      <c r="D3" s="277"/>
      <c r="E3" s="278"/>
      <c r="F3" s="236" t="s">
        <v>134</v>
      </c>
      <c r="G3" s="236"/>
      <c r="H3" s="236"/>
      <c r="I3" s="236"/>
      <c r="J3" s="236"/>
      <c r="K3" s="236"/>
      <c r="L3" s="277"/>
      <c r="M3" s="277"/>
      <c r="N3" s="277"/>
      <c r="O3" s="76"/>
      <c r="P3" s="76"/>
      <c r="Q3" s="76"/>
      <c r="R3" s="76"/>
      <c r="S3" s="76"/>
      <c r="T3" s="77"/>
    </row>
    <row r="4" spans="1:23" ht="13.5" customHeight="1">
      <c r="A4" s="247" t="s">
        <v>131</v>
      </c>
      <c r="B4" s="248"/>
      <c r="C4" s="269">
        <v>9</v>
      </c>
      <c r="D4" s="270"/>
      <c r="E4" s="78"/>
      <c r="F4" s="236" t="s">
        <v>135</v>
      </c>
      <c r="G4" s="236"/>
      <c r="H4" s="236"/>
      <c r="I4" s="236"/>
      <c r="J4" s="236"/>
      <c r="K4" s="236"/>
      <c r="L4" s="237">
        <f xml:space="preserve"> IF(TestCaseList!E6&lt;&gt;"N/A",SUM(C4*TestCaseList!E6/1000,- O7),"N/A")</f>
        <v>-14.1</v>
      </c>
      <c r="M4" s="238"/>
      <c r="N4" s="238"/>
      <c r="O4" s="238"/>
      <c r="P4" s="238"/>
      <c r="Q4" s="238"/>
      <c r="R4" s="238"/>
      <c r="S4" s="238"/>
      <c r="T4" s="239"/>
      <c r="V4" s="75"/>
    </row>
    <row r="5" spans="1:23" ht="13.5" customHeight="1">
      <c r="A5" s="247" t="s">
        <v>132</v>
      </c>
      <c r="B5" s="248"/>
      <c r="C5" s="271" t="s">
        <v>35</v>
      </c>
      <c r="D5" s="271"/>
      <c r="E5" s="271"/>
      <c r="F5" s="272"/>
      <c r="G5" s="272"/>
      <c r="H5" s="272"/>
      <c r="I5" s="272"/>
      <c r="J5" s="272"/>
      <c r="K5" s="272"/>
      <c r="L5" s="271"/>
      <c r="M5" s="271"/>
      <c r="N5" s="271"/>
      <c r="O5" s="271"/>
      <c r="P5" s="271"/>
      <c r="Q5" s="271"/>
      <c r="R5" s="271"/>
      <c r="S5" s="271"/>
      <c r="T5" s="271"/>
    </row>
    <row r="6" spans="1:23" ht="13.5" customHeight="1">
      <c r="A6" s="246" t="s">
        <v>136</v>
      </c>
      <c r="B6" s="246"/>
      <c r="C6" s="235" t="s">
        <v>137</v>
      </c>
      <c r="D6" s="235"/>
      <c r="E6" s="235"/>
      <c r="F6" s="235" t="s">
        <v>117</v>
      </c>
      <c r="G6" s="235"/>
      <c r="H6" s="235"/>
      <c r="I6" s="235"/>
      <c r="J6" s="235"/>
      <c r="K6" s="235"/>
      <c r="L6" s="251" t="s">
        <v>36</v>
      </c>
      <c r="M6" s="251"/>
      <c r="N6" s="251"/>
      <c r="O6" s="255" t="s">
        <v>138</v>
      </c>
      <c r="P6" s="255"/>
      <c r="Q6" s="255"/>
      <c r="R6" s="255"/>
      <c r="S6" s="255"/>
      <c r="T6" s="255"/>
      <c r="V6" s="75"/>
    </row>
    <row r="7" spans="1:23" ht="13.5" customHeight="1" thickBot="1">
      <c r="A7" s="219">
        <f>COUNTIF(F40:HQ40,"P")</f>
        <v>12</v>
      </c>
      <c r="B7" s="220"/>
      <c r="C7" s="263">
        <f>COUNTIF(F40:HQ40,"F")</f>
        <v>2</v>
      </c>
      <c r="D7" s="253"/>
      <c r="E7" s="220"/>
      <c r="F7" s="263">
        <f>SUM(O7,- A7,- C7)</f>
        <v>1</v>
      </c>
      <c r="G7" s="253"/>
      <c r="H7" s="253"/>
      <c r="I7" s="253"/>
      <c r="J7" s="253"/>
      <c r="K7" s="264"/>
      <c r="L7" s="79">
        <f>COUNTIF(E39:HQ39,"N")</f>
        <v>12</v>
      </c>
      <c r="M7" s="79">
        <f>COUNTIF(E39:HQ39,"A")</f>
        <v>2</v>
      </c>
      <c r="N7" s="79">
        <f>COUNTIF(E39:HQ39,"B")</f>
        <v>1</v>
      </c>
      <c r="O7" s="252">
        <f>COUNTA(E9:HT9)</f>
        <v>15</v>
      </c>
      <c r="P7" s="253"/>
      <c r="Q7" s="253"/>
      <c r="R7" s="253"/>
      <c r="S7" s="253"/>
      <c r="T7" s="254"/>
      <c r="U7" s="80"/>
    </row>
    <row r="8" spans="1:23" ht="12" thickBot="1"/>
    <row r="9" spans="1:23" ht="46.5" customHeight="1" thickTop="1" thickBot="1">
      <c r="A9" s="138"/>
      <c r="B9" s="139"/>
      <c r="C9" s="140"/>
      <c r="D9" s="141"/>
      <c r="E9" s="140"/>
      <c r="F9" s="142" t="s">
        <v>6</v>
      </c>
      <c r="G9" s="142" t="s">
        <v>7</v>
      </c>
      <c r="H9" s="142" t="s">
        <v>8</v>
      </c>
      <c r="I9" s="142" t="s">
        <v>9</v>
      </c>
      <c r="J9" s="142" t="s">
        <v>10</v>
      </c>
      <c r="K9" s="142" t="s">
        <v>11</v>
      </c>
      <c r="L9" s="142" t="s">
        <v>12</v>
      </c>
      <c r="M9" s="142" t="s">
        <v>13</v>
      </c>
      <c r="N9" s="142" t="s">
        <v>14</v>
      </c>
      <c r="O9" s="142" t="s">
        <v>15</v>
      </c>
      <c r="P9" s="142" t="s">
        <v>16</v>
      </c>
      <c r="Q9" s="142" t="s">
        <v>17</v>
      </c>
      <c r="R9" s="142" t="s">
        <v>18</v>
      </c>
      <c r="S9" s="142" t="s">
        <v>19</v>
      </c>
      <c r="T9" s="143" t="s">
        <v>20</v>
      </c>
      <c r="U9" s="82"/>
      <c r="V9" s="83"/>
      <c r="W9" s="84"/>
    </row>
    <row r="10" spans="1:23" ht="13.5" customHeight="1">
      <c r="A10" s="115" t="s">
        <v>139</v>
      </c>
      <c r="B10" s="120" t="s">
        <v>37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</row>
    <row r="11" spans="1:23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6"/>
      <c r="V11" s="75"/>
    </row>
    <row r="12" spans="1:23" ht="13.5" customHeight="1">
      <c r="A12" s="116"/>
      <c r="B12" s="85"/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6"/>
    </row>
    <row r="13" spans="1:23" ht="13.5" customHeight="1">
      <c r="A13" s="116"/>
      <c r="B13" s="85"/>
      <c r="C13" s="86"/>
      <c r="D13" s="87"/>
      <c r="E13" s="89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6"/>
    </row>
    <row r="14" spans="1:23" ht="13.5" customHeight="1">
      <c r="A14" s="116"/>
      <c r="B14" s="85" t="s">
        <v>38</v>
      </c>
      <c r="C14" s="86"/>
      <c r="D14" s="87"/>
      <c r="E14" s="161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6"/>
    </row>
    <row r="15" spans="1:23" ht="13.5" customHeight="1">
      <c r="A15" s="116"/>
      <c r="B15" s="85"/>
      <c r="C15" s="86"/>
      <c r="D15" s="87"/>
      <c r="E15" s="161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6"/>
    </row>
    <row r="16" spans="1:23" ht="13.5" customHeight="1">
      <c r="A16" s="116"/>
      <c r="B16" s="85"/>
      <c r="C16" s="86"/>
      <c r="D16" s="87"/>
      <c r="E16" s="161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6"/>
    </row>
    <row r="17" spans="1:21" ht="13.5" customHeight="1">
      <c r="A17" s="116"/>
      <c r="B17" s="85"/>
      <c r="C17" s="86"/>
      <c r="D17" s="87"/>
      <c r="E17" s="161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6"/>
      <c r="U17" s="127"/>
    </row>
    <row r="18" spans="1:21" ht="13.5" customHeight="1">
      <c r="A18" s="116"/>
      <c r="B18" s="85" t="s">
        <v>39</v>
      </c>
      <c r="C18" s="86"/>
      <c r="D18" s="87"/>
      <c r="E18" s="161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6"/>
      <c r="U18" s="127"/>
    </row>
    <row r="19" spans="1:21" ht="13.5" customHeight="1">
      <c r="A19" s="116"/>
      <c r="B19" s="85"/>
      <c r="C19" s="86"/>
      <c r="D19" s="245"/>
      <c r="E19" s="24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1:21" ht="13.5" customHeight="1">
      <c r="A20" s="116"/>
      <c r="B20" s="85"/>
      <c r="C20" s="86"/>
      <c r="D20" s="87"/>
      <c r="E20" s="161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1:21" ht="13.5" customHeight="1">
      <c r="A21" s="116"/>
      <c r="B21" s="85"/>
      <c r="C21" s="86"/>
      <c r="D21" s="87"/>
      <c r="E21" s="161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6"/>
    </row>
    <row r="22" spans="1:21" ht="13.5" customHeight="1">
      <c r="A22" s="116"/>
      <c r="B22" s="85"/>
      <c r="C22" s="86"/>
      <c r="D22" s="87"/>
      <c r="E22" s="161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6"/>
    </row>
    <row r="23" spans="1:21" ht="13.5" customHeight="1">
      <c r="A23" s="116"/>
      <c r="B23" s="85"/>
      <c r="C23" s="86"/>
      <c r="D23" s="87"/>
      <c r="E23" s="161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6"/>
    </row>
    <row r="24" spans="1:21" ht="13.5" customHeight="1">
      <c r="A24" s="116"/>
      <c r="B24" s="85"/>
      <c r="C24" s="86"/>
      <c r="D24" s="87"/>
      <c r="E24" s="161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6"/>
    </row>
    <row r="25" spans="1:21" ht="13.5" customHeight="1">
      <c r="A25" s="116"/>
      <c r="B25" s="85"/>
      <c r="C25" s="86"/>
      <c r="D25" s="87"/>
      <c r="E25" s="161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6"/>
    </row>
    <row r="26" spans="1:21" ht="13.5" customHeight="1">
      <c r="A26" s="116"/>
      <c r="B26" s="85"/>
      <c r="C26" s="86"/>
      <c r="D26" s="87"/>
      <c r="E26" s="161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6"/>
    </row>
    <row r="27" spans="1:21" ht="13.5" customHeight="1">
      <c r="A27" s="116"/>
      <c r="B27" s="85"/>
      <c r="C27" s="86"/>
      <c r="D27" s="87"/>
      <c r="E27" s="161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6"/>
    </row>
    <row r="28" spans="1:21" ht="13.5" customHeight="1">
      <c r="A28" s="116"/>
      <c r="B28" s="85"/>
      <c r="C28" s="86"/>
      <c r="D28" s="87"/>
      <c r="E28" s="161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6"/>
    </row>
    <row r="29" spans="1:21" ht="13.5" customHeight="1">
      <c r="A29" s="116"/>
      <c r="B29" s="85"/>
      <c r="C29" s="86"/>
      <c r="D29" s="87"/>
      <c r="E29" s="161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6"/>
    </row>
    <row r="30" spans="1:21" ht="13.5" customHeight="1" thickBot="1">
      <c r="A30" s="116"/>
      <c r="B30" s="91"/>
      <c r="C30" s="92"/>
      <c r="D30" s="93"/>
      <c r="E30" s="94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9"/>
    </row>
    <row r="31" spans="1:21" ht="13.5" customHeight="1" thickTop="1">
      <c r="A31" s="117" t="s">
        <v>140</v>
      </c>
      <c r="B31" s="95" t="s">
        <v>40</v>
      </c>
      <c r="C31" s="96"/>
      <c r="D31" s="97"/>
      <c r="E31" s="98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8"/>
      <c r="B32" s="102"/>
      <c r="C32" s="99"/>
      <c r="D32" s="100"/>
      <c r="E32" s="159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6"/>
    </row>
    <row r="33" spans="1:20" ht="13.5" customHeight="1">
      <c r="A33" s="118"/>
      <c r="B33" s="102"/>
      <c r="C33" s="130"/>
      <c r="D33" s="100"/>
      <c r="E33" s="103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6"/>
    </row>
    <row r="34" spans="1:20" ht="13.5" customHeight="1">
      <c r="A34" s="118"/>
      <c r="B34" s="102" t="s">
        <v>41</v>
      </c>
      <c r="C34" s="130"/>
      <c r="D34" s="100"/>
      <c r="E34" s="103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6"/>
    </row>
    <row r="35" spans="1:20" ht="13.5" customHeight="1">
      <c r="A35" s="118"/>
      <c r="B35" s="102"/>
      <c r="C35" s="130"/>
      <c r="D35" s="100"/>
      <c r="E35" s="103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6"/>
    </row>
    <row r="36" spans="1:20" ht="13.5" customHeight="1">
      <c r="A36" s="118"/>
      <c r="B36" s="102" t="s">
        <v>42</v>
      </c>
      <c r="C36" s="130"/>
      <c r="D36" s="100"/>
      <c r="E36" s="103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6"/>
    </row>
    <row r="37" spans="1:20" ht="13.5" customHeight="1">
      <c r="A37" s="118"/>
      <c r="B37" s="102"/>
      <c r="C37" s="130"/>
      <c r="D37" s="100"/>
      <c r="E37" s="103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6"/>
    </row>
    <row r="38" spans="1:20" ht="13.5" customHeight="1" thickBot="1">
      <c r="A38" s="118"/>
      <c r="B38" s="104"/>
      <c r="C38" s="105"/>
      <c r="D38" s="106"/>
      <c r="E38" s="107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 thickTop="1">
      <c r="A39" s="117" t="s">
        <v>141</v>
      </c>
      <c r="B39" s="242" t="s">
        <v>21</v>
      </c>
      <c r="C39" s="242"/>
      <c r="D39" s="242"/>
      <c r="E39" s="160"/>
      <c r="F39" s="133" t="s">
        <v>22</v>
      </c>
      <c r="G39" s="133" t="s">
        <v>22</v>
      </c>
      <c r="H39" s="133" t="s">
        <v>22</v>
      </c>
      <c r="I39" s="133" t="s">
        <v>22</v>
      </c>
      <c r="J39" s="133" t="s">
        <v>22</v>
      </c>
      <c r="K39" s="133" t="s">
        <v>23</v>
      </c>
      <c r="L39" s="133" t="s">
        <v>24</v>
      </c>
      <c r="M39" s="133" t="s">
        <v>22</v>
      </c>
      <c r="N39" s="133" t="s">
        <v>22</v>
      </c>
      <c r="O39" s="133" t="s">
        <v>22</v>
      </c>
      <c r="P39" s="133" t="s">
        <v>22</v>
      </c>
      <c r="Q39" s="133" t="s">
        <v>22</v>
      </c>
      <c r="R39" s="133" t="s">
        <v>24</v>
      </c>
      <c r="S39" s="133" t="s">
        <v>22</v>
      </c>
      <c r="T39" s="134" t="s">
        <v>22</v>
      </c>
    </row>
    <row r="40" spans="1:20" ht="13.5" customHeight="1">
      <c r="A40" s="118"/>
      <c r="B40" s="262" t="s">
        <v>25</v>
      </c>
      <c r="C40" s="262"/>
      <c r="D40" s="262"/>
      <c r="E40" s="109"/>
      <c r="F40" s="135" t="s">
        <v>26</v>
      </c>
      <c r="G40" s="135" t="s">
        <v>26</v>
      </c>
      <c r="H40" s="135" t="s">
        <v>26</v>
      </c>
      <c r="I40" s="135" t="s">
        <v>26</v>
      </c>
      <c r="J40" s="135" t="s">
        <v>26</v>
      </c>
      <c r="K40" s="135" t="s">
        <v>27</v>
      </c>
      <c r="L40" s="135" t="s">
        <v>27</v>
      </c>
      <c r="M40" s="135" t="s">
        <v>26</v>
      </c>
      <c r="N40" s="135" t="s">
        <v>26</v>
      </c>
      <c r="O40" s="135" t="s">
        <v>26</v>
      </c>
      <c r="P40" s="135" t="s">
        <v>26</v>
      </c>
      <c r="Q40" s="135" t="s">
        <v>26</v>
      </c>
      <c r="R40" s="135"/>
      <c r="S40" s="135" t="s">
        <v>26</v>
      </c>
      <c r="T40" s="136" t="s">
        <v>26</v>
      </c>
    </row>
    <row r="41" spans="1:20" ht="13.5" customHeight="1">
      <c r="A41" s="118"/>
      <c r="B41" s="240" t="s">
        <v>28</v>
      </c>
      <c r="C41" s="240"/>
      <c r="D41" s="240"/>
      <c r="E41" s="103"/>
      <c r="F41" s="110">
        <v>39139</v>
      </c>
      <c r="G41" s="110">
        <v>39139</v>
      </c>
      <c r="H41" s="110">
        <v>39140</v>
      </c>
      <c r="I41" s="110">
        <v>39141</v>
      </c>
      <c r="J41" s="110">
        <v>39142</v>
      </c>
      <c r="K41" s="110">
        <v>39143</v>
      </c>
      <c r="L41" s="110">
        <v>39144</v>
      </c>
      <c r="M41" s="110">
        <v>39145</v>
      </c>
      <c r="N41" s="110">
        <v>39146</v>
      </c>
      <c r="O41" s="110">
        <v>39147</v>
      </c>
      <c r="P41" s="110">
        <v>39148</v>
      </c>
      <c r="Q41" s="110">
        <v>39149</v>
      </c>
      <c r="R41" s="110">
        <v>39150</v>
      </c>
      <c r="S41" s="110">
        <v>39151</v>
      </c>
      <c r="T41" s="111">
        <v>39152</v>
      </c>
    </row>
    <row r="42" spans="1:20" ht="78" thickBot="1">
      <c r="A42" s="119"/>
      <c r="B42" s="241" t="s">
        <v>29</v>
      </c>
      <c r="C42" s="241"/>
      <c r="D42" s="241"/>
      <c r="E42" s="112"/>
      <c r="F42" s="113"/>
      <c r="G42" s="113"/>
      <c r="H42" s="113"/>
      <c r="I42" s="113"/>
      <c r="J42" s="113"/>
      <c r="K42" s="113" t="s">
        <v>30</v>
      </c>
      <c r="L42" s="113"/>
      <c r="M42" s="113"/>
      <c r="N42" s="113"/>
      <c r="O42" s="113"/>
      <c r="P42" s="113"/>
      <c r="Q42" s="113"/>
      <c r="R42" s="113"/>
      <c r="S42" s="113"/>
      <c r="T42" s="114"/>
    </row>
    <row r="43" spans="1:20" ht="12" thickTop="1">
      <c r="A43" s="137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ガイドライン</vt:lpstr>
      <vt:lpstr>Cover</vt:lpstr>
      <vt:lpstr>TestCaseList</vt:lpstr>
      <vt:lpstr>TestReport</vt:lpstr>
      <vt:lpstr>Function1</vt:lpstr>
      <vt:lpstr>Function2</vt:lpstr>
      <vt:lpstr>Function3</vt:lpstr>
      <vt:lpstr>Template</vt:lpstr>
    </vt:vector>
  </TitlesOfParts>
  <Company>FPT-Software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HoangLVQ</cp:lastModifiedBy>
  <cp:lastPrinted>2012-08-10T10:31:13Z</cp:lastPrinted>
  <dcterms:created xsi:type="dcterms:W3CDTF">2007-10-09T09:39:48Z</dcterms:created>
  <dcterms:modified xsi:type="dcterms:W3CDTF">2015-12-14T00:07:49Z</dcterms:modified>
  <cp:category>Template</cp:category>
  <cp:contentStatus>20/8/2012</cp:contentStatus>
</cp:coreProperties>
</file>