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tabRatio="713" firstSheet="3" activeTab="4"/>
  </bookViews>
  <sheets>
    <sheet name="ガイドライン" sheetId="13" r:id="rId1"/>
    <sheet name="Cover" sheetId="4" r:id="rId2"/>
    <sheet name="TestCaseList" sheetId="5" r:id="rId3"/>
    <sheet name="TestReport" sheetId="6" r:id="rId4"/>
    <sheet name="ST01" sheetId="7" r:id="rId5"/>
    <sheet name="ST02" sheetId="16" r:id="rId6"/>
    <sheet name="ST03" sheetId="20" r:id="rId7"/>
    <sheet name="ST04" sheetId="27" r:id="rId8"/>
    <sheet name="ST05" sheetId="28" r:id="rId9"/>
    <sheet name="ST06" sheetId="29" r:id="rId10"/>
    <sheet name="ST07" sheetId="25" r:id="rId11"/>
    <sheet name="ST08" sheetId="23" r:id="rId12"/>
    <sheet name="ST09" sheetId="24" r:id="rId13"/>
    <sheet name="ST10" sheetId="26" r:id="rId14"/>
  </sheets>
  <definedNames>
    <definedName name="ACTION" localSheetId="5">#REF!</definedName>
    <definedName name="ACTION" localSheetId="6">#REF!</definedName>
    <definedName name="ACTION" localSheetId="7">#REF!</definedName>
    <definedName name="ACTION" localSheetId="8">#REF!</definedName>
    <definedName name="ACTION" localSheetId="9">#REF!</definedName>
    <definedName name="ACTION" localSheetId="10">#REF!</definedName>
    <definedName name="ACTION" localSheetId="11">#REF!</definedName>
    <definedName name="ACTION" localSheetId="12">#REF!</definedName>
    <definedName name="ACTION" localSheetId="13">#REF!</definedName>
    <definedName name="ACTION">#REF!</definedName>
    <definedName name="_xlnm.Print_Area" localSheetId="4">'ST01'!$A$1:$T$54</definedName>
    <definedName name="_xlnm.Print_Area" localSheetId="5">'ST02'!$A$1:$W$57</definedName>
    <definedName name="_xlnm.Print_Area" localSheetId="6">'ST03'!$A$1:$W$54</definedName>
    <definedName name="_xlnm.Print_Area" localSheetId="7">'ST04'!$A$1:$T$40</definedName>
    <definedName name="_xlnm.Print_Area" localSheetId="8">'ST05'!$A$1:$T$42</definedName>
    <definedName name="_xlnm.Print_Area" localSheetId="9">'ST06'!$A$1:$T$42</definedName>
    <definedName name="_xlnm.Print_Area" localSheetId="10">'ST07'!$A$1:$T$42</definedName>
    <definedName name="_xlnm.Print_Area" localSheetId="11">'ST08'!$A$1:$T$42</definedName>
    <definedName name="_xlnm.Print_Area" localSheetId="12">'ST09'!$A$1:$T$46</definedName>
    <definedName name="_xlnm.Print_Area" localSheetId="13">'ST10'!$A$1:$T$53</definedName>
    <definedName name="_xlnm.Print_Area" localSheetId="2">TestCaseList!$A$1:$H$40</definedName>
    <definedName name="_xlnm.Print_Area" localSheetId="3">TestReport!$A$1:$I$47</definedName>
    <definedName name="_xlnm.Print_Area" localSheetId="0">ガイドライン!$A$1:$A$48</definedName>
    <definedName name="Z_2C0D9096_8D85_462A_A9B5_0B488ADB4269_.wvu.Cols" localSheetId="4" hidden="1">'ST01'!$E:$E</definedName>
    <definedName name="Z_2C0D9096_8D85_462A_A9B5_0B488ADB4269_.wvu.Cols" localSheetId="5" hidden="1">'ST02'!$E:$E</definedName>
    <definedName name="Z_2C0D9096_8D85_462A_A9B5_0B488ADB4269_.wvu.Cols" localSheetId="6" hidden="1">'ST03'!$E:$E</definedName>
    <definedName name="Z_2C0D9096_8D85_462A_A9B5_0B488ADB4269_.wvu.Cols" localSheetId="7" hidden="1">'ST04'!$E:$E</definedName>
    <definedName name="Z_2C0D9096_8D85_462A_A9B5_0B488ADB4269_.wvu.Cols" localSheetId="8" hidden="1">'ST05'!$E:$E</definedName>
    <definedName name="Z_2C0D9096_8D85_462A_A9B5_0B488ADB4269_.wvu.Cols" localSheetId="9" hidden="1">'ST06'!$E:$E</definedName>
    <definedName name="Z_2C0D9096_8D85_462A_A9B5_0B488ADB4269_.wvu.Cols" localSheetId="10" hidden="1">'ST07'!$E:$E</definedName>
    <definedName name="Z_2C0D9096_8D85_462A_A9B5_0B488ADB4269_.wvu.Cols" localSheetId="11" hidden="1">'ST08'!$E:$E</definedName>
    <definedName name="Z_2C0D9096_8D85_462A_A9B5_0B488ADB4269_.wvu.Cols" localSheetId="12" hidden="1">'ST09'!$E:$E</definedName>
    <definedName name="Z_2C0D9096_8D85_462A_A9B5_0B488ADB4269_.wvu.Cols" localSheetId="13" hidden="1">'ST10'!$E:$E</definedName>
    <definedName name="Z_2C0D9096_8D85_462A_A9B5_0B488ADB4269_.wvu.PrintArea" localSheetId="3" hidden="1">TestReport!$A:$I</definedName>
    <definedName name="Z_6F1DCD5D_5DAC_4817_BF40_2B66F6F593E6_.wvu.Cols" localSheetId="4" hidden="1">'ST01'!$E:$E</definedName>
    <definedName name="Z_6F1DCD5D_5DAC_4817_BF40_2B66F6F593E6_.wvu.Cols" localSheetId="5" hidden="1">'ST02'!$E:$E</definedName>
    <definedName name="Z_6F1DCD5D_5DAC_4817_BF40_2B66F6F593E6_.wvu.Cols" localSheetId="6" hidden="1">'ST03'!$E:$E</definedName>
    <definedName name="Z_6F1DCD5D_5DAC_4817_BF40_2B66F6F593E6_.wvu.Cols" localSheetId="7" hidden="1">'ST04'!$E:$E</definedName>
    <definedName name="Z_6F1DCD5D_5DAC_4817_BF40_2B66F6F593E6_.wvu.Cols" localSheetId="8" hidden="1">'ST05'!$E:$E</definedName>
    <definedName name="Z_6F1DCD5D_5DAC_4817_BF40_2B66F6F593E6_.wvu.Cols" localSheetId="9" hidden="1">'ST06'!$E:$E</definedName>
    <definedName name="Z_6F1DCD5D_5DAC_4817_BF40_2B66F6F593E6_.wvu.Cols" localSheetId="10" hidden="1">'ST07'!$E:$E</definedName>
    <definedName name="Z_6F1DCD5D_5DAC_4817_BF40_2B66F6F593E6_.wvu.Cols" localSheetId="11" hidden="1">'ST08'!$E:$E</definedName>
    <definedName name="Z_6F1DCD5D_5DAC_4817_BF40_2B66F6F593E6_.wvu.Cols" localSheetId="12" hidden="1">'ST09'!$E:$E</definedName>
    <definedName name="Z_6F1DCD5D_5DAC_4817_BF40_2B66F6F593E6_.wvu.Cols" localSheetId="13" hidden="1">'ST10'!$E:$E</definedName>
    <definedName name="Z_6F1DCD5D_5DAC_4817_BF40_2B66F6F593E6_.wvu.PrintArea" localSheetId="3" hidden="1">TestReport!$A:$I</definedName>
    <definedName name="Z_BE54E0AD_3725_4423_92D7_4F1C045BE1BC_.wvu.Cols" localSheetId="4" hidden="1">'ST01'!$E:$E</definedName>
    <definedName name="Z_BE54E0AD_3725_4423_92D7_4F1C045BE1BC_.wvu.Cols" localSheetId="5" hidden="1">'ST02'!$E:$E</definedName>
    <definedName name="Z_BE54E0AD_3725_4423_92D7_4F1C045BE1BC_.wvu.Cols" localSheetId="6" hidden="1">'ST03'!$E:$E</definedName>
    <definedName name="Z_BE54E0AD_3725_4423_92D7_4F1C045BE1BC_.wvu.Cols" localSheetId="7" hidden="1">'ST04'!$E:$E</definedName>
    <definedName name="Z_BE54E0AD_3725_4423_92D7_4F1C045BE1BC_.wvu.Cols" localSheetId="8" hidden="1">'ST05'!$E:$E</definedName>
    <definedName name="Z_BE54E0AD_3725_4423_92D7_4F1C045BE1BC_.wvu.Cols" localSheetId="9" hidden="1">'ST06'!$E:$E</definedName>
    <definedName name="Z_BE54E0AD_3725_4423_92D7_4F1C045BE1BC_.wvu.Cols" localSheetId="10" hidden="1">'ST07'!$E:$E</definedName>
    <definedName name="Z_BE54E0AD_3725_4423_92D7_4F1C045BE1BC_.wvu.Cols" localSheetId="11" hidden="1">'ST08'!$E:$E</definedName>
    <definedName name="Z_BE54E0AD_3725_4423_92D7_4F1C045BE1BC_.wvu.Cols" localSheetId="12" hidden="1">'ST09'!$E:$E</definedName>
    <definedName name="Z_BE54E0AD_3725_4423_92D7_4F1C045BE1BC_.wvu.Cols" localSheetId="13" hidden="1">'ST10'!$E:$E</definedName>
    <definedName name="Z_BE54E0AD_3725_4423_92D7_4F1C045BE1BC_.wvu.PrintArea" localSheetId="3" hidden="1">TestReport!$A:$I</definedName>
  </definedNames>
  <calcPr calcId="162913" concurrentCalc="0"/>
</workbook>
</file>

<file path=xl/calcChain.xml><?xml version="1.0" encoding="utf-8"?>
<calcChain xmlns="http://schemas.openxmlformats.org/spreadsheetml/2006/main">
  <c r="B6" i="6" l="1"/>
  <c r="O7" i="26"/>
  <c r="I21" i="6"/>
  <c r="O7" i="24"/>
  <c r="I20" i="6"/>
  <c r="O7" i="23"/>
  <c r="I19" i="6"/>
  <c r="O7" i="25"/>
  <c r="I18" i="6"/>
  <c r="O7" i="29"/>
  <c r="I17" i="6"/>
  <c r="O7" i="28"/>
  <c r="I16" i="6"/>
  <c r="O7" i="27"/>
  <c r="I15" i="6"/>
  <c r="O7" i="20"/>
  <c r="I14" i="6"/>
  <c r="N7" i="26"/>
  <c r="H21" i="6"/>
  <c r="N7" i="24"/>
  <c r="H20" i="6"/>
  <c r="N7" i="23"/>
  <c r="H19" i="6"/>
  <c r="N7" i="25"/>
  <c r="H18" i="6"/>
  <c r="N7" i="29"/>
  <c r="H17" i="6"/>
  <c r="N7" i="28"/>
  <c r="H16" i="6"/>
  <c r="N7" i="27"/>
  <c r="H15" i="6"/>
  <c r="N7" i="20"/>
  <c r="H14" i="6"/>
  <c r="M7" i="26"/>
  <c r="G21" i="6"/>
  <c r="M7" i="24"/>
  <c r="G20" i="6"/>
  <c r="M7" i="23"/>
  <c r="G19" i="6"/>
  <c r="M7" i="25"/>
  <c r="G18" i="6"/>
  <c r="M7" i="29"/>
  <c r="G17" i="6"/>
  <c r="M7" i="28"/>
  <c r="G16" i="6"/>
  <c r="M7" i="27"/>
  <c r="G15" i="6"/>
  <c r="M7" i="20"/>
  <c r="G14" i="6"/>
  <c r="L7" i="26"/>
  <c r="F21" i="6"/>
  <c r="L7" i="24"/>
  <c r="F20" i="6"/>
  <c r="L7" i="23"/>
  <c r="F19" i="6"/>
  <c r="L7" i="25"/>
  <c r="F18" i="6"/>
  <c r="L7" i="29"/>
  <c r="F17" i="6"/>
  <c r="L7" i="28"/>
  <c r="F16" i="6"/>
  <c r="L7" i="27"/>
  <c r="F15" i="6"/>
  <c r="L7" i="20"/>
  <c r="F14" i="6"/>
  <c r="A7" i="26"/>
  <c r="C7" i="26"/>
  <c r="F7" i="26"/>
  <c r="E21" i="6"/>
  <c r="A7" i="24"/>
  <c r="C7" i="24"/>
  <c r="F7" i="24"/>
  <c r="E20" i="6"/>
  <c r="A7" i="23"/>
  <c r="C7" i="23"/>
  <c r="F7" i="23"/>
  <c r="E19" i="6"/>
  <c r="A7" i="25"/>
  <c r="C7" i="25"/>
  <c r="F7" i="25"/>
  <c r="E18" i="6"/>
  <c r="A7" i="29"/>
  <c r="C7" i="29"/>
  <c r="F7" i="29"/>
  <c r="E17" i="6"/>
  <c r="A7" i="28"/>
  <c r="C7" i="28"/>
  <c r="F7" i="28"/>
  <c r="E16" i="6"/>
  <c r="A7" i="27"/>
  <c r="C7" i="27"/>
  <c r="F7" i="27"/>
  <c r="E15" i="6"/>
  <c r="A7" i="20"/>
  <c r="C7" i="20"/>
  <c r="F7" i="20"/>
  <c r="E14" i="6"/>
  <c r="D21" i="6"/>
  <c r="D20" i="6"/>
  <c r="D19" i="6"/>
  <c r="D18" i="6"/>
  <c r="D17" i="6"/>
  <c r="D16" i="6"/>
  <c r="D15" i="6"/>
  <c r="D14" i="6"/>
  <c r="C2" i="28"/>
  <c r="B16" i="6"/>
  <c r="B17" i="6"/>
  <c r="B18" i="6"/>
  <c r="B19" i="6"/>
  <c r="B20" i="6"/>
  <c r="B21" i="6"/>
  <c r="C19" i="6"/>
  <c r="C20" i="6"/>
  <c r="C21" i="6"/>
  <c r="C18" i="6"/>
  <c r="C17" i="6"/>
  <c r="C16" i="6"/>
  <c r="C15" i="6"/>
  <c r="C14" i="6"/>
  <c r="A7" i="16"/>
  <c r="C13" i="6"/>
  <c r="A7" i="7"/>
  <c r="C12" i="6"/>
  <c r="B15" i="6"/>
  <c r="B14" i="6"/>
  <c r="B13" i="6"/>
  <c r="B12" i="6"/>
  <c r="C2" i="29"/>
  <c r="L2" i="26"/>
  <c r="L2" i="29"/>
  <c r="L4" i="29"/>
  <c r="L2" i="28"/>
  <c r="L4" i="28"/>
  <c r="C2" i="27"/>
  <c r="L2" i="27"/>
  <c r="C2" i="26"/>
  <c r="C2" i="25"/>
  <c r="L2" i="25"/>
  <c r="C2" i="24"/>
  <c r="L2" i="24"/>
  <c r="L4" i="27"/>
  <c r="L4" i="26"/>
  <c r="L4" i="25"/>
  <c r="L4" i="24"/>
  <c r="L4" i="23"/>
  <c r="C2" i="23"/>
  <c r="L2" i="23"/>
  <c r="C2" i="20"/>
  <c r="C2" i="16"/>
  <c r="L2" i="7"/>
  <c r="L2" i="20"/>
  <c r="L2" i="16"/>
  <c r="L4" i="20"/>
  <c r="O7" i="16"/>
  <c r="I13" i="6"/>
  <c r="K13" i="6"/>
  <c r="L13" i="6"/>
  <c r="M13" i="6"/>
  <c r="N13" i="6"/>
  <c r="N7" i="16"/>
  <c r="H13" i="6"/>
  <c r="M7" i="16"/>
  <c r="G13" i="6"/>
  <c r="L7" i="16"/>
  <c r="F13" i="6"/>
  <c r="C7" i="16"/>
  <c r="F7" i="16"/>
  <c r="E13" i="6"/>
  <c r="D13" i="6"/>
  <c r="L4" i="16"/>
  <c r="N7" i="7"/>
  <c r="M7" i="7"/>
  <c r="L7" i="7"/>
  <c r="C7" i="7"/>
  <c r="H12" i="6"/>
  <c r="H23" i="6"/>
  <c r="O7" i="7"/>
  <c r="I12" i="6"/>
  <c r="G12" i="6"/>
  <c r="G23" i="6"/>
  <c r="F12" i="6"/>
  <c r="F23" i="6"/>
  <c r="C23" i="6"/>
  <c r="E4" i="5"/>
  <c r="E5" i="5"/>
  <c r="B4" i="6"/>
  <c r="B5" i="6"/>
  <c r="D12" i="6"/>
  <c r="F7" i="7"/>
  <c r="E12" i="6"/>
  <c r="E23" i="6"/>
  <c r="D23" i="6"/>
  <c r="L4" i="7"/>
  <c r="I23" i="6"/>
  <c r="D28" i="6"/>
  <c r="D29" i="6"/>
  <c r="D26" i="6"/>
  <c r="D25" i="6"/>
  <c r="D2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<sst xmlns="http://schemas.openxmlformats.org/spreadsheetml/2006/main" count="843" uniqueCount="213">
  <si>
    <t>*A,D,M</t>
  </si>
  <si>
    <t>No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</si>
  <si>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</si>
  <si>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</si>
  <si>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</si>
  <si>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</si>
  <si>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</si>
  <si>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</si>
  <si>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</si>
  <si>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</si>
  <si>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</si>
  <si>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</si>
  <si>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</si>
  <si>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</si>
  <si>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</si>
  <si>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</si>
  <si>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</si>
  <si>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</si>
  <si>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</si>
  <si>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</si>
  <si>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</si>
  <si>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</si>
  <si>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</si>
  <si>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</si>
  <si>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</si>
  <si>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</si>
  <si>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</si>
  <si>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</si>
  <si>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</si>
  <si>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</si>
  <si>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</si>
  <si>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</si>
  <si>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</si>
  <si>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</si>
  <si>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</si>
  <si>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</si>
  <si>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</si>
  <si>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</si>
  <si>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</si>
  <si>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</si>
  <si>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</si>
  <si>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</si>
  <si>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</si>
  <si>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</si>
  <si>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</si>
  <si>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</si>
  <si>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</si>
  <si>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</si>
  <si>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</si>
  <si>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</si>
  <si>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</si>
  <si>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</si>
  <si>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</si>
  <si>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</si>
  <si>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</si>
  <si>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</si>
  <si>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</si>
  <si>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</si>
  <si>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</si>
  <si>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</si>
  <si>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</si>
  <si>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</si>
  <si>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</si>
  <si>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</si>
  <si>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</si>
  <si>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</si>
  <si>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</si>
  <si>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</si>
  <si>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</si>
  <si>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</si>
  <si>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</si>
  <si>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</si>
  <si>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</si>
  <si>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</si>
  <si>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</si>
  <si>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</si>
  <si>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</si>
  <si>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</si>
  <si>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</si>
  <si>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</si>
  <si>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</si>
  <si>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</si>
  <si>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</si>
  <si>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</si>
  <si>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</si>
  <si>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</si>
  <si>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</si>
  <si>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</si>
  <si>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</si>
  <si>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</si>
  <si>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</si>
  <si>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</si>
  <si>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</si>
  <si>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</si>
  <si>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</si>
  <si>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</si>
  <si>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</si>
  <si>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</si>
  <si>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</si>
  <si>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</si>
  <si>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</si>
  <si>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</si>
  <si>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</si>
  <si>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</si>
  <si>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</si>
  <si>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</si>
  <si>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</si>
  <si>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</si>
  <si>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</si>
  <si>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</si>
  <si>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</si>
  <si>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</si>
  <si>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</si>
  <si>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</si>
  <si>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</si>
  <si>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</si>
  <si>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</si>
  <si>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</si>
  <si>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</si>
  <si>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</si>
  <si>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</si>
  <si>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</si>
  <si>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ImageProcessor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</si>
  <si>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</si>
  <si>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</si>
  <si>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</si>
  <si>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</si>
  <si>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</si>
  <si>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</si>
  <si>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</si>
  <si>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</si>
  <si>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</si>
  <si>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</si>
  <si>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</si>
  <si>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</si>
  <si>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</si>
  <si>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</si>
  <si>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</si>
  <si>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null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</si>
  <si>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</si>
  <si>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</si>
  <si>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UTCID04</t>
    <phoneticPr fontId="40"/>
  </si>
  <si>
    <t>UTCID05</t>
    <phoneticPr fontId="40"/>
  </si>
  <si>
    <t>UTCID06</t>
    <phoneticPr fontId="40"/>
  </si>
  <si>
    <t>UTCID01</t>
    <phoneticPr fontId="40"/>
  </si>
  <si>
    <t>UTCID07</t>
    <phoneticPr fontId="40"/>
  </si>
  <si>
    <t>UTCID08</t>
    <phoneticPr fontId="40"/>
  </si>
  <si>
    <t>Kieu Cao Khanh</t>
  </si>
  <si>
    <t>KarryWell</t>
  </si>
  <si>
    <t>KW</t>
  </si>
  <si>
    <t>calculateOverWeightFee (district, innerCity, listgoods)</t>
  </si>
  <si>
    <t>calculateShipFee (district, innerCity,ordertypeid)</t>
  </si>
  <si>
    <t>getAllOrder (storeid)</t>
  </si>
  <si>
    <t>storeGetOrderList (storeId)</t>
  </si>
  <si>
    <t>getStoreName (listStoreId)</t>
  </si>
  <si>
    <t>storeGetStoreDetail(storeid)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</si>
  <si>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</si>
  <si>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</si>
  <si>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</si>
  <si>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</si>
  <si>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</si>
  <si>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</si>
  <si>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</si>
  <si>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</si>
  <si>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</si>
  <si>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"STR001"</t>
  </si>
  <si>
    <t>Error: empty</t>
  </si>
  <si>
    <t>"STR002"</t>
  </si>
  <si>
    <t>postOneOrder(data)</t>
  </si>
  <si>
    <t>updateOrder(data)</t>
  </si>
  <si>
    <t>deleteOrder(orderid)</t>
  </si>
  <si>
    <t>storeGetAllLedger(storeid)</t>
  </si>
  <si>
    <t>ST10</t>
  </si>
  <si>
    <t>Input 1 (district)</t>
  </si>
  <si>
    <t>Input 2(innercity)</t>
  </si>
  <si>
    <t>["001","002","003","005","006","007","008","009"]</t>
  </si>
  <si>
    <t>Input 3(orderTypeId)</t>
  </si>
  <si>
    <t>null</t>
  </si>
  <si>
    <t>undefind</t>
  </si>
  <si>
    <t>001'</t>
  </si>
  <si>
    <t>011'</t>
  </si>
  <si>
    <t>UTCID16</t>
  </si>
  <si>
    <t>UTCID17</t>
  </si>
  <si>
    <t>UTCID18</t>
  </si>
  <si>
    <t>Input 3(listgoods)</t>
  </si>
  <si>
    <t>[]</t>
  </si>
  <si>
    <t>[goods1,goods2]</t>
  </si>
  <si>
    <t>&gt;0</t>
  </si>
  <si>
    <t>Input1(storeid)</t>
  </si>
  <si>
    <t>empty</t>
  </si>
  <si>
    <t>Input1(listStoreId)</t>
  </si>
  <si>
    <t>["STR001","STR002"]</t>
  </si>
  <si>
    <t>listLedger[ledger1,ledger2…]</t>
  </si>
  <si>
    <t>listStoreName[store1,store2]</t>
  </si>
  <si>
    <t>listStoreName[store1]</t>
  </si>
  <si>
    <t>"abc"</t>
  </si>
  <si>
    <t>["STR001","abc"]</t>
  </si>
  <si>
    <t>store</t>
  </si>
  <si>
    <t>listOrder[order1,order2,...]</t>
  </si>
  <si>
    <t>Input1(orderid)</t>
  </si>
  <si>
    <t>"OD333334"</t>
  </si>
  <si>
    <t xml:space="preserve">Array: Orders </t>
  </si>
  <si>
    <t>ST001</t>
  </si>
  <si>
    <t>Input1(data)</t>
  </si>
  <si>
    <t>data</t>
  </si>
  <si>
    <t>Object:data</t>
  </si>
  <si>
    <t>"Data is empty"</t>
  </si>
  <si>
    <t>Object: order</t>
  </si>
  <si>
    <t>order</t>
  </si>
  <si>
    <t>Le Van Quy Hoang</t>
  </si>
  <si>
    <t>KW_UT_TestCase_ver1.0</t>
  </si>
  <si>
    <t>ST01 -&gt; ST10</t>
  </si>
  <si>
    <t>Sublime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</si>
</sst>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medium">
        <color indexed="8"/>
      </right>
      <top style="thin">
        <color auto="1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0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7" xfId="39" applyFont="1" applyFill="1" applyBorder="1" applyAlignment="1">
      <alignment horizontal="left" wrapText="1" readingOrder="1"/>
    </xf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8" xfId="41" applyFont="1" applyFill="1" applyBorder="1" applyAlignment="1"/>
    <xf numFmtId="0" fontId="35" fillId="29" borderId="32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2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4" xfId="41" applyFont="1" applyFill="1" applyBorder="1" applyAlignment="1">
      <alignment textRotation="255" readingOrder="1"/>
    </xf>
    <xf numFmtId="0" fontId="50" fillId="31" borderId="58" xfId="41" applyFont="1" applyFill="1" applyBorder="1" applyAlignment="1">
      <alignment vertical="center" readingOrder="1"/>
    </xf>
    <xf numFmtId="0" fontId="50" fillId="31" borderId="53" xfId="41" applyFont="1" applyFill="1" applyBorder="1" applyAlignment="1">
      <alignment vertical="center" readingOrder="1"/>
    </xf>
    <xf numFmtId="0" fontId="50" fillId="31" borderId="58" xfId="41" applyFont="1" applyFill="1" applyBorder="1" applyAlignment="1">
      <alignment vertical="top" readingOrder="1"/>
    </xf>
    <xf numFmtId="0" fontId="50" fillId="31" borderId="53" xfId="41" applyFont="1" applyFill="1" applyBorder="1" applyAlignment="1">
      <alignment vertical="top" readingOrder="1"/>
    </xf>
    <xf numFmtId="0" fontId="50" fillId="31" borderId="59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2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4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0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35" fillId="29" borderId="51" xfId="41" applyFont="1" applyFill="1" applyBorder="1" applyAlignment="1">
      <alignment horizontal="center" readingOrder="1"/>
    </xf>
    <xf numFmtId="0" fontId="35" fillId="29" borderId="57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0" xfId="41" applyNumberFormat="1" applyFont="1" applyFill="1" applyBorder="1" applyAlignment="1">
      <alignment horizontal="center" vertical="center" readingOrder="1"/>
    </xf>
    <xf numFmtId="0" fontId="50" fillId="31" borderId="61" xfId="41" applyFont="1" applyFill="1" applyBorder="1" applyAlignment="1">
      <alignment horizontal="left" readingOrder="1"/>
    </xf>
    <xf numFmtId="0" fontId="51" fillId="31" borderId="61" xfId="41" applyFont="1" applyFill="1" applyBorder="1"/>
    <xf numFmtId="0" fontId="51" fillId="31" borderId="61" xfId="41" applyFont="1" applyFill="1" applyBorder="1" applyAlignment="1">
      <alignment horizontal="right" readingOrder="1"/>
    </xf>
    <xf numFmtId="0" fontId="50" fillId="31" borderId="61" xfId="41" applyFont="1" applyFill="1" applyBorder="1" applyAlignment="1">
      <alignment vertical="top" textRotation="180" readingOrder="1"/>
    </xf>
    <xf numFmtId="0" fontId="50" fillId="31" borderId="62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8" fillId="24" borderId="47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7" xfId="39" applyFont="1" applyFill="1" applyBorder="1" applyAlignment="1">
      <alignment horizontal="left" wrapText="1" readingOrder="1"/>
    </xf>
    <xf numFmtId="0" fontId="24" fillId="24" borderId="15" xfId="41" applyNumberFormat="1" applyFont="1" applyFill="1" applyBorder="1" applyAlignment="1">
      <alignment horizontal="left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24" fillId="24" borderId="19" xfId="41" applyNumberFormat="1" applyFont="1" applyFill="1" applyBorder="1" applyAlignment="1">
      <alignment horizontal="left" vertical="center" readingOrder="1"/>
    </xf>
    <xf numFmtId="0" fontId="13" fillId="0" borderId="0" xfId="34" applyAlignment="1">
      <alignment vertical="center"/>
    </xf>
    <xf numFmtId="0" fontId="35" fillId="29" borderId="33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1" xfId="41" quotePrefix="1" applyFont="1" applyFill="1" applyBorder="1" applyAlignment="1">
      <alignment horizontal="right" vertical="top" readingOrder="1"/>
    </xf>
    <xf numFmtId="0" fontId="48" fillId="29" borderId="39" xfId="41" applyFont="1" applyFill="1" applyBorder="1" applyAlignment="1">
      <alignment horizontal="center" readingOrder="1"/>
    </xf>
    <xf numFmtId="0" fontId="48" fillId="29" borderId="29" xfId="41" applyFont="1" applyFill="1" applyBorder="1" applyAlignment="1">
      <alignment horizontal="center" readingOrder="1"/>
    </xf>
    <xf numFmtId="0" fontId="48" fillId="29" borderId="34" xfId="41" applyFont="1" applyFill="1" applyBorder="1" applyAlignment="1">
      <alignment horizontal="center" readingOrder="1"/>
    </xf>
    <xf numFmtId="0" fontId="48" fillId="29" borderId="48" xfId="41" applyFont="1" applyFill="1" applyBorder="1" applyAlignment="1">
      <alignment horizontal="center" readingOrder="1"/>
    </xf>
    <xf numFmtId="0" fontId="35" fillId="29" borderId="82" xfId="41" applyFont="1" applyFill="1" applyBorder="1" applyAlignment="1">
      <alignment horizontal="center" readingOrder="1"/>
    </xf>
    <xf numFmtId="165" fontId="35" fillId="29" borderId="29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 applyAlignment="1">
      <alignment textRotation="255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29" xfId="41" applyFont="1" applyFill="1" applyBorder="1" applyAlignment="1">
      <alignment horizontal="center" readingOrder="1"/>
    </xf>
    <xf numFmtId="0" fontId="35" fillId="29" borderId="41" xfId="41" applyFont="1" applyFill="1" applyBorder="1" applyAlignment="1">
      <alignment horizontal="right" readingOrder="1"/>
    </xf>
    <xf numFmtId="0" fontId="24" fillId="30" borderId="15" xfId="41" applyNumberFormat="1" applyFont="1" applyFill="1" applyBorder="1" applyAlignment="1">
      <alignment horizontal="left" vertical="center" readingOrder="1"/>
    </xf>
    <xf numFmtId="0" fontId="13" fillId="24" borderId="15" xfId="34" applyNumberFormat="1" applyFill="1" applyBorder="1"/>
    <xf numFmtId="49" fontId="13" fillId="24" borderId="15" xfId="34" applyNumberFormat="1" applyFill="1" applyBorder="1"/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7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7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7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7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7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30" borderId="75" xfId="39" applyFont="1" applyFill="1" applyBorder="1" applyAlignment="1">
      <alignment horizontal="left" wrapText="1" readingOrder="1"/>
    </xf>
    <xf numFmtId="0" fontId="36" fillId="30" borderId="65" xfId="39" applyFont="1" applyFill="1" applyBorder="1" applyAlignment="1">
      <alignment horizontal="left" wrapText="1" readingOrder="1"/>
    </xf>
    <xf numFmtId="49" fontId="35" fillId="30" borderId="64" xfId="39" applyNumberFormat="1" applyFont="1" applyFill="1" applyBorder="1" applyAlignment="1">
      <alignment horizontal="left" wrapText="1" readingOrder="1"/>
    </xf>
    <xf numFmtId="0" fontId="35" fillId="30" borderId="65" xfId="39" applyFont="1" applyFill="1" applyBorder="1" applyAlignment="1">
      <alignment horizontal="left" wrapText="1" readingOrder="1"/>
    </xf>
    <xf numFmtId="0" fontId="35" fillId="30" borderId="76" xfId="39" applyFont="1" applyFill="1" applyBorder="1" applyAlignment="1">
      <alignment horizontal="left" wrapText="1" readingOrder="1"/>
    </xf>
    <xf numFmtId="0" fontId="36" fillId="24" borderId="46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3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6" fillId="30" borderId="7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30" borderId="68" xfId="39" applyFont="1" applyFill="1" applyBorder="1" applyAlignment="1">
      <alignment horizontal="left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1" xfId="42" applyFont="1" applyFill="1" applyBorder="1" applyAlignment="1">
      <alignment horizontal="center" vertical="center"/>
    </xf>
    <xf numFmtId="0" fontId="35" fillId="30" borderId="7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6" fillId="24" borderId="47" xfId="42" applyFont="1" applyFill="1" applyBorder="1" applyAlignment="1">
      <alignment horizontal="center" vertical="center" wrapText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6" fillId="24" borderId="71" xfId="42" applyFont="1" applyFill="1" applyBorder="1" applyAlignment="1">
      <alignment horizontal="center" vertical="center" wrapText="1"/>
    </xf>
    <xf numFmtId="0" fontId="35" fillId="30" borderId="64" xfId="39" applyNumberFormat="1" applyFont="1" applyFill="1" applyBorder="1" applyAlignment="1">
      <alignment horizontal="center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3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5" fillId="30" borderId="65" xfId="39" applyNumberFormat="1" applyFont="1" applyFill="1" applyBorder="1" applyAlignment="1">
      <alignment horizontal="left" wrapText="1" readingOrder="1"/>
    </xf>
    <xf numFmtId="0" fontId="35" fillId="30" borderId="76" xfId="39" applyNumberFormat="1" applyFont="1" applyFill="1" applyBorder="1" applyAlignment="1">
      <alignment horizontal="left" wrapText="1" readingOrder="1"/>
    </xf>
    <xf numFmtId="49" fontId="35" fillId="30" borderId="64" xfId="39" applyNumberFormat="1" applyFont="1" applyFill="1" applyBorder="1" applyAlignment="1">
      <alignment horizontal="center" wrapText="1" readingOrder="1"/>
    </xf>
    <xf numFmtId="0" fontId="35" fillId="30" borderId="65" xfId="39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49" fontId="38" fillId="30" borderId="64" xfId="39" applyNumberFormat="1" applyFont="1" applyFill="1" applyBorder="1" applyAlignment="1">
      <alignment horizontal="left" wrapText="1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8" fillId="30" borderId="76" xfId="39" applyNumberFormat="1" applyFont="1" applyFill="1" applyBorder="1" applyAlignment="1">
      <alignment horizontal="left" wrapText="1" readingOrder="1"/>
    </xf>
    <xf numFmtId="0" fontId="38" fillId="30" borderId="68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8" fillId="30" borderId="71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right" readingOrder="1"/>
    </xf>
    <xf numFmtId="0" fontId="35" fillId="30" borderId="83" xfId="39" applyFont="1" applyFill="1" applyBorder="1" applyAlignment="1">
      <alignment horizontal="center" wrapText="1" readingOrder="1"/>
    </xf>
    <xf numFmtId="0" fontId="35" fillId="30" borderId="84" xfId="39" applyFont="1" applyFill="1" applyBorder="1" applyAlignment="1">
      <alignment horizontal="center" wrapText="1" readingOrder="1"/>
    </xf>
    <xf numFmtId="0" fontId="35" fillId="30" borderId="85" xfId="39" applyFont="1" applyFill="1" applyBorder="1" applyAlignment="1">
      <alignment horizontal="center" wrapText="1" readingOrder="1"/>
    </xf>
    <xf numFmtId="0" fontId="38" fillId="30" borderId="83" xfId="39" applyFont="1" applyFill="1" applyBorder="1" applyAlignment="1">
      <alignment horizontal="center" wrapText="1" readingOrder="1"/>
    </xf>
    <xf numFmtId="0" fontId="38" fillId="30" borderId="84" xfId="39" applyFont="1" applyFill="1" applyBorder="1" applyAlignment="1">
      <alignment horizontal="center" wrapText="1" readingOrder="1"/>
    </xf>
    <xf numFmtId="0" fontId="38" fillId="30" borderId="85" xfId="39" applyFont="1" applyFill="1" applyBorder="1" applyAlignment="1">
      <alignment horizontal="center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6E-48D2-B4C1-D36993C733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06E-48D2-B4C1-D36993C733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E-48D2-B4C1-D36993C7335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06E-48D2-B4C1-D36993C733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06E-48D2-B4C1-D36993C733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TestReport!$F$22:$H$22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D06E-48D2-B4C1-D36993C7335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06E-48D2-B4C1-D36993C733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6E-48D2-B4C1-D36993C7335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06E-48D2-B4C1-D36993C733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6E-48D2-B4C1-D36993C7335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06E-48D2-B4C1-D36993C7335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06E-48D2-B4C1-D36993C733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06E-48D2-B4C1-D36993C733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6E-48D2-B4C1-D36993C7335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7A-4AE8-AFC4-AFA05DDB6C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7A-4AE8-AFC4-AFA05DDB6C44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7A-4AE8-AFC4-AFA05DDB6C4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A-4AE8-AFC4-AFA05DDB6C4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7A-4AE8-AFC4-AFA05DDB6C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7A-4AE8-AFC4-AFA05DDB6C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TestReport!$C$22:$E$22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657A-4AE8-AFC4-AFA05DDB6C4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57A-4AE8-AFC4-AFA05DDB6C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7A-4AE8-AFC4-AFA05DDB6C4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57A-4AE8-AFC4-AFA05DDB6C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7A-4AE8-AFC4-AFA05DDB6C4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57A-4AE8-AFC4-AFA05DDB6C4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57A-4AE8-AFC4-AFA05DDB6C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57A-4AE8-AFC4-AFA05DDB6C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  <c:pt idx="0">
                  <c:v>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7A-4AE8-AFC4-AFA05DDB6C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32</xdr:row>
      <xdr:rowOff>101600</xdr:rowOff>
    </xdr:from>
    <xdr:to>
      <xdr:col>9</xdr:col>
      <xdr:colOff>162560</xdr:colOff>
      <xdr:row>47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32</xdr:row>
      <xdr:rowOff>100330</xdr:rowOff>
    </xdr:from>
    <xdr:to>
      <xdr:col>3</xdr:col>
      <xdr:colOff>299085</xdr:colOff>
      <xdr:row>47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>
      <selection activeCell="A26" sqref="A26"/>
    </sheetView>
  </sheetViews>
  <sheetFormatPr defaultColWidth="8.875" defaultRowHeight="14.25"/>
  <cols>
    <col min="1" max="1" width="119.375" style="60" customWidth="1"/>
    <col min="2" max="16384" width="8.875" style="60"/>
  </cols>
  <sheetData>
    <row r="1" spans="1:1" s="56" customFormat="1" ht="22.5">
      <c r="A1" s="55" t="s">
        <v>40</v>
      </c>
    </row>
    <row r="2" spans="1:1" s="56" customFormat="1" ht="22.5">
      <c r="A2" s="55"/>
    </row>
    <row r="3" spans="1:1" s="58" customFormat="1" ht="18">
      <c r="A3" s="57" t="s">
        <v>52</v>
      </c>
    </row>
    <row r="4" spans="1:1" ht="15" customHeight="1">
      <c r="A4" s="59" t="s">
        <v>39</v>
      </c>
    </row>
    <row r="5" spans="1:1" ht="15" customHeight="1">
      <c r="A5" s="59" t="s">
        <v>54</v>
      </c>
    </row>
    <row r="6" spans="1:1" ht="38.25">
      <c r="A6" s="61" t="s">
        <v>69</v>
      </c>
    </row>
    <row r="7" spans="1:1" ht="29.25" customHeight="1">
      <c r="A7" s="61" t="s">
        <v>72</v>
      </c>
    </row>
    <row r="8" spans="1:1" ht="30" customHeight="1">
      <c r="A8" s="62" t="s">
        <v>56</v>
      </c>
    </row>
    <row r="9" spans="1:1" s="64" customFormat="1" ht="16.5" customHeight="1">
      <c r="A9" s="63" t="s">
        <v>70</v>
      </c>
    </row>
    <row r="10" spans="1:1" ht="16.5" customHeight="1">
      <c r="A10" s="65"/>
    </row>
    <row r="11" spans="1:1" s="58" customFormat="1" ht="18">
      <c r="A11" s="57" t="s">
        <v>73</v>
      </c>
    </row>
    <row r="12" spans="1:1" s="67" customFormat="1" ht="15">
      <c r="A12" s="66" t="s">
        <v>74</v>
      </c>
    </row>
    <row r="13" spans="1:1" ht="25.5">
      <c r="A13" s="59" t="s">
        <v>57</v>
      </c>
    </row>
    <row r="14" spans="1:1">
      <c r="A14" s="59" t="s">
        <v>58</v>
      </c>
    </row>
    <row r="15" spans="1:1">
      <c r="A15" s="61" t="s">
        <v>59</v>
      </c>
    </row>
    <row r="16" spans="1:1">
      <c r="A16" s="65"/>
    </row>
    <row r="17" spans="1:4" s="67" customFormat="1" ht="15">
      <c r="A17" s="66" t="s">
        <v>41</v>
      </c>
    </row>
    <row r="18" spans="1:4">
      <c r="A18" s="59" t="s">
        <v>42</v>
      </c>
      <c r="B18" s="65"/>
    </row>
    <row r="19" spans="1:4">
      <c r="A19" s="66" t="s">
        <v>60</v>
      </c>
    </row>
    <row r="20" spans="1:4">
      <c r="A20" s="59" t="s">
        <v>43</v>
      </c>
      <c r="B20" s="65"/>
    </row>
    <row r="21" spans="1:4" ht="25.5">
      <c r="A21" s="61" t="s">
        <v>44</v>
      </c>
    </row>
    <row r="22" spans="1:4">
      <c r="A22" s="59" t="s">
        <v>45</v>
      </c>
      <c r="B22" s="68"/>
    </row>
    <row r="23" spans="1:4">
      <c r="A23" s="59" t="s">
        <v>75</v>
      </c>
      <c r="B23" s="65"/>
    </row>
    <row r="24" spans="1:4">
      <c r="A24" s="59" t="s">
        <v>76</v>
      </c>
      <c r="B24" s="65"/>
    </row>
    <row r="25" spans="1:4">
      <c r="A25" s="59" t="s">
        <v>77</v>
      </c>
      <c r="B25" s="65"/>
      <c r="C25" s="65" t="s">
        <v>28</v>
      </c>
      <c r="D25" s="65" t="s">
        <v>28</v>
      </c>
    </row>
    <row r="26" spans="1:4">
      <c r="A26" s="59" t="s">
        <v>29</v>
      </c>
    </row>
    <row r="27" spans="1:4">
      <c r="A27" s="59" t="s">
        <v>53</v>
      </c>
      <c r="B27" s="65"/>
    </row>
    <row r="28" spans="1:4">
      <c r="A28" s="59" t="s">
        <v>78</v>
      </c>
    </row>
    <row r="29" spans="1:4">
      <c r="A29" s="59" t="s">
        <v>79</v>
      </c>
    </row>
    <row r="30" spans="1:4">
      <c r="A30" s="59" t="s">
        <v>80</v>
      </c>
      <c r="B30" s="65"/>
      <c r="C30" s="65" t="s">
        <v>28</v>
      </c>
    </row>
    <row r="31" spans="1:4">
      <c r="A31" s="66" t="s">
        <v>61</v>
      </c>
    </row>
    <row r="32" spans="1:4" ht="30" customHeight="1">
      <c r="A32" s="61" t="s">
        <v>46</v>
      </c>
    </row>
    <row r="33" spans="1:2">
      <c r="A33" s="59" t="s">
        <v>30</v>
      </c>
    </row>
    <row r="34" spans="1:2">
      <c r="A34" s="59" t="s">
        <v>47</v>
      </c>
    </row>
    <row r="35" spans="1:2">
      <c r="A35" s="59" t="s">
        <v>48</v>
      </c>
      <c r="B35" s="65"/>
    </row>
    <row r="36" spans="1:2">
      <c r="A36" s="59" t="s">
        <v>49</v>
      </c>
      <c r="B36" s="65"/>
    </row>
    <row r="37" spans="1:2">
      <c r="A37" s="66" t="s">
        <v>62</v>
      </c>
    </row>
    <row r="38" spans="1:2">
      <c r="A38" s="59" t="s">
        <v>50</v>
      </c>
    </row>
    <row r="39" spans="1:2" ht="38.25">
      <c r="A39" s="62" t="s">
        <v>55</v>
      </c>
      <c r="B39" s="65"/>
    </row>
    <row r="40" spans="1:2">
      <c r="A40" s="62"/>
      <c r="B40" s="65"/>
    </row>
    <row r="41" spans="1:2" s="67" customFormat="1" ht="15">
      <c r="A41" s="66" t="s">
        <v>81</v>
      </c>
    </row>
    <row r="42" spans="1:2">
      <c r="A42" s="59" t="s">
        <v>63</v>
      </c>
    </row>
    <row r="43" spans="1:2">
      <c r="A43" s="59" t="s">
        <v>64</v>
      </c>
    </row>
    <row r="44" spans="1:2">
      <c r="A44" s="59" t="s">
        <v>65</v>
      </c>
    </row>
    <row r="45" spans="1:2">
      <c r="A45" s="59" t="s">
        <v>66</v>
      </c>
    </row>
    <row r="46" spans="1:2">
      <c r="A46" s="59" t="s">
        <v>67</v>
      </c>
    </row>
    <row r="47" spans="1:2">
      <c r="A47" s="59" t="s">
        <v>68</v>
      </c>
    </row>
    <row r="48" spans="1:2">
      <c r="A48" s="65" t="s">
        <v>31</v>
      </c>
    </row>
    <row r="49" spans="1:1">
      <c r="A49" s="65"/>
    </row>
  </sheetData>
  <phoneticPr fontId="40"/>
  <pageMargins left="0.75" right="0.75" top="0.7" bottom="0.6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TestCaseList!E16</f>
        <v>ST06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TestCaseList!D16</f>
        <v>deleteOrder(orderid)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15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-1.8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COUNTIF(F29:HQ29,"P")</f>
        <v>3</v>
      </c>
      <c r="B7" s="252"/>
      <c r="C7" s="249">
        <f>COUNTIF(F29:HQ29,"F")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COUNTIF(E28:HQ28,"N")</f>
        <v>1</v>
      </c>
      <c r="M7" s="75">
        <f>COUNTIF(E28:HQ28,"A")</f>
        <v>2</v>
      </c>
      <c r="N7" s="75">
        <f>COUNTIF(E28:HQ28,"B")</f>
        <v>0</v>
      </c>
      <c r="O7" s="269">
        <f>COUNTA(E9:HT9)</f>
        <v>3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199</v>
      </c>
      <c r="C14" s="82"/>
      <c r="D14" s="83"/>
      <c r="E14" s="21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177</v>
      </c>
      <c r="E15" s="210"/>
      <c r="F15" s="121" t="s">
        <v>51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200</v>
      </c>
      <c r="E16" s="210"/>
      <c r="F16" s="121"/>
      <c r="G16" s="121" t="s">
        <v>51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 t="s">
        <v>195</v>
      </c>
      <c r="E17" s="210"/>
      <c r="F17" s="121"/>
      <c r="G17" s="121"/>
      <c r="H17" s="121" t="s">
        <v>51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82"/>
      <c r="D18" s="83"/>
      <c r="E18" s="21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</row>
    <row r="19" spans="1:21" ht="13.5" customHeight="1" thickBot="1">
      <c r="A19" s="112"/>
      <c r="B19" s="87"/>
      <c r="C19" s="88"/>
      <c r="D19" s="89"/>
      <c r="E19" s="90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 thickTop="1">
      <c r="A20" s="113" t="s">
        <v>133</v>
      </c>
      <c r="B20" s="91" t="s">
        <v>36</v>
      </c>
      <c r="C20" s="92"/>
      <c r="D20" s="213"/>
      <c r="E20" s="94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20"/>
    </row>
    <row r="21" spans="1:21" ht="13.5" customHeight="1">
      <c r="A21" s="114"/>
      <c r="B21" s="98"/>
      <c r="C21" s="95"/>
      <c r="D21" s="96"/>
      <c r="E21" s="21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1" ht="13.5" customHeight="1">
      <c r="A22" s="114"/>
      <c r="B22" s="98"/>
      <c r="C22" s="126"/>
      <c r="D22" s="96"/>
      <c r="E22" s="99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4"/>
      <c r="B23" s="98" t="s">
        <v>37</v>
      </c>
      <c r="C23" s="126"/>
      <c r="D23" s="96"/>
      <c r="E23" s="99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4"/>
      <c r="B24" s="98"/>
      <c r="C24" s="126"/>
      <c r="D24" s="96"/>
      <c r="E24" s="9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4"/>
      <c r="B25" s="98" t="s">
        <v>38</v>
      </c>
      <c r="C25" s="126"/>
      <c r="D25" s="96"/>
      <c r="E25" s="99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4"/>
      <c r="B26" s="98"/>
      <c r="C26" s="126"/>
      <c r="D26" s="96"/>
      <c r="E26" s="99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 thickBot="1">
      <c r="A27" s="114"/>
      <c r="B27" s="100"/>
      <c r="C27" s="101"/>
      <c r="D27" s="102"/>
      <c r="E27" s="103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8"/>
    </row>
    <row r="28" spans="1:21" ht="13.5" customHeight="1" thickTop="1">
      <c r="A28" s="113" t="s">
        <v>134</v>
      </c>
      <c r="B28" s="260" t="s">
        <v>19</v>
      </c>
      <c r="C28" s="260"/>
      <c r="D28" s="260"/>
      <c r="E28" s="209"/>
      <c r="F28" s="129" t="s">
        <v>22</v>
      </c>
      <c r="G28" s="129" t="s">
        <v>20</v>
      </c>
      <c r="H28" s="129" t="s">
        <v>22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30"/>
    </row>
    <row r="29" spans="1:21" ht="13.5" customHeight="1">
      <c r="A29" s="114"/>
      <c r="B29" s="248" t="s">
        <v>23</v>
      </c>
      <c r="C29" s="248"/>
      <c r="D29" s="248"/>
      <c r="E29" s="105"/>
      <c r="F29" s="131" t="s">
        <v>24</v>
      </c>
      <c r="G29" s="131" t="s">
        <v>24</v>
      </c>
      <c r="H29" s="131" t="s">
        <v>24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2"/>
    </row>
    <row r="30" spans="1:21" ht="13.5" customHeight="1">
      <c r="A30" s="114"/>
      <c r="B30" s="258" t="s">
        <v>25</v>
      </c>
      <c r="C30" s="258"/>
      <c r="D30" s="258"/>
      <c r="E30" s="99"/>
      <c r="F30" s="106">
        <v>39139</v>
      </c>
      <c r="G30" s="106">
        <v>39139</v>
      </c>
      <c r="H30" s="106">
        <v>39140</v>
      </c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7"/>
    </row>
    <row r="31" spans="1:21" ht="11.25" thickBot="1">
      <c r="A31" s="115"/>
      <c r="B31" s="259" t="s">
        <v>26</v>
      </c>
      <c r="C31" s="259"/>
      <c r="D31" s="259"/>
      <c r="E31" s="108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/>
    </row>
    <row r="32" spans="1:21" ht="11.25" thickTop="1">
      <c r="A32" s="133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TestCaseList!E17</f>
        <v>ST07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TestCaseList!D17</f>
        <v>storeGetOrderList (storeId)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19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-1.48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COUNTIF(F29:HQ29,"P")</f>
        <v>3</v>
      </c>
      <c r="B7" s="252"/>
      <c r="C7" s="249">
        <f>COUNTIF(F29:HQ29,"F")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COUNTIF(E28:HQ28,"N")</f>
        <v>1</v>
      </c>
      <c r="M7" s="75">
        <f>COUNTIF(E28:HQ28,"A")</f>
        <v>2</v>
      </c>
      <c r="N7" s="75">
        <f>COUNTIF(E28:HQ28,"B")</f>
        <v>0</v>
      </c>
      <c r="O7" s="269">
        <f>COUNTA(E9:HT9)</f>
        <v>3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35</v>
      </c>
      <c r="C14" s="82"/>
      <c r="D14" s="83" t="s">
        <v>177</v>
      </c>
      <c r="E14" s="200"/>
      <c r="F14" s="121" t="s">
        <v>51</v>
      </c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195</v>
      </c>
      <c r="E15" s="200"/>
      <c r="F15" s="121"/>
      <c r="G15" s="121" t="s">
        <v>51</v>
      </c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165</v>
      </c>
      <c r="E16" s="200"/>
      <c r="F16" s="121"/>
      <c r="G16" s="121"/>
      <c r="H16" s="121" t="s">
        <v>51</v>
      </c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/>
      <c r="E17" s="20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82"/>
      <c r="D18" s="83"/>
      <c r="E18" s="20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</row>
    <row r="19" spans="1:21" ht="13.5" customHeight="1" thickBot="1">
      <c r="A19" s="112"/>
      <c r="B19" s="87"/>
      <c r="C19" s="88"/>
      <c r="D19" s="89"/>
      <c r="E19" s="90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 thickTop="1">
      <c r="A20" s="113" t="s">
        <v>133</v>
      </c>
      <c r="B20" s="91" t="s">
        <v>36</v>
      </c>
      <c r="C20" s="92"/>
      <c r="D20" s="93"/>
      <c r="E20" s="94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20"/>
    </row>
    <row r="21" spans="1:21" ht="13.5" customHeight="1">
      <c r="A21" s="114"/>
      <c r="B21" s="98"/>
      <c r="C21" s="95"/>
      <c r="D21" s="96" t="s">
        <v>189</v>
      </c>
      <c r="E21" s="198"/>
      <c r="F21" s="121" t="s">
        <v>51</v>
      </c>
      <c r="G21" s="121" t="s">
        <v>51</v>
      </c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1" ht="13.5" customHeight="1">
      <c r="A22" s="114"/>
      <c r="B22" s="98"/>
      <c r="C22" s="126"/>
      <c r="D22" s="96" t="s">
        <v>198</v>
      </c>
      <c r="E22" s="99"/>
      <c r="F22" s="121"/>
      <c r="G22" s="121"/>
      <c r="H22" s="121" t="s">
        <v>51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4"/>
      <c r="B23" s="98" t="s">
        <v>37</v>
      </c>
      <c r="C23" s="126"/>
      <c r="D23" s="96"/>
      <c r="E23" s="99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4"/>
      <c r="B24" s="98"/>
      <c r="C24" s="126"/>
      <c r="D24" s="96"/>
      <c r="E24" s="9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4"/>
      <c r="B25" s="98" t="s">
        <v>38</v>
      </c>
      <c r="C25" s="126"/>
      <c r="D25" s="96"/>
      <c r="E25" s="99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4"/>
      <c r="B26" s="98"/>
      <c r="C26" s="126"/>
      <c r="D26" s="96"/>
      <c r="E26" s="99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 thickBot="1">
      <c r="A27" s="114"/>
      <c r="B27" s="100"/>
      <c r="C27" s="101"/>
      <c r="D27" s="102"/>
      <c r="E27" s="103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8"/>
    </row>
    <row r="28" spans="1:21" ht="13.5" customHeight="1" thickTop="1">
      <c r="A28" s="113" t="s">
        <v>134</v>
      </c>
      <c r="B28" s="260" t="s">
        <v>19</v>
      </c>
      <c r="C28" s="260"/>
      <c r="D28" s="260"/>
      <c r="E28" s="199"/>
      <c r="F28" s="129" t="s">
        <v>22</v>
      </c>
      <c r="G28" s="129" t="s">
        <v>22</v>
      </c>
      <c r="H28" s="129" t="s">
        <v>20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30"/>
    </row>
    <row r="29" spans="1:21" ht="13.5" customHeight="1">
      <c r="A29" s="114"/>
      <c r="B29" s="248" t="s">
        <v>23</v>
      </c>
      <c r="C29" s="248"/>
      <c r="D29" s="248"/>
      <c r="E29" s="105"/>
      <c r="F29" s="131" t="s">
        <v>24</v>
      </c>
      <c r="G29" s="131" t="s">
        <v>24</v>
      </c>
      <c r="H29" s="131" t="s">
        <v>24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2"/>
    </row>
    <row r="30" spans="1:21" ht="13.5" customHeight="1">
      <c r="A30" s="114"/>
      <c r="B30" s="258" t="s">
        <v>25</v>
      </c>
      <c r="C30" s="258"/>
      <c r="D30" s="258"/>
      <c r="E30" s="99"/>
      <c r="F30" s="106">
        <v>39139</v>
      </c>
      <c r="G30" s="106">
        <v>39139</v>
      </c>
      <c r="H30" s="106">
        <v>39140</v>
      </c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7"/>
    </row>
    <row r="31" spans="1:21" ht="11.25" thickBot="1">
      <c r="A31" s="115"/>
      <c r="B31" s="259" t="s">
        <v>26</v>
      </c>
      <c r="C31" s="259"/>
      <c r="D31" s="259"/>
      <c r="E31" s="108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/>
    </row>
    <row r="32" spans="1:21" ht="11.25" thickTop="1">
      <c r="A32" s="133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T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28:D28"/>
    <mergeCell ref="B29:D29"/>
    <mergeCell ref="B30:D30"/>
    <mergeCell ref="B31:D31"/>
    <mergeCell ref="A7:B7"/>
    <mergeCell ref="C7:E7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TestCaseList!E18</f>
        <v>ST08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TestCaseList!D18</f>
        <v>getStoreName (listStoreId)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12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-2.04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COUNTIF(F29:HQ29,"P")</f>
        <v>3</v>
      </c>
      <c r="B7" s="252"/>
      <c r="C7" s="249">
        <f>COUNTIF(F29:HQ29,"F")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COUNTIF(E28:HQ28,"N")</f>
        <v>1</v>
      </c>
      <c r="M7" s="75">
        <f>COUNTIF(E28:HQ28,"A")</f>
        <v>2</v>
      </c>
      <c r="N7" s="75">
        <f>COUNTIF(E28:HQ28,"B")</f>
        <v>0</v>
      </c>
      <c r="O7" s="269">
        <f>COUNTA(E9:HT9)</f>
        <v>3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5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</row>
    <row r="12" spans="1:23" ht="13.5" customHeight="1">
      <c r="A12" s="112"/>
      <c r="B12" s="81" t="s">
        <v>190</v>
      </c>
      <c r="C12" s="82"/>
      <c r="D12" s="83"/>
      <c r="E12" s="210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 t="s">
        <v>177</v>
      </c>
      <c r="E13" s="210"/>
      <c r="F13" s="121" t="s">
        <v>51</v>
      </c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/>
      <c r="C14" s="82"/>
      <c r="D14" s="83" t="s">
        <v>196</v>
      </c>
      <c r="E14" s="210"/>
      <c r="F14" s="121"/>
      <c r="G14" s="121" t="s">
        <v>51</v>
      </c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185</v>
      </c>
      <c r="E15" s="210"/>
      <c r="F15" s="121"/>
      <c r="G15" s="121"/>
      <c r="H15" s="121" t="s">
        <v>51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  <c r="U15" s="123"/>
    </row>
    <row r="16" spans="1:23" ht="13.5" customHeight="1">
      <c r="A16" s="112"/>
      <c r="B16" s="81"/>
      <c r="C16" s="294" t="s">
        <v>191</v>
      </c>
      <c r="D16" s="294"/>
      <c r="E16" s="295"/>
      <c r="F16" s="121"/>
      <c r="G16" s="121"/>
      <c r="H16" s="121"/>
      <c r="I16" s="121" t="s">
        <v>51</v>
      </c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0" ht="13.5" customHeight="1">
      <c r="A17" s="112"/>
      <c r="B17" s="81"/>
      <c r="C17" s="117"/>
      <c r="D17" s="264"/>
      <c r="E17" s="264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</row>
    <row r="18" spans="1:20" ht="13.5" customHeight="1" thickBot="1">
      <c r="A18" s="112"/>
      <c r="B18" s="81"/>
      <c r="C18" s="82"/>
      <c r="D18" s="83"/>
      <c r="E18" s="210"/>
      <c r="F18" s="121"/>
      <c r="G18" s="121"/>
      <c r="H18" s="121"/>
      <c r="I18" s="121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1:20" ht="13.5" customHeight="1" thickTop="1" thickBot="1">
      <c r="A19" s="113" t="s">
        <v>133</v>
      </c>
      <c r="B19" s="87"/>
      <c r="C19" s="88"/>
      <c r="D19" s="89"/>
      <c r="E19" s="90"/>
      <c r="F19" s="124"/>
      <c r="G19" s="124"/>
      <c r="H19" s="124"/>
      <c r="I19" s="124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20"/>
    </row>
    <row r="20" spans="1:20" ht="13.5" customHeight="1" thickTop="1">
      <c r="A20" s="114"/>
      <c r="B20" s="91" t="s">
        <v>36</v>
      </c>
      <c r="C20" s="92"/>
      <c r="D20" s="213" t="s">
        <v>189</v>
      </c>
      <c r="E20" s="94"/>
      <c r="F20" s="119" t="s">
        <v>51</v>
      </c>
      <c r="G20" s="119"/>
      <c r="H20" s="119" t="s">
        <v>51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20"/>
    </row>
    <row r="21" spans="1:20" ht="13.5" customHeight="1">
      <c r="A21" s="114"/>
      <c r="B21" s="98"/>
      <c r="C21" s="95"/>
      <c r="D21" s="96" t="s">
        <v>193</v>
      </c>
      <c r="E21" s="211"/>
      <c r="F21" s="121"/>
      <c r="G21" s="121"/>
      <c r="H21" s="121"/>
      <c r="I21" s="121" t="s">
        <v>51</v>
      </c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/>
    </row>
    <row r="22" spans="1:20" ht="13.5" customHeight="1">
      <c r="A22" s="114"/>
      <c r="B22" s="98"/>
      <c r="C22" s="95"/>
      <c r="D22" s="96" t="s">
        <v>194</v>
      </c>
      <c r="E22" s="211"/>
      <c r="F22" s="121"/>
      <c r="G22" s="121" t="s">
        <v>51</v>
      </c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0" ht="13.5" customHeight="1">
      <c r="A23" s="114"/>
      <c r="B23" s="98" t="s">
        <v>37</v>
      </c>
      <c r="C23" s="126"/>
      <c r="D23" s="96"/>
      <c r="E23" s="99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0" ht="13.5" customHeight="1">
      <c r="A24" s="114"/>
      <c r="B24" s="98"/>
      <c r="C24" s="126"/>
      <c r="D24" s="96"/>
      <c r="E24" s="9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0" ht="13.5" customHeight="1">
      <c r="A25" s="114"/>
      <c r="B25" s="98" t="s">
        <v>38</v>
      </c>
      <c r="C25" s="126"/>
      <c r="D25" s="96"/>
      <c r="E25" s="99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0" ht="13.5" customHeight="1">
      <c r="A26" s="114"/>
      <c r="B26" s="98"/>
      <c r="C26" s="126"/>
      <c r="D26" s="96"/>
      <c r="E26" s="99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0" ht="13.5" customHeight="1" thickBot="1">
      <c r="A27" s="114"/>
      <c r="B27" s="100"/>
      <c r="C27" s="101"/>
      <c r="D27" s="102"/>
      <c r="E27" s="103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8"/>
    </row>
    <row r="28" spans="1:20" ht="13.5" customHeight="1" thickTop="1">
      <c r="A28" s="113" t="s">
        <v>134</v>
      </c>
      <c r="B28" s="260" t="s">
        <v>19</v>
      </c>
      <c r="C28" s="260"/>
      <c r="D28" s="260"/>
      <c r="E28" s="199"/>
      <c r="F28" s="129" t="s">
        <v>22</v>
      </c>
      <c r="G28" s="129" t="s">
        <v>20</v>
      </c>
      <c r="H28" s="129" t="s">
        <v>22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30"/>
    </row>
    <row r="29" spans="1:20" ht="13.5" customHeight="1">
      <c r="A29" s="114"/>
      <c r="B29" s="248" t="s">
        <v>23</v>
      </c>
      <c r="C29" s="248"/>
      <c r="D29" s="248"/>
      <c r="E29" s="105"/>
      <c r="F29" s="131" t="s">
        <v>24</v>
      </c>
      <c r="G29" s="131" t="s">
        <v>24</v>
      </c>
      <c r="H29" s="131" t="s">
        <v>24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2"/>
    </row>
    <row r="30" spans="1:20" ht="13.5" customHeight="1">
      <c r="A30" s="114"/>
      <c r="B30" s="258" t="s">
        <v>25</v>
      </c>
      <c r="C30" s="258"/>
      <c r="D30" s="258"/>
      <c r="E30" s="99"/>
      <c r="F30" s="106">
        <v>39139</v>
      </c>
      <c r="G30" s="106">
        <v>39139</v>
      </c>
      <c r="H30" s="106">
        <v>39140</v>
      </c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7"/>
    </row>
    <row r="31" spans="1:20" ht="11.25" thickBot="1">
      <c r="A31" s="115"/>
      <c r="B31" s="259" t="s">
        <v>26</v>
      </c>
      <c r="C31" s="259"/>
      <c r="D31" s="259"/>
      <c r="E31" s="108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/>
    </row>
    <row r="32" spans="1:20" ht="11.25" thickTop="1">
      <c r="A32" s="133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8:D28"/>
    <mergeCell ref="B29:D29"/>
    <mergeCell ref="B30:D30"/>
    <mergeCell ref="B31:D31"/>
    <mergeCell ref="A6:B6"/>
    <mergeCell ref="C6:E6"/>
    <mergeCell ref="C16:E16"/>
    <mergeCell ref="D17:E17"/>
  </mergeCells>
  <dataValidations count="3">
    <dataValidation type="list" allowBlank="1" showInputMessage="1" showErrorMessage="1" sqref="F28:T28">
      <formula1>"N,A,B, "</formula1>
    </dataValidation>
    <dataValidation type="list" allowBlank="1" showInputMessage="1" showErrorMessage="1" sqref="F29:T29">
      <formula1>"P,F,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TestCaseList!E19</f>
        <v>ST09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TestCaseList!D19</f>
        <v>storeGetStoreDetail(storeid)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9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-2.2800000000000002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COUNTIF(F33:HQ33,"P")</f>
        <v>3</v>
      </c>
      <c r="B7" s="252"/>
      <c r="C7" s="249">
        <f>COUNTIF(F33:HQ33,"F")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COUNTIF(E32:HQ32,"N")</f>
        <v>1</v>
      </c>
      <c r="M7" s="75">
        <f>COUNTIF(E32:HQ32,"A")</f>
        <v>2</v>
      </c>
      <c r="N7" s="75">
        <f>COUNTIF(E32:HQ32,"B")</f>
        <v>0</v>
      </c>
      <c r="O7" s="269">
        <f>COUNTA(E9:HT9)</f>
        <v>3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188</v>
      </c>
      <c r="C14" s="82"/>
      <c r="D14" s="83"/>
      <c r="E14" s="20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177</v>
      </c>
      <c r="E15" s="200"/>
      <c r="F15" s="121" t="s">
        <v>51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165</v>
      </c>
      <c r="E16" s="200"/>
      <c r="F16" s="121"/>
      <c r="G16" s="121" t="s">
        <v>51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 t="s">
        <v>195</v>
      </c>
      <c r="E17" s="200"/>
      <c r="F17" s="121"/>
      <c r="G17" s="121"/>
      <c r="H17" s="121" t="s">
        <v>51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294"/>
      <c r="D18" s="294"/>
      <c r="E18" s="295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  <c r="U18" s="123"/>
    </row>
    <row r="19" spans="1:21" ht="13.5" customHeight="1">
      <c r="A19" s="112"/>
      <c r="B19" s="81"/>
      <c r="C19" s="117"/>
      <c r="D19" s="264"/>
      <c r="E19" s="264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2"/>
    </row>
    <row r="20" spans="1:21" ht="13.5" customHeight="1">
      <c r="A20" s="112"/>
      <c r="B20" s="81"/>
      <c r="C20" s="82"/>
      <c r="D20" s="83"/>
      <c r="E20" s="200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 thickBot="1">
      <c r="A21" s="112"/>
      <c r="B21" s="87"/>
      <c r="C21" s="88"/>
      <c r="D21" s="89"/>
      <c r="E21" s="90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1:21" ht="13.5" customHeight="1" thickTop="1">
      <c r="A22" s="113" t="s">
        <v>133</v>
      </c>
      <c r="B22" s="91" t="s">
        <v>36</v>
      </c>
      <c r="C22" s="92"/>
      <c r="D22" s="93" t="s">
        <v>189</v>
      </c>
      <c r="E22" s="94"/>
      <c r="F22" s="119" t="s">
        <v>51</v>
      </c>
      <c r="G22" s="119"/>
      <c r="H22" s="119" t="s">
        <v>51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</row>
    <row r="23" spans="1:21" ht="13.5" customHeight="1">
      <c r="A23" s="114"/>
      <c r="B23" s="98"/>
      <c r="C23" s="95"/>
      <c r="D23" s="96" t="s">
        <v>197</v>
      </c>
      <c r="E23" s="198"/>
      <c r="F23" s="121"/>
      <c r="G23" s="121" t="s">
        <v>51</v>
      </c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4"/>
      <c r="B24" s="98"/>
      <c r="C24" s="95"/>
      <c r="D24" s="96"/>
      <c r="E24" s="198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4"/>
      <c r="B25" s="98"/>
      <c r="C25" s="95"/>
      <c r="D25" s="96"/>
      <c r="E25" s="198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4"/>
      <c r="B26" s="98"/>
      <c r="C26" s="126"/>
      <c r="D26" s="96"/>
      <c r="E26" s="99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>
      <c r="A27" s="114"/>
      <c r="B27" s="98" t="s">
        <v>37</v>
      </c>
      <c r="C27" s="126"/>
      <c r="D27" s="96"/>
      <c r="E27" s="99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2"/>
    </row>
    <row r="28" spans="1:21" ht="13.5" customHeight="1">
      <c r="A28" s="114"/>
      <c r="B28" s="98"/>
      <c r="C28" s="126"/>
      <c r="D28" s="96"/>
      <c r="E28" s="99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2"/>
    </row>
    <row r="29" spans="1:21" ht="13.5" customHeight="1">
      <c r="A29" s="114"/>
      <c r="B29" s="98" t="s">
        <v>38</v>
      </c>
      <c r="C29" s="126"/>
      <c r="D29" s="96"/>
      <c r="E29" s="99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>
      <c r="A30" s="114"/>
      <c r="B30" s="98"/>
      <c r="C30" s="126"/>
      <c r="D30" s="96"/>
      <c r="E30" s="99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2"/>
    </row>
    <row r="31" spans="1:21" ht="13.5" customHeight="1" thickBot="1">
      <c r="A31" s="114"/>
      <c r="B31" s="100"/>
      <c r="C31" s="101"/>
      <c r="D31" s="102"/>
      <c r="E31" s="103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8"/>
    </row>
    <row r="32" spans="1:21" ht="13.5" customHeight="1" thickTop="1">
      <c r="A32" s="113" t="s">
        <v>134</v>
      </c>
      <c r="B32" s="260" t="s">
        <v>19</v>
      </c>
      <c r="C32" s="260"/>
      <c r="D32" s="260"/>
      <c r="E32" s="199"/>
      <c r="F32" s="129" t="s">
        <v>22</v>
      </c>
      <c r="G32" s="129" t="s">
        <v>20</v>
      </c>
      <c r="H32" s="129" t="s">
        <v>22</v>
      </c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30"/>
    </row>
    <row r="33" spans="1:20" ht="13.5" customHeight="1">
      <c r="A33" s="114"/>
      <c r="B33" s="248" t="s">
        <v>23</v>
      </c>
      <c r="C33" s="248"/>
      <c r="D33" s="248"/>
      <c r="E33" s="105"/>
      <c r="F33" s="131" t="s">
        <v>24</v>
      </c>
      <c r="G33" s="131" t="s">
        <v>24</v>
      </c>
      <c r="H33" s="131" t="s">
        <v>24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2"/>
    </row>
    <row r="34" spans="1:20" ht="13.5" customHeight="1">
      <c r="A34" s="114"/>
      <c r="B34" s="258" t="s">
        <v>25</v>
      </c>
      <c r="C34" s="258"/>
      <c r="D34" s="258"/>
      <c r="E34" s="99"/>
      <c r="F34" s="106">
        <v>39139</v>
      </c>
      <c r="G34" s="106">
        <v>39139</v>
      </c>
      <c r="H34" s="106">
        <v>39140</v>
      </c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7"/>
    </row>
    <row r="35" spans="1:20" ht="11.25" thickBot="1">
      <c r="A35" s="115"/>
      <c r="B35" s="259" t="s">
        <v>26</v>
      </c>
      <c r="C35" s="259"/>
      <c r="D35" s="259"/>
      <c r="E35" s="108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/>
    </row>
    <row r="36" spans="1:20" ht="11.25" thickTop="1">
      <c r="A36" s="133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5:D35"/>
    <mergeCell ref="A6:B6"/>
    <mergeCell ref="C6:E6"/>
    <mergeCell ref="F6:K6"/>
    <mergeCell ref="L6:N6"/>
    <mergeCell ref="C18:E18"/>
    <mergeCell ref="D19:E19"/>
    <mergeCell ref="B32:D32"/>
    <mergeCell ref="B33:D33"/>
    <mergeCell ref="B34:D34"/>
  </mergeCells>
  <dataValidations count="3">
    <dataValidation type="list" allowBlank="1" showInputMessage="1" showErrorMessage="1" sqref="F32:T32">
      <formula1>"N,A,B, "</formula1>
    </dataValidation>
    <dataValidation type="list" allowBlank="1" showInputMessage="1" showErrorMessage="1" sqref="F33:T33">
      <formula1>"P,F, "</formula1>
    </dataValidation>
    <dataValidation type="list" allowBlank="1" showInputMessage="1" showErrorMessage="1" sqref="F10:T31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TestCaseList!E20</f>
        <v>ST10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TestCaseList!D20</f>
        <v>storeGetAllLedger(storeid)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8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-2.36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COUNTIF(F40:HQ40,"P")</f>
        <v>3</v>
      </c>
      <c r="B7" s="252"/>
      <c r="C7" s="249">
        <f>COUNTIF(F40:HQ40,"F")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COUNTIF(E39:HQ39,"N")</f>
        <v>1</v>
      </c>
      <c r="M7" s="75">
        <f>COUNTIF(E39:HQ39,"A")</f>
        <v>2</v>
      </c>
      <c r="N7" s="75">
        <f>COUNTIF(E39:HQ39,"B")</f>
        <v>0</v>
      </c>
      <c r="O7" s="269">
        <f>COUNTA(E9:HT9)</f>
        <v>3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188</v>
      </c>
      <c r="C14" s="82"/>
      <c r="D14" s="83"/>
      <c r="E14" s="20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177</v>
      </c>
      <c r="E15" s="200"/>
      <c r="F15" s="121" t="s">
        <v>51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165</v>
      </c>
      <c r="E16" s="200"/>
      <c r="F16" s="121"/>
      <c r="G16" s="121" t="s">
        <v>51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 t="s">
        <v>195</v>
      </c>
      <c r="E17" s="200"/>
      <c r="F17" s="121"/>
      <c r="G17" s="121"/>
      <c r="H17" s="121" t="s">
        <v>51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82"/>
      <c r="D18" s="83"/>
      <c r="E18" s="20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  <c r="U18" s="123"/>
    </row>
    <row r="19" spans="1:21" ht="13.5" customHeight="1">
      <c r="A19" s="112"/>
      <c r="B19" s="81"/>
      <c r="C19" s="82"/>
      <c r="D19" s="264"/>
      <c r="E19" s="264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2"/>
    </row>
    <row r="20" spans="1:21" ht="13.5" customHeight="1">
      <c r="A20" s="112"/>
      <c r="B20" s="81"/>
      <c r="C20" s="82"/>
      <c r="D20" s="83"/>
      <c r="E20" s="200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>
      <c r="A21" s="112"/>
      <c r="B21" s="81"/>
      <c r="C21" s="82"/>
      <c r="D21" s="83"/>
      <c r="E21" s="20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1" ht="13.5" customHeight="1">
      <c r="A22" s="112"/>
      <c r="B22" s="81"/>
      <c r="C22" s="82"/>
      <c r="D22" s="83"/>
      <c r="E22" s="20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2"/>
      <c r="B23" s="81"/>
      <c r="C23" s="82"/>
      <c r="D23" s="83"/>
      <c r="E23" s="20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2"/>
      <c r="B24" s="81"/>
      <c r="C24" s="82"/>
      <c r="D24" s="83"/>
      <c r="E24" s="20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2"/>
      <c r="B25" s="81"/>
      <c r="C25" s="82"/>
      <c r="D25" s="83"/>
      <c r="E25" s="20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2"/>
      <c r="B26" s="81"/>
      <c r="C26" s="82"/>
      <c r="D26" s="83"/>
      <c r="E26" s="200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>
      <c r="A27" s="112"/>
      <c r="B27" s="81"/>
      <c r="C27" s="82"/>
      <c r="D27" s="83"/>
      <c r="E27" s="200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2"/>
    </row>
    <row r="28" spans="1:21" ht="13.5" customHeight="1">
      <c r="A28" s="112"/>
      <c r="B28" s="81"/>
      <c r="C28" s="82"/>
      <c r="D28" s="83"/>
      <c r="E28" s="200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2"/>
    </row>
    <row r="29" spans="1:21" ht="13.5" customHeight="1">
      <c r="A29" s="112"/>
      <c r="B29" s="81"/>
      <c r="C29" s="82"/>
      <c r="D29" s="83"/>
      <c r="E29" s="200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 thickBot="1">
      <c r="A30" s="112"/>
      <c r="B30" s="87"/>
      <c r="C30" s="88"/>
      <c r="D30" s="89"/>
      <c r="E30" s="90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5"/>
    </row>
    <row r="31" spans="1:21" ht="13.5" customHeight="1" thickTop="1">
      <c r="A31" s="113" t="s">
        <v>133</v>
      </c>
      <c r="B31" s="91" t="s">
        <v>36</v>
      </c>
      <c r="C31" s="92"/>
      <c r="D31" s="93"/>
      <c r="E31" s="94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20"/>
    </row>
    <row r="32" spans="1:21" ht="13.5" customHeight="1">
      <c r="A32" s="114"/>
      <c r="B32" s="98"/>
      <c r="C32" s="95"/>
      <c r="D32" s="96" t="s">
        <v>189</v>
      </c>
      <c r="E32" s="198"/>
      <c r="F32" s="121" t="s">
        <v>51</v>
      </c>
      <c r="G32" s="121"/>
      <c r="H32" s="121" t="s">
        <v>51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2"/>
    </row>
    <row r="33" spans="1:20" ht="13.5" customHeight="1">
      <c r="A33" s="114"/>
      <c r="B33" s="98"/>
      <c r="C33" s="126"/>
      <c r="D33" s="96" t="s">
        <v>192</v>
      </c>
      <c r="E33" s="99"/>
      <c r="F33" s="121"/>
      <c r="G33" s="121" t="s">
        <v>51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2"/>
    </row>
    <row r="34" spans="1:20" ht="13.5" customHeight="1">
      <c r="A34" s="114"/>
      <c r="B34" s="98" t="s">
        <v>37</v>
      </c>
      <c r="C34" s="126"/>
      <c r="D34" s="96"/>
      <c r="E34" s="99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2"/>
    </row>
    <row r="35" spans="1:20" ht="13.5" customHeight="1">
      <c r="A35" s="114"/>
      <c r="B35" s="98"/>
      <c r="C35" s="126"/>
      <c r="D35" s="96"/>
      <c r="E35" s="99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2"/>
    </row>
    <row r="36" spans="1:20" ht="13.5" customHeight="1">
      <c r="A36" s="114"/>
      <c r="B36" s="98" t="s">
        <v>38</v>
      </c>
      <c r="C36" s="126"/>
      <c r="D36" s="96"/>
      <c r="E36" s="99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2"/>
    </row>
    <row r="37" spans="1:20" ht="13.5" customHeight="1">
      <c r="A37" s="114"/>
      <c r="B37" s="98"/>
      <c r="C37" s="126"/>
      <c r="D37" s="96"/>
      <c r="E37" s="99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2"/>
    </row>
    <row r="38" spans="1:20" ht="13.5" customHeight="1" thickBot="1">
      <c r="A38" s="114"/>
      <c r="B38" s="100"/>
      <c r="C38" s="101"/>
      <c r="D38" s="102"/>
      <c r="E38" s="103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8"/>
    </row>
    <row r="39" spans="1:20" ht="13.5" customHeight="1" thickTop="1">
      <c r="A39" s="113" t="s">
        <v>134</v>
      </c>
      <c r="B39" s="260" t="s">
        <v>19</v>
      </c>
      <c r="C39" s="260"/>
      <c r="D39" s="260"/>
      <c r="E39" s="199"/>
      <c r="F39" s="129" t="s">
        <v>22</v>
      </c>
      <c r="G39" s="129" t="s">
        <v>20</v>
      </c>
      <c r="H39" s="129" t="s">
        <v>22</v>
      </c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30"/>
    </row>
    <row r="40" spans="1:20" ht="13.5" customHeight="1">
      <c r="A40" s="114"/>
      <c r="B40" s="248" t="s">
        <v>23</v>
      </c>
      <c r="C40" s="248"/>
      <c r="D40" s="248"/>
      <c r="E40" s="105"/>
      <c r="F40" s="131" t="s">
        <v>24</v>
      </c>
      <c r="G40" s="131" t="s">
        <v>24</v>
      </c>
      <c r="H40" s="131" t="s">
        <v>24</v>
      </c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2"/>
    </row>
    <row r="41" spans="1:20" ht="13.5" customHeight="1">
      <c r="A41" s="114"/>
      <c r="B41" s="258" t="s">
        <v>25</v>
      </c>
      <c r="C41" s="258"/>
      <c r="D41" s="258"/>
      <c r="E41" s="99"/>
      <c r="F41" s="106">
        <v>39139</v>
      </c>
      <c r="G41" s="106">
        <v>39139</v>
      </c>
      <c r="H41" s="106">
        <v>39140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7"/>
    </row>
    <row r="42" spans="1:20" ht="11.25" thickBot="1">
      <c r="A42" s="115"/>
      <c r="B42" s="259" t="s">
        <v>26</v>
      </c>
      <c r="C42" s="259"/>
      <c r="D42" s="259"/>
      <c r="E42" s="108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/>
    </row>
    <row r="43" spans="1:20" ht="11.25" thickTop="1">
      <c r="A43" s="133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2" sqref="E12"/>
    </sheetView>
  </sheetViews>
  <sheetFormatPr defaultColWidth="8.875" defaultRowHeight="12.75"/>
  <cols>
    <col min="1" max="1" width="21.375" style="154" customWidth="1"/>
    <col min="2" max="2" width="10" style="144" customWidth="1"/>
    <col min="3" max="3" width="14.375" style="144" customWidth="1"/>
    <col min="4" max="4" width="8" style="144" customWidth="1"/>
    <col min="5" max="5" width="38" style="144" customWidth="1"/>
    <col min="6" max="6" width="48.125" style="144" customWidth="1"/>
    <col min="7" max="16384" width="8.875" style="144"/>
  </cols>
  <sheetData>
    <row r="2" spans="1:6" s="141" customFormat="1" ht="75.75" customHeight="1">
      <c r="A2" s="140"/>
      <c r="B2" s="217" t="s">
        <v>95</v>
      </c>
      <c r="C2" s="217"/>
      <c r="D2" s="217"/>
      <c r="E2" s="217"/>
      <c r="F2" s="217"/>
    </row>
    <row r="3" spans="1:6">
      <c r="A3" s="142"/>
      <c r="B3" s="143"/>
      <c r="E3" s="145"/>
    </row>
    <row r="4" spans="1:6" ht="14.25" customHeight="1">
      <c r="A4" s="161" t="s">
        <v>84</v>
      </c>
      <c r="B4" s="218" t="s">
        <v>148</v>
      </c>
      <c r="C4" s="218"/>
      <c r="D4" s="218"/>
      <c r="E4" s="161" t="s">
        <v>83</v>
      </c>
      <c r="F4" s="176" t="s">
        <v>147</v>
      </c>
    </row>
    <row r="5" spans="1:6" ht="14.25" customHeight="1">
      <c r="A5" s="161" t="s">
        <v>85</v>
      </c>
      <c r="B5" s="218" t="s">
        <v>149</v>
      </c>
      <c r="C5" s="218"/>
      <c r="D5" s="218"/>
      <c r="E5" s="161" t="s">
        <v>86</v>
      </c>
      <c r="F5" s="176" t="s">
        <v>209</v>
      </c>
    </row>
    <row r="6" spans="1:6" ht="15.75" customHeight="1">
      <c r="A6" s="219" t="s">
        <v>87</v>
      </c>
      <c r="B6" s="220" t="s">
        <v>210</v>
      </c>
      <c r="C6" s="220"/>
      <c r="D6" s="220"/>
      <c r="E6" s="161" t="s">
        <v>88</v>
      </c>
      <c r="F6" s="187">
        <v>42016</v>
      </c>
    </row>
    <row r="7" spans="1:6" ht="13.5" customHeight="1">
      <c r="A7" s="219"/>
      <c r="B7" s="220"/>
      <c r="C7" s="220"/>
      <c r="D7" s="220"/>
      <c r="E7" s="161" t="s">
        <v>89</v>
      </c>
      <c r="F7" s="177" t="s">
        <v>119</v>
      </c>
    </row>
    <row r="8" spans="1:6">
      <c r="A8" s="146"/>
      <c r="B8" s="147"/>
      <c r="C8" s="148"/>
      <c r="D8" s="148"/>
      <c r="E8" s="149"/>
      <c r="F8" s="150"/>
    </row>
    <row r="9" spans="1:6">
      <c r="A9" s="144"/>
      <c r="B9" s="151"/>
      <c r="C9" s="151"/>
      <c r="D9" s="151"/>
      <c r="E9" s="151"/>
    </row>
    <row r="10" spans="1:6">
      <c r="A10" s="162" t="s">
        <v>90</v>
      </c>
      <c r="B10" s="163"/>
      <c r="C10" s="163"/>
      <c r="D10" s="163"/>
      <c r="E10" s="163"/>
      <c r="F10" s="163"/>
    </row>
    <row r="11" spans="1:6" s="152" customFormat="1">
      <c r="A11" s="164" t="s">
        <v>91</v>
      </c>
      <c r="B11" s="165" t="s">
        <v>89</v>
      </c>
      <c r="C11" s="165" t="s">
        <v>92</v>
      </c>
      <c r="D11" s="165" t="s">
        <v>0</v>
      </c>
      <c r="E11" s="165" t="s">
        <v>93</v>
      </c>
      <c r="F11" s="166" t="s">
        <v>94</v>
      </c>
    </row>
    <row r="12" spans="1:6" s="153" customFormat="1" ht="26.25" customHeight="1">
      <c r="A12" s="188">
        <v>42016</v>
      </c>
      <c r="B12" s="178" t="s">
        <v>120</v>
      </c>
      <c r="C12" s="179" t="s">
        <v>211</v>
      </c>
      <c r="D12" s="179" t="s">
        <v>121</v>
      </c>
      <c r="E12" s="189"/>
      <c r="F12" s="186"/>
    </row>
    <row r="13" spans="1:6" s="153" customFormat="1" ht="21.75" customHeight="1">
      <c r="A13" s="180"/>
      <c r="B13" s="178"/>
      <c r="C13" s="179"/>
      <c r="D13" s="179"/>
      <c r="E13" s="179"/>
      <c r="F13" s="181"/>
    </row>
    <row r="14" spans="1:6" s="153" customFormat="1" ht="19.5" customHeight="1">
      <c r="A14" s="180"/>
      <c r="B14" s="178"/>
      <c r="C14" s="179"/>
      <c r="D14" s="179"/>
      <c r="E14" s="179"/>
      <c r="F14" s="181"/>
    </row>
    <row r="15" spans="1:6" s="153" customFormat="1" ht="21.75" customHeight="1">
      <c r="A15" s="180"/>
      <c r="B15" s="178"/>
      <c r="C15" s="179"/>
      <c r="D15" s="179"/>
      <c r="E15" s="179"/>
      <c r="F15" s="181"/>
    </row>
    <row r="16" spans="1:6" s="153" customFormat="1" ht="19.5" customHeight="1">
      <c r="A16" s="180"/>
      <c r="B16" s="178"/>
      <c r="C16" s="179"/>
      <c r="D16" s="179"/>
      <c r="E16" s="179"/>
      <c r="F16" s="181"/>
    </row>
    <row r="17" spans="1:6" s="153" customFormat="1" ht="21.75" customHeight="1">
      <c r="A17" s="180"/>
      <c r="B17" s="178"/>
      <c r="C17" s="179"/>
      <c r="D17" s="179"/>
      <c r="E17" s="179"/>
      <c r="F17" s="181"/>
    </row>
    <row r="18" spans="1:6" s="153" customFormat="1" ht="19.5" customHeight="1">
      <c r="A18" s="182"/>
      <c r="B18" s="183"/>
      <c r="C18" s="184"/>
      <c r="D18" s="184"/>
      <c r="E18" s="184"/>
      <c r="F18" s="185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E7" sqref="E7:H7"/>
    </sheetView>
  </sheetViews>
  <sheetFormatPr defaultColWidth="8.875" defaultRowHeight="12.75"/>
  <cols>
    <col min="1" max="1" width="7.125" style="33" customWidth="1"/>
    <col min="2" max="2" width="14.625" style="33" customWidth="1"/>
    <col min="3" max="3" width="19" style="33" customWidth="1"/>
    <col min="4" max="4" width="40" style="3" bestFit="1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7" t="s">
        <v>96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2" t="s">
        <v>97</v>
      </c>
      <c r="B4" s="222"/>
      <c r="C4" s="222"/>
      <c r="D4" s="222"/>
      <c r="E4" s="223" t="str">
        <f>Cover!B4</f>
        <v>KarryWell</v>
      </c>
      <c r="F4" s="224"/>
      <c r="G4" s="224"/>
      <c r="H4" s="225"/>
    </row>
    <row r="5" spans="1:8" ht="14.25" customHeight="1">
      <c r="A5" s="222" t="s">
        <v>82</v>
      </c>
      <c r="B5" s="222"/>
      <c r="C5" s="222"/>
      <c r="D5" s="222"/>
      <c r="E5" s="223" t="str">
        <f>Cover!B5</f>
        <v>KW</v>
      </c>
      <c r="F5" s="224"/>
      <c r="G5" s="224"/>
      <c r="H5" s="225"/>
    </row>
    <row r="6" spans="1:8" ht="14.25" customHeight="1">
      <c r="A6" s="229" t="s">
        <v>98</v>
      </c>
      <c r="B6" s="230"/>
      <c r="C6" s="230"/>
      <c r="D6" s="231"/>
      <c r="E6" s="190">
        <v>80</v>
      </c>
      <c r="F6" s="191"/>
      <c r="G6" s="191"/>
      <c r="H6" s="192"/>
    </row>
    <row r="7" spans="1:8" s="8" customFormat="1" ht="12.75" customHeight="1">
      <c r="A7" s="221" t="s">
        <v>99</v>
      </c>
      <c r="B7" s="221"/>
      <c r="C7" s="221"/>
      <c r="D7" s="221"/>
      <c r="E7" s="226" t="s">
        <v>212</v>
      </c>
      <c r="F7" s="227"/>
      <c r="G7" s="227"/>
      <c r="H7" s="228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</v>
      </c>
      <c r="B10" s="17" t="s">
        <v>101</v>
      </c>
      <c r="C10" s="18" t="s">
        <v>102</v>
      </c>
      <c r="D10" s="19" t="s">
        <v>137</v>
      </c>
      <c r="E10" s="20" t="s">
        <v>106</v>
      </c>
      <c r="F10" s="19" t="s">
        <v>103</v>
      </c>
      <c r="G10" s="21" t="s">
        <v>104</v>
      </c>
      <c r="H10" s="22" t="s">
        <v>105</v>
      </c>
    </row>
    <row r="11" spans="1:8" ht="13.5">
      <c r="A11" s="52">
        <v>1</v>
      </c>
      <c r="B11" s="24"/>
      <c r="C11" s="24" t="s">
        <v>122</v>
      </c>
      <c r="D11" s="194" t="s">
        <v>152</v>
      </c>
      <c r="E11" s="25" t="s">
        <v>156</v>
      </c>
      <c r="F11" s="197" t="s">
        <v>156</v>
      </c>
      <c r="G11" s="26"/>
      <c r="H11" s="27"/>
    </row>
    <row r="12" spans="1:8" ht="13.5">
      <c r="A12" s="52">
        <v>2</v>
      </c>
      <c r="B12" s="24"/>
      <c r="C12" s="24"/>
      <c r="D12" s="214" t="s">
        <v>151</v>
      </c>
      <c r="E12" s="25" t="s">
        <v>157</v>
      </c>
      <c r="F12" s="197" t="s">
        <v>157</v>
      </c>
      <c r="G12" s="26"/>
      <c r="H12" s="27"/>
    </row>
    <row r="13" spans="1:8" ht="13.5">
      <c r="A13" s="52">
        <v>3</v>
      </c>
      <c r="B13" s="24"/>
      <c r="C13" s="24"/>
      <c r="D13" s="214" t="s">
        <v>150</v>
      </c>
      <c r="E13" s="25" t="s">
        <v>158</v>
      </c>
      <c r="F13" s="197" t="s">
        <v>158</v>
      </c>
      <c r="G13" s="26"/>
      <c r="H13" s="27"/>
    </row>
    <row r="14" spans="1:8" ht="13.5">
      <c r="A14" s="52">
        <v>4</v>
      </c>
      <c r="B14" s="24"/>
      <c r="C14" s="24"/>
      <c r="D14" s="195" t="s">
        <v>168</v>
      </c>
      <c r="E14" s="25" t="s">
        <v>159</v>
      </c>
      <c r="F14" s="197" t="s">
        <v>159</v>
      </c>
      <c r="G14" s="26"/>
      <c r="H14" s="27"/>
    </row>
    <row r="15" spans="1:8" ht="13.5">
      <c r="A15" s="52">
        <v>5</v>
      </c>
      <c r="B15" s="24"/>
      <c r="C15" s="24"/>
      <c r="D15" s="195" t="s">
        <v>169</v>
      </c>
      <c r="E15" s="25" t="s">
        <v>160</v>
      </c>
      <c r="F15" s="197" t="s">
        <v>160</v>
      </c>
      <c r="G15" s="26"/>
      <c r="H15" s="27"/>
    </row>
    <row r="16" spans="1:8" ht="13.5">
      <c r="A16" s="52">
        <v>6</v>
      </c>
      <c r="B16" s="24"/>
      <c r="C16" s="24"/>
      <c r="D16" s="195" t="s">
        <v>170</v>
      </c>
      <c r="E16" s="25" t="s">
        <v>161</v>
      </c>
      <c r="F16" s="197" t="s">
        <v>161</v>
      </c>
      <c r="G16" s="28"/>
      <c r="H16" s="27"/>
    </row>
    <row r="17" spans="1:8" ht="13.5">
      <c r="A17" s="52">
        <v>7</v>
      </c>
      <c r="B17" s="24"/>
      <c r="C17" s="24"/>
      <c r="D17" s="214" t="s">
        <v>153</v>
      </c>
      <c r="E17" s="25" t="s">
        <v>162</v>
      </c>
      <c r="F17" s="197" t="s">
        <v>162</v>
      </c>
      <c r="G17" s="28"/>
      <c r="H17" s="27"/>
    </row>
    <row r="18" spans="1:8" ht="13.5">
      <c r="A18" s="52">
        <v>8</v>
      </c>
      <c r="B18" s="24"/>
      <c r="C18" s="24"/>
      <c r="D18" s="195" t="s">
        <v>154</v>
      </c>
      <c r="E18" s="25" t="s">
        <v>163</v>
      </c>
      <c r="F18" s="197" t="s">
        <v>163</v>
      </c>
      <c r="G18" s="28"/>
      <c r="H18" s="27"/>
    </row>
    <row r="19" spans="1:8" ht="13.5">
      <c r="A19" s="52">
        <v>9</v>
      </c>
      <c r="B19" s="24"/>
      <c r="C19" s="24"/>
      <c r="D19" s="195" t="s">
        <v>155</v>
      </c>
      <c r="E19" s="25" t="s">
        <v>164</v>
      </c>
      <c r="F19" s="197" t="s">
        <v>164</v>
      </c>
      <c r="H19" s="27"/>
    </row>
    <row r="20" spans="1:8" ht="13.5">
      <c r="A20" s="52">
        <v>10</v>
      </c>
      <c r="B20" s="24"/>
      <c r="C20" s="24"/>
      <c r="D20" s="195" t="s">
        <v>171</v>
      </c>
      <c r="E20" s="25" t="s">
        <v>172</v>
      </c>
      <c r="F20" s="197" t="s">
        <v>172</v>
      </c>
      <c r="G20" s="28"/>
      <c r="H20" s="27"/>
    </row>
    <row r="21" spans="1:8">
      <c r="A21" s="52"/>
      <c r="B21" s="24"/>
      <c r="C21" s="24"/>
      <c r="D21" s="195"/>
      <c r="E21" s="25"/>
      <c r="F21" s="28"/>
      <c r="G21" s="28"/>
      <c r="H21" s="27"/>
    </row>
    <row r="22" spans="1:8">
      <c r="A22" s="52"/>
      <c r="B22" s="24"/>
      <c r="C22" s="24"/>
      <c r="D22" s="195"/>
      <c r="E22" s="25"/>
      <c r="F22" s="28"/>
      <c r="H22" s="27"/>
    </row>
    <row r="23" spans="1:8">
      <c r="A23" s="52"/>
      <c r="B23" s="24"/>
      <c r="C23" s="24"/>
      <c r="D23" s="195"/>
      <c r="E23" s="25"/>
      <c r="F23" s="28"/>
      <c r="H23" s="27"/>
    </row>
    <row r="24" spans="1:8">
      <c r="A24" s="53"/>
      <c r="B24" s="29"/>
      <c r="C24" s="29"/>
      <c r="D24" s="196"/>
      <c r="E24" s="30"/>
      <c r="F24" s="31"/>
      <c r="G24" s="31"/>
      <c r="H24" s="32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ST01'!A1" display="ST01"/>
    <hyperlink ref="F12" location="'ST02'!A1" display="ST02"/>
    <hyperlink ref="F13" location="'ST03'!A1" display="ST03"/>
    <hyperlink ref="F18" location="'ST08'!Print_Area" display="ST08"/>
    <hyperlink ref="F14" location="'ST04'!Print_Area" display="ST04"/>
    <hyperlink ref="F15" location="'ST05'!Print_Area" display="ST05"/>
    <hyperlink ref="F16" location="'ST06'!Print_Area" display="ST06"/>
    <hyperlink ref="F17" location="'ST07'!Print_Area" display="ST07"/>
    <hyperlink ref="F19" location="'ST09'!Print_Area" display="ST09"/>
    <hyperlink ref="F20" location="'ST10'!Print_Area" display="ST10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B1" zoomScale="125" zoomScaleNormal="125" zoomScalePageLayoutView="125" workbookViewId="0">
      <selection activeCell="J22" sqref="J2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3" t="s">
        <v>107</v>
      </c>
      <c r="B2" s="233"/>
      <c r="C2" s="233"/>
      <c r="D2" s="233"/>
      <c r="E2" s="233"/>
      <c r="F2" s="233"/>
      <c r="G2" s="233"/>
      <c r="H2" s="233"/>
      <c r="I2" s="233"/>
    </row>
    <row r="3" spans="1:14" ht="14.25" customHeight="1">
      <c r="A3" s="34"/>
      <c r="B3" s="35"/>
      <c r="C3" s="35"/>
      <c r="D3" s="35"/>
      <c r="E3" s="35"/>
      <c r="F3" s="35"/>
      <c r="G3" s="35"/>
      <c r="H3" s="35"/>
      <c r="I3" s="36"/>
    </row>
    <row r="4" spans="1:14" ht="13.5" customHeight="1">
      <c r="A4" s="168" t="s">
        <v>84</v>
      </c>
      <c r="B4" s="234" t="str">
        <f>Cover!B4</f>
        <v>KarryWell</v>
      </c>
      <c r="C4" s="234"/>
      <c r="D4" s="235" t="s">
        <v>83</v>
      </c>
      <c r="E4" s="235"/>
      <c r="F4" s="236" t="s">
        <v>147</v>
      </c>
      <c r="G4" s="237"/>
      <c r="H4" s="237"/>
      <c r="I4" s="238"/>
    </row>
    <row r="5" spans="1:14" ht="13.5" customHeight="1">
      <c r="A5" s="168" t="s">
        <v>85</v>
      </c>
      <c r="B5" s="234" t="str">
        <f>Cover!B5</f>
        <v>KW</v>
      </c>
      <c r="C5" s="234"/>
      <c r="D5" s="235" t="s">
        <v>86</v>
      </c>
      <c r="E5" s="235"/>
      <c r="F5" s="236" t="s">
        <v>209</v>
      </c>
      <c r="G5" s="237"/>
      <c r="H5" s="237"/>
      <c r="I5" s="238"/>
    </row>
    <row r="6" spans="1:14" ht="12.75" customHeight="1">
      <c r="A6" s="169" t="s">
        <v>87</v>
      </c>
      <c r="B6" s="234" t="str">
        <f>B5&amp;"_"&amp;"Test Report"&amp;"_"&amp;"v0.1"</f>
        <v>KW_Test Report_v0.1</v>
      </c>
      <c r="C6" s="234"/>
      <c r="D6" s="235" t="s">
        <v>88</v>
      </c>
      <c r="E6" s="235"/>
      <c r="F6" s="239">
        <v>42016</v>
      </c>
      <c r="G6" s="240"/>
      <c r="H6" s="240"/>
      <c r="I6" s="241"/>
    </row>
    <row r="7" spans="1:14" ht="15.75" customHeight="1">
      <c r="A7" s="169" t="s">
        <v>108</v>
      </c>
      <c r="B7" s="232" t="s">
        <v>2</v>
      </c>
      <c r="C7" s="232"/>
      <c r="D7" s="232"/>
      <c r="E7" s="232"/>
      <c r="F7" s="232"/>
      <c r="G7" s="232"/>
      <c r="H7" s="232"/>
      <c r="I7" s="232"/>
    </row>
    <row r="8" spans="1:14" ht="14.25" customHeight="1">
      <c r="A8" s="37"/>
      <c r="B8" s="38"/>
      <c r="C8" s="35"/>
      <c r="D8" s="35"/>
      <c r="E8" s="35"/>
      <c r="F8" s="35"/>
      <c r="G8" s="35"/>
      <c r="H8" s="35"/>
      <c r="I8" s="36"/>
    </row>
    <row r="9" spans="1:14">
      <c r="A9" s="37"/>
      <c r="B9" s="38"/>
      <c r="C9" s="35"/>
      <c r="D9" s="35"/>
      <c r="E9" s="35"/>
      <c r="F9" s="35"/>
      <c r="G9" s="35"/>
      <c r="H9" s="35"/>
      <c r="I9" s="36"/>
    </row>
    <row r="10" spans="1:14">
      <c r="A10" s="39"/>
      <c r="B10" s="39"/>
      <c r="C10" s="39"/>
      <c r="D10" s="39"/>
      <c r="E10" s="39"/>
      <c r="F10" s="39"/>
      <c r="G10" s="39"/>
      <c r="H10" s="39"/>
      <c r="I10" s="39"/>
    </row>
    <row r="11" spans="1:14" ht="14.25" customHeight="1">
      <c r="A11" s="40" t="s">
        <v>1</v>
      </c>
      <c r="B11" s="41" t="s">
        <v>71</v>
      </c>
      <c r="C11" s="170" t="s">
        <v>109</v>
      </c>
      <c r="D11" s="171" t="s">
        <v>110</v>
      </c>
      <c r="E11" s="171" t="s">
        <v>111</v>
      </c>
      <c r="F11" s="42" t="s">
        <v>20</v>
      </c>
      <c r="G11" s="42" t="s">
        <v>22</v>
      </c>
      <c r="H11" s="42" t="s">
        <v>21</v>
      </c>
      <c r="I11" s="172" t="s">
        <v>112</v>
      </c>
    </row>
    <row r="12" spans="1:14" ht="14.25">
      <c r="A12" s="43">
        <v>1</v>
      </c>
      <c r="B12" s="215" t="str">
        <f>TestCaseList!F11</f>
        <v>ST01</v>
      </c>
      <c r="C12" s="44">
        <f>'ST01'!$A$7</f>
        <v>4</v>
      </c>
      <c r="D12" s="44">
        <f>'ST01'!C7</f>
        <v>0</v>
      </c>
      <c r="E12" s="44">
        <f>'ST01'!F7</f>
        <v>0</v>
      </c>
      <c r="F12" s="45">
        <f>'ST01'!L7</f>
        <v>2</v>
      </c>
      <c r="G12" s="44">
        <f>'ST01'!M7</f>
        <v>2</v>
      </c>
      <c r="H12" s="44">
        <f>'ST01'!N7</f>
        <v>0</v>
      </c>
      <c r="I12" s="44">
        <f>'ST01'!O7</f>
        <v>4</v>
      </c>
    </row>
    <row r="13" spans="1:14" ht="14.25">
      <c r="A13" s="43">
        <v>2</v>
      </c>
      <c r="B13" s="216" t="str">
        <f>TestCaseList!E12</f>
        <v>ST02</v>
      </c>
      <c r="C13" s="44">
        <f>'ST02'!$A$7</f>
        <v>18</v>
      </c>
      <c r="D13" s="44">
        <f>'ST02'!$C$7</f>
        <v>0</v>
      </c>
      <c r="E13" s="44">
        <f>'ST02'!$F$7</f>
        <v>0</v>
      </c>
      <c r="F13" s="45">
        <f>'ST02'!$L$7</f>
        <v>4</v>
      </c>
      <c r="G13" s="44">
        <f>'ST02'!$M$7</f>
        <v>14</v>
      </c>
      <c r="H13" s="44">
        <f>'ST02'!$N$7</f>
        <v>0</v>
      </c>
      <c r="I13" s="44">
        <f>'ST02'!$O$7</f>
        <v>18</v>
      </c>
      <c r="K13" s="1">
        <f>'ST02'!$O$7</f>
        <v>18</v>
      </c>
      <c r="L13" s="1">
        <f>'ST02'!$O$7</f>
        <v>18</v>
      </c>
      <c r="M13" s="1">
        <f>'ST02'!$O$7</f>
        <v>18</v>
      </c>
      <c r="N13" s="1">
        <f>'ST02'!$O$7</f>
        <v>18</v>
      </c>
    </row>
    <row r="14" spans="1:14" ht="14.25">
      <c r="A14" s="43">
        <v>3</v>
      </c>
      <c r="B14" s="216" t="str">
        <f>TestCaseList!E13</f>
        <v>ST03</v>
      </c>
      <c r="C14" s="44">
        <f>'ST03'!$A$7</f>
        <v>18</v>
      </c>
      <c r="D14" s="44">
        <f>'ST03'!$C$7</f>
        <v>0</v>
      </c>
      <c r="E14" s="44">
        <f>'ST03'!$F$7</f>
        <v>0</v>
      </c>
      <c r="F14" s="45">
        <f>'ST03'!$L$7</f>
        <v>3</v>
      </c>
      <c r="G14" s="44">
        <f>'ST03'!$M$7</f>
        <v>14</v>
      </c>
      <c r="H14" s="44">
        <f>'ST03'!$N$7</f>
        <v>0</v>
      </c>
      <c r="I14" s="44">
        <f>'ST03'!$O$7</f>
        <v>18</v>
      </c>
    </row>
    <row r="15" spans="1:14" ht="14.25">
      <c r="A15" s="43">
        <v>4</v>
      </c>
      <c r="B15" s="216" t="str">
        <f>TestCaseList!E14</f>
        <v>ST04</v>
      </c>
      <c r="C15" s="44">
        <f>'ST04'!$A$7</f>
        <v>2</v>
      </c>
      <c r="D15" s="44">
        <f>'ST04'!$C$7</f>
        <v>0</v>
      </c>
      <c r="E15" s="44">
        <f>'ST04'!$F$7</f>
        <v>0</v>
      </c>
      <c r="F15" s="45">
        <f>'ST04'!$L$7</f>
        <v>1</v>
      </c>
      <c r="G15" s="44">
        <f>'ST04'!$M$7</f>
        <v>1</v>
      </c>
      <c r="H15" s="44">
        <f>'ST04'!$N$7</f>
        <v>0</v>
      </c>
      <c r="I15" s="44">
        <f>'ST04'!$O$7</f>
        <v>2</v>
      </c>
    </row>
    <row r="16" spans="1:14" ht="14.25">
      <c r="A16" s="43">
        <v>5</v>
      </c>
      <c r="B16" s="215" t="str">
        <f>TestCaseList!F15</f>
        <v>ST05</v>
      </c>
      <c r="C16" s="44">
        <f>'ST05'!$A$7</f>
        <v>2</v>
      </c>
      <c r="D16" s="44">
        <f>'ST05'!$C$7</f>
        <v>0</v>
      </c>
      <c r="E16" s="44">
        <f>'ST05'!$F$7</f>
        <v>0</v>
      </c>
      <c r="F16" s="45">
        <f>'ST05'!$L$7</f>
        <v>1</v>
      </c>
      <c r="G16" s="44">
        <f>'ST05'!$M$7</f>
        <v>1</v>
      </c>
      <c r="H16" s="44">
        <f>'ST05'!$N$7</f>
        <v>0</v>
      </c>
      <c r="I16" s="44">
        <f>'ST05'!$O$7</f>
        <v>2</v>
      </c>
    </row>
    <row r="17" spans="1:9" ht="14.25">
      <c r="A17" s="43">
        <v>6</v>
      </c>
      <c r="B17" s="216" t="str">
        <f>TestCaseList!E16</f>
        <v>ST06</v>
      </c>
      <c r="C17" s="44">
        <f>'ST06'!$A$7</f>
        <v>3</v>
      </c>
      <c r="D17" s="44">
        <f>'ST06'!$C$7</f>
        <v>0</v>
      </c>
      <c r="E17" s="44">
        <f>'ST06'!$F$7</f>
        <v>0</v>
      </c>
      <c r="F17" s="45">
        <f>'ST06'!$L$7</f>
        <v>1</v>
      </c>
      <c r="G17" s="44">
        <f>'ST06'!$M$7</f>
        <v>2</v>
      </c>
      <c r="H17" s="44">
        <f>'ST06'!$N$7</f>
        <v>0</v>
      </c>
      <c r="I17" s="44">
        <f>'ST06'!$O$7</f>
        <v>3</v>
      </c>
    </row>
    <row r="18" spans="1:9" ht="14.25">
      <c r="A18" s="43">
        <v>7</v>
      </c>
      <c r="B18" s="216" t="str">
        <f>TestCaseList!E17</f>
        <v>ST07</v>
      </c>
      <c r="C18" s="44">
        <f>'ST07'!$A$7</f>
        <v>3</v>
      </c>
      <c r="D18" s="44">
        <f>'ST07'!$C$7</f>
        <v>0</v>
      </c>
      <c r="E18" s="44">
        <f>'ST07'!$F$7</f>
        <v>0</v>
      </c>
      <c r="F18" s="45">
        <f>'ST07'!$L$7</f>
        <v>1</v>
      </c>
      <c r="G18" s="44">
        <f>'ST07'!$M$7</f>
        <v>2</v>
      </c>
      <c r="H18" s="44">
        <f>'ST07'!$N$7</f>
        <v>0</v>
      </c>
      <c r="I18" s="44">
        <f>'ST07'!$O$7</f>
        <v>3</v>
      </c>
    </row>
    <row r="19" spans="1:9" ht="14.25">
      <c r="A19" s="43">
        <v>8</v>
      </c>
      <c r="B19" s="216" t="str">
        <f>TestCaseList!E18</f>
        <v>ST08</v>
      </c>
      <c r="C19" s="44">
        <f>'ST08'!$A$7</f>
        <v>3</v>
      </c>
      <c r="D19" s="44">
        <f>'ST08'!$C$7</f>
        <v>0</v>
      </c>
      <c r="E19" s="44">
        <f>'ST08'!$F$7</f>
        <v>0</v>
      </c>
      <c r="F19" s="45">
        <f>'ST08'!$L$7</f>
        <v>1</v>
      </c>
      <c r="G19" s="44">
        <f>'ST08'!$M$7</f>
        <v>2</v>
      </c>
      <c r="H19" s="44">
        <f>'ST08'!$N$7</f>
        <v>0</v>
      </c>
      <c r="I19" s="44">
        <f>'ST08'!$O$7</f>
        <v>3</v>
      </c>
    </row>
    <row r="20" spans="1:9" ht="14.25">
      <c r="A20" s="43">
        <v>9</v>
      </c>
      <c r="B20" s="215" t="str">
        <f>TestCaseList!F19</f>
        <v>ST09</v>
      </c>
      <c r="C20" s="44">
        <f>'ST09'!$A$7</f>
        <v>3</v>
      </c>
      <c r="D20" s="44">
        <f>'ST09'!$C$7</f>
        <v>0</v>
      </c>
      <c r="E20" s="44">
        <f>'ST09'!$F$7</f>
        <v>0</v>
      </c>
      <c r="F20" s="45">
        <f>'ST09'!$L$7</f>
        <v>1</v>
      </c>
      <c r="G20" s="44">
        <f>'ST09'!$M$7</f>
        <v>2</v>
      </c>
      <c r="H20" s="44">
        <f>'ST09'!$N$7</f>
        <v>0</v>
      </c>
      <c r="I20" s="44">
        <f>'ST09'!$O$7</f>
        <v>3</v>
      </c>
    </row>
    <row r="21" spans="1:9" ht="14.25">
      <c r="A21" s="43">
        <v>10</v>
      </c>
      <c r="B21" s="216" t="str">
        <f>TestCaseList!E20</f>
        <v>ST10</v>
      </c>
      <c r="C21" s="44">
        <f>'ST10'!$A$7</f>
        <v>3</v>
      </c>
      <c r="D21" s="44">
        <f>'ST10'!$C$7</f>
        <v>0</v>
      </c>
      <c r="E21" s="44">
        <f>'ST10'!$F$7</f>
        <v>0</v>
      </c>
      <c r="F21" s="45">
        <f>'ST10'!$L$7</f>
        <v>1</v>
      </c>
      <c r="G21" s="44">
        <f>'ST10'!$M$7</f>
        <v>2</v>
      </c>
      <c r="H21" s="44">
        <f>'ST10'!$N$7</f>
        <v>0</v>
      </c>
      <c r="I21" s="44">
        <f>'ST10'!$O$7</f>
        <v>3</v>
      </c>
    </row>
    <row r="22" spans="1:9" ht="14.25">
      <c r="A22" s="43"/>
      <c r="B22" s="54"/>
      <c r="C22" s="44"/>
      <c r="D22" s="44"/>
      <c r="E22" s="44"/>
      <c r="F22" s="45"/>
      <c r="G22" s="44"/>
      <c r="H22" s="44"/>
      <c r="I22" s="44"/>
    </row>
    <row r="23" spans="1:9">
      <c r="A23" s="46"/>
      <c r="B23" s="175" t="s">
        <v>113</v>
      </c>
      <c r="C23" s="47">
        <f t="shared" ref="C23:I23" si="0">SUM(C10:C22)</f>
        <v>59</v>
      </c>
      <c r="D23" s="47">
        <f t="shared" si="0"/>
        <v>0</v>
      </c>
      <c r="E23" s="47">
        <f t="shared" si="0"/>
        <v>0</v>
      </c>
      <c r="F23" s="47">
        <f t="shared" si="0"/>
        <v>16</v>
      </c>
      <c r="G23" s="47">
        <f t="shared" si="0"/>
        <v>42</v>
      </c>
      <c r="H23" s="47">
        <f t="shared" si="0"/>
        <v>0</v>
      </c>
      <c r="I23" s="47">
        <f t="shared" si="0"/>
        <v>59</v>
      </c>
    </row>
    <row r="24" spans="1:9">
      <c r="A24" s="48"/>
      <c r="B24" s="39"/>
      <c r="C24" s="49"/>
      <c r="D24" s="50"/>
      <c r="E24" s="50"/>
      <c r="F24" s="50"/>
      <c r="G24" s="50"/>
      <c r="H24" s="50"/>
      <c r="I24" s="50"/>
    </row>
    <row r="25" spans="1:9" ht="15">
      <c r="A25" s="39"/>
      <c r="B25" s="173" t="s">
        <v>114</v>
      </c>
      <c r="C25" s="39"/>
      <c r="D25" s="174">
        <f>(C23+D23)*100/(I23)</f>
        <v>100</v>
      </c>
      <c r="E25" s="39" t="s">
        <v>3</v>
      </c>
      <c r="F25" s="39"/>
      <c r="G25" s="39"/>
      <c r="H25" s="39"/>
      <c r="I25" s="51"/>
    </row>
    <row r="26" spans="1:9" ht="15">
      <c r="A26" s="39"/>
      <c r="B26" s="173" t="s">
        <v>115</v>
      </c>
      <c r="C26" s="39"/>
      <c r="D26" s="174">
        <f>C23*100/(I23)</f>
        <v>100</v>
      </c>
      <c r="E26" s="39" t="s">
        <v>3</v>
      </c>
      <c r="F26" s="39"/>
      <c r="G26" s="39"/>
      <c r="H26" s="39"/>
      <c r="I26" s="51"/>
    </row>
    <row r="27" spans="1:9" ht="15">
      <c r="B27" s="173" t="s">
        <v>116</v>
      </c>
      <c r="C27" s="39"/>
      <c r="D27" s="174">
        <f>F23*100/I23</f>
        <v>27.118644067796609</v>
      </c>
      <c r="E27" s="39" t="s">
        <v>3</v>
      </c>
    </row>
    <row r="28" spans="1:9" ht="15">
      <c r="B28" s="173" t="s">
        <v>118</v>
      </c>
      <c r="D28" s="174">
        <f>G23*100/I23</f>
        <v>71.186440677966104</v>
      </c>
      <c r="E28" s="39" t="s">
        <v>3</v>
      </c>
    </row>
    <row r="29" spans="1:9" ht="15">
      <c r="B29" s="173" t="s">
        <v>117</v>
      </c>
      <c r="D29" s="174">
        <f>H23*100/I23</f>
        <v>0</v>
      </c>
      <c r="E29" s="39" t="s">
        <v>3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'ST01'!Print_Area" display="'ST01'!Print_Area"/>
    <hyperlink ref="B16" location="'ST05'!Print_Area" display="'ST05'!Print_Area"/>
    <hyperlink ref="B20" location="'ST09'!Print_Area" display="'ST09'!Print_Area"/>
    <hyperlink ref="B13" location="'ST02'!Print_Area" display="'ST02'!Print_Area"/>
    <hyperlink ref="B14" location="'ST03'!Print_Area" display="'ST03'!Print_Area"/>
    <hyperlink ref="B15" location="'ST04'!Print_Area" display="'ST04'!Print_Area"/>
    <hyperlink ref="B17" location="'ST06'!Print_Area" display="'ST06'!Print_Area"/>
    <hyperlink ref="B18" location="'ST07'!Print_Area" display="'ST07'!Print_Area"/>
    <hyperlink ref="B19" location="'ST08'!Print_Area" display="'ST08'!Print_Area"/>
    <hyperlink ref="B21" location="'ST10'!Print_Area" display="'ST10'!Print_Area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abSelected="1" zoomScale="145" zoomScaleNormal="145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44" t="s">
        <v>202</v>
      </c>
      <c r="D2" s="245"/>
      <c r="E2" s="246"/>
      <c r="F2" s="247" t="s">
        <v>100</v>
      </c>
      <c r="G2" s="247"/>
      <c r="H2" s="247"/>
      <c r="I2" s="247"/>
      <c r="J2" s="247"/>
      <c r="K2" s="247"/>
      <c r="L2" s="272" t="str">
        <f>TestCaseList!D11</f>
        <v>getAllOrder (storeid)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61" t="s">
        <v>147</v>
      </c>
      <c r="D3" s="262"/>
      <c r="E3" s="263"/>
      <c r="F3" s="276" t="s">
        <v>127</v>
      </c>
      <c r="G3" s="276"/>
      <c r="H3" s="276"/>
      <c r="I3" s="276"/>
      <c r="J3" s="276"/>
      <c r="K3" s="276"/>
      <c r="L3" s="296" t="s">
        <v>147</v>
      </c>
      <c r="M3" s="297"/>
      <c r="N3" s="297"/>
      <c r="O3" s="297"/>
      <c r="P3" s="297"/>
      <c r="Q3" s="297"/>
      <c r="R3" s="297"/>
      <c r="S3" s="297"/>
      <c r="T3" s="298"/>
    </row>
    <row r="4" spans="1:23" ht="13.5" customHeight="1">
      <c r="A4" s="254" t="s">
        <v>125</v>
      </c>
      <c r="B4" s="255"/>
      <c r="C4" s="256">
        <v>38</v>
      </c>
      <c r="D4" s="257"/>
      <c r="E4" s="193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-0.96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66" t="s">
        <v>140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COUNTIF(F41:HQ41,"P")</f>
        <v>4</v>
      </c>
      <c r="B7" s="252"/>
      <c r="C7" s="249">
        <f>COUNTIF(F41:HQ41,"F")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COUNTIF(E40:HQ40,"N")</f>
        <v>2</v>
      </c>
      <c r="M7" s="75">
        <f>COUNTIF(E40:HQ40,"A")</f>
        <v>2</v>
      </c>
      <c r="N7" s="75">
        <f>COUNTIF(E40:HQ40,"B")</f>
        <v>0</v>
      </c>
      <c r="O7" s="269">
        <f>COUNTA(E9:HT9)</f>
        <v>4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 t="s">
        <v>7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 t="s">
        <v>135</v>
      </c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 t="s">
        <v>136</v>
      </c>
      <c r="E13" s="85"/>
      <c r="F13" s="121" t="s">
        <v>51</v>
      </c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/>
      <c r="C14" s="82"/>
      <c r="D14" s="83" t="s">
        <v>165</v>
      </c>
      <c r="E14" s="86"/>
      <c r="F14" s="121"/>
      <c r="G14" s="121" t="s">
        <v>51</v>
      </c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167</v>
      </c>
      <c r="E15" s="86"/>
      <c r="F15" s="121"/>
      <c r="G15" s="121"/>
      <c r="H15" s="121" t="s">
        <v>51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195</v>
      </c>
      <c r="E16" s="86"/>
      <c r="F16" s="121"/>
      <c r="G16" s="121"/>
      <c r="H16" s="121"/>
      <c r="I16" s="121" t="s">
        <v>51</v>
      </c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/>
      <c r="E17" s="86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82"/>
      <c r="D18" s="83"/>
      <c r="E18" s="86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  <c r="U18" s="123"/>
    </row>
    <row r="19" spans="1:21" ht="13.5" customHeight="1">
      <c r="A19" s="112"/>
      <c r="B19" s="81"/>
      <c r="C19" s="82"/>
      <c r="D19" s="264"/>
      <c r="E19" s="264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2"/>
    </row>
    <row r="20" spans="1:21" ht="13.5" customHeight="1">
      <c r="A20" s="112"/>
      <c r="B20" s="81"/>
      <c r="C20" s="82"/>
      <c r="D20" s="83"/>
      <c r="E20" s="86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1" ht="13.5" customHeight="1">
      <c r="A21" s="112"/>
      <c r="B21" s="81"/>
      <c r="C21" s="82"/>
      <c r="D21" s="83"/>
      <c r="E21" s="86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1" ht="13.5" customHeight="1">
      <c r="A22" s="112"/>
      <c r="B22" s="81"/>
      <c r="C22" s="82"/>
      <c r="D22" s="83"/>
      <c r="E22" s="86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2"/>
      <c r="B23" s="81"/>
      <c r="C23" s="82"/>
      <c r="D23" s="83"/>
      <c r="E23" s="86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2"/>
      <c r="B24" s="81"/>
      <c r="C24" s="82"/>
      <c r="D24" s="83"/>
      <c r="E24" s="86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2"/>
      <c r="B25" s="81"/>
      <c r="C25" s="82"/>
      <c r="D25" s="83"/>
      <c r="E25" s="86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2"/>
      <c r="B26" s="81"/>
      <c r="C26" s="82"/>
      <c r="D26" s="83"/>
      <c r="E26" s="86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>
      <c r="A27" s="112"/>
      <c r="B27" s="81"/>
      <c r="C27" s="82"/>
      <c r="D27" s="83"/>
      <c r="E27" s="86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2"/>
    </row>
    <row r="28" spans="1:21" ht="13.5" customHeight="1">
      <c r="A28" s="112"/>
      <c r="B28" s="81"/>
      <c r="C28" s="82"/>
      <c r="D28" s="83"/>
      <c r="E28" s="86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2"/>
    </row>
    <row r="29" spans="1:21" ht="13.5" customHeight="1">
      <c r="A29" s="112"/>
      <c r="B29" s="81"/>
      <c r="C29" s="82"/>
      <c r="D29" s="83"/>
      <c r="E29" s="86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 thickBot="1">
      <c r="A30" s="112"/>
      <c r="B30" s="87"/>
      <c r="C30" s="88"/>
      <c r="D30" s="89"/>
      <c r="E30" s="90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5"/>
    </row>
    <row r="31" spans="1:21" ht="13.5" customHeight="1" thickTop="1">
      <c r="A31" s="113" t="s">
        <v>133</v>
      </c>
      <c r="B31" s="91" t="s">
        <v>36</v>
      </c>
      <c r="C31" s="92"/>
      <c r="D31" s="93" t="s">
        <v>201</v>
      </c>
      <c r="E31" s="94"/>
      <c r="F31" s="119"/>
      <c r="G31" s="119" t="s">
        <v>51</v>
      </c>
      <c r="H31" s="119" t="s">
        <v>51</v>
      </c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20"/>
    </row>
    <row r="32" spans="1:21" ht="13.5" customHeight="1">
      <c r="A32" s="114"/>
      <c r="B32" s="98"/>
      <c r="C32" s="95"/>
      <c r="D32" s="96"/>
      <c r="E32" s="97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2"/>
    </row>
    <row r="33" spans="1:20" ht="13.5" customHeight="1">
      <c r="A33" s="114"/>
      <c r="B33" s="98"/>
      <c r="C33" s="126"/>
      <c r="D33" s="96"/>
      <c r="E33" s="99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2"/>
    </row>
    <row r="34" spans="1:20" ht="13.5" customHeight="1">
      <c r="A34" s="114"/>
      <c r="B34" s="98"/>
      <c r="C34" s="126"/>
      <c r="D34" s="96"/>
      <c r="E34" s="99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2"/>
    </row>
    <row r="35" spans="1:20" ht="13.5" customHeight="1">
      <c r="A35" s="114"/>
      <c r="B35" s="98" t="s">
        <v>37</v>
      </c>
      <c r="C35" s="126"/>
      <c r="D35" s="96"/>
      <c r="E35" s="99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2"/>
    </row>
    <row r="36" spans="1:20" ht="13.5" customHeight="1">
      <c r="A36" s="114"/>
      <c r="B36" s="98"/>
      <c r="C36" s="126"/>
      <c r="D36" s="96" t="s">
        <v>166</v>
      </c>
      <c r="E36" s="99"/>
      <c r="F36" s="121" t="s">
        <v>51</v>
      </c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2"/>
    </row>
    <row r="37" spans="1:20" ht="13.5" customHeight="1">
      <c r="A37" s="114"/>
      <c r="B37" s="98" t="s">
        <v>38</v>
      </c>
      <c r="C37" s="126"/>
      <c r="D37" s="96"/>
      <c r="E37" s="99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2"/>
    </row>
    <row r="38" spans="1:20" ht="13.5" customHeight="1">
      <c r="A38" s="114"/>
      <c r="B38" s="98"/>
      <c r="C38" s="126"/>
      <c r="D38" s="96"/>
      <c r="E38" s="99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2"/>
    </row>
    <row r="39" spans="1:20" ht="13.5" customHeight="1" thickBot="1">
      <c r="A39" s="114"/>
      <c r="B39" s="100"/>
      <c r="C39" s="101"/>
      <c r="D39" s="102"/>
      <c r="E39" s="103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8"/>
    </row>
    <row r="40" spans="1:20" ht="13.5" customHeight="1" thickTop="1">
      <c r="A40" s="113" t="s">
        <v>134</v>
      </c>
      <c r="B40" s="260" t="s">
        <v>19</v>
      </c>
      <c r="C40" s="260"/>
      <c r="D40" s="260"/>
      <c r="E40" s="104"/>
      <c r="F40" s="129" t="s">
        <v>22</v>
      </c>
      <c r="G40" s="129" t="s">
        <v>20</v>
      </c>
      <c r="H40" s="129" t="s">
        <v>20</v>
      </c>
      <c r="I40" s="129" t="s">
        <v>22</v>
      </c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30"/>
    </row>
    <row r="41" spans="1:20" ht="13.5" customHeight="1">
      <c r="A41" s="114"/>
      <c r="B41" s="248" t="s">
        <v>23</v>
      </c>
      <c r="C41" s="248"/>
      <c r="D41" s="248"/>
      <c r="E41" s="105"/>
      <c r="F41" s="131" t="s">
        <v>24</v>
      </c>
      <c r="G41" s="131" t="s">
        <v>24</v>
      </c>
      <c r="H41" s="131" t="s">
        <v>24</v>
      </c>
      <c r="I41" s="131" t="s">
        <v>24</v>
      </c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2"/>
    </row>
    <row r="42" spans="1:20" ht="13.5" customHeight="1">
      <c r="A42" s="114"/>
      <c r="B42" s="258" t="s">
        <v>25</v>
      </c>
      <c r="C42" s="258"/>
      <c r="D42" s="258"/>
      <c r="E42" s="99"/>
      <c r="F42" s="106">
        <v>42347</v>
      </c>
      <c r="G42" s="106">
        <v>42254</v>
      </c>
      <c r="H42" s="106">
        <v>42254</v>
      </c>
      <c r="I42" s="106">
        <v>42254</v>
      </c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7"/>
    </row>
    <row r="43" spans="1:20" ht="11.25" thickBot="1">
      <c r="A43" s="115"/>
      <c r="B43" s="259" t="s">
        <v>26</v>
      </c>
      <c r="C43" s="259"/>
      <c r="D43" s="259"/>
      <c r="E43" s="108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/>
    </row>
    <row r="44" spans="1:20" ht="11.25" thickTop="1">
      <c r="A44" s="133"/>
    </row>
  </sheetData>
  <mergeCells count="28">
    <mergeCell ref="L2:T2"/>
    <mergeCell ref="C6:E6"/>
    <mergeCell ref="F3:K3"/>
    <mergeCell ref="L4:T4"/>
    <mergeCell ref="F6:K6"/>
    <mergeCell ref="F4:K4"/>
    <mergeCell ref="L3:T3"/>
    <mergeCell ref="B42:D42"/>
    <mergeCell ref="B43:D43"/>
    <mergeCell ref="B40:D40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1:D41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zoomScale="130" zoomScaleNormal="130" zoomScalePageLayoutView="150" workbookViewId="0">
      <selection activeCell="L3" sqref="L3:W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22" width="2.875" style="71" customWidth="1"/>
    <col min="23" max="23" width="2.875" style="71" bestFit="1" customWidth="1"/>
    <col min="24" max="24" width="2.875" style="71" customWidth="1"/>
    <col min="25" max="16384" width="8.875" style="71"/>
  </cols>
  <sheetData>
    <row r="1" spans="1:26" ht="13.5" customHeight="1" thickBot="1">
      <c r="A1" s="69"/>
      <c r="B1" s="70"/>
    </row>
    <row r="2" spans="1:26" ht="21" customHeight="1">
      <c r="A2" s="242" t="s">
        <v>123</v>
      </c>
      <c r="B2" s="243"/>
      <c r="C2" s="244" t="str">
        <f>TestCaseList!E12</f>
        <v>ST02</v>
      </c>
      <c r="D2" s="279"/>
      <c r="E2" s="280"/>
      <c r="F2" s="247" t="s">
        <v>100</v>
      </c>
      <c r="G2" s="247"/>
      <c r="H2" s="247"/>
      <c r="I2" s="247"/>
      <c r="J2" s="247"/>
      <c r="K2" s="247"/>
      <c r="L2" s="281" t="str">
        <f>TestCaseList!$D$12</f>
        <v>calculateShipFee (district, innerCity,ordertypeid)</v>
      </c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3"/>
      <c r="Y2" s="73"/>
    </row>
    <row r="3" spans="1:26" ht="13.5" customHeight="1">
      <c r="A3" s="254" t="s">
        <v>124</v>
      </c>
      <c r="B3" s="255"/>
      <c r="C3" s="261" t="s">
        <v>147</v>
      </c>
      <c r="D3" s="262"/>
      <c r="E3" s="263"/>
      <c r="F3" s="276" t="s">
        <v>127</v>
      </c>
      <c r="G3" s="276"/>
      <c r="H3" s="276"/>
      <c r="I3" s="276"/>
      <c r="J3" s="276"/>
      <c r="K3" s="276"/>
      <c r="L3" s="296" t="s">
        <v>147</v>
      </c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8"/>
    </row>
    <row r="4" spans="1:26" ht="13.5" customHeight="1">
      <c r="A4" s="254" t="s">
        <v>125</v>
      </c>
      <c r="B4" s="255"/>
      <c r="C4" s="256">
        <v>22</v>
      </c>
      <c r="D4" s="257"/>
      <c r="E4" s="193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-16.239999999999998</v>
      </c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78"/>
      <c r="Y4" s="73"/>
    </row>
    <row r="5" spans="1:26" ht="13.5" customHeight="1">
      <c r="A5" s="254" t="s">
        <v>126</v>
      </c>
      <c r="B5" s="255"/>
      <c r="C5" s="266" t="s">
        <v>139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</row>
    <row r="6" spans="1:26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U6" s="271"/>
      <c r="V6" s="271"/>
      <c r="W6" s="271"/>
      <c r="Y6" s="73"/>
    </row>
    <row r="7" spans="1:26" ht="13.5" customHeight="1" thickBot="1">
      <c r="A7" s="253">
        <f>COUNTIF(F44:HT44,"P")</f>
        <v>18</v>
      </c>
      <c r="B7" s="252"/>
      <c r="C7" s="249">
        <f>COUNTIF(F44:HT44,"F")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COUNTIF(E43:HT43,"N")</f>
        <v>4</v>
      </c>
      <c r="M7" s="75">
        <f>COUNTIF(E43:HT43,"A")</f>
        <v>14</v>
      </c>
      <c r="N7" s="75">
        <f>COUNTIF(E43:HT43,"B")</f>
        <v>0</v>
      </c>
      <c r="O7" s="269">
        <f>COUNTA(E9:HW9)</f>
        <v>18</v>
      </c>
      <c r="P7" s="250"/>
      <c r="Q7" s="250"/>
      <c r="R7" s="250"/>
      <c r="S7" s="250"/>
      <c r="T7" s="250"/>
      <c r="U7" s="250"/>
      <c r="V7" s="250"/>
      <c r="W7" s="270"/>
      <c r="X7" s="76"/>
    </row>
    <row r="8" spans="1:26" ht="11.25" thickBot="1"/>
    <row r="9" spans="1:26" ht="46.5" customHeight="1" thickTop="1" thickBot="1">
      <c r="A9" s="134"/>
      <c r="B9" s="135"/>
      <c r="C9" s="136"/>
      <c r="D9" s="137"/>
      <c r="E9" s="136"/>
      <c r="F9" s="138" t="s">
        <v>144</v>
      </c>
      <c r="G9" s="138" t="s">
        <v>5</v>
      </c>
      <c r="H9" s="138" t="s">
        <v>6</v>
      </c>
      <c r="I9" s="138" t="s">
        <v>141</v>
      </c>
      <c r="J9" s="138" t="s">
        <v>142</v>
      </c>
      <c r="K9" s="138" t="s">
        <v>143</v>
      </c>
      <c r="L9" s="138" t="s">
        <v>145</v>
      </c>
      <c r="M9" s="138" t="s">
        <v>146</v>
      </c>
      <c r="N9" s="138" t="s">
        <v>12</v>
      </c>
      <c r="O9" s="138" t="s">
        <v>13</v>
      </c>
      <c r="P9" s="138" t="s">
        <v>14</v>
      </c>
      <c r="Q9" s="138" t="s">
        <v>15</v>
      </c>
      <c r="R9" s="138" t="s">
        <v>16</v>
      </c>
      <c r="S9" s="138" t="s">
        <v>17</v>
      </c>
      <c r="T9" s="138" t="s">
        <v>18</v>
      </c>
      <c r="U9" s="138" t="s">
        <v>181</v>
      </c>
      <c r="V9" s="138" t="s">
        <v>182</v>
      </c>
      <c r="W9" s="138" t="s">
        <v>183</v>
      </c>
      <c r="X9" s="78"/>
      <c r="Y9" s="79"/>
      <c r="Z9" s="80"/>
    </row>
    <row r="10" spans="1:26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202"/>
      <c r="U10" s="202"/>
      <c r="V10" s="202"/>
      <c r="W10" s="120"/>
    </row>
    <row r="11" spans="1:26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203"/>
      <c r="U11" s="203"/>
      <c r="V11" s="203"/>
      <c r="W11" s="122"/>
      <c r="Y11" s="73"/>
    </row>
    <row r="12" spans="1:26" ht="13.5" customHeight="1">
      <c r="A12" s="112"/>
      <c r="B12" s="81" t="s">
        <v>173</v>
      </c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203"/>
      <c r="U12" s="203"/>
      <c r="V12" s="203"/>
      <c r="W12" s="122"/>
    </row>
    <row r="13" spans="1:26" ht="13.5" customHeight="1">
      <c r="A13" s="112"/>
      <c r="B13" s="81"/>
      <c r="C13" s="82"/>
      <c r="D13" s="83" t="s">
        <v>136</v>
      </c>
      <c r="E13" s="85"/>
      <c r="F13" s="121" t="s">
        <v>51</v>
      </c>
      <c r="G13" s="121" t="s">
        <v>51</v>
      </c>
      <c r="H13" s="121" t="s">
        <v>51</v>
      </c>
      <c r="I13" s="121" t="s">
        <v>51</v>
      </c>
      <c r="J13" s="121" t="s">
        <v>51</v>
      </c>
      <c r="K13" s="121" t="s">
        <v>51</v>
      </c>
      <c r="L13" s="121"/>
      <c r="M13" s="121"/>
      <c r="N13" s="121"/>
      <c r="O13" s="121"/>
      <c r="P13" s="121"/>
      <c r="Q13" s="121"/>
      <c r="R13" s="121"/>
      <c r="S13" s="121"/>
      <c r="T13" s="203"/>
      <c r="U13" s="203"/>
      <c r="V13" s="203"/>
      <c r="W13" s="122"/>
    </row>
    <row r="14" spans="1:26" ht="13.5" customHeight="1">
      <c r="A14" s="112"/>
      <c r="B14" s="81"/>
      <c r="C14" s="82"/>
      <c r="D14" s="201" t="s">
        <v>179</v>
      </c>
      <c r="E14" s="157"/>
      <c r="F14" s="121"/>
      <c r="G14" s="121"/>
      <c r="H14" s="121"/>
      <c r="I14" s="121"/>
      <c r="J14" s="121"/>
      <c r="K14" s="121"/>
      <c r="L14" s="121" t="s">
        <v>51</v>
      </c>
      <c r="M14" s="121" t="s">
        <v>51</v>
      </c>
      <c r="N14" s="121" t="s">
        <v>51</v>
      </c>
      <c r="O14" s="121" t="s">
        <v>51</v>
      </c>
      <c r="P14" s="121" t="s">
        <v>51</v>
      </c>
      <c r="Q14" s="121" t="s">
        <v>51</v>
      </c>
      <c r="R14" s="121"/>
      <c r="S14" s="121"/>
      <c r="T14" s="203"/>
      <c r="U14" s="203"/>
      <c r="V14" s="203"/>
      <c r="W14" s="122"/>
    </row>
    <row r="15" spans="1:26" ht="13.5" customHeight="1">
      <c r="A15" s="112"/>
      <c r="B15" s="81"/>
      <c r="C15" s="82"/>
      <c r="D15" s="201" t="s">
        <v>180</v>
      </c>
      <c r="E15" s="157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 t="s">
        <v>51</v>
      </c>
      <c r="S15" s="121" t="s">
        <v>51</v>
      </c>
      <c r="T15" s="121" t="s">
        <v>51</v>
      </c>
      <c r="U15" s="121" t="s">
        <v>51</v>
      </c>
      <c r="V15" s="121" t="s">
        <v>51</v>
      </c>
      <c r="W15" s="122" t="s">
        <v>51</v>
      </c>
    </row>
    <row r="16" spans="1:26" ht="13.5" customHeight="1">
      <c r="A16" s="112"/>
      <c r="B16" s="81"/>
      <c r="C16" s="82"/>
      <c r="D16" s="83"/>
      <c r="E16" s="157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203"/>
      <c r="U16" s="203"/>
      <c r="V16" s="203"/>
      <c r="W16" s="122"/>
    </row>
    <row r="17" spans="1:24" ht="13.5" customHeight="1">
      <c r="A17" s="112"/>
      <c r="B17" s="81"/>
      <c r="C17" s="82"/>
      <c r="D17" s="83"/>
      <c r="E17" s="157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203"/>
      <c r="U17" s="203"/>
      <c r="V17" s="203"/>
      <c r="W17" s="122"/>
      <c r="X17" s="123"/>
    </row>
    <row r="18" spans="1:24" ht="13.5" customHeight="1">
      <c r="A18" s="112"/>
      <c r="B18" s="81"/>
      <c r="C18" s="82"/>
      <c r="D18" s="83"/>
      <c r="E18" s="157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203"/>
      <c r="U18" s="203"/>
      <c r="V18" s="203"/>
      <c r="W18" s="122"/>
      <c r="X18" s="123"/>
    </row>
    <row r="19" spans="1:24" ht="13.5" customHeight="1">
      <c r="A19" s="112"/>
      <c r="B19" s="81" t="s">
        <v>174</v>
      </c>
      <c r="C19" s="82"/>
      <c r="D19" s="264"/>
      <c r="E19" s="264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203"/>
      <c r="U19" s="203"/>
      <c r="V19" s="203"/>
      <c r="W19" s="122"/>
    </row>
    <row r="20" spans="1:24" ht="13.5" customHeight="1">
      <c r="A20" s="112"/>
      <c r="B20" s="81"/>
      <c r="C20" s="82"/>
      <c r="D20" s="83" t="s">
        <v>138</v>
      </c>
      <c r="E20" s="157"/>
      <c r="F20" s="121" t="s">
        <v>51</v>
      </c>
      <c r="G20" s="121" t="s">
        <v>51</v>
      </c>
      <c r="H20" s="121" t="s">
        <v>51</v>
      </c>
      <c r="I20" s="121"/>
      <c r="J20" s="121"/>
      <c r="K20" s="121"/>
      <c r="L20" s="121" t="s">
        <v>51</v>
      </c>
      <c r="M20" s="121" t="s">
        <v>51</v>
      </c>
      <c r="N20" s="121" t="s">
        <v>51</v>
      </c>
      <c r="O20" s="121"/>
      <c r="P20" s="121"/>
      <c r="Q20" s="121"/>
      <c r="R20" s="121" t="s">
        <v>51</v>
      </c>
      <c r="S20" s="121" t="s">
        <v>51</v>
      </c>
      <c r="T20" s="121" t="s">
        <v>51</v>
      </c>
      <c r="U20" s="203"/>
      <c r="V20" s="203"/>
      <c r="W20" s="122"/>
    </row>
    <row r="21" spans="1:24" ht="13.5" customHeight="1">
      <c r="A21" s="112"/>
      <c r="B21" s="81"/>
      <c r="C21" s="82"/>
      <c r="D21" s="83" t="s">
        <v>175</v>
      </c>
      <c r="E21" s="157"/>
      <c r="F21" s="121"/>
      <c r="G21" s="121"/>
      <c r="H21" s="121"/>
      <c r="I21" s="121" t="s">
        <v>51</v>
      </c>
      <c r="J21" s="121" t="s">
        <v>51</v>
      </c>
      <c r="K21" s="121" t="s">
        <v>51</v>
      </c>
      <c r="L21" s="121"/>
      <c r="M21" s="121"/>
      <c r="N21" s="121"/>
      <c r="O21" s="121" t="s">
        <v>51</v>
      </c>
      <c r="P21" s="121" t="s">
        <v>51</v>
      </c>
      <c r="Q21" s="121" t="s">
        <v>51</v>
      </c>
      <c r="R21" s="121"/>
      <c r="S21" s="121"/>
      <c r="T21" s="203"/>
      <c r="U21" s="203" t="s">
        <v>51</v>
      </c>
      <c r="V21" s="203" t="s">
        <v>51</v>
      </c>
      <c r="W21" s="122" t="s">
        <v>51</v>
      </c>
    </row>
    <row r="22" spans="1:24" ht="13.5" customHeight="1">
      <c r="A22" s="112"/>
      <c r="B22" s="81"/>
      <c r="C22" s="82"/>
      <c r="D22" s="83"/>
      <c r="E22" s="157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203"/>
      <c r="U22" s="203"/>
      <c r="V22" s="203"/>
      <c r="W22" s="122"/>
    </row>
    <row r="23" spans="1:24" ht="13.5" customHeight="1">
      <c r="A23" s="112"/>
      <c r="B23" s="81"/>
      <c r="C23" s="82"/>
      <c r="D23" s="83"/>
      <c r="E23" s="157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203"/>
      <c r="U23" s="203"/>
      <c r="V23" s="203"/>
      <c r="W23" s="122"/>
    </row>
    <row r="24" spans="1:24" ht="13.5" customHeight="1">
      <c r="A24" s="112"/>
      <c r="B24" s="81" t="s">
        <v>176</v>
      </c>
      <c r="C24" s="82"/>
      <c r="D24" s="83"/>
      <c r="E24" s="157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203"/>
      <c r="U24" s="203"/>
      <c r="V24" s="203"/>
      <c r="W24" s="122"/>
    </row>
    <row r="25" spans="1:24" ht="13.5" customHeight="1">
      <c r="A25" s="112"/>
      <c r="B25" s="81"/>
      <c r="C25" s="82"/>
      <c r="D25" s="83" t="s">
        <v>177</v>
      </c>
      <c r="E25" s="157"/>
      <c r="F25" s="121" t="s">
        <v>51</v>
      </c>
      <c r="G25" s="121"/>
      <c r="H25" s="121"/>
      <c r="I25" s="121" t="s">
        <v>51</v>
      </c>
      <c r="J25" s="121"/>
      <c r="K25" s="121"/>
      <c r="L25" s="121" t="s">
        <v>51</v>
      </c>
      <c r="M25" s="121"/>
      <c r="N25" s="121"/>
      <c r="O25" s="121" t="s">
        <v>51</v>
      </c>
      <c r="P25" s="121"/>
      <c r="Q25" s="121"/>
      <c r="R25" s="121" t="s">
        <v>51</v>
      </c>
      <c r="S25" s="121"/>
      <c r="T25" s="203"/>
      <c r="U25" s="203" t="s">
        <v>51</v>
      </c>
      <c r="V25" s="203"/>
      <c r="W25" s="122"/>
    </row>
    <row r="26" spans="1:24" ht="13.5" customHeight="1">
      <c r="A26" s="112"/>
      <c r="B26" s="81"/>
      <c r="C26" s="82"/>
      <c r="D26" s="83">
        <v>1</v>
      </c>
      <c r="E26" s="157"/>
      <c r="F26" s="121"/>
      <c r="G26" s="121" t="s">
        <v>51</v>
      </c>
      <c r="H26" s="121"/>
      <c r="I26" s="121"/>
      <c r="J26" s="121" t="s">
        <v>51</v>
      </c>
      <c r="K26" s="121"/>
      <c r="L26" s="121"/>
      <c r="M26" s="121" t="s">
        <v>51</v>
      </c>
      <c r="N26" s="121"/>
      <c r="O26" s="121"/>
      <c r="P26" s="121" t="s">
        <v>51</v>
      </c>
      <c r="Q26" s="121"/>
      <c r="R26" s="121"/>
      <c r="S26" s="121" t="s">
        <v>51</v>
      </c>
      <c r="T26" s="203"/>
      <c r="U26" s="203"/>
      <c r="V26" s="203" t="s">
        <v>51</v>
      </c>
      <c r="W26" s="122"/>
    </row>
    <row r="27" spans="1:24" ht="13.5" customHeight="1">
      <c r="A27" s="112"/>
      <c r="B27" s="81"/>
      <c r="C27" s="82"/>
      <c r="D27" s="83">
        <v>2</v>
      </c>
      <c r="E27" s="157"/>
      <c r="F27" s="121"/>
      <c r="G27" s="121"/>
      <c r="H27" s="121" t="s">
        <v>51</v>
      </c>
      <c r="I27" s="121"/>
      <c r="J27" s="121"/>
      <c r="K27" s="121" t="s">
        <v>51</v>
      </c>
      <c r="L27" s="121"/>
      <c r="M27" s="121"/>
      <c r="N27" s="121" t="s">
        <v>51</v>
      </c>
      <c r="O27" s="121"/>
      <c r="P27" s="121"/>
      <c r="Q27" s="121" t="s">
        <v>51</v>
      </c>
      <c r="R27" s="121"/>
      <c r="S27" s="121"/>
      <c r="T27" s="203" t="s">
        <v>51</v>
      </c>
      <c r="U27" s="203"/>
      <c r="V27" s="203"/>
      <c r="W27" s="122" t="s">
        <v>51</v>
      </c>
    </row>
    <row r="28" spans="1:24" ht="13.5" customHeight="1">
      <c r="A28" s="112"/>
      <c r="B28" s="81"/>
      <c r="C28" s="82"/>
      <c r="D28" s="83"/>
      <c r="E28" s="157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203"/>
      <c r="U28" s="203"/>
      <c r="V28" s="203"/>
      <c r="W28" s="122"/>
    </row>
    <row r="29" spans="1:24" ht="13.5" customHeight="1">
      <c r="A29" s="112"/>
      <c r="B29" s="81"/>
      <c r="C29" s="82"/>
      <c r="D29" s="83"/>
      <c r="E29" s="157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203"/>
      <c r="U29" s="203"/>
      <c r="V29" s="203"/>
      <c r="W29" s="122"/>
    </row>
    <row r="30" spans="1:24" ht="13.5" customHeight="1" thickBot="1">
      <c r="A30" s="112"/>
      <c r="B30" s="87"/>
      <c r="C30" s="88"/>
      <c r="D30" s="89"/>
      <c r="E30" s="90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204"/>
      <c r="U30" s="204"/>
      <c r="V30" s="204"/>
      <c r="W30" s="125"/>
    </row>
    <row r="31" spans="1:24" ht="13.5" customHeight="1" thickTop="1">
      <c r="A31" s="113" t="s">
        <v>133</v>
      </c>
      <c r="B31" s="91" t="s">
        <v>36</v>
      </c>
      <c r="C31" s="92"/>
      <c r="D31" s="93"/>
      <c r="E31" s="94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202"/>
      <c r="U31" s="202"/>
      <c r="V31" s="202"/>
      <c r="W31" s="120"/>
    </row>
    <row r="32" spans="1:24" ht="13.5" customHeight="1">
      <c r="A32" s="114"/>
      <c r="B32" s="98"/>
      <c r="C32" s="95"/>
      <c r="D32" s="96" t="s">
        <v>178</v>
      </c>
      <c r="E32" s="155"/>
      <c r="F32" s="121" t="s">
        <v>51</v>
      </c>
      <c r="G32" s="121" t="s">
        <v>51</v>
      </c>
      <c r="H32" s="121" t="s">
        <v>51</v>
      </c>
      <c r="I32" s="121" t="s">
        <v>51</v>
      </c>
      <c r="J32" s="121" t="s">
        <v>51</v>
      </c>
      <c r="K32" s="121" t="s">
        <v>51</v>
      </c>
      <c r="L32" s="121" t="s">
        <v>51</v>
      </c>
      <c r="M32" s="121" t="s">
        <v>51</v>
      </c>
      <c r="N32" s="121" t="s">
        <v>51</v>
      </c>
      <c r="O32" s="121" t="s">
        <v>51</v>
      </c>
      <c r="P32" s="121"/>
      <c r="Q32" s="121"/>
      <c r="R32" s="121" t="s">
        <v>51</v>
      </c>
      <c r="S32" s="121" t="s">
        <v>51</v>
      </c>
      <c r="T32" s="203" t="s">
        <v>51</v>
      </c>
      <c r="U32" s="203" t="s">
        <v>51</v>
      </c>
      <c r="V32" s="203"/>
      <c r="W32" s="122"/>
    </row>
    <row r="33" spans="1:23" ht="13.5" customHeight="1">
      <c r="A33" s="114"/>
      <c r="B33" s="98"/>
      <c r="C33" s="126"/>
      <c r="D33" s="96">
        <v>10000</v>
      </c>
      <c r="E33" s="99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 t="s">
        <v>51</v>
      </c>
      <c r="Q33" s="121"/>
      <c r="R33" s="121"/>
      <c r="S33" s="121"/>
      <c r="T33" s="203"/>
      <c r="U33" s="203"/>
      <c r="V33" s="203"/>
      <c r="W33" s="122"/>
    </row>
    <row r="34" spans="1:23" ht="13.5" customHeight="1">
      <c r="A34" s="114"/>
      <c r="B34" s="98"/>
      <c r="C34" s="126"/>
      <c r="D34" s="96">
        <v>20000</v>
      </c>
      <c r="E34" s="99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 t="s">
        <v>51</v>
      </c>
      <c r="R34" s="121"/>
      <c r="S34" s="121"/>
      <c r="T34" s="203"/>
      <c r="U34" s="203"/>
      <c r="V34" s="203" t="s">
        <v>51</v>
      </c>
      <c r="W34" s="122"/>
    </row>
    <row r="35" spans="1:23" ht="13.5" customHeight="1">
      <c r="A35" s="114"/>
      <c r="B35" s="98"/>
      <c r="C35" s="126"/>
      <c r="D35" s="96">
        <v>30000</v>
      </c>
      <c r="E35" s="99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203"/>
      <c r="U35" s="203"/>
      <c r="V35" s="203"/>
      <c r="W35" s="122" t="s">
        <v>51</v>
      </c>
    </row>
    <row r="36" spans="1:23" ht="13.5" customHeight="1">
      <c r="A36" s="114"/>
      <c r="B36" s="98"/>
      <c r="C36" s="126"/>
      <c r="D36" s="96"/>
      <c r="E36" s="99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203"/>
      <c r="U36" s="203"/>
      <c r="V36" s="203"/>
      <c r="W36" s="122"/>
    </row>
    <row r="37" spans="1:23" ht="13.5" customHeight="1">
      <c r="A37" s="114"/>
      <c r="B37" s="98"/>
      <c r="C37" s="126"/>
      <c r="D37" s="96"/>
      <c r="E37" s="99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203"/>
      <c r="U37" s="203"/>
      <c r="V37" s="203"/>
      <c r="W37" s="122"/>
    </row>
    <row r="38" spans="1:23" ht="13.5" customHeight="1">
      <c r="A38" s="114"/>
      <c r="B38" s="98" t="s">
        <v>37</v>
      </c>
      <c r="C38" s="126"/>
      <c r="D38" s="96"/>
      <c r="E38" s="99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203"/>
      <c r="U38" s="203"/>
      <c r="V38" s="203"/>
      <c r="W38" s="122"/>
    </row>
    <row r="39" spans="1:23" ht="13.5" customHeight="1">
      <c r="A39" s="114"/>
      <c r="B39" s="98"/>
      <c r="C39" s="126"/>
      <c r="D39" s="96"/>
      <c r="E39" s="99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203"/>
      <c r="U39" s="203"/>
      <c r="V39" s="203"/>
      <c r="W39" s="122"/>
    </row>
    <row r="40" spans="1:23" ht="13.5" customHeight="1">
      <c r="A40" s="114"/>
      <c r="B40" s="98" t="s">
        <v>38</v>
      </c>
      <c r="C40" s="126"/>
      <c r="D40" s="96"/>
      <c r="E40" s="99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203"/>
      <c r="U40" s="203"/>
      <c r="V40" s="203"/>
      <c r="W40" s="122"/>
    </row>
    <row r="41" spans="1:23" ht="13.5" customHeight="1">
      <c r="A41" s="114"/>
      <c r="B41" s="98"/>
      <c r="C41" s="126"/>
      <c r="D41" s="96"/>
      <c r="E41" s="99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203"/>
      <c r="U41" s="203"/>
      <c r="V41" s="203"/>
      <c r="W41" s="122"/>
    </row>
    <row r="42" spans="1:23" ht="13.5" customHeight="1" thickBot="1">
      <c r="A42" s="114"/>
      <c r="B42" s="100"/>
      <c r="C42" s="101"/>
      <c r="D42" s="102"/>
      <c r="E42" s="103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205"/>
      <c r="U42" s="205"/>
      <c r="V42" s="205"/>
      <c r="W42" s="128"/>
    </row>
    <row r="43" spans="1:23" ht="13.5" customHeight="1" thickTop="1">
      <c r="A43" s="113" t="s">
        <v>134</v>
      </c>
      <c r="B43" s="260" t="s">
        <v>19</v>
      </c>
      <c r="C43" s="260"/>
      <c r="D43" s="260"/>
      <c r="E43" s="156"/>
      <c r="F43" s="129" t="s">
        <v>22</v>
      </c>
      <c r="G43" s="129" t="s">
        <v>22</v>
      </c>
      <c r="H43" s="129" t="s">
        <v>22</v>
      </c>
      <c r="I43" s="129" t="s">
        <v>22</v>
      </c>
      <c r="J43" s="129" t="s">
        <v>22</v>
      </c>
      <c r="K43" s="129" t="s">
        <v>22</v>
      </c>
      <c r="L43" s="129" t="s">
        <v>22</v>
      </c>
      <c r="M43" s="129" t="s">
        <v>22</v>
      </c>
      <c r="N43" s="129" t="s">
        <v>22</v>
      </c>
      <c r="O43" s="129" t="s">
        <v>22</v>
      </c>
      <c r="P43" s="129" t="s">
        <v>20</v>
      </c>
      <c r="Q43" s="129" t="s">
        <v>20</v>
      </c>
      <c r="R43" s="129" t="s">
        <v>22</v>
      </c>
      <c r="S43" s="129" t="s">
        <v>22</v>
      </c>
      <c r="T43" s="206" t="s">
        <v>22</v>
      </c>
      <c r="U43" s="206" t="s">
        <v>22</v>
      </c>
      <c r="V43" s="206" t="s">
        <v>20</v>
      </c>
      <c r="W43" s="130" t="s">
        <v>20</v>
      </c>
    </row>
    <row r="44" spans="1:23" ht="13.5" customHeight="1">
      <c r="A44" s="114"/>
      <c r="B44" s="248" t="s">
        <v>23</v>
      </c>
      <c r="C44" s="248"/>
      <c r="D44" s="248"/>
      <c r="E44" s="105"/>
      <c r="F44" s="131" t="s">
        <v>24</v>
      </c>
      <c r="G44" s="131" t="s">
        <v>24</v>
      </c>
      <c r="H44" s="131" t="s">
        <v>24</v>
      </c>
      <c r="I44" s="131" t="s">
        <v>24</v>
      </c>
      <c r="J44" s="131" t="s">
        <v>24</v>
      </c>
      <c r="K44" s="131" t="s">
        <v>24</v>
      </c>
      <c r="L44" s="131" t="s">
        <v>24</v>
      </c>
      <c r="M44" s="131" t="s">
        <v>24</v>
      </c>
      <c r="N44" s="131" t="s">
        <v>24</v>
      </c>
      <c r="O44" s="131" t="s">
        <v>24</v>
      </c>
      <c r="P44" s="131" t="s">
        <v>24</v>
      </c>
      <c r="Q44" s="131" t="s">
        <v>24</v>
      </c>
      <c r="R44" s="131" t="s">
        <v>24</v>
      </c>
      <c r="S44" s="131" t="s">
        <v>24</v>
      </c>
      <c r="T44" s="131" t="s">
        <v>24</v>
      </c>
      <c r="U44" s="131" t="s">
        <v>24</v>
      </c>
      <c r="V44" s="131" t="s">
        <v>24</v>
      </c>
      <c r="W44" s="131" t="s">
        <v>24</v>
      </c>
    </row>
    <row r="45" spans="1:23" ht="13.5" customHeight="1">
      <c r="A45" s="114"/>
      <c r="B45" s="258" t="s">
        <v>25</v>
      </c>
      <c r="C45" s="258"/>
      <c r="D45" s="258"/>
      <c r="E45" s="99"/>
      <c r="F45" s="106">
        <v>42254</v>
      </c>
      <c r="G45" s="106">
        <v>42254</v>
      </c>
      <c r="H45" s="106">
        <v>42254</v>
      </c>
      <c r="I45" s="106">
        <v>42254</v>
      </c>
      <c r="J45" s="106">
        <v>42254</v>
      </c>
      <c r="K45" s="106">
        <v>42254</v>
      </c>
      <c r="L45" s="106">
        <v>42254</v>
      </c>
      <c r="M45" s="106">
        <v>42254</v>
      </c>
      <c r="N45" s="106"/>
      <c r="O45" s="106"/>
      <c r="P45" s="106"/>
      <c r="Q45" s="106"/>
      <c r="R45" s="106"/>
      <c r="S45" s="106"/>
      <c r="T45" s="207"/>
      <c r="U45" s="207"/>
      <c r="V45" s="207"/>
      <c r="W45" s="107"/>
    </row>
    <row r="46" spans="1:23" ht="11.25" thickBot="1">
      <c r="A46" s="115"/>
      <c r="B46" s="259" t="s">
        <v>26</v>
      </c>
      <c r="C46" s="259"/>
      <c r="D46" s="259"/>
      <c r="E46" s="108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208"/>
      <c r="U46" s="208"/>
      <c r="V46" s="208"/>
      <c r="W46" s="110"/>
    </row>
    <row r="47" spans="1:23" ht="11.25" thickTop="1">
      <c r="A47" s="133"/>
    </row>
  </sheetData>
  <mergeCells count="28">
    <mergeCell ref="A2:B2"/>
    <mergeCell ref="C2:E2"/>
    <mergeCell ref="F2:K2"/>
    <mergeCell ref="L2:W2"/>
    <mergeCell ref="A3:B3"/>
    <mergeCell ref="C3:E3"/>
    <mergeCell ref="F3:K3"/>
    <mergeCell ref="L3:W3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D19:E19"/>
    <mergeCell ref="B43:D43"/>
    <mergeCell ref="B44:D44"/>
    <mergeCell ref="B45:D45"/>
    <mergeCell ref="B46:D46"/>
  </mergeCells>
  <phoneticPr fontId="40"/>
  <dataValidations count="3">
    <dataValidation type="list" allowBlank="1" showInputMessage="1" showErrorMessage="1" sqref="F10:W42">
      <formula1>"O, "</formula1>
    </dataValidation>
    <dataValidation type="list" allowBlank="1" showInputMessage="1" showErrorMessage="1" sqref="F44:W44">
      <formula1>"P,F, "</formula1>
    </dataValidation>
    <dataValidation type="list" allowBlank="1" showInputMessage="1" showErrorMessage="1" sqref="F43:W4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4"/>
  <sheetViews>
    <sheetView zoomScale="130" zoomScaleNormal="130" zoomScalePageLayoutView="150" workbookViewId="0">
      <selection activeCell="O7" sqref="O7:W7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22" width="2.875" style="71" customWidth="1"/>
    <col min="23" max="23" width="2.875" style="71" bestFit="1" customWidth="1"/>
    <col min="24" max="24" width="2.875" style="71" customWidth="1"/>
    <col min="25" max="16384" width="8.875" style="71"/>
  </cols>
  <sheetData>
    <row r="1" spans="1:26" ht="13.5" customHeight="1" thickBot="1">
      <c r="A1" s="69"/>
      <c r="B1" s="70"/>
    </row>
    <row r="2" spans="1:26" ht="23.25" customHeight="1">
      <c r="A2" s="242" t="s">
        <v>123</v>
      </c>
      <c r="B2" s="243"/>
      <c r="C2" s="284" t="str">
        <f>TestCaseList!E13</f>
        <v>ST03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TestCaseList!D13</f>
        <v>calculateOverWeightFee (district, innerCity, listgoods)</v>
      </c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4"/>
      <c r="Y2" s="73"/>
    </row>
    <row r="3" spans="1:26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1"/>
    </row>
    <row r="4" spans="1:26" ht="13.5" customHeight="1">
      <c r="A4" s="254" t="s">
        <v>125</v>
      </c>
      <c r="B4" s="255"/>
      <c r="C4" s="290">
        <v>23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-16.16</v>
      </c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78"/>
      <c r="Y4" s="73"/>
    </row>
    <row r="5" spans="1:26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</row>
    <row r="6" spans="1:26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U6" s="271"/>
      <c r="V6" s="271"/>
      <c r="W6" s="271"/>
      <c r="Y6" s="73"/>
    </row>
    <row r="7" spans="1:26" ht="13.5" customHeight="1" thickBot="1">
      <c r="A7" s="253">
        <f>COUNTIF(F41:HT41,"P")</f>
        <v>18</v>
      </c>
      <c r="B7" s="252"/>
      <c r="C7" s="249">
        <f>COUNTIF(F41:HT41,"F")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COUNTIF(E40:HT40,"N")</f>
        <v>3</v>
      </c>
      <c r="M7" s="75">
        <f>COUNTIF(E40:HT40,"A")</f>
        <v>14</v>
      </c>
      <c r="N7" s="75">
        <f>COUNTIF(E40:HT40,"B")</f>
        <v>0</v>
      </c>
      <c r="O7" s="269">
        <f>COUNTA(E9:HW9)</f>
        <v>18</v>
      </c>
      <c r="P7" s="250"/>
      <c r="Q7" s="250"/>
      <c r="R7" s="250"/>
      <c r="S7" s="250"/>
      <c r="T7" s="250"/>
      <c r="U7" s="250"/>
      <c r="V7" s="250"/>
      <c r="W7" s="270"/>
      <c r="X7" s="76"/>
    </row>
    <row r="8" spans="1:26" ht="11.25" thickBot="1"/>
    <row r="9" spans="1:26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 t="s">
        <v>6</v>
      </c>
      <c r="I9" s="138" t="s">
        <v>7</v>
      </c>
      <c r="J9" s="138" t="s">
        <v>8</v>
      </c>
      <c r="K9" s="138" t="s">
        <v>9</v>
      </c>
      <c r="L9" s="138" t="s">
        <v>10</v>
      </c>
      <c r="M9" s="138" t="s">
        <v>11</v>
      </c>
      <c r="N9" s="138" t="s">
        <v>12</v>
      </c>
      <c r="O9" s="138" t="s">
        <v>13</v>
      </c>
      <c r="P9" s="138" t="s">
        <v>14</v>
      </c>
      <c r="Q9" s="138" t="s">
        <v>15</v>
      </c>
      <c r="R9" s="138" t="s">
        <v>16</v>
      </c>
      <c r="S9" s="138" t="s">
        <v>17</v>
      </c>
      <c r="T9" s="138" t="s">
        <v>18</v>
      </c>
      <c r="U9" s="138" t="s">
        <v>181</v>
      </c>
      <c r="V9" s="138" t="s">
        <v>182</v>
      </c>
      <c r="W9" s="138" t="s">
        <v>183</v>
      </c>
      <c r="X9" s="78"/>
      <c r="Y9" s="79"/>
      <c r="Z9" s="80"/>
    </row>
    <row r="10" spans="1:26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202"/>
      <c r="V10" s="202"/>
      <c r="W10" s="120"/>
    </row>
    <row r="11" spans="1:26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203"/>
      <c r="V11" s="203"/>
      <c r="W11" s="122"/>
      <c r="Y11" s="73"/>
    </row>
    <row r="12" spans="1:26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203"/>
      <c r="V12" s="203"/>
      <c r="W12" s="122"/>
    </row>
    <row r="13" spans="1:26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203"/>
      <c r="V13" s="203"/>
      <c r="W13" s="122"/>
    </row>
    <row r="14" spans="1:26" ht="13.5" customHeight="1">
      <c r="A14" s="112"/>
      <c r="B14" s="81" t="s">
        <v>173</v>
      </c>
      <c r="C14" s="82"/>
      <c r="D14" s="83"/>
      <c r="E14" s="84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203"/>
      <c r="U14" s="203"/>
      <c r="V14" s="203"/>
      <c r="W14" s="122"/>
    </row>
    <row r="15" spans="1:26" ht="13.5" customHeight="1">
      <c r="A15" s="112"/>
      <c r="B15" s="81"/>
      <c r="C15" s="82"/>
      <c r="D15" s="83" t="s">
        <v>136</v>
      </c>
      <c r="E15" s="85"/>
      <c r="F15" s="121" t="s">
        <v>51</v>
      </c>
      <c r="G15" s="121" t="s">
        <v>51</v>
      </c>
      <c r="H15" s="121" t="s">
        <v>51</v>
      </c>
      <c r="I15" s="121" t="s">
        <v>51</v>
      </c>
      <c r="J15" s="121" t="s">
        <v>51</v>
      </c>
      <c r="K15" s="121" t="s">
        <v>51</v>
      </c>
      <c r="L15" s="121"/>
      <c r="M15" s="121"/>
      <c r="N15" s="121"/>
      <c r="O15" s="121"/>
      <c r="P15" s="121"/>
      <c r="Q15" s="121"/>
      <c r="R15" s="121"/>
      <c r="S15" s="121"/>
      <c r="T15" s="203"/>
      <c r="U15" s="203"/>
      <c r="V15" s="203"/>
      <c r="W15" s="122"/>
    </row>
    <row r="16" spans="1:26" ht="13.5" customHeight="1">
      <c r="A16" s="112"/>
      <c r="B16" s="81"/>
      <c r="C16" s="82"/>
      <c r="D16" s="201" t="s">
        <v>179</v>
      </c>
      <c r="E16" s="200"/>
      <c r="F16" s="121"/>
      <c r="G16" s="121"/>
      <c r="H16" s="121"/>
      <c r="I16" s="121"/>
      <c r="J16" s="121"/>
      <c r="K16" s="121"/>
      <c r="L16" s="121" t="s">
        <v>51</v>
      </c>
      <c r="M16" s="121" t="s">
        <v>51</v>
      </c>
      <c r="N16" s="121" t="s">
        <v>51</v>
      </c>
      <c r="O16" s="121" t="s">
        <v>51</v>
      </c>
      <c r="P16" s="121" t="s">
        <v>51</v>
      </c>
      <c r="Q16" s="121" t="s">
        <v>51</v>
      </c>
      <c r="R16" s="121"/>
      <c r="S16" s="121"/>
      <c r="T16" s="203"/>
      <c r="U16" s="203"/>
      <c r="V16" s="203"/>
      <c r="W16" s="122"/>
    </row>
    <row r="17" spans="1:24" ht="13.5" customHeight="1">
      <c r="A17" s="112"/>
      <c r="B17" s="81"/>
      <c r="C17" s="82"/>
      <c r="D17" s="201" t="s">
        <v>180</v>
      </c>
      <c r="E17" s="20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 t="s">
        <v>51</v>
      </c>
      <c r="S17" s="121" t="s">
        <v>51</v>
      </c>
      <c r="T17" s="121" t="s">
        <v>51</v>
      </c>
      <c r="U17" s="121" t="s">
        <v>51</v>
      </c>
      <c r="V17" s="121" t="s">
        <v>51</v>
      </c>
      <c r="W17" s="122" t="s">
        <v>51</v>
      </c>
      <c r="X17" s="123"/>
    </row>
    <row r="18" spans="1:24" ht="13.5" customHeight="1">
      <c r="A18" s="112"/>
      <c r="B18" s="81"/>
      <c r="C18" s="82"/>
      <c r="D18" s="83"/>
      <c r="E18" s="20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203"/>
      <c r="U18" s="203"/>
      <c r="V18" s="203"/>
      <c r="W18" s="122"/>
      <c r="X18" s="123"/>
    </row>
    <row r="19" spans="1:24" ht="13.5" customHeight="1">
      <c r="A19" s="112"/>
      <c r="B19" s="81"/>
      <c r="C19" s="82"/>
      <c r="D19" s="83"/>
      <c r="E19" s="200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203"/>
      <c r="U19" s="203"/>
      <c r="V19" s="203"/>
      <c r="W19" s="122"/>
    </row>
    <row r="20" spans="1:24" ht="13.5" customHeight="1">
      <c r="A20" s="112"/>
      <c r="B20" s="81"/>
      <c r="C20" s="82"/>
      <c r="D20" s="83"/>
      <c r="E20" s="200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203"/>
      <c r="U20" s="203"/>
      <c r="V20" s="203"/>
      <c r="W20" s="122"/>
    </row>
    <row r="21" spans="1:24" ht="13.5" customHeight="1">
      <c r="A21" s="112"/>
      <c r="B21" s="81" t="s">
        <v>174</v>
      </c>
      <c r="C21" s="82"/>
      <c r="D21" s="264"/>
      <c r="E21" s="264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203"/>
      <c r="U21" s="203"/>
      <c r="V21" s="203"/>
      <c r="W21" s="122"/>
    </row>
    <row r="22" spans="1:24" ht="13.5" customHeight="1">
      <c r="A22" s="112"/>
      <c r="B22" s="81"/>
      <c r="C22" s="82"/>
      <c r="D22" s="83" t="s">
        <v>138</v>
      </c>
      <c r="E22" s="200"/>
      <c r="F22" s="121" t="s">
        <v>51</v>
      </c>
      <c r="G22" s="121" t="s">
        <v>51</v>
      </c>
      <c r="H22" s="121" t="s">
        <v>51</v>
      </c>
      <c r="I22" s="121"/>
      <c r="J22" s="121"/>
      <c r="K22" s="121"/>
      <c r="L22" s="121" t="s">
        <v>51</v>
      </c>
      <c r="M22" s="121" t="s">
        <v>51</v>
      </c>
      <c r="N22" s="121" t="s">
        <v>51</v>
      </c>
      <c r="O22" s="121"/>
      <c r="P22" s="121"/>
      <c r="Q22" s="121"/>
      <c r="R22" s="121" t="s">
        <v>51</v>
      </c>
      <c r="S22" s="121" t="s">
        <v>51</v>
      </c>
      <c r="T22" s="121" t="s">
        <v>51</v>
      </c>
      <c r="U22" s="203"/>
      <c r="V22" s="203"/>
      <c r="W22" s="122"/>
    </row>
    <row r="23" spans="1:24" ht="13.5" customHeight="1">
      <c r="A23" s="112"/>
      <c r="B23" s="81"/>
      <c r="C23" s="82"/>
      <c r="D23" s="83" t="s">
        <v>175</v>
      </c>
      <c r="E23" s="200"/>
      <c r="F23" s="121"/>
      <c r="G23" s="121"/>
      <c r="H23" s="121"/>
      <c r="I23" s="121" t="s">
        <v>51</v>
      </c>
      <c r="J23" s="121" t="s">
        <v>51</v>
      </c>
      <c r="K23" s="121" t="s">
        <v>51</v>
      </c>
      <c r="L23" s="121"/>
      <c r="M23" s="121"/>
      <c r="N23" s="121"/>
      <c r="O23" s="121" t="s">
        <v>51</v>
      </c>
      <c r="P23" s="121" t="s">
        <v>51</v>
      </c>
      <c r="Q23" s="121" t="s">
        <v>51</v>
      </c>
      <c r="R23" s="121"/>
      <c r="S23" s="121"/>
      <c r="T23" s="203"/>
      <c r="U23" s="203" t="s">
        <v>51</v>
      </c>
      <c r="V23" s="203" t="s">
        <v>51</v>
      </c>
      <c r="W23" s="122" t="s">
        <v>51</v>
      </c>
    </row>
    <row r="24" spans="1:24" ht="13.5" customHeight="1">
      <c r="A24" s="112"/>
      <c r="B24" s="81"/>
      <c r="C24" s="82"/>
      <c r="D24" s="83"/>
      <c r="E24" s="15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203"/>
      <c r="V24" s="203"/>
      <c r="W24" s="122"/>
    </row>
    <row r="25" spans="1:24" ht="13.5" customHeight="1">
      <c r="A25" s="112"/>
      <c r="B25" s="81"/>
      <c r="C25" s="82"/>
      <c r="D25" s="83"/>
      <c r="E25" s="159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203"/>
      <c r="V25" s="203"/>
      <c r="W25" s="122"/>
    </row>
    <row r="26" spans="1:24" ht="13.5" customHeight="1">
      <c r="A26" s="112"/>
      <c r="B26" s="81" t="s">
        <v>184</v>
      </c>
      <c r="C26" s="82"/>
      <c r="D26" s="83"/>
      <c r="E26" s="200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203"/>
      <c r="U26" s="203"/>
      <c r="V26" s="203"/>
      <c r="W26" s="122"/>
    </row>
    <row r="27" spans="1:24" ht="13.5" customHeight="1">
      <c r="A27" s="112"/>
      <c r="B27" s="81"/>
      <c r="C27" s="82"/>
      <c r="D27" s="83" t="s">
        <v>177</v>
      </c>
      <c r="E27" s="200"/>
      <c r="F27" s="121" t="s">
        <v>51</v>
      </c>
      <c r="G27" s="121"/>
      <c r="H27" s="121"/>
      <c r="I27" s="121" t="s">
        <v>51</v>
      </c>
      <c r="J27" s="121"/>
      <c r="K27" s="121"/>
      <c r="L27" s="121" t="s">
        <v>51</v>
      </c>
      <c r="M27" s="121"/>
      <c r="N27" s="121"/>
      <c r="O27" s="121" t="s">
        <v>51</v>
      </c>
      <c r="P27" s="121"/>
      <c r="Q27" s="121"/>
      <c r="R27" s="121" t="s">
        <v>51</v>
      </c>
      <c r="S27" s="121"/>
      <c r="T27" s="203"/>
      <c r="U27" s="203" t="s">
        <v>51</v>
      </c>
      <c r="V27" s="203"/>
      <c r="W27" s="122"/>
    </row>
    <row r="28" spans="1:24" ht="13.5" customHeight="1">
      <c r="A28" s="112"/>
      <c r="B28" s="81"/>
      <c r="C28" s="82"/>
      <c r="D28" s="83" t="s">
        <v>185</v>
      </c>
      <c r="E28" s="200"/>
      <c r="F28" s="121"/>
      <c r="G28" s="121" t="s">
        <v>51</v>
      </c>
      <c r="H28" s="121"/>
      <c r="I28" s="121"/>
      <c r="J28" s="121" t="s">
        <v>51</v>
      </c>
      <c r="K28" s="121"/>
      <c r="L28" s="121"/>
      <c r="M28" s="121" t="s">
        <v>51</v>
      </c>
      <c r="N28" s="121"/>
      <c r="O28" s="121"/>
      <c r="P28" s="121" t="s">
        <v>51</v>
      </c>
      <c r="Q28" s="121"/>
      <c r="R28" s="121"/>
      <c r="S28" s="121" t="s">
        <v>51</v>
      </c>
      <c r="T28" s="203"/>
      <c r="U28" s="203"/>
      <c r="V28" s="203" t="s">
        <v>51</v>
      </c>
      <c r="W28" s="122"/>
    </row>
    <row r="29" spans="1:24" ht="13.5" customHeight="1">
      <c r="A29" s="112"/>
      <c r="B29" s="81"/>
      <c r="C29" s="82"/>
      <c r="D29" s="83" t="s">
        <v>186</v>
      </c>
      <c r="E29" s="200"/>
      <c r="F29" s="121"/>
      <c r="G29" s="121"/>
      <c r="H29" s="121" t="s">
        <v>51</v>
      </c>
      <c r="I29" s="121"/>
      <c r="J29" s="121"/>
      <c r="K29" s="121" t="s">
        <v>51</v>
      </c>
      <c r="L29" s="121"/>
      <c r="M29" s="121"/>
      <c r="N29" s="121" t="s">
        <v>51</v>
      </c>
      <c r="O29" s="121"/>
      <c r="P29" s="121"/>
      <c r="Q29" s="121" t="s">
        <v>51</v>
      </c>
      <c r="R29" s="121"/>
      <c r="S29" s="121"/>
      <c r="T29" s="203" t="s">
        <v>51</v>
      </c>
      <c r="U29" s="203"/>
      <c r="V29" s="203"/>
      <c r="W29" s="122" t="s">
        <v>51</v>
      </c>
    </row>
    <row r="30" spans="1:24" ht="13.5" customHeight="1" thickBot="1">
      <c r="A30" s="112"/>
      <c r="B30" s="87"/>
      <c r="C30" s="88"/>
      <c r="D30" s="89"/>
      <c r="E30" s="90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204"/>
      <c r="V30" s="204"/>
      <c r="W30" s="125"/>
    </row>
    <row r="31" spans="1:24" ht="13.5" customHeight="1" thickTop="1">
      <c r="A31" s="113" t="s">
        <v>133</v>
      </c>
      <c r="B31" s="91" t="s">
        <v>36</v>
      </c>
      <c r="C31" s="92"/>
      <c r="D31" s="93"/>
      <c r="E31" s="94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202"/>
      <c r="V31" s="202"/>
      <c r="W31" s="120"/>
    </row>
    <row r="32" spans="1:24" ht="13.5" customHeight="1">
      <c r="A32" s="114"/>
      <c r="B32" s="98"/>
      <c r="C32" s="95"/>
      <c r="D32" s="96" t="s">
        <v>178</v>
      </c>
      <c r="E32" s="160"/>
      <c r="F32" s="121" t="s">
        <v>51</v>
      </c>
      <c r="G32" s="121" t="s">
        <v>51</v>
      </c>
      <c r="H32" s="121" t="s">
        <v>51</v>
      </c>
      <c r="I32" s="121" t="s">
        <v>51</v>
      </c>
      <c r="J32" s="121" t="s">
        <v>51</v>
      </c>
      <c r="K32" s="121" t="s">
        <v>51</v>
      </c>
      <c r="L32" s="121" t="s">
        <v>51</v>
      </c>
      <c r="M32" s="121" t="s">
        <v>51</v>
      </c>
      <c r="N32" s="121" t="s">
        <v>51</v>
      </c>
      <c r="O32" s="121" t="s">
        <v>51</v>
      </c>
      <c r="P32" s="121"/>
      <c r="Q32" s="121"/>
      <c r="R32" s="121" t="s">
        <v>51</v>
      </c>
      <c r="S32" s="121" t="s">
        <v>51</v>
      </c>
      <c r="T32" s="121" t="s">
        <v>51</v>
      </c>
      <c r="U32" s="203" t="s">
        <v>51</v>
      </c>
      <c r="V32" s="203"/>
      <c r="W32" s="122"/>
    </row>
    <row r="33" spans="1:23" ht="13.5" customHeight="1">
      <c r="A33" s="114"/>
      <c r="B33" s="98"/>
      <c r="C33" s="95"/>
      <c r="D33" s="96">
        <v>0</v>
      </c>
      <c r="E33" s="198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 t="s">
        <v>51</v>
      </c>
      <c r="Q33" s="121"/>
      <c r="R33" s="121"/>
      <c r="S33" s="121"/>
      <c r="T33" s="121"/>
      <c r="U33" s="203"/>
      <c r="V33" s="203" t="s">
        <v>51</v>
      </c>
      <c r="W33" s="122"/>
    </row>
    <row r="34" spans="1:23" ht="13.5" customHeight="1">
      <c r="A34" s="114"/>
      <c r="B34" s="98"/>
      <c r="C34" s="126"/>
      <c r="D34" s="96" t="s">
        <v>187</v>
      </c>
      <c r="E34" s="99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 t="s">
        <v>51</v>
      </c>
      <c r="R34" s="121"/>
      <c r="S34" s="121"/>
      <c r="T34" s="121"/>
      <c r="U34" s="203"/>
      <c r="V34" s="203"/>
      <c r="W34" s="122" t="s">
        <v>51</v>
      </c>
    </row>
    <row r="35" spans="1:23" ht="13.5" customHeight="1">
      <c r="A35" s="114"/>
      <c r="B35" s="98" t="s">
        <v>37</v>
      </c>
      <c r="C35" s="126"/>
      <c r="D35" s="96"/>
      <c r="E35" s="99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203"/>
      <c r="V35" s="203"/>
      <c r="W35" s="122"/>
    </row>
    <row r="36" spans="1:23" ht="13.5" customHeight="1">
      <c r="A36" s="114"/>
      <c r="B36" s="98"/>
      <c r="C36" s="126"/>
      <c r="D36" s="96"/>
      <c r="E36" s="99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203"/>
      <c r="V36" s="203"/>
      <c r="W36" s="122"/>
    </row>
    <row r="37" spans="1:23" ht="13.5" customHeight="1">
      <c r="A37" s="114"/>
      <c r="B37" s="98" t="s">
        <v>38</v>
      </c>
      <c r="C37" s="126"/>
      <c r="D37" s="96"/>
      <c r="E37" s="99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203"/>
      <c r="V37" s="203"/>
      <c r="W37" s="122"/>
    </row>
    <row r="38" spans="1:23" ht="13.5" customHeight="1">
      <c r="A38" s="114"/>
      <c r="B38" s="98"/>
      <c r="C38" s="126"/>
      <c r="D38" s="96"/>
      <c r="E38" s="99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203"/>
      <c r="V38" s="203"/>
      <c r="W38" s="122"/>
    </row>
    <row r="39" spans="1:23" ht="13.5" customHeight="1" thickBot="1">
      <c r="A39" s="114"/>
      <c r="B39" s="100"/>
      <c r="C39" s="101"/>
      <c r="D39" s="102"/>
      <c r="E39" s="103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205"/>
      <c r="V39" s="205"/>
      <c r="W39" s="128"/>
    </row>
    <row r="40" spans="1:23" ht="13.5" customHeight="1" thickTop="1">
      <c r="A40" s="113" t="s">
        <v>134</v>
      </c>
      <c r="B40" s="260" t="s">
        <v>19</v>
      </c>
      <c r="C40" s="260"/>
      <c r="D40" s="260"/>
      <c r="E40" s="158"/>
      <c r="F40" s="129" t="s">
        <v>22</v>
      </c>
      <c r="G40" s="129" t="s">
        <v>22</v>
      </c>
      <c r="H40" s="129" t="s">
        <v>22</v>
      </c>
      <c r="I40" s="129" t="s">
        <v>22</v>
      </c>
      <c r="J40" s="129" t="s">
        <v>22</v>
      </c>
      <c r="K40" s="129" t="s">
        <v>22</v>
      </c>
      <c r="L40" s="129" t="s">
        <v>22</v>
      </c>
      <c r="M40" s="129" t="s">
        <v>22</v>
      </c>
      <c r="N40" s="129" t="s">
        <v>22</v>
      </c>
      <c r="O40" s="129" t="s">
        <v>22</v>
      </c>
      <c r="P40" s="129" t="s">
        <v>20</v>
      </c>
      <c r="Q40" s="129" t="s">
        <v>20</v>
      </c>
      <c r="R40" s="129" t="s">
        <v>22</v>
      </c>
      <c r="S40" s="129" t="s">
        <v>22</v>
      </c>
      <c r="T40" s="129" t="s">
        <v>22</v>
      </c>
      <c r="U40" s="129" t="s">
        <v>22</v>
      </c>
      <c r="V40" s="206"/>
      <c r="W40" s="130" t="s">
        <v>20</v>
      </c>
    </row>
    <row r="41" spans="1:23" ht="13.5" customHeight="1">
      <c r="A41" s="114"/>
      <c r="B41" s="248" t="s">
        <v>23</v>
      </c>
      <c r="C41" s="248"/>
      <c r="D41" s="248"/>
      <c r="E41" s="105"/>
      <c r="F41" s="131" t="s">
        <v>24</v>
      </c>
      <c r="G41" s="131" t="s">
        <v>24</v>
      </c>
      <c r="H41" s="131" t="s">
        <v>24</v>
      </c>
      <c r="I41" s="131" t="s">
        <v>24</v>
      </c>
      <c r="J41" s="131" t="s">
        <v>24</v>
      </c>
      <c r="K41" s="131" t="s">
        <v>24</v>
      </c>
      <c r="L41" s="131" t="s">
        <v>24</v>
      </c>
      <c r="M41" s="131" t="s">
        <v>24</v>
      </c>
      <c r="N41" s="131" t="s">
        <v>24</v>
      </c>
      <c r="O41" s="131" t="s">
        <v>24</v>
      </c>
      <c r="P41" s="131" t="s">
        <v>24</v>
      </c>
      <c r="Q41" s="131" t="s">
        <v>24</v>
      </c>
      <c r="R41" s="131" t="s">
        <v>24</v>
      </c>
      <c r="S41" s="131" t="s">
        <v>24</v>
      </c>
      <c r="T41" s="131" t="s">
        <v>24</v>
      </c>
      <c r="U41" s="212" t="s">
        <v>24</v>
      </c>
      <c r="V41" s="212" t="s">
        <v>24</v>
      </c>
      <c r="W41" s="132" t="s">
        <v>24</v>
      </c>
    </row>
    <row r="42" spans="1:23" ht="13.5" customHeight="1">
      <c r="A42" s="114"/>
      <c r="B42" s="258" t="s">
        <v>25</v>
      </c>
      <c r="C42" s="258"/>
      <c r="D42" s="258"/>
      <c r="E42" s="99"/>
      <c r="F42" s="106">
        <v>39139</v>
      </c>
      <c r="G42" s="106">
        <v>39139</v>
      </c>
      <c r="H42" s="106">
        <v>39140</v>
      </c>
      <c r="I42" s="106">
        <v>39141</v>
      </c>
      <c r="J42" s="106">
        <v>39142</v>
      </c>
      <c r="K42" s="106">
        <v>39143</v>
      </c>
      <c r="L42" s="106">
        <v>39144</v>
      </c>
      <c r="M42" s="106">
        <v>39145</v>
      </c>
      <c r="N42" s="106">
        <v>39146</v>
      </c>
      <c r="O42" s="106">
        <v>39147</v>
      </c>
      <c r="P42" s="106">
        <v>39148</v>
      </c>
      <c r="Q42" s="106">
        <v>39149</v>
      </c>
      <c r="R42" s="106">
        <v>39150</v>
      </c>
      <c r="S42" s="106"/>
      <c r="T42" s="106">
        <v>39151</v>
      </c>
      <c r="U42" s="207"/>
      <c r="V42" s="207"/>
      <c r="W42" s="107">
        <v>39152</v>
      </c>
    </row>
    <row r="43" spans="1:23" ht="75.75" thickBot="1">
      <c r="A43" s="115"/>
      <c r="B43" s="259" t="s">
        <v>26</v>
      </c>
      <c r="C43" s="259"/>
      <c r="D43" s="259"/>
      <c r="E43" s="108"/>
      <c r="F43" s="109"/>
      <c r="G43" s="109"/>
      <c r="H43" s="109"/>
      <c r="I43" s="109"/>
      <c r="J43" s="109"/>
      <c r="K43" s="109" t="s">
        <v>27</v>
      </c>
      <c r="L43" s="109"/>
      <c r="M43" s="109"/>
      <c r="N43" s="109"/>
      <c r="O43" s="109"/>
      <c r="P43" s="109"/>
      <c r="Q43" s="109"/>
      <c r="R43" s="109"/>
      <c r="S43" s="109"/>
      <c r="T43" s="109"/>
      <c r="U43" s="208"/>
      <c r="V43" s="208"/>
      <c r="W43" s="110"/>
    </row>
    <row r="44" spans="1:23" ht="11.25" thickTop="1">
      <c r="A44" s="133"/>
    </row>
  </sheetData>
  <mergeCells count="28">
    <mergeCell ref="B40:D40"/>
    <mergeCell ref="B41:D41"/>
    <mergeCell ref="B42:D42"/>
    <mergeCell ref="B43:D43"/>
    <mergeCell ref="D21:E21"/>
    <mergeCell ref="A7:B7"/>
    <mergeCell ref="C7:E7"/>
    <mergeCell ref="F7:K7"/>
    <mergeCell ref="O7:W7"/>
    <mergeCell ref="A4:B4"/>
    <mergeCell ref="C4:D4"/>
    <mergeCell ref="F4:K4"/>
    <mergeCell ref="L4:W4"/>
    <mergeCell ref="A5:B5"/>
    <mergeCell ref="C5:W5"/>
    <mergeCell ref="A6:B6"/>
    <mergeCell ref="C6:E6"/>
    <mergeCell ref="F6:K6"/>
    <mergeCell ref="L6:N6"/>
    <mergeCell ref="O6:W6"/>
    <mergeCell ref="A2:B2"/>
    <mergeCell ref="C2:E2"/>
    <mergeCell ref="F2:K2"/>
    <mergeCell ref="L2:W2"/>
    <mergeCell ref="A3:B3"/>
    <mergeCell ref="C3:E3"/>
    <mergeCell ref="F3:K3"/>
    <mergeCell ref="L3:W3"/>
  </mergeCells>
  <phoneticPr fontId="40"/>
  <dataValidations count="3">
    <dataValidation type="list" allowBlank="1" showInputMessage="1" showErrorMessage="1" sqref="F40:W40">
      <formula1>"N,A,B, "</formula1>
    </dataValidation>
    <dataValidation type="list" allowBlank="1" showInputMessage="1" showErrorMessage="1" sqref="F41:W41">
      <formula1>"P,F, "</formula1>
    </dataValidation>
    <dataValidation type="list" allowBlank="1" showInputMessage="1" showErrorMessage="1" sqref="F10:W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TestCaseList!E14</f>
        <v>ST04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TestCaseList!D14</f>
        <v>postOneOrder(data)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50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2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COUNTIF(F27:HQ27,"P")</f>
        <v>2</v>
      </c>
      <c r="B7" s="252"/>
      <c r="C7" s="249">
        <f>COUNTIF(F27:HQ27,"F")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COUNTIF(E26:HQ26,"N")</f>
        <v>1</v>
      </c>
      <c r="M7" s="75">
        <f>COUNTIF(E26:HQ26,"A")</f>
        <v>1</v>
      </c>
      <c r="N7" s="75">
        <f>COUNTIF(E26:HQ26,"B")</f>
        <v>0</v>
      </c>
      <c r="O7" s="269">
        <f>COUNTA(E9:HT9)</f>
        <v>2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203</v>
      </c>
      <c r="C14" s="82"/>
      <c r="D14" s="83"/>
      <c r="E14" s="20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177</v>
      </c>
      <c r="E15" s="200"/>
      <c r="F15" s="121" t="s">
        <v>51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205</v>
      </c>
      <c r="E16" s="200"/>
      <c r="F16" s="121"/>
      <c r="G16" s="121" t="s">
        <v>51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0" ht="13.5" customHeight="1" thickBot="1">
      <c r="A17" s="112"/>
      <c r="B17" s="87"/>
      <c r="C17" s="88"/>
      <c r="D17" s="89"/>
      <c r="E17" s="90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5"/>
    </row>
    <row r="18" spans="1:20" ht="13.5" customHeight="1" thickTop="1">
      <c r="A18" s="113" t="s">
        <v>133</v>
      </c>
      <c r="B18" s="91" t="s">
        <v>36</v>
      </c>
      <c r="C18" s="92"/>
      <c r="D18" s="93"/>
      <c r="E18" s="94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20"/>
    </row>
    <row r="19" spans="1:20" ht="13.5" customHeight="1">
      <c r="A19" s="114"/>
      <c r="B19" s="98"/>
      <c r="C19" s="95"/>
      <c r="D19" s="96" t="s">
        <v>206</v>
      </c>
      <c r="E19" s="198"/>
      <c r="F19" s="121" t="s">
        <v>51</v>
      </c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2"/>
    </row>
    <row r="20" spans="1:20" ht="13.5" customHeight="1">
      <c r="A20" s="114"/>
      <c r="B20" s="98"/>
      <c r="C20" s="126"/>
      <c r="D20" s="96" t="s">
        <v>207</v>
      </c>
      <c r="E20" s="99"/>
      <c r="F20" s="121"/>
      <c r="G20" s="121" t="s">
        <v>51</v>
      </c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2"/>
    </row>
    <row r="21" spans="1:20" ht="13.5" customHeight="1">
      <c r="A21" s="114"/>
      <c r="B21" s="98" t="s">
        <v>37</v>
      </c>
      <c r="C21" s="126"/>
      <c r="D21" s="96"/>
      <c r="E21" s="99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0" ht="13.5" customHeight="1">
      <c r="A22" s="114"/>
      <c r="B22" s="98"/>
      <c r="C22" s="126"/>
      <c r="D22" s="96"/>
      <c r="E22" s="99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0" ht="13.5" customHeight="1">
      <c r="A23" s="114"/>
      <c r="B23" s="98" t="s">
        <v>38</v>
      </c>
      <c r="C23" s="126"/>
      <c r="D23" s="96"/>
      <c r="E23" s="99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0" ht="13.5" customHeight="1">
      <c r="A24" s="114"/>
      <c r="B24" s="98"/>
      <c r="C24" s="126"/>
      <c r="D24" s="96"/>
      <c r="E24" s="9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0" ht="13.5" customHeight="1" thickBot="1">
      <c r="A25" s="114"/>
      <c r="B25" s="100"/>
      <c r="C25" s="101"/>
      <c r="D25" s="102"/>
      <c r="E25" s="103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8"/>
    </row>
    <row r="26" spans="1:20" ht="13.5" customHeight="1" thickTop="1">
      <c r="A26" s="113" t="s">
        <v>134</v>
      </c>
      <c r="B26" s="260" t="s">
        <v>19</v>
      </c>
      <c r="C26" s="260"/>
      <c r="D26" s="260"/>
      <c r="E26" s="199"/>
      <c r="F26" s="129" t="s">
        <v>22</v>
      </c>
      <c r="G26" s="129" t="s">
        <v>20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30"/>
    </row>
    <row r="27" spans="1:20" ht="13.5" customHeight="1">
      <c r="A27" s="114"/>
      <c r="B27" s="248" t="s">
        <v>23</v>
      </c>
      <c r="C27" s="248"/>
      <c r="D27" s="248"/>
      <c r="E27" s="105"/>
      <c r="F27" s="131" t="s">
        <v>24</v>
      </c>
      <c r="G27" s="131" t="s">
        <v>24</v>
      </c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2"/>
    </row>
    <row r="28" spans="1:20" ht="13.5" customHeight="1">
      <c r="A28" s="114"/>
      <c r="B28" s="258" t="s">
        <v>25</v>
      </c>
      <c r="C28" s="258"/>
      <c r="D28" s="258"/>
      <c r="E28" s="99"/>
      <c r="F28" s="106">
        <v>39139</v>
      </c>
      <c r="G28" s="106">
        <v>39139</v>
      </c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7"/>
    </row>
    <row r="29" spans="1:20" ht="11.25" thickBot="1">
      <c r="A29" s="115"/>
      <c r="B29" s="259" t="s">
        <v>26</v>
      </c>
      <c r="C29" s="259"/>
      <c r="D29" s="259"/>
      <c r="E29" s="108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/>
    </row>
    <row r="30" spans="1:20" ht="11.25" thickTop="1">
      <c r="A30" s="133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T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26:D26"/>
    <mergeCell ref="B27:D27"/>
    <mergeCell ref="B28:D28"/>
    <mergeCell ref="B29:D29"/>
    <mergeCell ref="A7:B7"/>
    <mergeCell ref="C7:E7"/>
  </mergeCells>
  <dataValidations count="3">
    <dataValidation type="list" allowBlank="1" showInputMessage="1" showErrorMessage="1" sqref="F26:T26">
      <formula1>"N,A,B, "</formula1>
    </dataValidation>
    <dataValidation type="list" allowBlank="1" showInputMessage="1" showErrorMessage="1" sqref="F27:T27">
      <formula1>"P,F, "</formula1>
    </dataValidation>
    <dataValidation type="list" allowBlank="1" showInputMessage="1" showErrorMessage="1" sqref="F10:T2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150" zoomScaleNormal="150" zoomScalePageLayoutView="150" workbookViewId="0">
      <selection activeCell="L3" sqref="L3:T3"/>
    </sheetView>
  </sheetViews>
  <sheetFormatPr defaultColWidth="8.875" defaultRowHeight="13.5" customHeight="1"/>
  <cols>
    <col min="1" max="1" width="8.125" style="71" customWidth="1"/>
    <col min="2" max="2" width="13.375" style="77" customWidth="1"/>
    <col min="3" max="3" width="10.625" style="71" customWidth="1"/>
    <col min="4" max="4" width="11.375" style="72" customWidth="1"/>
    <col min="5" max="5" width="1.625" style="71" hidden="1" customWidth="1"/>
    <col min="6" max="7" width="2.875" style="71" bestFit="1" customWidth="1"/>
    <col min="8" max="8" width="2.875" style="71" customWidth="1"/>
    <col min="9" max="10" width="2.875" style="71" bestFit="1" customWidth="1"/>
    <col min="11" max="19" width="2.875" style="71" customWidth="1"/>
    <col min="20" max="20" width="2.875" style="71" bestFit="1" customWidth="1"/>
    <col min="21" max="21" width="2.875" style="71" customWidth="1"/>
    <col min="22" max="16384" width="8.875" style="71"/>
  </cols>
  <sheetData>
    <row r="1" spans="1:23" ht="13.5" customHeight="1" thickBot="1">
      <c r="A1" s="69"/>
      <c r="B1" s="70"/>
    </row>
    <row r="2" spans="1:23" ht="13.5" customHeight="1">
      <c r="A2" s="242" t="s">
        <v>123</v>
      </c>
      <c r="B2" s="243"/>
      <c r="C2" s="284" t="str">
        <f>TestCaseList!E15</f>
        <v>ST05</v>
      </c>
      <c r="D2" s="285"/>
      <c r="E2" s="286"/>
      <c r="F2" s="247" t="s">
        <v>100</v>
      </c>
      <c r="G2" s="247"/>
      <c r="H2" s="247"/>
      <c r="I2" s="247"/>
      <c r="J2" s="247"/>
      <c r="K2" s="247"/>
      <c r="L2" s="272" t="str">
        <f>TestCaseList!D15</f>
        <v>updateOrder(data)</v>
      </c>
      <c r="M2" s="273"/>
      <c r="N2" s="273"/>
      <c r="O2" s="273"/>
      <c r="P2" s="273"/>
      <c r="Q2" s="273"/>
      <c r="R2" s="273"/>
      <c r="S2" s="273"/>
      <c r="T2" s="274"/>
      <c r="V2" s="73"/>
    </row>
    <row r="3" spans="1:23" ht="13.5" customHeight="1">
      <c r="A3" s="254" t="s">
        <v>124</v>
      </c>
      <c r="B3" s="255"/>
      <c r="C3" s="287" t="s">
        <v>147</v>
      </c>
      <c r="D3" s="288"/>
      <c r="E3" s="289"/>
      <c r="F3" s="276" t="s">
        <v>127</v>
      </c>
      <c r="G3" s="276"/>
      <c r="H3" s="276"/>
      <c r="I3" s="276"/>
      <c r="J3" s="276"/>
      <c r="K3" s="276"/>
      <c r="L3" s="299" t="s">
        <v>147</v>
      </c>
      <c r="M3" s="300"/>
      <c r="N3" s="300"/>
      <c r="O3" s="300"/>
      <c r="P3" s="300"/>
      <c r="Q3" s="300"/>
      <c r="R3" s="300"/>
      <c r="S3" s="300"/>
      <c r="T3" s="301"/>
    </row>
    <row r="4" spans="1:23" ht="13.5" customHeight="1">
      <c r="A4" s="254" t="s">
        <v>125</v>
      </c>
      <c r="B4" s="255"/>
      <c r="C4" s="290">
        <v>40</v>
      </c>
      <c r="D4" s="291"/>
      <c r="E4" s="74"/>
      <c r="F4" s="276" t="s">
        <v>128</v>
      </c>
      <c r="G4" s="276"/>
      <c r="H4" s="276"/>
      <c r="I4" s="276"/>
      <c r="J4" s="276"/>
      <c r="K4" s="276"/>
      <c r="L4" s="277">
        <f xml:space="preserve"> IF(TestCaseList!E6&lt;&gt;"N/A",SUM(C4*TestCaseList!E6/1000,- O7),"N/A")</f>
        <v>1.2000000000000002</v>
      </c>
      <c r="M4" s="257"/>
      <c r="N4" s="257"/>
      <c r="O4" s="257"/>
      <c r="P4" s="257"/>
      <c r="Q4" s="257"/>
      <c r="R4" s="257"/>
      <c r="S4" s="257"/>
      <c r="T4" s="278"/>
      <c r="V4" s="73"/>
    </row>
    <row r="5" spans="1:23" ht="13.5" customHeight="1">
      <c r="A5" s="254" t="s">
        <v>126</v>
      </c>
      <c r="B5" s="255"/>
      <c r="C5" s="292" t="s">
        <v>32</v>
      </c>
      <c r="D5" s="292"/>
      <c r="E5" s="292"/>
      <c r="F5" s="293"/>
      <c r="G5" s="293"/>
      <c r="H5" s="293"/>
      <c r="I5" s="293"/>
      <c r="J5" s="293"/>
      <c r="K5" s="293"/>
      <c r="L5" s="292"/>
      <c r="M5" s="292"/>
      <c r="N5" s="292"/>
      <c r="O5" s="292"/>
      <c r="P5" s="292"/>
      <c r="Q5" s="292"/>
      <c r="R5" s="292"/>
      <c r="S5" s="292"/>
      <c r="T5" s="292"/>
    </row>
    <row r="6" spans="1:23" ht="13.5" customHeight="1">
      <c r="A6" s="265" t="s">
        <v>129</v>
      </c>
      <c r="B6" s="265"/>
      <c r="C6" s="275" t="s">
        <v>130</v>
      </c>
      <c r="D6" s="275"/>
      <c r="E6" s="275"/>
      <c r="F6" s="275" t="s">
        <v>111</v>
      </c>
      <c r="G6" s="275"/>
      <c r="H6" s="275"/>
      <c r="I6" s="275"/>
      <c r="J6" s="275"/>
      <c r="K6" s="275"/>
      <c r="L6" s="268" t="s">
        <v>33</v>
      </c>
      <c r="M6" s="268"/>
      <c r="N6" s="268"/>
      <c r="O6" s="271" t="s">
        <v>131</v>
      </c>
      <c r="P6" s="271"/>
      <c r="Q6" s="271"/>
      <c r="R6" s="271"/>
      <c r="S6" s="271"/>
      <c r="T6" s="271"/>
      <c r="V6" s="73"/>
    </row>
    <row r="7" spans="1:23" ht="13.5" customHeight="1" thickBot="1">
      <c r="A7" s="253">
        <f>COUNTIF(F29:HQ29,"P")</f>
        <v>2</v>
      </c>
      <c r="B7" s="252"/>
      <c r="C7" s="249">
        <f>COUNTIF(F29:HQ29,"F")</f>
        <v>0</v>
      </c>
      <c r="D7" s="250"/>
      <c r="E7" s="252"/>
      <c r="F7" s="249">
        <f>SUM(O7,- A7,- C7)</f>
        <v>0</v>
      </c>
      <c r="G7" s="250"/>
      <c r="H7" s="250"/>
      <c r="I7" s="250"/>
      <c r="J7" s="250"/>
      <c r="K7" s="251"/>
      <c r="L7" s="75">
        <f>COUNTIF(E28:HQ28,"N")</f>
        <v>1</v>
      </c>
      <c r="M7" s="75">
        <f>COUNTIF(E28:HQ28,"A")</f>
        <v>1</v>
      </c>
      <c r="N7" s="75">
        <f>COUNTIF(E28:HQ28,"B")</f>
        <v>0</v>
      </c>
      <c r="O7" s="269">
        <f>COUNTA(E9:HT9)</f>
        <v>2</v>
      </c>
      <c r="P7" s="250"/>
      <c r="Q7" s="250"/>
      <c r="R7" s="250"/>
      <c r="S7" s="250"/>
      <c r="T7" s="270"/>
      <c r="U7" s="76"/>
    </row>
    <row r="8" spans="1:23" ht="11.25" thickBot="1"/>
    <row r="9" spans="1:23" ht="46.5" customHeight="1" thickTop="1" thickBot="1">
      <c r="A9" s="134"/>
      <c r="B9" s="135"/>
      <c r="C9" s="136"/>
      <c r="D9" s="137"/>
      <c r="E9" s="136"/>
      <c r="F9" s="138" t="s">
        <v>4</v>
      </c>
      <c r="G9" s="138" t="s">
        <v>5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  <c r="U9" s="78"/>
      <c r="V9" s="79"/>
      <c r="W9" s="80"/>
    </row>
    <row r="10" spans="1:23" ht="13.5" customHeight="1">
      <c r="A10" s="111" t="s">
        <v>132</v>
      </c>
      <c r="B10" s="116" t="s">
        <v>34</v>
      </c>
      <c r="C10" s="117"/>
      <c r="D10" s="118"/>
      <c r="E10" s="8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ht="13.5" customHeight="1">
      <c r="A11" s="112"/>
      <c r="B11" s="81"/>
      <c r="C11" s="82"/>
      <c r="D11" s="83"/>
      <c r="E11" s="84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  <c r="V11" s="73"/>
    </row>
    <row r="12" spans="1:23" ht="13.5" customHeight="1">
      <c r="A12" s="112"/>
      <c r="B12" s="81"/>
      <c r="C12" s="82"/>
      <c r="D12" s="83"/>
      <c r="E12" s="84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2"/>
    </row>
    <row r="13" spans="1:23" ht="13.5" customHeight="1">
      <c r="A13" s="112"/>
      <c r="B13" s="81"/>
      <c r="C13" s="82"/>
      <c r="D13" s="83"/>
      <c r="E13" s="8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</row>
    <row r="14" spans="1:23" ht="13.5" customHeight="1">
      <c r="A14" s="112"/>
      <c r="B14" s="81" t="s">
        <v>203</v>
      </c>
      <c r="C14" s="82"/>
      <c r="E14" s="21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2"/>
    </row>
    <row r="15" spans="1:23" ht="13.5" customHeight="1">
      <c r="A15" s="112"/>
      <c r="B15" s="81"/>
      <c r="C15" s="82"/>
      <c r="D15" s="83" t="s">
        <v>177</v>
      </c>
      <c r="E15" s="210"/>
      <c r="F15" s="121" t="s">
        <v>51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</row>
    <row r="16" spans="1:23" ht="13.5" customHeight="1">
      <c r="A16" s="112"/>
      <c r="B16" s="81"/>
      <c r="C16" s="82"/>
      <c r="D16" s="83" t="s">
        <v>204</v>
      </c>
      <c r="E16" s="210"/>
      <c r="F16" s="121"/>
      <c r="G16" s="121" t="s">
        <v>51</v>
      </c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</row>
    <row r="17" spans="1:21" ht="13.5" customHeight="1">
      <c r="A17" s="112"/>
      <c r="B17" s="81"/>
      <c r="C17" s="82"/>
      <c r="D17" s="83"/>
      <c r="E17" s="21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123"/>
    </row>
    <row r="18" spans="1:21" ht="13.5" customHeight="1">
      <c r="A18" s="112"/>
      <c r="B18" s="81"/>
      <c r="C18" s="82"/>
      <c r="D18" s="83"/>
      <c r="E18" s="21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</row>
    <row r="19" spans="1:21" ht="13.5" customHeight="1" thickBot="1">
      <c r="A19" s="112"/>
      <c r="B19" s="87"/>
      <c r="C19" s="88"/>
      <c r="D19" s="89"/>
      <c r="E19" s="90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1:21" ht="13.5" customHeight="1" thickTop="1">
      <c r="A20" s="113" t="s">
        <v>133</v>
      </c>
      <c r="B20" s="91" t="s">
        <v>36</v>
      </c>
      <c r="C20" s="92"/>
      <c r="D20" s="213" t="s">
        <v>206</v>
      </c>
      <c r="E20" s="94"/>
      <c r="F20" s="119" t="s">
        <v>51</v>
      </c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20"/>
    </row>
    <row r="21" spans="1:21" ht="13.5" customHeight="1">
      <c r="A21" s="114"/>
      <c r="B21" s="98"/>
      <c r="C21" s="95"/>
      <c r="D21" s="96" t="s">
        <v>208</v>
      </c>
      <c r="E21" s="211"/>
      <c r="F21" s="121"/>
      <c r="G21" s="121" t="s">
        <v>51</v>
      </c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2"/>
    </row>
    <row r="22" spans="1:21" ht="13.5" customHeight="1">
      <c r="A22" s="114"/>
      <c r="B22" s="98"/>
      <c r="C22" s="126"/>
      <c r="D22" s="96"/>
      <c r="E22" s="99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2"/>
    </row>
    <row r="23" spans="1:21" ht="13.5" customHeight="1">
      <c r="A23" s="114"/>
      <c r="B23" s="98" t="s">
        <v>37</v>
      </c>
      <c r="C23" s="126"/>
      <c r="D23" s="96"/>
      <c r="E23" s="99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2"/>
    </row>
    <row r="24" spans="1:21" ht="13.5" customHeight="1">
      <c r="A24" s="114"/>
      <c r="B24" s="98"/>
      <c r="C24" s="126"/>
      <c r="D24" s="96"/>
      <c r="E24" s="99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2"/>
    </row>
    <row r="25" spans="1:21" ht="13.5" customHeight="1">
      <c r="A25" s="114"/>
      <c r="B25" s="98" t="s">
        <v>38</v>
      </c>
      <c r="C25" s="126"/>
      <c r="D25" s="96"/>
      <c r="E25" s="99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2"/>
    </row>
    <row r="26" spans="1:21" ht="13.5" customHeight="1">
      <c r="A26" s="114"/>
      <c r="B26" s="98"/>
      <c r="C26" s="126"/>
      <c r="D26" s="96"/>
      <c r="E26" s="99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2"/>
    </row>
    <row r="27" spans="1:21" ht="13.5" customHeight="1" thickBot="1">
      <c r="A27" s="114"/>
      <c r="B27" s="100"/>
      <c r="C27" s="101"/>
      <c r="D27" s="102"/>
      <c r="E27" s="103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8"/>
    </row>
    <row r="28" spans="1:21" ht="13.5" customHeight="1" thickTop="1">
      <c r="A28" s="113" t="s">
        <v>134</v>
      </c>
      <c r="B28" s="260" t="s">
        <v>19</v>
      </c>
      <c r="C28" s="260"/>
      <c r="D28" s="260"/>
      <c r="E28" s="209"/>
      <c r="F28" s="129" t="s">
        <v>22</v>
      </c>
      <c r="G28" s="129" t="s">
        <v>20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30"/>
    </row>
    <row r="29" spans="1:21" ht="13.5" customHeight="1">
      <c r="A29" s="114"/>
      <c r="B29" s="248" t="s">
        <v>23</v>
      </c>
      <c r="C29" s="248"/>
      <c r="D29" s="248"/>
      <c r="E29" s="105"/>
      <c r="F29" s="131" t="s">
        <v>24</v>
      </c>
      <c r="G29" s="131" t="s">
        <v>24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2"/>
    </row>
    <row r="30" spans="1:21" ht="13.5" customHeight="1">
      <c r="A30" s="114"/>
      <c r="B30" s="258" t="s">
        <v>25</v>
      </c>
      <c r="C30" s="258"/>
      <c r="D30" s="258"/>
      <c r="E30" s="99"/>
      <c r="F30" s="106">
        <v>39139</v>
      </c>
      <c r="G30" s="106">
        <v>39139</v>
      </c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7"/>
    </row>
    <row r="31" spans="1:21" ht="11.25" thickBot="1">
      <c r="A31" s="115"/>
      <c r="B31" s="259" t="s">
        <v>26</v>
      </c>
      <c r="C31" s="259"/>
      <c r="D31" s="259"/>
      <c r="E31" s="108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/>
    </row>
    <row r="32" spans="1:21" ht="11.25" thickTop="1">
      <c r="A32" s="133"/>
    </row>
  </sheetData>
  <mergeCells count="27">
    <mergeCell ref="B28:D28"/>
    <mergeCell ref="B29:D29"/>
    <mergeCell ref="B30:D30"/>
    <mergeCell ref="B31:D31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29:T29">
      <formula1>"P,F, "</formula1>
    </dataValidation>
    <dataValidation type="list" allowBlank="1" showInputMessage="1" showErrorMessage="1" sqref="F28:T28">
      <formula1>"N,A,B, "</formula1>
    </dataValidation>
    <dataValidation type="list" allowBlank="1" showInputMessage="1" showErrorMessage="1" sqref="F10:T27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ガイドライン</vt:lpstr>
      <vt:lpstr>Cover</vt:lpstr>
      <vt:lpstr>TestCaseList</vt:lpstr>
      <vt:lpstr>TestReport</vt:lpstr>
      <vt:lpstr>ST01</vt:lpstr>
      <vt:lpstr>ST02</vt:lpstr>
      <vt:lpstr>ST03</vt:lpstr>
      <vt:lpstr>ST04</vt:lpstr>
      <vt:lpstr>ST05</vt:lpstr>
      <vt:lpstr>ST06</vt:lpstr>
      <vt:lpstr>ST07</vt:lpstr>
      <vt:lpstr>ST08</vt:lpstr>
      <vt:lpstr>ST09</vt:lpstr>
      <vt:lpstr>ST10</vt:lpstr>
      <vt:lpstr>'ST01'!Print_Area</vt:lpstr>
      <vt:lpstr>'ST02'!Print_Area</vt:lpstr>
      <vt:lpstr>'ST03'!Print_Area</vt:lpstr>
      <vt:lpstr>'ST04'!Print_Area</vt:lpstr>
      <vt:lpstr>'ST05'!Print_Area</vt:lpstr>
      <vt:lpstr>'ST06'!Print_Area</vt:lpstr>
      <vt:lpstr>'ST07'!Print_Area</vt:lpstr>
      <vt:lpstr>'ST08'!Print_Area</vt:lpstr>
      <vt:lpstr>'ST09'!Print_Area</vt:lpstr>
      <vt:lpstr>'ST10'!Print_Area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Kieu Cao Khanh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2015-12-14T00:44:37Z</dcterms:modified>
  <cp:category>Template</cp:category>
  <cp:contentStatus>20/8/2012</cp:contentStatus>
</cp:coreProperties>
</file>