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3S\Develop\Users\HuyTDH\UT\"/>
    </mc:Choice>
  </mc:AlternateContent>
  <bookViews>
    <workbookView xWindow="405" yWindow="555" windowWidth="23280" windowHeight="15060" tabRatio="713" activeTab="4"/>
  </bookViews>
  <sheets>
    <sheet name="ガイドライン" sheetId="13" r:id="rId1"/>
    <sheet name="Cover" sheetId="4" r:id="rId2"/>
    <sheet name="TestCaseList" sheetId="5" r:id="rId3"/>
    <sheet name="TestReport" sheetId="6" r:id="rId4"/>
    <sheet name="Function1" sheetId="7" r:id="rId5"/>
    <sheet name="Function2" sheetId="16" r:id="rId6"/>
    <sheet name="Function3" sheetId="20" r:id="rId7"/>
    <sheet name="Template" sheetId="15" r:id="rId8"/>
  </sheets>
  <definedNames>
    <definedName name="ACTION" localSheetId="5">#REF!</definedName>
    <definedName name="ACTION" localSheetId="6">#REF!</definedName>
    <definedName name="ACTION" localSheetId="7">#REF!</definedName>
    <definedName name="ACTION">#REF!</definedName>
    <definedName name="_xlnm.Print_Area" localSheetId="4">Function1!$A$1:$U$55</definedName>
    <definedName name="_xlnm.Print_Area" localSheetId="5">Function2!$A$1:$T$57</definedName>
    <definedName name="_xlnm.Print_Area" localSheetId="6">Function3!$A$1:$T$53</definedName>
    <definedName name="_xlnm.Print_Area" localSheetId="7">Template!$A$1:$T$53</definedName>
    <definedName name="_xlnm.Print_Area" localSheetId="2">TestCaseList!$A$1:$H$39</definedName>
    <definedName name="_xlnm.Print_Area" localSheetId="3">TestReport!$A$1:$I$41</definedName>
    <definedName name="_xlnm.Print_Area" localSheetId="0">ガイドライン!$A$1:$A$48</definedName>
    <definedName name="Z_2C0D9096_8D85_462A_A9B5_0B488ADB4269_.wvu.Cols" localSheetId="4" hidden="1">Function1!$E:$E</definedName>
    <definedName name="Z_2C0D9096_8D85_462A_A9B5_0B488ADB4269_.wvu.Cols" localSheetId="5" hidden="1">Function2!$E:$E</definedName>
    <definedName name="Z_2C0D9096_8D85_462A_A9B5_0B488ADB4269_.wvu.Cols" localSheetId="6" hidden="1">Function3!$E:$E</definedName>
    <definedName name="Z_2C0D9096_8D85_462A_A9B5_0B488ADB4269_.wvu.Cols" localSheetId="7" hidden="1">Template!$E:$E</definedName>
    <definedName name="Z_2C0D9096_8D85_462A_A9B5_0B488ADB4269_.wvu.PrintArea" localSheetId="3" hidden="1">TestReport!$A:$I</definedName>
    <definedName name="Z_6F1DCD5D_5DAC_4817_BF40_2B66F6F593E6_.wvu.Cols" localSheetId="4" hidden="1">Function1!$E:$E</definedName>
    <definedName name="Z_6F1DCD5D_5DAC_4817_BF40_2B66F6F593E6_.wvu.Cols" localSheetId="5" hidden="1">Function2!$E:$E</definedName>
    <definedName name="Z_6F1DCD5D_5DAC_4817_BF40_2B66F6F593E6_.wvu.Cols" localSheetId="6" hidden="1">Function3!$E:$E</definedName>
    <definedName name="Z_6F1DCD5D_5DAC_4817_BF40_2B66F6F593E6_.wvu.Cols" localSheetId="7" hidden="1">Template!$E:$E</definedName>
    <definedName name="Z_6F1DCD5D_5DAC_4817_BF40_2B66F6F593E6_.wvu.PrintArea" localSheetId="3" hidden="1">TestReport!$A:$I</definedName>
    <definedName name="Z_BE54E0AD_3725_4423_92D7_4F1C045BE1BC_.wvu.Cols" localSheetId="4" hidden="1">Function1!$E:$E</definedName>
    <definedName name="Z_BE54E0AD_3725_4423_92D7_4F1C045BE1BC_.wvu.Cols" localSheetId="5" hidden="1">Function2!$E:$E</definedName>
    <definedName name="Z_BE54E0AD_3725_4423_92D7_4F1C045BE1BC_.wvu.Cols" localSheetId="6" hidden="1">Function3!$E:$E</definedName>
    <definedName name="Z_BE54E0AD_3725_4423_92D7_4F1C045BE1BC_.wvu.Cols" localSheetId="7" hidden="1">Template!$E:$E</definedName>
    <definedName name="Z_BE54E0AD_3725_4423_92D7_4F1C045BE1BC_.wvu.PrintArea" localSheetId="3" hidden="1">TestReport!$A:$I</definedName>
  </definedNames>
  <calcPr calcId="152511" concurrentCalc="0"/>
</workbook>
</file>

<file path=xl/calcChain.xml><?xml version="1.0" encoding="utf-8"?>
<calcChain xmlns="http://schemas.openxmlformats.org/spreadsheetml/2006/main">
  <c r="L2" i="7" l="1"/>
  <c r="B6" i="6"/>
  <c r="O7" i="20"/>
  <c r="N7" i="20"/>
  <c r="M7" i="20"/>
  <c r="L7" i="20"/>
  <c r="A7" i="20"/>
  <c r="C7" i="20"/>
  <c r="F7" i="20"/>
  <c r="L4" i="20"/>
  <c r="C2" i="20"/>
  <c r="O7" i="16"/>
  <c r="I13" i="6"/>
  <c r="K13" i="6"/>
  <c r="L13" i="6"/>
  <c r="M13" i="6"/>
  <c r="N13" i="6"/>
  <c r="N7" i="16"/>
  <c r="H13" i="6"/>
  <c r="M7" i="16"/>
  <c r="G13" i="6"/>
  <c r="L7" i="16"/>
  <c r="F13" i="6"/>
  <c r="A7" i="16"/>
  <c r="C7" i="16"/>
  <c r="F7" i="16"/>
  <c r="E13" i="6"/>
  <c r="D13" i="6"/>
  <c r="C13" i="6"/>
  <c r="L2" i="16"/>
  <c r="L4" i="16"/>
  <c r="C2" i="1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C12" i="6"/>
  <c r="C2" i="7"/>
  <c r="H12" i="6"/>
  <c r="H17" i="6"/>
  <c r="O7" i="7"/>
  <c r="I12" i="6"/>
  <c r="G12" i="6"/>
  <c r="G17" i="6"/>
  <c r="F12" i="6"/>
  <c r="F17" i="6"/>
  <c r="C17" i="6"/>
  <c r="E4" i="5"/>
  <c r="E5" i="5"/>
  <c r="B4" i="6"/>
  <c r="B5" i="6"/>
  <c r="D12" i="6"/>
  <c r="F7" i="7"/>
  <c r="E12" i="6"/>
  <c r="E17" i="6"/>
  <c r="D17" i="6"/>
  <c r="L4" i="7"/>
  <c r="I17" i="6"/>
  <c r="D22" i="6"/>
  <c r="D23" i="6"/>
  <c r="D20" i="6"/>
  <c r="D19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<sst xmlns="http://schemas.openxmlformats.org/spreadsheetml/2006/main" count="450" uniqueCount="180">
  <si>
    <t>*A,D,M</t>
  </si>
  <si>
    <t>No</t>
  </si>
  <si>
    <t>Function2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</si>
  <si>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</si>
  <si>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</si>
  <si>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</si>
  <si>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</si>
  <si>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</si>
  <si>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</si>
  <si>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</si>
  <si>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</si>
  <si>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</si>
  <si>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</si>
  <si>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</si>
  <si>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</si>
  <si>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</si>
  <si>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</si>
  <si>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</si>
  <si>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</si>
  <si>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</si>
  <si>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</si>
  <si>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</si>
  <si>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</si>
  <si>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</si>
  <si>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</si>
  <si>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</si>
  <si>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</si>
  <si>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</si>
  <si>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</si>
  <si>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</si>
  <si>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</si>
  <si>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</si>
  <si>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</si>
  <si>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</si>
  <si>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</si>
  <si>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</si>
  <si>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</si>
  <si>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</si>
  <si>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</si>
  <si>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</si>
  <si>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</si>
  <si>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</si>
  <si>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</si>
  <si>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</si>
  <si>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</si>
  <si>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</si>
  <si>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</si>
  <si>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</si>
  <si>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</si>
  <si>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</si>
  <si>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</si>
  <si>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</si>
  <si>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</si>
  <si>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</si>
  <si>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</si>
  <si>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</si>
  <si>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</si>
  <si>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</si>
  <si>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</si>
  <si>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</si>
  <si>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</si>
  <si>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</si>
  <si>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</si>
  <si>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</si>
  <si>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</si>
  <si>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</si>
  <si>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</si>
  <si>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</si>
  <si>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</si>
  <si>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</si>
  <si>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</si>
  <si>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</si>
  <si>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</si>
  <si>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</si>
  <si>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</si>
  <si>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</si>
  <si>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</si>
  <si>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</si>
  <si>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</si>
  <si>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</si>
  <si>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</si>
  <si>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</si>
  <si>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</si>
  <si>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</si>
  <si>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</si>
  <si>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</si>
  <si>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</si>
  <si>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</si>
  <si>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</si>
  <si>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</si>
  <si>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</si>
  <si>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</si>
  <si>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</si>
  <si>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</si>
  <si>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</si>
  <si>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</si>
  <si>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</si>
  <si>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</si>
  <si>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</si>
  <si>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</si>
  <si>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</si>
  <si>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</si>
  <si>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</si>
  <si>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</si>
  <si>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</si>
  <si>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</si>
  <si>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</si>
  <si>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</si>
  <si>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</si>
  <si>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</si>
  <si>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</si>
  <si>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</si>
  <si>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</si>
  <si>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</si>
  <si>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</si>
  <si>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</si>
  <si>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</si>
  <si>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</si>
  <si>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</si>
  <si>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</si>
  <si>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</si>
  <si>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</si>
  <si>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</si>
  <si>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</si>
  <si>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</si>
  <si>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</si>
  <si>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</si>
  <si>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</si>
  <si>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</si>
  <si>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</si>
  <si>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</si>
  <si>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</si>
  <si>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</si>
  <si>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</si>
  <si>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</si>
  <si>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Esclipse</t>
    <phoneticPr fontId="0" type="noConversion"/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</si>
  <si>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</si>
  <si>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</si>
  <si>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</si>
  <si>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</si>
  <si>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Function</t>
    <phoneticPr fontId="0" type="noConversion"/>
  </si>
  <si>
    <t>Input 2</t>
    <phoneticPr fontId="40"/>
  </si>
  <si>
    <t>Return a rect that is merged from the 2 inputs if they are intersect, or return null</t>
    <phoneticPr fontId="40"/>
  </si>
  <si>
    <t>UTCID04</t>
    <phoneticPr fontId="40"/>
  </si>
  <si>
    <t>UTCID05</t>
    <phoneticPr fontId="40"/>
  </si>
  <si>
    <t>UTCID06</t>
    <phoneticPr fontId="40"/>
  </si>
  <si>
    <t>UTCID01</t>
    <phoneticPr fontId="40"/>
  </si>
  <si>
    <t>UTCID07</t>
    <phoneticPr fontId="40"/>
  </si>
  <si>
    <t>UTCID08</t>
    <phoneticPr fontId="40"/>
  </si>
  <si>
    <t>KarryWell</t>
  </si>
  <si>
    <t>3S</t>
  </si>
  <si>
    <t>3S_UT_HuyTDH_ver1.0</t>
  </si>
  <si>
    <t>Tran Dinh Hoang Huy</t>
  </si>
  <si>
    <t>28/11/2015</t>
  </si>
  <si>
    <t>=TestCaseList!D13</t>
  </si>
  <si>
    <t>Create UT test case for functions of shipperManage API and mobile app</t>
  </si>
  <si>
    <t>File</t>
  </si>
  <si>
    <t>Input</t>
  </si>
  <si>
    <t>null</t>
  </si>
  <si>
    <t>O</t>
  </si>
  <si>
    <t>shipperManage</t>
  </si>
  <si>
    <t>getHistory(req,res,next)</t>
  </si>
  <si>
    <t>SP001</t>
  </si>
  <si>
    <t>req</t>
  </si>
  <si>
    <t>res</t>
  </si>
  <si>
    <t>req.user</t>
  </si>
  <si>
    <t>req.query</t>
  </si>
  <si>
    <t>req.user.username</t>
  </si>
  <si>
    <t>"SP000001"</t>
  </si>
  <si>
    <t>"SP000002"</t>
  </si>
  <si>
    <t>"ST000001"</t>
  </si>
  <si>
    <t>req.query.page</t>
  </si>
  <si>
    <t>{}</t>
  </si>
  <si>
    <t>req.status</t>
  </si>
  <si>
    <t>UTCID16</t>
  </si>
  <si>
    <t>req.data</t>
  </si>
  <si>
    <t>Get response of tasks history of a shipper as a list</t>
  </si>
  <si>
    <t>[{taskid:value}]</t>
  </si>
  <si>
    <t>"Authorization Failed"</t>
  </si>
  <si>
    <t>"Can't get data from server"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</si>
</sst>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289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49" fontId="31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5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30" borderId="44" xfId="39" applyFont="1" applyFill="1" applyBorder="1" applyAlignment="1">
      <alignment wrapText="1" readingOrder="1"/>
    </xf>
    <xf numFmtId="0" fontId="35" fillId="30" borderId="45" xfId="39" applyFont="1" applyFill="1" applyBorder="1" applyAlignment="1">
      <alignment wrapText="1" readingOrder="1"/>
    </xf>
    <xf numFmtId="0" fontId="35" fillId="30" borderId="48" xfId="39" applyFont="1" applyFill="1" applyBorder="1" applyAlignment="1">
      <alignment horizontal="left" wrapText="1" readingOrder="1"/>
    </xf>
    <xf numFmtId="49" fontId="13" fillId="24" borderId="15" xfId="34" applyNumberFormat="1" applyFill="1" applyBorder="1"/>
    <xf numFmtId="14" fontId="24" fillId="0" borderId="16" xfId="0" applyNumberFormat="1" applyFont="1" applyBorder="1" applyAlignment="1">
      <alignment horizontal="center" vertical="top" wrapText="1"/>
    </xf>
    <xf numFmtId="49" fontId="57" fillId="0" borderId="15" xfId="0" applyNumberFormat="1" applyFont="1" applyBorder="1" applyAlignment="1">
      <alignment horizontal="center" vertical="top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left" wrapText="1" readingOrder="1"/>
    </xf>
    <xf numFmtId="0" fontId="35" fillId="30" borderId="66" xfId="39" applyFont="1" applyFill="1" applyBorder="1" applyAlignment="1">
      <alignment horizontal="left" wrapText="1" readingOrder="1"/>
    </xf>
    <xf numFmtId="0" fontId="35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5" fillId="29" borderId="33" xfId="41" applyFont="1" applyFill="1" applyBorder="1" applyAlignment="1">
      <alignment horizontal="left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35" fillId="30" borderId="81" xfId="41" applyFont="1" applyFill="1" applyBorder="1" applyAlignment="1">
      <alignment horizontal="center" vertical="center" readingOrder="1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5" fillId="30" borderId="10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52" xfId="41" applyFont="1" applyFill="1" applyBorder="1" applyAlignment="1">
      <alignment horizontal="left" readingOrder="1"/>
    </xf>
    <xf numFmtId="0" fontId="35" fillId="30" borderId="69" xfId="39" applyFont="1" applyFill="1" applyBorder="1" applyAlignment="1">
      <alignment horizontal="left" wrapText="1" readingOrder="1"/>
    </xf>
    <xf numFmtId="0" fontId="35" fillId="30" borderId="44" xfId="39" applyFont="1" applyFill="1" applyBorder="1" applyAlignment="1">
      <alignment horizontal="left" wrapText="1" readingOrder="1"/>
    </xf>
    <xf numFmtId="0" fontId="35" fillId="30" borderId="70" xfId="39" applyFont="1" applyFill="1" applyBorder="1" applyAlignment="1">
      <alignment horizontal="left" wrapText="1" readingOrder="1"/>
    </xf>
    <xf numFmtId="0" fontId="35" fillId="29" borderId="0" xfId="41" applyFont="1" applyFill="1" applyBorder="1" applyAlignment="1">
      <alignment horizontal="right" readingOrder="1"/>
    </xf>
    <xf numFmtId="0" fontId="36" fillId="24" borderId="82" xfId="42" applyFont="1" applyFill="1" applyBorder="1" applyAlignment="1">
      <alignment horizontal="center" vertical="center"/>
    </xf>
    <xf numFmtId="0" fontId="35" fillId="30" borderId="72" xfId="39" applyFont="1" applyFill="1" applyBorder="1" applyAlignment="1">
      <alignment horizontal="left" wrapText="1" readingOrder="1"/>
    </xf>
    <xf numFmtId="0" fontId="35" fillId="30" borderId="73" xfId="39" applyFont="1" applyFill="1" applyBorder="1" applyAlignment="1">
      <alignment horizontal="left" wrapText="1" readingOrder="1"/>
    </xf>
    <xf numFmtId="0" fontId="36" fillId="24" borderId="48" xfId="42" applyFont="1" applyFill="1" applyBorder="1" applyAlignment="1">
      <alignment horizontal="center" vertical="center" wrapText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72" xfId="42" applyFont="1" applyFill="1" applyBorder="1" applyAlignment="1">
      <alignment horizontal="center" vertical="center" wrapText="1"/>
    </xf>
    <xf numFmtId="49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3" xfId="40" applyFont="1" applyFill="1" applyBorder="1" applyAlignment="1">
      <alignment horizontal="left" wrapText="1"/>
    </xf>
    <xf numFmtId="0" fontId="35" fillId="30" borderId="64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0" fontId="36" fillId="29" borderId="29" xfId="41" applyFont="1" applyFill="1" applyBorder="1" applyAlignment="1">
      <alignment horizontal="right" vertical="top" readingOrder="1"/>
    </xf>
    <xf numFmtId="0" fontId="36" fillId="29" borderId="29" xfId="41" applyFont="1" applyFill="1" applyBorder="1" applyAlignment="1">
      <alignment horizontal="right"/>
    </xf>
    <xf numFmtId="0" fontId="35" fillId="33" borderId="30" xfId="41" applyFont="1" applyFill="1" applyBorder="1" applyAlignment="1">
      <alignment horizontal="left" vertical="top" readingOrder="1"/>
    </xf>
    <xf numFmtId="0" fontId="35" fillId="34" borderId="30" xfId="41" applyFont="1" applyFill="1" applyBorder="1" applyAlignment="1">
      <alignment horizontal="left" vertical="top" readingOrder="1"/>
    </xf>
    <xf numFmtId="0" fontId="35" fillId="0" borderId="30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right"/>
    </xf>
    <xf numFmtId="0" fontId="35" fillId="29" borderId="30" xfId="41" applyFont="1" applyFill="1" applyBorder="1" applyAlignment="1">
      <alignment horizontal="right"/>
    </xf>
    <xf numFmtId="0" fontId="35" fillId="29" borderId="31" xfId="41" applyFont="1" applyFill="1" applyBorder="1" applyAlignment="1">
      <alignment horizontal="right"/>
    </xf>
    <xf numFmtId="0" fontId="35" fillId="29" borderId="34" xfId="41" applyFont="1" applyFill="1" applyBorder="1" applyAlignment="1">
      <alignment horizontal="right"/>
    </xf>
    <xf numFmtId="0" fontId="35" fillId="29" borderId="35" xfId="41" applyFont="1" applyFill="1" applyBorder="1" applyAlignment="1">
      <alignment horizontal="right"/>
    </xf>
    <xf numFmtId="0" fontId="35" fillId="29" borderId="36" xfId="41" applyFont="1" applyFill="1" applyBorder="1" applyAlignment="1">
      <alignment horizontal="right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TestReport!$F$16:$H$16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TestReport!$C$16:$E$16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26</xdr:row>
      <xdr:rowOff>101600</xdr:rowOff>
    </xdr:from>
    <xdr:to>
      <xdr:col>9</xdr:col>
      <xdr:colOff>162560</xdr:colOff>
      <xdr:row>41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26</xdr:row>
      <xdr:rowOff>100330</xdr:rowOff>
    </xdr:from>
    <xdr:to>
      <xdr:col>3</xdr:col>
      <xdr:colOff>299085</xdr:colOff>
      <xdr:row>41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ColWidth="8.875" defaultRowHeight="14.25"/>
  <cols>
    <col min="1" max="1" width="119.375" style="63" customWidth="1"/>
    <col min="2" max="16384" width="8.875" style="63"/>
  </cols>
  <sheetData>
    <row r="1" spans="1:1" s="59" customFormat="1" ht="22.5">
      <c r="A1" s="58" t="s">
        <v>44</v>
      </c>
    </row>
    <row r="2" spans="1:1" s="59" customFormat="1" ht="22.5">
      <c r="A2" s="58"/>
    </row>
    <row r="3" spans="1:1" s="61" customFormat="1" ht="18">
      <c r="A3" s="60" t="s">
        <v>56</v>
      </c>
    </row>
    <row r="4" spans="1:1" ht="15" customHeight="1">
      <c r="A4" s="62" t="s">
        <v>43</v>
      </c>
    </row>
    <row r="5" spans="1:1" ht="15" customHeight="1">
      <c r="A5" s="62" t="s">
        <v>58</v>
      </c>
    </row>
    <row r="6" spans="1:1" ht="38.25">
      <c r="A6" s="64" t="s">
        <v>73</v>
      </c>
    </row>
    <row r="7" spans="1:1" ht="29.25" customHeight="1">
      <c r="A7" s="64" t="s">
        <v>76</v>
      </c>
    </row>
    <row r="8" spans="1:1" ht="30" customHeight="1">
      <c r="A8" s="65" t="s">
        <v>60</v>
      </c>
    </row>
    <row r="9" spans="1:1" s="67" customFormat="1" ht="16.5" customHeight="1">
      <c r="A9" s="66" t="s">
        <v>74</v>
      </c>
    </row>
    <row r="10" spans="1:1" ht="16.5" customHeight="1">
      <c r="A10" s="68"/>
    </row>
    <row r="11" spans="1:1" s="61" customFormat="1" ht="18">
      <c r="A11" s="60" t="s">
        <v>77</v>
      </c>
    </row>
    <row r="12" spans="1:1" s="70" customFormat="1" ht="15">
      <c r="A12" s="69" t="s">
        <v>78</v>
      </c>
    </row>
    <row r="13" spans="1:1" ht="25.5">
      <c r="A13" s="62" t="s">
        <v>61</v>
      </c>
    </row>
    <row r="14" spans="1:1">
      <c r="A14" s="62" t="s">
        <v>62</v>
      </c>
    </row>
    <row r="15" spans="1:1">
      <c r="A15" s="64" t="s">
        <v>63</v>
      </c>
    </row>
    <row r="16" spans="1:1">
      <c r="A16" s="68"/>
    </row>
    <row r="17" spans="1:4" s="70" customFormat="1" ht="15">
      <c r="A17" s="69" t="s">
        <v>45</v>
      </c>
    </row>
    <row r="18" spans="1:4">
      <c r="A18" s="62" t="s">
        <v>46</v>
      </c>
      <c r="B18" s="68"/>
    </row>
    <row r="19" spans="1:4">
      <c r="A19" s="69" t="s">
        <v>64</v>
      </c>
    </row>
    <row r="20" spans="1:4">
      <c r="A20" s="62" t="s">
        <v>47</v>
      </c>
      <c r="B20" s="68"/>
    </row>
    <row r="21" spans="1:4" ht="25.5">
      <c r="A21" s="64" t="s">
        <v>48</v>
      </c>
    </row>
    <row r="22" spans="1:4">
      <c r="A22" s="62" t="s">
        <v>49</v>
      </c>
      <c r="B22" s="71"/>
    </row>
    <row r="23" spans="1:4">
      <c r="A23" s="62" t="s">
        <v>79</v>
      </c>
      <c r="B23" s="68"/>
    </row>
    <row r="24" spans="1:4">
      <c r="A24" s="62" t="s">
        <v>80</v>
      </c>
      <c r="B24" s="68"/>
    </row>
    <row r="25" spans="1:4">
      <c r="A25" s="62" t="s">
        <v>81</v>
      </c>
      <c r="B25" s="68"/>
      <c r="C25" s="68" t="s">
        <v>30</v>
      </c>
      <c r="D25" s="68" t="s">
        <v>30</v>
      </c>
    </row>
    <row r="26" spans="1:4">
      <c r="A26" s="62" t="s">
        <v>31</v>
      </c>
    </row>
    <row r="27" spans="1:4">
      <c r="A27" s="62" t="s">
        <v>57</v>
      </c>
      <c r="B27" s="68"/>
    </row>
    <row r="28" spans="1:4">
      <c r="A28" s="62" t="s">
        <v>82</v>
      </c>
    </row>
    <row r="29" spans="1:4">
      <c r="A29" s="62" t="s">
        <v>83</v>
      </c>
    </row>
    <row r="30" spans="1:4">
      <c r="A30" s="62" t="s">
        <v>84</v>
      </c>
      <c r="B30" s="68"/>
      <c r="C30" s="68" t="s">
        <v>30</v>
      </c>
    </row>
    <row r="31" spans="1:4">
      <c r="A31" s="69" t="s">
        <v>65</v>
      </c>
    </row>
    <row r="32" spans="1:4" ht="30" customHeight="1">
      <c r="A32" s="64" t="s">
        <v>50</v>
      </c>
    </row>
    <row r="33" spans="1:2">
      <c r="A33" s="62" t="s">
        <v>32</v>
      </c>
    </row>
    <row r="34" spans="1:2">
      <c r="A34" s="62" t="s">
        <v>51</v>
      </c>
    </row>
    <row r="35" spans="1:2">
      <c r="A35" s="62" t="s">
        <v>52</v>
      </c>
      <c r="B35" s="68"/>
    </row>
    <row r="36" spans="1:2">
      <c r="A36" s="62" t="s">
        <v>53</v>
      </c>
      <c r="B36" s="68"/>
    </row>
    <row r="37" spans="1:2">
      <c r="A37" s="69" t="s">
        <v>66</v>
      </c>
    </row>
    <row r="38" spans="1:2">
      <c r="A38" s="62" t="s">
        <v>54</v>
      </c>
    </row>
    <row r="39" spans="1:2" ht="38.25">
      <c r="A39" s="65" t="s">
        <v>59</v>
      </c>
      <c r="B39" s="68"/>
    </row>
    <row r="40" spans="1:2">
      <c r="A40" s="65"/>
      <c r="B40" s="68"/>
    </row>
    <row r="41" spans="1:2" s="70" customFormat="1" ht="15">
      <c r="A41" s="69" t="s">
        <v>85</v>
      </c>
    </row>
    <row r="42" spans="1:2">
      <c r="A42" s="62" t="s">
        <v>67</v>
      </c>
    </row>
    <row r="43" spans="1:2">
      <c r="A43" s="62" t="s">
        <v>68</v>
      </c>
    </row>
    <row r="44" spans="1:2">
      <c r="A44" s="62" t="s">
        <v>69</v>
      </c>
    </row>
    <row r="45" spans="1:2">
      <c r="A45" s="62" t="s">
        <v>70</v>
      </c>
    </row>
    <row r="46" spans="1:2">
      <c r="A46" s="62" t="s">
        <v>71</v>
      </c>
    </row>
    <row r="47" spans="1:2">
      <c r="A47" s="62" t="s">
        <v>72</v>
      </c>
    </row>
    <row r="48" spans="1:2">
      <c r="A48" s="68" t="s">
        <v>33</v>
      </c>
    </row>
    <row r="49" spans="1:1">
      <c r="A49" s="68"/>
    </row>
  </sheetData>
  <phoneticPr fontId="40"/>
  <pageMargins left="0.75" right="0.75" top="0.7" bottom="0.6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topLeftCell="A16" workbookViewId="0">
      <selection activeCell="F4" sqref="F4"/>
    </sheetView>
  </sheetViews>
  <sheetFormatPr defaultColWidth="8.875" defaultRowHeight="12.75"/>
  <cols>
    <col min="1" max="1" width="21.375" style="159" customWidth="1"/>
    <col min="2" max="2" width="10" style="149" customWidth="1"/>
    <col min="3" max="3" width="14.375" style="149" customWidth="1"/>
    <col min="4" max="4" width="8" style="149" customWidth="1"/>
    <col min="5" max="5" width="38" style="149" customWidth="1"/>
    <col min="6" max="6" width="48.125" style="149" customWidth="1"/>
    <col min="7" max="16384" width="8.875" style="149"/>
  </cols>
  <sheetData>
    <row r="2" spans="1:6" s="146" customFormat="1" ht="75.75" customHeight="1">
      <c r="A2" s="145"/>
      <c r="B2" s="206" t="s">
        <v>99</v>
      </c>
      <c r="C2" s="206"/>
      <c r="D2" s="206"/>
      <c r="E2" s="206"/>
      <c r="F2" s="206"/>
    </row>
    <row r="3" spans="1:6">
      <c r="A3" s="147"/>
      <c r="B3" s="148"/>
      <c r="E3" s="150"/>
    </row>
    <row r="4" spans="1:6" ht="14.25" customHeight="1">
      <c r="A4" s="166" t="s">
        <v>88</v>
      </c>
      <c r="B4" s="207" t="s">
        <v>149</v>
      </c>
      <c r="C4" s="207"/>
      <c r="D4" s="207"/>
      <c r="E4" s="166" t="s">
        <v>87</v>
      </c>
      <c r="F4" s="181" t="s">
        <v>152</v>
      </c>
    </row>
    <row r="5" spans="1:6" ht="14.25" customHeight="1">
      <c r="A5" s="166" t="s">
        <v>89</v>
      </c>
      <c r="B5" s="207" t="s">
        <v>150</v>
      </c>
      <c r="C5" s="207"/>
      <c r="D5" s="207"/>
      <c r="E5" s="166" t="s">
        <v>90</v>
      </c>
      <c r="F5" s="181"/>
    </row>
    <row r="6" spans="1:6" ht="15.75" customHeight="1">
      <c r="A6" s="208" t="s">
        <v>91</v>
      </c>
      <c r="B6" s="209" t="s">
        <v>151</v>
      </c>
      <c r="C6" s="209"/>
      <c r="D6" s="209"/>
      <c r="E6" s="166" t="s">
        <v>92</v>
      </c>
      <c r="F6" s="192" t="s">
        <v>153</v>
      </c>
    </row>
    <row r="7" spans="1:6" ht="13.5" customHeight="1">
      <c r="A7" s="208"/>
      <c r="B7" s="209"/>
      <c r="C7" s="209"/>
      <c r="D7" s="209"/>
      <c r="E7" s="166" t="s">
        <v>93</v>
      </c>
      <c r="F7" s="182" t="s">
        <v>122</v>
      </c>
    </row>
    <row r="8" spans="1:6">
      <c r="A8" s="151"/>
      <c r="B8" s="152"/>
      <c r="C8" s="153"/>
      <c r="D8" s="153"/>
      <c r="E8" s="154"/>
      <c r="F8" s="155"/>
    </row>
    <row r="9" spans="1:6">
      <c r="A9" s="149"/>
      <c r="B9" s="156"/>
      <c r="C9" s="156"/>
      <c r="D9" s="156"/>
      <c r="E9" s="156"/>
    </row>
    <row r="10" spans="1:6">
      <c r="A10" s="167" t="s">
        <v>94</v>
      </c>
      <c r="B10" s="168"/>
      <c r="C10" s="168"/>
      <c r="D10" s="168"/>
      <c r="E10" s="168"/>
      <c r="F10" s="168"/>
    </row>
    <row r="11" spans="1:6" s="157" customFormat="1">
      <c r="A11" s="169" t="s">
        <v>95</v>
      </c>
      <c r="B11" s="170" t="s">
        <v>93</v>
      </c>
      <c r="C11" s="170" t="s">
        <v>96</v>
      </c>
      <c r="D11" s="170" t="s">
        <v>0</v>
      </c>
      <c r="E11" s="170" t="s">
        <v>97</v>
      </c>
      <c r="F11" s="171" t="s">
        <v>98</v>
      </c>
    </row>
    <row r="12" spans="1:6" s="158" customFormat="1" ht="26.25" customHeight="1">
      <c r="A12" s="202" t="s">
        <v>153</v>
      </c>
      <c r="B12" s="203" t="s">
        <v>123</v>
      </c>
      <c r="C12" s="184" t="s">
        <v>151</v>
      </c>
      <c r="D12" s="184" t="s">
        <v>124</v>
      </c>
      <c r="E12" s="193" t="s">
        <v>155</v>
      </c>
      <c r="F12" s="191"/>
    </row>
    <row r="13" spans="1:6" s="158" customFormat="1" ht="21.75" customHeight="1">
      <c r="A13" s="185"/>
      <c r="B13" s="183"/>
      <c r="C13" s="184"/>
      <c r="D13" s="184"/>
      <c r="E13" s="184"/>
      <c r="F13" s="186"/>
    </row>
    <row r="14" spans="1:6" s="158" customFormat="1" ht="19.5" customHeight="1">
      <c r="A14" s="185"/>
      <c r="B14" s="183"/>
      <c r="C14" s="184"/>
      <c r="D14" s="184"/>
      <c r="E14" s="184"/>
      <c r="F14" s="186"/>
    </row>
    <row r="15" spans="1:6" s="158" customFormat="1" ht="21.75" customHeight="1">
      <c r="A15" s="185"/>
      <c r="B15" s="183"/>
      <c r="C15" s="184"/>
      <c r="D15" s="184"/>
      <c r="E15" s="184"/>
      <c r="F15" s="186"/>
    </row>
    <row r="16" spans="1:6" s="158" customFormat="1" ht="19.5" customHeight="1">
      <c r="A16" s="185"/>
      <c r="B16" s="183"/>
      <c r="C16" s="184"/>
      <c r="D16" s="184"/>
      <c r="E16" s="184"/>
      <c r="F16" s="186"/>
    </row>
    <row r="17" spans="1:6" s="158" customFormat="1" ht="21.75" customHeight="1">
      <c r="A17" s="185"/>
      <c r="B17" s="183"/>
      <c r="C17" s="184"/>
      <c r="D17" s="184"/>
      <c r="E17" s="184"/>
      <c r="F17" s="186"/>
    </row>
    <row r="18" spans="1:6" s="158" customFormat="1" ht="19.5" customHeight="1">
      <c r="A18" s="187"/>
      <c r="B18" s="188"/>
      <c r="C18" s="189"/>
      <c r="D18" s="189"/>
      <c r="E18" s="189"/>
      <c r="F18" s="190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F11" sqref="F11"/>
    </sheetView>
  </sheetViews>
  <sheetFormatPr defaultColWidth="8.875" defaultRowHeight="12.75"/>
  <cols>
    <col min="1" max="1" width="7.125" style="35" customWidth="1"/>
    <col min="2" max="2" width="14.625" style="35" customWidth="1"/>
    <col min="3" max="3" width="19" style="35" customWidth="1"/>
    <col min="4" max="4" width="23.625" style="3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72" t="s">
        <v>100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11" t="s">
        <v>101</v>
      </c>
      <c r="B4" s="211"/>
      <c r="C4" s="211"/>
      <c r="D4" s="211"/>
      <c r="E4" s="212" t="str">
        <f>Cover!B4</f>
        <v>KarryWell</v>
      </c>
      <c r="F4" s="213"/>
      <c r="G4" s="213"/>
      <c r="H4" s="214"/>
    </row>
    <row r="5" spans="1:8" ht="14.25" customHeight="1">
      <c r="A5" s="211" t="s">
        <v>86</v>
      </c>
      <c r="B5" s="211"/>
      <c r="C5" s="211"/>
      <c r="D5" s="211"/>
      <c r="E5" s="212" t="str">
        <f>Cover!B5</f>
        <v>3S</v>
      </c>
      <c r="F5" s="213"/>
      <c r="G5" s="213"/>
      <c r="H5" s="214"/>
    </row>
    <row r="6" spans="1:8" ht="14.25" customHeight="1">
      <c r="A6" s="218" t="s">
        <v>102</v>
      </c>
      <c r="B6" s="219"/>
      <c r="C6" s="219"/>
      <c r="D6" s="220"/>
      <c r="E6" s="195">
        <v>100</v>
      </c>
      <c r="F6" s="196"/>
      <c r="G6" s="196"/>
      <c r="H6" s="197"/>
    </row>
    <row r="7" spans="1:8" s="8" customFormat="1" ht="12.75" customHeight="1">
      <c r="A7" s="210" t="s">
        <v>103</v>
      </c>
      <c r="B7" s="210"/>
      <c r="C7" s="210"/>
      <c r="D7" s="210"/>
      <c r="E7" s="215" t="s">
        <v>135</v>
      </c>
      <c r="F7" s="216"/>
      <c r="G7" s="216"/>
      <c r="H7" s="217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</v>
      </c>
      <c r="B10" s="17" t="s">
        <v>105</v>
      </c>
      <c r="C10" s="18" t="s">
        <v>156</v>
      </c>
      <c r="D10" s="19" t="s">
        <v>140</v>
      </c>
      <c r="E10" s="20" t="s">
        <v>109</v>
      </c>
      <c r="F10" s="19" t="s">
        <v>106</v>
      </c>
      <c r="G10" s="21" t="s">
        <v>107</v>
      </c>
      <c r="H10" s="22" t="s">
        <v>108</v>
      </c>
    </row>
    <row r="11" spans="1:8">
      <c r="A11" s="54">
        <v>1</v>
      </c>
      <c r="B11" s="24"/>
      <c r="C11" s="24" t="s">
        <v>160</v>
      </c>
      <c r="D11" s="194" t="s">
        <v>161</v>
      </c>
      <c r="E11" s="26" t="s">
        <v>162</v>
      </c>
      <c r="F11" s="27" t="s">
        <v>55</v>
      </c>
      <c r="G11" s="27"/>
      <c r="H11" s="28"/>
    </row>
    <row r="12" spans="1:8">
      <c r="A12" s="54">
        <v>2</v>
      </c>
      <c r="B12" s="24"/>
      <c r="C12" s="24"/>
      <c r="D12" s="25"/>
      <c r="E12" s="26"/>
      <c r="F12" s="27" t="s">
        <v>2</v>
      </c>
      <c r="G12" s="27"/>
      <c r="H12" s="28"/>
    </row>
    <row r="13" spans="1:8">
      <c r="A13" s="54">
        <v>3</v>
      </c>
      <c r="B13" s="24"/>
      <c r="C13" s="24"/>
      <c r="D13" s="25"/>
      <c r="E13" s="26"/>
      <c r="F13" s="27" t="s">
        <v>42</v>
      </c>
      <c r="G13" s="27"/>
      <c r="H13" s="28"/>
    </row>
    <row r="14" spans="1:8">
      <c r="A14" s="54">
        <v>4</v>
      </c>
      <c r="B14" s="24"/>
      <c r="C14" s="24"/>
      <c r="D14" s="25"/>
      <c r="E14" s="26"/>
      <c r="F14" s="27"/>
      <c r="G14" s="27"/>
      <c r="H14" s="28"/>
    </row>
    <row r="15" spans="1:8">
      <c r="A15" s="54">
        <v>5</v>
      </c>
      <c r="B15" s="24"/>
      <c r="C15" s="24"/>
      <c r="D15" s="25"/>
      <c r="E15" s="26"/>
      <c r="F15" s="27"/>
      <c r="G15" s="27"/>
      <c r="H15" s="28"/>
    </row>
    <row r="16" spans="1:8">
      <c r="A16" s="54">
        <v>6</v>
      </c>
      <c r="B16" s="24"/>
      <c r="C16" s="24"/>
      <c r="D16" s="25"/>
      <c r="E16" s="26"/>
      <c r="F16" s="29"/>
      <c r="G16" s="29"/>
      <c r="H16" s="28"/>
    </row>
    <row r="17" spans="1:8">
      <c r="A17" s="54">
        <v>7</v>
      </c>
      <c r="B17" s="24"/>
      <c r="C17" s="24"/>
      <c r="D17" s="25"/>
      <c r="E17" s="26"/>
      <c r="F17" s="29"/>
      <c r="G17" s="29"/>
      <c r="H17" s="28"/>
    </row>
    <row r="18" spans="1:8">
      <c r="A18" s="54">
        <v>8</v>
      </c>
      <c r="B18" s="24"/>
      <c r="C18" s="24"/>
      <c r="D18" s="25"/>
      <c r="E18" s="26"/>
      <c r="F18" s="29"/>
      <c r="H18" s="28"/>
    </row>
    <row r="19" spans="1:8">
      <c r="A19" s="54">
        <v>9</v>
      </c>
      <c r="B19" s="24"/>
      <c r="C19" s="24"/>
      <c r="D19" s="25"/>
      <c r="E19" s="26"/>
      <c r="F19" s="29"/>
      <c r="G19" s="29"/>
      <c r="H19" s="28"/>
    </row>
    <row r="20" spans="1:8">
      <c r="A20" s="54">
        <v>10</v>
      </c>
      <c r="B20" s="24"/>
      <c r="C20" s="24"/>
      <c r="D20" s="25"/>
      <c r="E20" s="26"/>
      <c r="F20" s="29"/>
      <c r="G20" s="29"/>
      <c r="H20" s="28"/>
    </row>
    <row r="21" spans="1:8">
      <c r="A21" s="54">
        <v>11</v>
      </c>
      <c r="B21" s="24"/>
      <c r="C21" s="24"/>
      <c r="D21" s="25"/>
      <c r="E21" s="26"/>
      <c r="F21" s="29"/>
      <c r="H21" s="28"/>
    </row>
    <row r="22" spans="1:8">
      <c r="A22" s="54">
        <v>12</v>
      </c>
      <c r="B22" s="24"/>
      <c r="C22" s="24"/>
      <c r="D22" s="25"/>
      <c r="E22" s="26"/>
      <c r="F22" s="29"/>
      <c r="H22" s="28"/>
    </row>
    <row r="23" spans="1:8">
      <c r="A23" s="55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12" location="Function2!A1" display="Function2"/>
    <hyperlink ref="F13" location="Function3!A1" display="Function3"/>
  </hyperlinks>
  <pageMargins left="0.65" right="0.65" top="0.75" bottom="0.75" header="0.5" footer="0.5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zoomScale="125" zoomScaleNormal="125" zoomScalePageLayoutView="125" workbookViewId="0">
      <selection activeCell="B7" sqref="B7:I7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22" t="s">
        <v>110</v>
      </c>
      <c r="B2" s="222"/>
      <c r="C2" s="222"/>
      <c r="D2" s="222"/>
      <c r="E2" s="222"/>
      <c r="F2" s="222"/>
      <c r="G2" s="222"/>
      <c r="H2" s="222"/>
      <c r="I2" s="222"/>
    </row>
    <row r="3" spans="1:14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14" ht="13.5" customHeight="1">
      <c r="A4" s="173" t="s">
        <v>88</v>
      </c>
      <c r="B4" s="223" t="str">
        <f>Cover!B4</f>
        <v>KarryWell</v>
      </c>
      <c r="C4" s="223"/>
      <c r="D4" s="224" t="s">
        <v>87</v>
      </c>
      <c r="E4" s="224"/>
      <c r="F4" s="225"/>
      <c r="G4" s="226"/>
      <c r="H4" s="226"/>
      <c r="I4" s="227"/>
    </row>
    <row r="5" spans="1:14" ht="13.5" customHeight="1">
      <c r="A5" s="173" t="s">
        <v>89</v>
      </c>
      <c r="B5" s="223" t="str">
        <f>Cover!B5</f>
        <v>3S</v>
      </c>
      <c r="C5" s="223"/>
      <c r="D5" s="224" t="s">
        <v>90</v>
      </c>
      <c r="E5" s="224"/>
      <c r="F5" s="225"/>
      <c r="G5" s="226"/>
      <c r="H5" s="226"/>
      <c r="I5" s="227"/>
    </row>
    <row r="6" spans="1:14" ht="12.75" customHeight="1">
      <c r="A6" s="174" t="s">
        <v>91</v>
      </c>
      <c r="B6" s="223" t="str">
        <f>B5&amp;"_"&amp;"Test Report"&amp;"_"&amp;"v1.0"</f>
        <v>3S_Test Report_v1.0</v>
      </c>
      <c r="C6" s="223"/>
      <c r="D6" s="224" t="s">
        <v>92</v>
      </c>
      <c r="E6" s="224"/>
      <c r="F6" s="228">
        <v>42337</v>
      </c>
      <c r="G6" s="229"/>
      <c r="H6" s="229"/>
      <c r="I6" s="230"/>
    </row>
    <row r="7" spans="1:14" ht="15.75" customHeight="1">
      <c r="A7" s="174" t="s">
        <v>111</v>
      </c>
      <c r="B7" s="221" t="s">
        <v>3</v>
      </c>
      <c r="C7" s="221"/>
      <c r="D7" s="221"/>
      <c r="E7" s="221"/>
      <c r="F7" s="221"/>
      <c r="G7" s="221"/>
      <c r="H7" s="221"/>
      <c r="I7" s="221"/>
    </row>
    <row r="8" spans="1:14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14">
      <c r="A9" s="39"/>
      <c r="B9" s="40"/>
      <c r="C9" s="37"/>
      <c r="D9" s="37"/>
      <c r="E9" s="37"/>
      <c r="F9" s="37"/>
      <c r="G9" s="37"/>
      <c r="H9" s="37"/>
      <c r="I9" s="38"/>
    </row>
    <row r="10" spans="1:14">
      <c r="A10" s="41"/>
      <c r="B10" s="41"/>
      <c r="C10" s="41"/>
      <c r="D10" s="41"/>
      <c r="E10" s="41"/>
      <c r="F10" s="41"/>
      <c r="G10" s="41"/>
      <c r="H10" s="41"/>
      <c r="I10" s="41"/>
    </row>
    <row r="11" spans="1:14" ht="14.25" customHeight="1">
      <c r="A11" s="42" t="s">
        <v>1</v>
      </c>
      <c r="B11" s="43" t="s">
        <v>75</v>
      </c>
      <c r="C11" s="175" t="s">
        <v>112</v>
      </c>
      <c r="D11" s="176" t="s">
        <v>113</v>
      </c>
      <c r="E11" s="176" t="s">
        <v>114</v>
      </c>
      <c r="F11" s="44" t="s">
        <v>21</v>
      </c>
      <c r="G11" s="44" t="s">
        <v>23</v>
      </c>
      <c r="H11" s="44" t="s">
        <v>22</v>
      </c>
      <c r="I11" s="177" t="s">
        <v>115</v>
      </c>
    </row>
    <row r="12" spans="1:14">
      <c r="A12" s="45">
        <v>1</v>
      </c>
      <c r="B12" s="57" t="s">
        <v>55</v>
      </c>
      <c r="C12" s="46">
        <f>Function1!A7</f>
        <v>0</v>
      </c>
      <c r="D12" s="46">
        <f>Function1!C7</f>
        <v>0</v>
      </c>
      <c r="E12" s="46">
        <f>Function1!F7</f>
        <v>16</v>
      </c>
      <c r="F12" s="47">
        <f>Function1!L7</f>
        <v>4</v>
      </c>
      <c r="G12" s="46">
        <f>Function1!M7</f>
        <v>8</v>
      </c>
      <c r="H12" s="46">
        <f>Function1!N7</f>
        <v>4</v>
      </c>
      <c r="I12" s="46">
        <f>Function1!O7</f>
        <v>16</v>
      </c>
    </row>
    <row r="13" spans="1:14">
      <c r="A13" s="45">
        <v>2</v>
      </c>
      <c r="B13" s="57" t="s">
        <v>2</v>
      </c>
      <c r="C13" s="46">
        <f>Function2!$A$7</f>
        <v>0</v>
      </c>
      <c r="D13" s="46">
        <f>Function2!$C$7</f>
        <v>0</v>
      </c>
      <c r="E13" s="46">
        <f>Function2!$F$7</f>
        <v>15</v>
      </c>
      <c r="F13" s="47">
        <f>Function2!$L$7</f>
        <v>0</v>
      </c>
      <c r="G13" s="46">
        <f>Function2!$M$7</f>
        <v>0</v>
      </c>
      <c r="H13" s="46">
        <f>Function2!$N$7</f>
        <v>0</v>
      </c>
      <c r="I13" s="46">
        <f>Function2!$O$7</f>
        <v>15</v>
      </c>
      <c r="K13" s="1">
        <f>Function2!$O$7</f>
        <v>15</v>
      </c>
      <c r="L13" s="1">
        <f>Function2!$O$7</f>
        <v>15</v>
      </c>
      <c r="M13" s="1">
        <f>Function2!$O$7</f>
        <v>15</v>
      </c>
      <c r="N13" s="1">
        <f>Function2!$O$7</f>
        <v>15</v>
      </c>
    </row>
    <row r="14" spans="1:14" ht="14.25">
      <c r="A14" s="45">
        <v>3</v>
      </c>
      <c r="B14" s="201" t="s">
        <v>42</v>
      </c>
      <c r="C14" s="46"/>
      <c r="D14" s="46"/>
      <c r="E14" s="46"/>
      <c r="F14" s="47"/>
      <c r="G14" s="46"/>
      <c r="H14" s="46"/>
      <c r="I14" s="46"/>
    </row>
    <row r="15" spans="1:14" ht="14.25">
      <c r="A15" s="45"/>
      <c r="B15" s="56"/>
      <c r="C15" s="46"/>
      <c r="D15" s="46"/>
      <c r="E15" s="46"/>
      <c r="F15" s="47"/>
      <c r="G15" s="46"/>
      <c r="H15" s="46"/>
      <c r="I15" s="46"/>
    </row>
    <row r="16" spans="1:14" ht="14.25">
      <c r="A16" s="45"/>
      <c r="B16" s="56"/>
      <c r="C16" s="46"/>
      <c r="D16" s="46"/>
      <c r="E16" s="46"/>
      <c r="F16" s="47"/>
      <c r="G16" s="46"/>
      <c r="H16" s="46"/>
      <c r="I16" s="46"/>
    </row>
    <row r="17" spans="1:9">
      <c r="A17" s="48"/>
      <c r="B17" s="180" t="s">
        <v>116</v>
      </c>
      <c r="C17" s="49">
        <f t="shared" ref="C17:I17" si="0">SUM(C10:C16)</f>
        <v>0</v>
      </c>
      <c r="D17" s="49">
        <f t="shared" si="0"/>
        <v>0</v>
      </c>
      <c r="E17" s="49">
        <f t="shared" si="0"/>
        <v>31</v>
      </c>
      <c r="F17" s="49">
        <f t="shared" si="0"/>
        <v>4</v>
      </c>
      <c r="G17" s="49">
        <f t="shared" si="0"/>
        <v>8</v>
      </c>
      <c r="H17" s="49">
        <f t="shared" si="0"/>
        <v>4</v>
      </c>
      <c r="I17" s="49">
        <f t="shared" si="0"/>
        <v>31</v>
      </c>
    </row>
    <row r="18" spans="1:9">
      <c r="A18" s="50"/>
      <c r="B18" s="41"/>
      <c r="C18" s="51"/>
      <c r="D18" s="52"/>
      <c r="E18" s="52"/>
      <c r="F18" s="52"/>
      <c r="G18" s="52"/>
      <c r="H18" s="52"/>
      <c r="I18" s="52"/>
    </row>
    <row r="19" spans="1:9" ht="15">
      <c r="A19" s="41"/>
      <c r="B19" s="178" t="s">
        <v>117</v>
      </c>
      <c r="C19" s="41"/>
      <c r="D19" s="179">
        <f>(C17+D17)*100/(I17)</f>
        <v>0</v>
      </c>
      <c r="E19" s="41" t="s">
        <v>4</v>
      </c>
      <c r="F19" s="41"/>
      <c r="G19" s="41"/>
      <c r="H19" s="41"/>
      <c r="I19" s="53"/>
    </row>
    <row r="20" spans="1:9" ht="15">
      <c r="A20" s="41"/>
      <c r="B20" s="178" t="s">
        <v>118</v>
      </c>
      <c r="C20" s="41"/>
      <c r="D20" s="179">
        <f>C17*100/(I17)</f>
        <v>0</v>
      </c>
      <c r="E20" s="41" t="s">
        <v>4</v>
      </c>
      <c r="F20" s="41"/>
      <c r="G20" s="41"/>
      <c r="H20" s="41"/>
      <c r="I20" s="53"/>
    </row>
    <row r="21" spans="1:9" ht="15">
      <c r="B21" s="178" t="s">
        <v>119</v>
      </c>
      <c r="C21" s="41"/>
      <c r="D21" s="179">
        <f>F17*100/I17</f>
        <v>12.903225806451612</v>
      </c>
      <c r="E21" s="41" t="s">
        <v>4</v>
      </c>
    </row>
    <row r="22" spans="1:9" ht="15">
      <c r="B22" s="178" t="s">
        <v>121</v>
      </c>
      <c r="D22" s="179">
        <f>G17*100/I17</f>
        <v>25.806451612903224</v>
      </c>
      <c r="E22" s="41" t="s">
        <v>4</v>
      </c>
    </row>
    <row r="23" spans="1:9" ht="15">
      <c r="B23" s="178" t="s">
        <v>120</v>
      </c>
      <c r="D23" s="179">
        <f>H17*100/I17</f>
        <v>12.903225806451612</v>
      </c>
      <c r="E23" s="41" t="s">
        <v>4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3" location="Function2!A1" display="Function2"/>
    <hyperlink ref="B14" location="Function3!A1" display="Function3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"/>
  <sheetViews>
    <sheetView tabSelected="1" topLeftCell="A7" zoomScale="150" zoomScaleNormal="150" zoomScalePageLayoutView="150" workbookViewId="0">
      <selection activeCell="B39" sqref="B39:D39"/>
    </sheetView>
  </sheetViews>
  <sheetFormatPr defaultColWidth="8.875" defaultRowHeight="13.5" customHeight="1"/>
  <cols>
    <col min="1" max="1" width="8.125" style="74" customWidth="1"/>
    <col min="2" max="2" width="8.75" style="82" customWidth="1"/>
    <col min="3" max="3" width="11.625" style="74" customWidth="1"/>
    <col min="4" max="4" width="11.375" style="75" customWidth="1"/>
    <col min="5" max="5" width="0.125" style="74" customWidth="1"/>
    <col min="6" max="7" width="2.875" style="74" bestFit="1" customWidth="1"/>
    <col min="8" max="8" width="2.875" style="74" customWidth="1"/>
    <col min="9" max="10" width="2.875" style="74" bestFit="1" customWidth="1"/>
    <col min="11" max="20" width="2.875" style="74" customWidth="1"/>
    <col min="21" max="21" width="2.875" style="74" bestFit="1" customWidth="1"/>
    <col min="22" max="22" width="2.875" style="74" customWidth="1"/>
    <col min="23" max="16384" width="8.875" style="74"/>
  </cols>
  <sheetData>
    <row r="1" spans="1:24" ht="13.5" customHeight="1" thickBot="1">
      <c r="A1" s="72"/>
      <c r="B1" s="73"/>
    </row>
    <row r="2" spans="1:24" ht="13.5" customHeight="1">
      <c r="A2" s="231" t="s">
        <v>125</v>
      </c>
      <c r="B2" s="232"/>
      <c r="C2" s="233" t="str">
        <f>TestCaseList!E11</f>
        <v>SP001</v>
      </c>
      <c r="D2" s="234"/>
      <c r="E2" s="235"/>
      <c r="F2" s="236" t="s">
        <v>104</v>
      </c>
      <c r="G2" s="236"/>
      <c r="H2" s="236"/>
      <c r="I2" s="236"/>
      <c r="J2" s="236"/>
      <c r="K2" s="236"/>
      <c r="L2" s="261" t="str">
        <f>TestCaseList!$D$11</f>
        <v>getHistory(req,res,next)</v>
      </c>
      <c r="M2" s="262"/>
      <c r="N2" s="262"/>
      <c r="O2" s="262"/>
      <c r="P2" s="262"/>
      <c r="Q2" s="262"/>
      <c r="R2" s="262"/>
      <c r="S2" s="262"/>
      <c r="T2" s="262"/>
      <c r="U2" s="263"/>
      <c r="W2" s="76"/>
    </row>
    <row r="3" spans="1:24" ht="13.5" customHeight="1">
      <c r="A3" s="243" t="s">
        <v>126</v>
      </c>
      <c r="B3" s="244"/>
      <c r="C3" s="250"/>
      <c r="D3" s="251"/>
      <c r="E3" s="252"/>
      <c r="F3" s="265" t="s">
        <v>130</v>
      </c>
      <c r="G3" s="265"/>
      <c r="H3" s="265"/>
      <c r="I3" s="265"/>
      <c r="J3" s="265"/>
      <c r="K3" s="265"/>
      <c r="L3" s="251"/>
      <c r="M3" s="251"/>
      <c r="N3" s="251"/>
      <c r="O3" s="198"/>
      <c r="P3" s="198"/>
      <c r="Q3" s="198"/>
      <c r="R3" s="198"/>
      <c r="S3" s="198"/>
      <c r="T3" s="198"/>
      <c r="U3" s="199"/>
    </row>
    <row r="4" spans="1:24" ht="13.5" customHeight="1">
      <c r="A4" s="243" t="s">
        <v>127</v>
      </c>
      <c r="B4" s="244"/>
      <c r="C4" s="245">
        <v>50</v>
      </c>
      <c r="D4" s="246"/>
      <c r="E4" s="200"/>
      <c r="F4" s="265" t="s">
        <v>131</v>
      </c>
      <c r="G4" s="265"/>
      <c r="H4" s="265"/>
      <c r="I4" s="265"/>
      <c r="J4" s="265"/>
      <c r="K4" s="265"/>
      <c r="L4" s="266">
        <f xml:space="preserve"> IF(TestCaseList!E6&lt;&gt;"N/A",SUM(C4*TestCaseList!E6/1000,- O7),"N/A")</f>
        <v>-11</v>
      </c>
      <c r="M4" s="246"/>
      <c r="N4" s="246"/>
      <c r="O4" s="246"/>
      <c r="P4" s="246"/>
      <c r="Q4" s="246"/>
      <c r="R4" s="246"/>
      <c r="S4" s="246"/>
      <c r="T4" s="246"/>
      <c r="U4" s="267"/>
      <c r="W4" s="76"/>
    </row>
    <row r="5" spans="1:24" ht="13.5" customHeight="1">
      <c r="A5" s="243" t="s">
        <v>128</v>
      </c>
      <c r="B5" s="244"/>
      <c r="C5" s="255" t="s">
        <v>176</v>
      </c>
      <c r="D5" s="255"/>
      <c r="E5" s="255"/>
      <c r="F5" s="256"/>
      <c r="G5" s="256"/>
      <c r="H5" s="256"/>
      <c r="I5" s="256"/>
      <c r="J5" s="256"/>
      <c r="K5" s="256"/>
      <c r="L5" s="255"/>
      <c r="M5" s="255"/>
      <c r="N5" s="255"/>
      <c r="O5" s="255"/>
      <c r="P5" s="255"/>
      <c r="Q5" s="255"/>
      <c r="R5" s="255"/>
      <c r="S5" s="255"/>
      <c r="T5" s="255"/>
      <c r="U5" s="255"/>
    </row>
    <row r="6" spans="1:24" ht="13.5" customHeight="1">
      <c r="A6" s="254" t="s">
        <v>132</v>
      </c>
      <c r="B6" s="254"/>
      <c r="C6" s="264" t="s">
        <v>133</v>
      </c>
      <c r="D6" s="264"/>
      <c r="E6" s="264"/>
      <c r="F6" s="264" t="s">
        <v>114</v>
      </c>
      <c r="G6" s="264"/>
      <c r="H6" s="264"/>
      <c r="I6" s="264"/>
      <c r="J6" s="264"/>
      <c r="K6" s="264"/>
      <c r="L6" s="257" t="s">
        <v>35</v>
      </c>
      <c r="M6" s="257"/>
      <c r="N6" s="257"/>
      <c r="O6" s="260" t="s">
        <v>134</v>
      </c>
      <c r="P6" s="260"/>
      <c r="Q6" s="260"/>
      <c r="R6" s="260"/>
      <c r="S6" s="260"/>
      <c r="T6" s="260"/>
      <c r="U6" s="260"/>
      <c r="W6" s="76"/>
    </row>
    <row r="7" spans="1:24" ht="13.5" customHeight="1" thickBot="1">
      <c r="A7" s="242">
        <f>COUNTIF(F42:HR42,"P")</f>
        <v>0</v>
      </c>
      <c r="B7" s="241"/>
      <c r="C7" s="238">
        <f>COUNTIF(F42:HR42,"F")</f>
        <v>0</v>
      </c>
      <c r="D7" s="239"/>
      <c r="E7" s="241"/>
      <c r="F7" s="238">
        <f>SUM(O7,- A7,- C7)</f>
        <v>16</v>
      </c>
      <c r="G7" s="239"/>
      <c r="H7" s="239"/>
      <c r="I7" s="239"/>
      <c r="J7" s="239"/>
      <c r="K7" s="240"/>
      <c r="L7" s="80">
        <f>COUNTIF(E41:HR41,"N")</f>
        <v>4</v>
      </c>
      <c r="M7" s="80">
        <f>COUNTIF(E41:HR41,"A")</f>
        <v>8</v>
      </c>
      <c r="N7" s="80">
        <f>COUNTIF(E41:HR41,"B")</f>
        <v>4</v>
      </c>
      <c r="O7" s="258">
        <f>COUNTA(E9:HU9)</f>
        <v>16</v>
      </c>
      <c r="P7" s="239"/>
      <c r="Q7" s="239"/>
      <c r="R7" s="239"/>
      <c r="S7" s="239"/>
      <c r="T7" s="239"/>
      <c r="U7" s="259"/>
      <c r="V7" s="81"/>
    </row>
    <row r="8" spans="1:24" ht="11.25" thickBot="1"/>
    <row r="9" spans="1:24" ht="46.5" customHeight="1" thickTop="1" thickBot="1">
      <c r="A9" s="139"/>
      <c r="B9" s="140"/>
      <c r="C9" s="141"/>
      <c r="D9" s="142"/>
      <c r="E9" s="89"/>
      <c r="F9" s="143" t="s">
        <v>5</v>
      </c>
      <c r="G9" s="143" t="s">
        <v>6</v>
      </c>
      <c r="H9" s="143" t="s">
        <v>7</v>
      </c>
      <c r="I9" s="143" t="s">
        <v>8</v>
      </c>
      <c r="J9" s="143" t="s">
        <v>9</v>
      </c>
      <c r="K9" s="143" t="s">
        <v>10</v>
      </c>
      <c r="L9" s="143" t="s">
        <v>11</v>
      </c>
      <c r="M9" s="143" t="s">
        <v>12</v>
      </c>
      <c r="N9" s="143" t="s">
        <v>13</v>
      </c>
      <c r="O9" s="143" t="s">
        <v>14</v>
      </c>
      <c r="P9" s="143" t="s">
        <v>15</v>
      </c>
      <c r="Q9" s="143" t="s">
        <v>16</v>
      </c>
      <c r="R9" s="143" t="s">
        <v>17</v>
      </c>
      <c r="S9" s="143" t="s">
        <v>18</v>
      </c>
      <c r="T9" s="143" t="s">
        <v>19</v>
      </c>
      <c r="U9" s="143" t="s">
        <v>174</v>
      </c>
      <c r="V9" s="83"/>
      <c r="W9" s="84"/>
      <c r="X9" s="85"/>
    </row>
    <row r="10" spans="1:24" ht="13.5" customHeight="1">
      <c r="A10" s="116" t="s">
        <v>136</v>
      </c>
      <c r="B10" s="121" t="s">
        <v>36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5"/>
    </row>
    <row r="11" spans="1:24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7"/>
      <c r="W11" s="76"/>
    </row>
    <row r="12" spans="1:24" ht="13.5" customHeight="1">
      <c r="A12" s="117"/>
      <c r="B12" s="86" t="s">
        <v>157</v>
      </c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7"/>
    </row>
    <row r="13" spans="1:24" ht="13.5" customHeight="1">
      <c r="A13" s="117"/>
      <c r="B13" s="278" t="s">
        <v>163</v>
      </c>
      <c r="C13" s="87"/>
      <c r="D13" s="88"/>
      <c r="E13" s="90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7"/>
    </row>
    <row r="14" spans="1:24" ht="13.5" customHeight="1">
      <c r="A14" s="117"/>
      <c r="B14" s="86">
        <v>1</v>
      </c>
      <c r="C14" s="280" t="s">
        <v>165</v>
      </c>
      <c r="D14" s="88" t="s">
        <v>158</v>
      </c>
      <c r="E14" s="91"/>
      <c r="F14" s="126" t="s">
        <v>159</v>
      </c>
      <c r="G14" s="126"/>
      <c r="H14" s="126"/>
      <c r="I14" s="126"/>
      <c r="J14" s="126" t="s">
        <v>159</v>
      </c>
      <c r="K14" s="126"/>
      <c r="L14" s="126"/>
      <c r="M14" s="126"/>
      <c r="N14" s="126" t="s">
        <v>159</v>
      </c>
      <c r="O14" s="126"/>
      <c r="P14" s="126"/>
      <c r="Q14" s="126"/>
      <c r="R14" s="126" t="s">
        <v>159</v>
      </c>
      <c r="S14" s="126"/>
      <c r="T14" s="126"/>
      <c r="U14" s="127"/>
    </row>
    <row r="15" spans="1:24" ht="13.5" customHeight="1">
      <c r="A15" s="117"/>
      <c r="B15" s="86"/>
      <c r="C15" s="280" t="s">
        <v>167</v>
      </c>
      <c r="D15" s="88" t="s">
        <v>168</v>
      </c>
      <c r="E15" s="91"/>
      <c r="F15" s="126"/>
      <c r="G15" s="126" t="s">
        <v>159</v>
      </c>
      <c r="H15" s="126"/>
      <c r="I15" s="126"/>
      <c r="J15" s="126"/>
      <c r="K15" s="126" t="s">
        <v>159</v>
      </c>
      <c r="L15" s="126"/>
      <c r="M15" s="126"/>
      <c r="N15" s="126"/>
      <c r="O15" s="126" t="s">
        <v>159</v>
      </c>
      <c r="P15" s="126"/>
      <c r="Q15" s="126"/>
      <c r="R15" s="126"/>
      <c r="S15" s="126" t="s">
        <v>159</v>
      </c>
      <c r="T15" s="126"/>
      <c r="U15" s="127"/>
    </row>
    <row r="16" spans="1:24" ht="13.5" customHeight="1">
      <c r="A16" s="117"/>
      <c r="B16" s="86"/>
      <c r="C16" s="280" t="s">
        <v>167</v>
      </c>
      <c r="D16" s="88" t="s">
        <v>169</v>
      </c>
      <c r="E16" s="91"/>
      <c r="F16" s="126"/>
      <c r="G16" s="126"/>
      <c r="H16" s="126" t="s">
        <v>159</v>
      </c>
      <c r="I16" s="126"/>
      <c r="J16" s="126"/>
      <c r="K16" s="126"/>
      <c r="L16" s="126" t="s">
        <v>159</v>
      </c>
      <c r="M16" s="126"/>
      <c r="N16" s="126"/>
      <c r="O16" s="126"/>
      <c r="P16" s="126" t="s">
        <v>159</v>
      </c>
      <c r="Q16" s="126"/>
      <c r="R16" s="126"/>
      <c r="S16" s="126"/>
      <c r="T16" s="126" t="s">
        <v>159</v>
      </c>
      <c r="U16" s="127"/>
    </row>
    <row r="17" spans="1:22" ht="13.5" customHeight="1">
      <c r="A17" s="117"/>
      <c r="B17" s="86"/>
      <c r="C17" s="280" t="s">
        <v>167</v>
      </c>
      <c r="D17" s="88" t="s">
        <v>170</v>
      </c>
      <c r="E17" s="91"/>
      <c r="F17" s="126"/>
      <c r="G17" s="126"/>
      <c r="H17" s="126"/>
      <c r="I17" s="126" t="s">
        <v>159</v>
      </c>
      <c r="J17" s="126"/>
      <c r="K17" s="126"/>
      <c r="L17" s="126"/>
      <c r="M17" s="126" t="s">
        <v>159</v>
      </c>
      <c r="N17" s="126"/>
      <c r="O17" s="126"/>
      <c r="P17" s="126"/>
      <c r="Q17" s="126" t="s">
        <v>159</v>
      </c>
      <c r="R17" s="126"/>
      <c r="S17" s="126"/>
      <c r="T17" s="126"/>
      <c r="U17" s="127" t="s">
        <v>159</v>
      </c>
      <c r="V17" s="128"/>
    </row>
    <row r="18" spans="1:22" ht="13.5" customHeight="1">
      <c r="A18" s="117"/>
      <c r="B18" s="86"/>
      <c r="C18" s="282"/>
      <c r="D18" s="88"/>
      <c r="E18" s="204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7"/>
      <c r="V18" s="128"/>
    </row>
    <row r="19" spans="1:22" ht="13.5" customHeight="1">
      <c r="A19" s="117"/>
      <c r="B19" s="86">
        <v>2</v>
      </c>
      <c r="C19" s="281" t="s">
        <v>166</v>
      </c>
      <c r="D19" s="88" t="s">
        <v>172</v>
      </c>
      <c r="E19" s="91"/>
      <c r="F19" s="126" t="s">
        <v>159</v>
      </c>
      <c r="G19" s="126" t="s">
        <v>159</v>
      </c>
      <c r="H19" s="126" t="s">
        <v>159</v>
      </c>
      <c r="I19" s="126" t="s">
        <v>159</v>
      </c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7"/>
      <c r="V19" s="128"/>
    </row>
    <row r="20" spans="1:22" ht="13.5" customHeight="1">
      <c r="A20" s="117"/>
      <c r="B20" s="86"/>
      <c r="C20" s="281" t="s">
        <v>171</v>
      </c>
      <c r="D20" s="88">
        <v>0</v>
      </c>
      <c r="E20" s="204"/>
      <c r="F20" s="126"/>
      <c r="G20" s="126"/>
      <c r="H20" s="126"/>
      <c r="I20" s="126"/>
      <c r="J20" s="126" t="s">
        <v>159</v>
      </c>
      <c r="K20" s="126" t="s">
        <v>159</v>
      </c>
      <c r="L20" s="126" t="s">
        <v>159</v>
      </c>
      <c r="M20" s="126" t="s">
        <v>159</v>
      </c>
      <c r="N20" s="126"/>
      <c r="O20" s="126"/>
      <c r="P20" s="126"/>
      <c r="Q20" s="126"/>
      <c r="R20" s="126"/>
      <c r="S20" s="126"/>
      <c r="T20" s="126"/>
      <c r="U20" s="127"/>
    </row>
    <row r="21" spans="1:22" ht="13.5" customHeight="1">
      <c r="A21" s="117"/>
      <c r="B21" s="86"/>
      <c r="C21" s="281" t="s">
        <v>171</v>
      </c>
      <c r="D21" s="88">
        <v>1</v>
      </c>
      <c r="E21" s="91"/>
      <c r="F21" s="126"/>
      <c r="G21" s="126"/>
      <c r="H21" s="126"/>
      <c r="I21" s="126"/>
      <c r="J21" s="126"/>
      <c r="K21" s="126"/>
      <c r="L21" s="126"/>
      <c r="M21" s="126"/>
      <c r="N21" s="126" t="s">
        <v>159</v>
      </c>
      <c r="O21" s="126" t="s">
        <v>159</v>
      </c>
      <c r="P21" s="126" t="s">
        <v>159</v>
      </c>
      <c r="Q21" s="126" t="s">
        <v>159</v>
      </c>
      <c r="R21" s="126"/>
      <c r="S21" s="126"/>
      <c r="T21" s="126"/>
      <c r="U21" s="127"/>
    </row>
    <row r="22" spans="1:22" ht="13.5" customHeight="1">
      <c r="A22" s="117"/>
      <c r="B22" s="86"/>
      <c r="C22" s="281" t="s">
        <v>171</v>
      </c>
      <c r="D22" s="88">
        <v>2</v>
      </c>
      <c r="E22" s="91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 t="s">
        <v>159</v>
      </c>
      <c r="S22" s="126" t="s">
        <v>159</v>
      </c>
      <c r="T22" s="126" t="s">
        <v>159</v>
      </c>
      <c r="U22" s="127" t="s">
        <v>159</v>
      </c>
    </row>
    <row r="23" spans="1:22" ht="13.5" customHeight="1">
      <c r="A23" s="117"/>
      <c r="B23" s="86"/>
      <c r="C23" s="87"/>
      <c r="D23" s="88"/>
      <c r="E23" s="91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7"/>
    </row>
    <row r="24" spans="1:22" ht="13.5" customHeight="1">
      <c r="A24" s="117"/>
      <c r="B24" s="86"/>
      <c r="C24" s="87"/>
      <c r="D24" s="88"/>
      <c r="E24" s="91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7"/>
    </row>
    <row r="25" spans="1:22" ht="13.5" customHeight="1">
      <c r="A25" s="117"/>
      <c r="B25" s="86"/>
      <c r="C25" s="87"/>
      <c r="D25" s="88"/>
      <c r="E25" s="91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7"/>
    </row>
    <row r="26" spans="1:22" ht="13.5" customHeight="1">
      <c r="A26" s="117"/>
      <c r="B26" s="86"/>
      <c r="C26" s="87"/>
      <c r="D26" s="88"/>
      <c r="E26" s="91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7"/>
    </row>
    <row r="27" spans="1:22" ht="13.5" customHeight="1" thickBot="1">
      <c r="A27" s="117"/>
      <c r="B27" s="92"/>
      <c r="C27" s="93"/>
      <c r="D27" s="94"/>
      <c r="E27" s="95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30"/>
    </row>
    <row r="28" spans="1:22" ht="13.5" customHeight="1" thickTop="1">
      <c r="A28" s="118" t="s">
        <v>137</v>
      </c>
      <c r="B28" s="96" t="s">
        <v>39</v>
      </c>
      <c r="C28" s="97"/>
      <c r="D28" s="98"/>
      <c r="E28" s="99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5"/>
    </row>
    <row r="29" spans="1:22" ht="13.5" customHeight="1">
      <c r="A29" s="119"/>
      <c r="B29" s="279" t="s">
        <v>164</v>
      </c>
      <c r="C29" s="100"/>
      <c r="D29" s="101"/>
      <c r="E29" s="102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7"/>
    </row>
    <row r="30" spans="1:22" ht="13.5" customHeight="1">
      <c r="A30" s="119"/>
      <c r="B30" s="279"/>
      <c r="C30" s="100" t="s">
        <v>173</v>
      </c>
      <c r="D30" s="101">
        <v>200</v>
      </c>
      <c r="E30" s="205"/>
      <c r="F30" s="126"/>
      <c r="G30" s="126"/>
      <c r="H30" s="126"/>
      <c r="I30" s="126"/>
      <c r="J30" s="126"/>
      <c r="K30" s="126" t="s">
        <v>159</v>
      </c>
      <c r="L30" s="126" t="s">
        <v>159</v>
      </c>
      <c r="M30" s="126"/>
      <c r="N30" s="126"/>
      <c r="O30" s="126" t="s">
        <v>159</v>
      </c>
      <c r="P30" s="126" t="s">
        <v>159</v>
      </c>
      <c r="Q30" s="126"/>
      <c r="R30" s="126"/>
      <c r="S30" s="126" t="s">
        <v>159</v>
      </c>
      <c r="T30" s="126" t="s">
        <v>159</v>
      </c>
      <c r="U30" s="127"/>
    </row>
    <row r="31" spans="1:22" ht="13.5" customHeight="1">
      <c r="A31" s="119"/>
      <c r="B31" s="279"/>
      <c r="C31" s="100"/>
      <c r="D31" s="101">
        <v>400</v>
      </c>
      <c r="E31" s="205"/>
      <c r="F31" s="126"/>
      <c r="G31" s="126" t="s">
        <v>159</v>
      </c>
      <c r="H31" s="126" t="s">
        <v>159</v>
      </c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7"/>
    </row>
    <row r="32" spans="1:22" ht="13.5" customHeight="1">
      <c r="A32" s="119"/>
      <c r="B32" s="279"/>
      <c r="C32" s="100"/>
      <c r="D32" s="101">
        <v>401</v>
      </c>
      <c r="E32" s="205"/>
      <c r="F32" s="126" t="s">
        <v>159</v>
      </c>
      <c r="G32" s="126"/>
      <c r="H32" s="126"/>
      <c r="I32" s="126" t="s">
        <v>159</v>
      </c>
      <c r="J32" s="126" t="s">
        <v>159</v>
      </c>
      <c r="K32" s="126"/>
      <c r="L32" s="126"/>
      <c r="M32" s="126" t="s">
        <v>159</v>
      </c>
      <c r="N32" s="126" t="s">
        <v>159</v>
      </c>
      <c r="O32" s="126"/>
      <c r="P32" s="126"/>
      <c r="Q32" s="126" t="s">
        <v>159</v>
      </c>
      <c r="R32" s="126" t="s">
        <v>159</v>
      </c>
      <c r="S32" s="126"/>
      <c r="T32" s="126"/>
      <c r="U32" s="127" t="s">
        <v>159</v>
      </c>
    </row>
    <row r="33" spans="1:21" ht="13.5" customHeight="1">
      <c r="A33" s="119"/>
      <c r="B33" s="103"/>
      <c r="C33" s="100" t="s">
        <v>175</v>
      </c>
      <c r="D33" s="101" t="s">
        <v>172</v>
      </c>
      <c r="E33" s="10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7"/>
    </row>
    <row r="34" spans="1:21" ht="13.5" customHeight="1">
      <c r="A34" s="119"/>
      <c r="B34" s="103"/>
      <c r="C34" s="100"/>
      <c r="D34" s="101" t="s">
        <v>177</v>
      </c>
      <c r="E34" s="104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7"/>
    </row>
    <row r="35" spans="1:21" ht="13.5" customHeight="1">
      <c r="A35" s="119"/>
      <c r="B35" s="103"/>
      <c r="C35" s="100"/>
      <c r="D35" s="101" t="s">
        <v>172</v>
      </c>
      <c r="E35" s="104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7"/>
    </row>
    <row r="36" spans="1:21" ht="13.5" customHeight="1">
      <c r="A36" s="119"/>
      <c r="B36" s="103" t="s">
        <v>40</v>
      </c>
      <c r="C36" s="131"/>
      <c r="D36" s="101"/>
      <c r="E36" s="104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7"/>
    </row>
    <row r="37" spans="1:21" ht="13.5" customHeight="1">
      <c r="A37" s="119"/>
      <c r="B37" s="103"/>
      <c r="C37" s="131"/>
      <c r="D37" s="101"/>
      <c r="E37" s="10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7"/>
    </row>
    <row r="38" spans="1:21" ht="13.5" customHeight="1">
      <c r="A38" s="119"/>
      <c r="B38" s="103" t="s">
        <v>41</v>
      </c>
      <c r="C38" s="131"/>
      <c r="D38" s="101"/>
      <c r="E38" s="104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7"/>
    </row>
    <row r="39" spans="1:21" ht="13.5" customHeight="1">
      <c r="A39" s="119"/>
      <c r="B39" s="283" t="s">
        <v>178</v>
      </c>
      <c r="C39" s="284"/>
      <c r="D39" s="285"/>
      <c r="E39" s="104"/>
      <c r="F39" s="126" t="s">
        <v>159</v>
      </c>
      <c r="G39" s="126"/>
      <c r="H39" s="126"/>
      <c r="I39" s="126" t="s">
        <v>159</v>
      </c>
      <c r="J39" s="126" t="s">
        <v>159</v>
      </c>
      <c r="K39" s="126"/>
      <c r="L39" s="126"/>
      <c r="M39" s="126" t="s">
        <v>159</v>
      </c>
      <c r="N39" s="126" t="s">
        <v>159</v>
      </c>
      <c r="O39" s="126"/>
      <c r="P39" s="126"/>
      <c r="Q39" s="126" t="s">
        <v>159</v>
      </c>
      <c r="R39" s="126" t="s">
        <v>159</v>
      </c>
      <c r="S39" s="126"/>
      <c r="T39" s="126"/>
      <c r="U39" s="127" t="s">
        <v>159</v>
      </c>
    </row>
    <row r="40" spans="1:21" ht="13.5" customHeight="1" thickBot="1">
      <c r="A40" s="119"/>
      <c r="B40" s="286" t="s">
        <v>179</v>
      </c>
      <c r="C40" s="287"/>
      <c r="D40" s="288"/>
      <c r="E40" s="108"/>
      <c r="F40" s="132"/>
      <c r="G40" s="132" t="s">
        <v>159</v>
      </c>
      <c r="H40" s="132" t="s">
        <v>159</v>
      </c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3"/>
    </row>
    <row r="41" spans="1:21" ht="13.5" customHeight="1" thickTop="1">
      <c r="A41" s="118" t="s">
        <v>138</v>
      </c>
      <c r="B41" s="249" t="s">
        <v>20</v>
      </c>
      <c r="C41" s="249"/>
      <c r="D41" s="249"/>
      <c r="E41" s="109"/>
      <c r="F41" s="134" t="s">
        <v>23</v>
      </c>
      <c r="G41" s="134" t="s">
        <v>22</v>
      </c>
      <c r="H41" s="134" t="s">
        <v>22</v>
      </c>
      <c r="I41" s="134" t="s">
        <v>23</v>
      </c>
      <c r="J41" s="134" t="s">
        <v>23</v>
      </c>
      <c r="K41" s="134" t="s">
        <v>22</v>
      </c>
      <c r="L41" s="134" t="s">
        <v>22</v>
      </c>
      <c r="M41" s="134" t="s">
        <v>23</v>
      </c>
      <c r="N41" s="134" t="s">
        <v>23</v>
      </c>
      <c r="O41" s="134" t="s">
        <v>21</v>
      </c>
      <c r="P41" s="134" t="s">
        <v>21</v>
      </c>
      <c r="Q41" s="134" t="s">
        <v>23</v>
      </c>
      <c r="R41" s="134" t="s">
        <v>23</v>
      </c>
      <c r="S41" s="134" t="s">
        <v>21</v>
      </c>
      <c r="T41" s="134" t="s">
        <v>21</v>
      </c>
      <c r="U41" s="135" t="s">
        <v>23</v>
      </c>
    </row>
    <row r="42" spans="1:21" ht="13.5" customHeight="1">
      <c r="A42" s="119"/>
      <c r="B42" s="237" t="s">
        <v>24</v>
      </c>
      <c r="C42" s="237"/>
      <c r="D42" s="237"/>
      <c r="E42" s="110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7"/>
    </row>
    <row r="43" spans="1:21" ht="13.5" customHeight="1">
      <c r="A43" s="119"/>
      <c r="B43" s="247" t="s">
        <v>27</v>
      </c>
      <c r="C43" s="247"/>
      <c r="D43" s="247"/>
      <c r="E43" s="104"/>
      <c r="F43" s="111">
        <v>42337</v>
      </c>
      <c r="G43" s="111">
        <v>42337</v>
      </c>
      <c r="H43" s="111">
        <v>42337</v>
      </c>
      <c r="I43" s="111">
        <v>42337</v>
      </c>
      <c r="J43" s="111">
        <v>42337</v>
      </c>
      <c r="K43" s="111">
        <v>42337</v>
      </c>
      <c r="L43" s="111">
        <v>42337</v>
      </c>
      <c r="M43" s="111">
        <v>42337</v>
      </c>
      <c r="N43" s="111">
        <v>42337</v>
      </c>
      <c r="O43" s="111">
        <v>42337</v>
      </c>
      <c r="P43" s="111">
        <v>42337</v>
      </c>
      <c r="Q43" s="111">
        <v>42337</v>
      </c>
      <c r="R43" s="111">
        <v>42337</v>
      </c>
      <c r="S43" s="111">
        <v>42337</v>
      </c>
      <c r="T43" s="111">
        <v>42337</v>
      </c>
      <c r="U43" s="111">
        <v>42337</v>
      </c>
    </row>
    <row r="44" spans="1:21" ht="11.25" thickBot="1">
      <c r="A44" s="120"/>
      <c r="B44" s="248" t="s">
        <v>28</v>
      </c>
      <c r="C44" s="248"/>
      <c r="D44" s="248"/>
      <c r="E44" s="113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5"/>
    </row>
    <row r="45" spans="1:21" ht="11.25" thickTop="1">
      <c r="A45" s="138"/>
    </row>
  </sheetData>
  <mergeCells count="29">
    <mergeCell ref="L2:U2"/>
    <mergeCell ref="L3:N3"/>
    <mergeCell ref="C6:E6"/>
    <mergeCell ref="F3:K3"/>
    <mergeCell ref="L4:U4"/>
    <mergeCell ref="F6:K6"/>
    <mergeCell ref="F4:K4"/>
    <mergeCell ref="B43:D43"/>
    <mergeCell ref="B44:D44"/>
    <mergeCell ref="B41:D41"/>
    <mergeCell ref="C3:E3"/>
    <mergeCell ref="A6:B6"/>
    <mergeCell ref="A5:B5"/>
    <mergeCell ref="C5:U5"/>
    <mergeCell ref="L6:N6"/>
    <mergeCell ref="O7:U7"/>
    <mergeCell ref="O6:U6"/>
    <mergeCell ref="B39:D39"/>
    <mergeCell ref="B40:D40"/>
    <mergeCell ref="A2:B2"/>
    <mergeCell ref="C2:E2"/>
    <mergeCell ref="F2:K2"/>
    <mergeCell ref="B42:D42"/>
    <mergeCell ref="F7:K7"/>
    <mergeCell ref="C7:E7"/>
    <mergeCell ref="A7:B7"/>
    <mergeCell ref="A3:B3"/>
    <mergeCell ref="A4:B4"/>
    <mergeCell ref="C4:D4"/>
  </mergeCells>
  <phoneticPr fontId="34" type="noConversion"/>
  <dataValidations count="3">
    <dataValidation type="list" allowBlank="1" showInputMessage="1" showErrorMessage="1" sqref="F41:U41">
      <formula1>"N,A,B, "</formula1>
    </dataValidation>
    <dataValidation type="list" allowBlank="1" showInputMessage="1" showErrorMessage="1" sqref="F42:U42">
      <formula1>"P,F, "</formula1>
    </dataValidation>
    <dataValidation type="list" allowBlank="1" showInputMessage="1" showErrorMessage="1" sqref="F10:U4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topLeftCell="A13" zoomScale="150" zoomScaleNormal="150" zoomScalePageLayoutView="150" workbookViewId="0">
      <selection activeCell="S13" sqref="S13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31" t="s">
        <v>125</v>
      </c>
      <c r="B2" s="232"/>
      <c r="C2" s="233" t="str">
        <f>TestCaseList!E11</f>
        <v>SP001</v>
      </c>
      <c r="D2" s="234"/>
      <c r="E2" s="235"/>
      <c r="F2" s="236" t="s">
        <v>104</v>
      </c>
      <c r="G2" s="236"/>
      <c r="H2" s="236"/>
      <c r="I2" s="236"/>
      <c r="J2" s="236"/>
      <c r="K2" s="236"/>
      <c r="L2" s="261">
        <f>TestCaseList!$D$12</f>
        <v>0</v>
      </c>
      <c r="M2" s="262"/>
      <c r="N2" s="262"/>
      <c r="O2" s="262"/>
      <c r="P2" s="262"/>
      <c r="Q2" s="262"/>
      <c r="R2" s="262"/>
      <c r="S2" s="262"/>
      <c r="T2" s="263"/>
      <c r="V2" s="76"/>
    </row>
    <row r="3" spans="1:23" ht="13.5" customHeight="1">
      <c r="A3" s="243" t="s">
        <v>126</v>
      </c>
      <c r="B3" s="244"/>
      <c r="C3" s="250" t="s">
        <v>129</v>
      </c>
      <c r="D3" s="251"/>
      <c r="E3" s="252"/>
      <c r="F3" s="265" t="s">
        <v>130</v>
      </c>
      <c r="G3" s="265"/>
      <c r="H3" s="265"/>
      <c r="I3" s="265"/>
      <c r="J3" s="265"/>
      <c r="K3" s="265"/>
      <c r="L3" s="251"/>
      <c r="M3" s="251"/>
      <c r="N3" s="251"/>
      <c r="O3" s="198"/>
      <c r="P3" s="198"/>
      <c r="Q3" s="198"/>
      <c r="R3" s="198"/>
      <c r="S3" s="198"/>
      <c r="T3" s="199"/>
    </row>
    <row r="4" spans="1:23" ht="13.5" customHeight="1">
      <c r="A4" s="243" t="s">
        <v>127</v>
      </c>
      <c r="B4" s="244"/>
      <c r="C4" s="245">
        <v>14</v>
      </c>
      <c r="D4" s="246"/>
      <c r="E4" s="200"/>
      <c r="F4" s="265" t="s">
        <v>131</v>
      </c>
      <c r="G4" s="265"/>
      <c r="H4" s="265"/>
      <c r="I4" s="265"/>
      <c r="J4" s="265"/>
      <c r="K4" s="265"/>
      <c r="L4" s="266">
        <f xml:space="preserve"> IF(TestCaseList!E6&lt;&gt;"N/A",SUM(C4*TestCaseList!E6/1000,- O7),"N/A")</f>
        <v>-13.6</v>
      </c>
      <c r="M4" s="246"/>
      <c r="N4" s="246"/>
      <c r="O4" s="246"/>
      <c r="P4" s="246"/>
      <c r="Q4" s="246"/>
      <c r="R4" s="246"/>
      <c r="S4" s="246"/>
      <c r="T4" s="267"/>
      <c r="V4" s="76"/>
    </row>
    <row r="5" spans="1:23" ht="13.5" customHeight="1">
      <c r="A5" s="243" t="s">
        <v>128</v>
      </c>
      <c r="B5" s="244"/>
      <c r="C5" s="255" t="s">
        <v>142</v>
      </c>
      <c r="D5" s="255"/>
      <c r="E5" s="255"/>
      <c r="F5" s="256"/>
      <c r="G5" s="256"/>
      <c r="H5" s="256"/>
      <c r="I5" s="256"/>
      <c r="J5" s="256"/>
      <c r="K5" s="256"/>
      <c r="L5" s="255"/>
      <c r="M5" s="255"/>
      <c r="N5" s="255"/>
      <c r="O5" s="255"/>
      <c r="P5" s="255"/>
      <c r="Q5" s="255"/>
      <c r="R5" s="255"/>
      <c r="S5" s="255"/>
      <c r="T5" s="255"/>
    </row>
    <row r="6" spans="1:23" ht="13.5" customHeight="1">
      <c r="A6" s="254" t="s">
        <v>132</v>
      </c>
      <c r="B6" s="254"/>
      <c r="C6" s="264" t="s">
        <v>133</v>
      </c>
      <c r="D6" s="264"/>
      <c r="E6" s="264"/>
      <c r="F6" s="264" t="s">
        <v>114</v>
      </c>
      <c r="G6" s="264"/>
      <c r="H6" s="264"/>
      <c r="I6" s="264"/>
      <c r="J6" s="264"/>
      <c r="K6" s="264"/>
      <c r="L6" s="257" t="s">
        <v>35</v>
      </c>
      <c r="M6" s="257"/>
      <c r="N6" s="257"/>
      <c r="O6" s="260" t="s">
        <v>134</v>
      </c>
      <c r="P6" s="260"/>
      <c r="Q6" s="260"/>
      <c r="R6" s="260"/>
      <c r="S6" s="260"/>
      <c r="T6" s="260"/>
      <c r="V6" s="76"/>
    </row>
    <row r="7" spans="1:23" ht="13.5" customHeight="1" thickBot="1">
      <c r="A7" s="242">
        <f>COUNTIF(F44:HQ44,"P")</f>
        <v>0</v>
      </c>
      <c r="B7" s="241"/>
      <c r="C7" s="238">
        <f>COUNTIF(F44:HQ44,"F")</f>
        <v>0</v>
      </c>
      <c r="D7" s="239"/>
      <c r="E7" s="241"/>
      <c r="F7" s="238">
        <f>SUM(O7,- A7,- C7)</f>
        <v>15</v>
      </c>
      <c r="G7" s="239"/>
      <c r="H7" s="239"/>
      <c r="I7" s="239"/>
      <c r="J7" s="239"/>
      <c r="K7" s="240"/>
      <c r="L7" s="80">
        <f>COUNTIF(E43:HQ43,"N")</f>
        <v>0</v>
      </c>
      <c r="M7" s="80">
        <f>COUNTIF(E43:HQ43,"A")</f>
        <v>0</v>
      </c>
      <c r="N7" s="80">
        <f>COUNTIF(E43:HQ43,"B")</f>
        <v>0</v>
      </c>
      <c r="O7" s="258">
        <f>COUNTA(E9:HT9)</f>
        <v>15</v>
      </c>
      <c r="P7" s="239"/>
      <c r="Q7" s="239"/>
      <c r="R7" s="239"/>
      <c r="S7" s="239"/>
      <c r="T7" s="259"/>
      <c r="U7" s="81"/>
    </row>
    <row r="8" spans="1:23" ht="11.25" thickBot="1"/>
    <row r="9" spans="1:23" ht="46.5" customHeight="1" thickTop="1" thickBot="1">
      <c r="A9" s="139"/>
      <c r="B9" s="140"/>
      <c r="C9" s="141"/>
      <c r="D9" s="142"/>
      <c r="E9" s="141"/>
      <c r="F9" s="143" t="s">
        <v>146</v>
      </c>
      <c r="G9" s="143" t="s">
        <v>6</v>
      </c>
      <c r="H9" s="143" t="s">
        <v>7</v>
      </c>
      <c r="I9" s="143" t="s">
        <v>143</v>
      </c>
      <c r="J9" s="143" t="s">
        <v>144</v>
      </c>
      <c r="K9" s="143" t="s">
        <v>145</v>
      </c>
      <c r="L9" s="143" t="s">
        <v>147</v>
      </c>
      <c r="M9" s="143" t="s">
        <v>148</v>
      </c>
      <c r="N9" s="143" t="s">
        <v>13</v>
      </c>
      <c r="O9" s="143" t="s">
        <v>14</v>
      </c>
      <c r="P9" s="143" t="s">
        <v>15</v>
      </c>
      <c r="Q9" s="143" t="s">
        <v>16</v>
      </c>
      <c r="R9" s="143" t="s">
        <v>17</v>
      </c>
      <c r="S9" s="143" t="s">
        <v>18</v>
      </c>
      <c r="T9" s="143" t="s">
        <v>19</v>
      </c>
      <c r="U9" s="83"/>
      <c r="V9" s="84"/>
      <c r="W9" s="85"/>
    </row>
    <row r="10" spans="1:23" ht="13.5" customHeight="1">
      <c r="A10" s="116" t="s">
        <v>136</v>
      </c>
      <c r="B10" s="121" t="s">
        <v>36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</row>
    <row r="11" spans="1:23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V11" s="76"/>
    </row>
    <row r="12" spans="1:23" ht="13.5" customHeight="1">
      <c r="A12" s="117"/>
      <c r="B12" s="86" t="s">
        <v>139</v>
      </c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1:23" ht="13.5" customHeight="1">
      <c r="A13" s="117"/>
      <c r="B13" s="86"/>
      <c r="C13" s="87"/>
      <c r="D13" s="88"/>
      <c r="E13" s="90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1:23" ht="13.5" customHeight="1">
      <c r="A14" s="117"/>
      <c r="B14" s="86"/>
      <c r="C14" s="87"/>
      <c r="D14" s="88"/>
      <c r="E14" s="162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7"/>
    </row>
    <row r="15" spans="1:23" ht="13.5" customHeight="1">
      <c r="A15" s="117"/>
      <c r="B15" s="86"/>
      <c r="C15" s="87"/>
      <c r="D15" s="88"/>
      <c r="E15" s="162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7"/>
    </row>
    <row r="16" spans="1:23" ht="13.5" customHeight="1">
      <c r="A16" s="117"/>
      <c r="B16" s="86"/>
      <c r="C16" s="87"/>
      <c r="D16" s="88"/>
      <c r="E16" s="162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</row>
    <row r="17" spans="1:21" ht="13.5" customHeight="1">
      <c r="A17" s="117"/>
      <c r="B17" s="86"/>
      <c r="C17" s="87"/>
      <c r="D17" s="88"/>
      <c r="E17" s="162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  <c r="U17" s="128"/>
    </row>
    <row r="18" spans="1:21" ht="13.5" customHeight="1">
      <c r="A18" s="117"/>
      <c r="B18" s="86"/>
      <c r="C18" s="87"/>
      <c r="D18" s="88"/>
      <c r="E18" s="162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128"/>
    </row>
    <row r="19" spans="1:21" ht="13.5" customHeight="1">
      <c r="A19" s="117"/>
      <c r="B19" s="86" t="s">
        <v>141</v>
      </c>
      <c r="C19" s="87"/>
      <c r="D19" s="253"/>
      <c r="E19" s="253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>
      <c r="A20" s="117"/>
      <c r="B20" s="86"/>
      <c r="C20" s="87"/>
      <c r="D20" s="88"/>
      <c r="E20" s="162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</row>
    <row r="21" spans="1:21" ht="13.5" customHeight="1">
      <c r="A21" s="117"/>
      <c r="B21" s="86"/>
      <c r="C21" s="87"/>
      <c r="D21" s="88"/>
      <c r="E21" s="162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>
      <c r="A22" s="117"/>
      <c r="B22" s="86"/>
      <c r="C22" s="87"/>
      <c r="D22" s="88"/>
      <c r="E22" s="162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7"/>
    </row>
    <row r="23" spans="1:21" ht="13.5" customHeight="1">
      <c r="A23" s="117"/>
      <c r="B23" s="86"/>
      <c r="C23" s="87"/>
      <c r="D23" s="88"/>
      <c r="E23" s="162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7"/>
    </row>
    <row r="24" spans="1:21" ht="13.5" customHeight="1">
      <c r="A24" s="117"/>
      <c r="B24" s="86"/>
      <c r="C24" s="87"/>
      <c r="D24" s="88"/>
      <c r="E24" s="162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7"/>
    </row>
    <row r="25" spans="1:21" ht="13.5" customHeight="1">
      <c r="A25" s="117"/>
      <c r="B25" s="86"/>
      <c r="C25" s="87"/>
      <c r="D25" s="88"/>
      <c r="E25" s="162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1" ht="13.5" customHeight="1">
      <c r="A26" s="117"/>
      <c r="B26" s="86"/>
      <c r="C26" s="87"/>
      <c r="D26" s="88"/>
      <c r="E26" s="162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7"/>
    </row>
    <row r="27" spans="1:21" ht="13.5" customHeight="1">
      <c r="A27" s="117"/>
      <c r="B27" s="86"/>
      <c r="C27" s="87"/>
      <c r="D27" s="88"/>
      <c r="E27" s="162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17"/>
      <c r="B28" s="86"/>
      <c r="C28" s="87"/>
      <c r="D28" s="88"/>
      <c r="E28" s="162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17"/>
      <c r="B29" s="86"/>
      <c r="C29" s="87"/>
      <c r="D29" s="88"/>
      <c r="E29" s="162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7"/>
    </row>
    <row r="30" spans="1:21" ht="13.5" customHeight="1" thickBot="1">
      <c r="A30" s="117"/>
      <c r="B30" s="92"/>
      <c r="C30" s="93"/>
      <c r="D30" s="94"/>
      <c r="E30" s="95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8" t="s">
        <v>137</v>
      </c>
      <c r="B31" s="96" t="s">
        <v>39</v>
      </c>
      <c r="C31" s="97"/>
      <c r="D31" s="98"/>
      <c r="E31" s="99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1:21" ht="13.5" customHeight="1">
      <c r="A32" s="119"/>
      <c r="B32" s="103"/>
      <c r="C32" s="100"/>
      <c r="D32" s="101"/>
      <c r="E32" s="160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/>
    </row>
    <row r="33" spans="1:20" ht="13.5" customHeight="1">
      <c r="A33" s="119"/>
      <c r="B33" s="103"/>
      <c r="C33" s="131"/>
      <c r="D33" s="101"/>
      <c r="E33" s="10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>
      <c r="A34" s="119"/>
      <c r="B34" s="103"/>
      <c r="C34" s="131"/>
      <c r="D34" s="101"/>
      <c r="E34" s="104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7"/>
    </row>
    <row r="35" spans="1:20" ht="13.5" customHeight="1">
      <c r="A35" s="119"/>
      <c r="B35" s="103"/>
      <c r="C35" s="131"/>
      <c r="D35" s="101"/>
      <c r="E35" s="104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>
      <c r="A36" s="119"/>
      <c r="B36" s="103"/>
      <c r="C36" s="131"/>
      <c r="D36" s="101"/>
      <c r="E36" s="104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>
      <c r="A37" s="119"/>
      <c r="B37" s="103"/>
      <c r="C37" s="131"/>
      <c r="D37" s="101"/>
      <c r="E37" s="10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7"/>
    </row>
    <row r="38" spans="1:20" ht="13.5" customHeight="1">
      <c r="A38" s="119"/>
      <c r="B38" s="103" t="s">
        <v>40</v>
      </c>
      <c r="C38" s="131"/>
      <c r="D38" s="101"/>
      <c r="E38" s="104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7"/>
    </row>
    <row r="39" spans="1:20" ht="13.5" customHeight="1">
      <c r="A39" s="119"/>
      <c r="B39" s="103"/>
      <c r="C39" s="131"/>
      <c r="D39" s="101"/>
      <c r="E39" s="104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7"/>
    </row>
    <row r="40" spans="1:20" ht="13.5" customHeight="1">
      <c r="A40" s="119"/>
      <c r="B40" s="103" t="s">
        <v>41</v>
      </c>
      <c r="C40" s="131"/>
      <c r="D40" s="101"/>
      <c r="E40" s="104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7"/>
    </row>
    <row r="41" spans="1:20" ht="13.5" customHeight="1">
      <c r="A41" s="119"/>
      <c r="B41" s="103"/>
      <c r="C41" s="131"/>
      <c r="D41" s="101"/>
      <c r="E41" s="104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7"/>
    </row>
    <row r="42" spans="1:20" ht="13.5" customHeight="1" thickBot="1">
      <c r="A42" s="119"/>
      <c r="B42" s="105"/>
      <c r="C42" s="106"/>
      <c r="D42" s="107"/>
      <c r="E42" s="108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3"/>
    </row>
    <row r="43" spans="1:20" ht="13.5" customHeight="1" thickTop="1">
      <c r="A43" s="118" t="s">
        <v>138</v>
      </c>
      <c r="B43" s="249" t="s">
        <v>20</v>
      </c>
      <c r="C43" s="249"/>
      <c r="D43" s="249"/>
      <c r="E43" s="161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5"/>
    </row>
    <row r="44" spans="1:20" ht="13.5" customHeight="1">
      <c r="A44" s="119"/>
      <c r="B44" s="237" t="s">
        <v>24</v>
      </c>
      <c r="C44" s="237"/>
      <c r="D44" s="237"/>
      <c r="E44" s="110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7"/>
    </row>
    <row r="45" spans="1:20" ht="13.5" customHeight="1">
      <c r="A45" s="119"/>
      <c r="B45" s="247" t="s">
        <v>27</v>
      </c>
      <c r="C45" s="247"/>
      <c r="D45" s="247"/>
      <c r="E45" s="104"/>
      <c r="F45" s="111">
        <v>42337</v>
      </c>
      <c r="G45" s="111">
        <v>42337</v>
      </c>
      <c r="H45" s="111">
        <v>42337</v>
      </c>
      <c r="I45" s="111">
        <v>42337</v>
      </c>
      <c r="J45" s="111">
        <v>42337</v>
      </c>
      <c r="K45" s="111">
        <v>42337</v>
      </c>
      <c r="L45" s="111">
        <v>42337</v>
      </c>
      <c r="M45" s="111">
        <v>42337</v>
      </c>
      <c r="N45" s="111">
        <v>42337</v>
      </c>
      <c r="O45" s="111">
        <v>42337</v>
      </c>
      <c r="P45" s="111">
        <v>42337</v>
      </c>
      <c r="Q45" s="111">
        <v>42337</v>
      </c>
      <c r="R45" s="111">
        <v>42337</v>
      </c>
      <c r="S45" s="111">
        <v>42337</v>
      </c>
      <c r="T45" s="111">
        <v>42337</v>
      </c>
    </row>
    <row r="46" spans="1:20" ht="11.25" thickBot="1">
      <c r="A46" s="120"/>
      <c r="B46" s="248" t="s">
        <v>28</v>
      </c>
      <c r="C46" s="248"/>
      <c r="D46" s="248"/>
      <c r="E46" s="113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5"/>
    </row>
    <row r="47" spans="1:20" ht="11.25" thickTop="1">
      <c r="A47" s="138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3:D43"/>
    <mergeCell ref="B44:D44"/>
    <mergeCell ref="B45:D45"/>
    <mergeCell ref="B46:D46"/>
  </mergeCells>
  <phoneticPr fontId="40"/>
  <dataValidations count="3">
    <dataValidation type="list" allowBlank="1" showInputMessage="1" showErrorMessage="1" sqref="F10:T42">
      <formula1>"O, "</formula1>
    </dataValidation>
    <dataValidation type="list" allowBlank="1" showInputMessage="1" showErrorMessage="1" sqref="F44:T44">
      <formula1>"P,F, "</formula1>
    </dataValidation>
    <dataValidation type="list" allowBlank="1" showInputMessage="1" showErrorMessage="1" sqref="F43:T43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/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31" t="s">
        <v>125</v>
      </c>
      <c r="B2" s="232"/>
      <c r="C2" s="268" t="str">
        <f>TestCaseList!E11</f>
        <v>SP001</v>
      </c>
      <c r="D2" s="269"/>
      <c r="E2" s="270"/>
      <c r="F2" s="236" t="s">
        <v>104</v>
      </c>
      <c r="G2" s="236"/>
      <c r="H2" s="236"/>
      <c r="I2" s="236"/>
      <c r="J2" s="236"/>
      <c r="K2" s="236"/>
      <c r="L2" s="261" t="s">
        <v>154</v>
      </c>
      <c r="M2" s="262"/>
      <c r="N2" s="262"/>
      <c r="O2" s="262"/>
      <c r="P2" s="262"/>
      <c r="Q2" s="262"/>
      <c r="R2" s="262"/>
      <c r="S2" s="262"/>
      <c r="T2" s="263"/>
      <c r="V2" s="76"/>
    </row>
    <row r="3" spans="1:23" ht="13.5" customHeight="1">
      <c r="A3" s="243" t="s">
        <v>126</v>
      </c>
      <c r="B3" s="244"/>
      <c r="C3" s="271" t="s">
        <v>129</v>
      </c>
      <c r="D3" s="272"/>
      <c r="E3" s="273"/>
      <c r="F3" s="265" t="s">
        <v>130</v>
      </c>
      <c r="G3" s="265"/>
      <c r="H3" s="265"/>
      <c r="I3" s="265"/>
      <c r="J3" s="265"/>
      <c r="K3" s="265"/>
      <c r="L3" s="272"/>
      <c r="M3" s="272"/>
      <c r="N3" s="272"/>
      <c r="O3" s="77"/>
      <c r="P3" s="77"/>
      <c r="Q3" s="77"/>
      <c r="R3" s="77"/>
      <c r="S3" s="77"/>
      <c r="T3" s="78"/>
    </row>
    <row r="4" spans="1:23" ht="13.5" customHeight="1">
      <c r="A4" s="243" t="s">
        <v>127</v>
      </c>
      <c r="B4" s="244"/>
      <c r="C4" s="274">
        <v>9</v>
      </c>
      <c r="D4" s="275"/>
      <c r="E4" s="79"/>
      <c r="F4" s="265" t="s">
        <v>131</v>
      </c>
      <c r="G4" s="265"/>
      <c r="H4" s="265"/>
      <c r="I4" s="265"/>
      <c r="J4" s="265"/>
      <c r="K4" s="265"/>
      <c r="L4" s="266">
        <f xml:space="preserve"> IF(TestCaseList!E6&lt;&gt;"N/A",SUM(C4*TestCaseList!E6/1000,- O7),"N/A")</f>
        <v>-14.1</v>
      </c>
      <c r="M4" s="246"/>
      <c r="N4" s="246"/>
      <c r="O4" s="246"/>
      <c r="P4" s="246"/>
      <c r="Q4" s="246"/>
      <c r="R4" s="246"/>
      <c r="S4" s="246"/>
      <c r="T4" s="267"/>
      <c r="V4" s="76"/>
    </row>
    <row r="5" spans="1:23" ht="13.5" customHeight="1">
      <c r="A5" s="243" t="s">
        <v>128</v>
      </c>
      <c r="B5" s="244"/>
      <c r="C5" s="276" t="s">
        <v>34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3" ht="13.5" customHeight="1">
      <c r="A6" s="254" t="s">
        <v>132</v>
      </c>
      <c r="B6" s="254"/>
      <c r="C6" s="264" t="s">
        <v>133</v>
      </c>
      <c r="D6" s="264"/>
      <c r="E6" s="264"/>
      <c r="F6" s="264" t="s">
        <v>114</v>
      </c>
      <c r="G6" s="264"/>
      <c r="H6" s="264"/>
      <c r="I6" s="264"/>
      <c r="J6" s="264"/>
      <c r="K6" s="264"/>
      <c r="L6" s="257" t="s">
        <v>35</v>
      </c>
      <c r="M6" s="257"/>
      <c r="N6" s="257"/>
      <c r="O6" s="260" t="s">
        <v>134</v>
      </c>
      <c r="P6" s="260"/>
      <c r="Q6" s="260"/>
      <c r="R6" s="260"/>
      <c r="S6" s="260"/>
      <c r="T6" s="260"/>
      <c r="V6" s="76"/>
    </row>
    <row r="7" spans="1:23" ht="13.5" customHeight="1" thickBot="1">
      <c r="A7" s="242">
        <f>COUNTIF(F40:HQ40,"P")</f>
        <v>13</v>
      </c>
      <c r="B7" s="241"/>
      <c r="C7" s="238">
        <f>COUNTIF(F40:HQ40,"F")</f>
        <v>2</v>
      </c>
      <c r="D7" s="239"/>
      <c r="E7" s="241"/>
      <c r="F7" s="238">
        <f>SUM(O7,- A7,- C7)</f>
        <v>0</v>
      </c>
      <c r="G7" s="239"/>
      <c r="H7" s="239"/>
      <c r="I7" s="239"/>
      <c r="J7" s="239"/>
      <c r="K7" s="240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58">
        <f>COUNTA(E9:HT9)</f>
        <v>15</v>
      </c>
      <c r="P7" s="239"/>
      <c r="Q7" s="239"/>
      <c r="R7" s="239"/>
      <c r="S7" s="239"/>
      <c r="T7" s="259"/>
      <c r="U7" s="81"/>
    </row>
    <row r="8" spans="1:23" ht="11.25" thickBot="1"/>
    <row r="9" spans="1:23" ht="46.5" customHeight="1" thickTop="1" thickBot="1">
      <c r="A9" s="139"/>
      <c r="B9" s="140"/>
      <c r="C9" s="141"/>
      <c r="D9" s="142"/>
      <c r="E9" s="141"/>
      <c r="F9" s="143" t="s">
        <v>5</v>
      </c>
      <c r="G9" s="143" t="s">
        <v>6</v>
      </c>
      <c r="H9" s="143" t="s">
        <v>7</v>
      </c>
      <c r="I9" s="143" t="s">
        <v>8</v>
      </c>
      <c r="J9" s="143" t="s">
        <v>9</v>
      </c>
      <c r="K9" s="143" t="s">
        <v>10</v>
      </c>
      <c r="L9" s="143" t="s">
        <v>11</v>
      </c>
      <c r="M9" s="143" t="s">
        <v>12</v>
      </c>
      <c r="N9" s="143" t="s">
        <v>13</v>
      </c>
      <c r="O9" s="143" t="s">
        <v>14</v>
      </c>
      <c r="P9" s="143" t="s">
        <v>15</v>
      </c>
      <c r="Q9" s="143" t="s">
        <v>16</v>
      </c>
      <c r="R9" s="143" t="s">
        <v>17</v>
      </c>
      <c r="S9" s="143" t="s">
        <v>18</v>
      </c>
      <c r="T9" s="144" t="s">
        <v>19</v>
      </c>
      <c r="U9" s="83"/>
      <c r="V9" s="84"/>
      <c r="W9" s="85"/>
    </row>
    <row r="10" spans="1:23" ht="13.5" customHeight="1">
      <c r="A10" s="116" t="s">
        <v>136</v>
      </c>
      <c r="B10" s="121" t="s">
        <v>36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</row>
    <row r="11" spans="1:23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V11" s="76"/>
    </row>
    <row r="12" spans="1:23" ht="13.5" customHeight="1">
      <c r="A12" s="117"/>
      <c r="B12" s="86"/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1:23" ht="13.5" customHeight="1">
      <c r="A13" s="117"/>
      <c r="B13" s="86"/>
      <c r="C13" s="87"/>
      <c r="D13" s="88"/>
      <c r="E13" s="90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1:23" ht="13.5" customHeight="1">
      <c r="A14" s="117"/>
      <c r="B14" s="86" t="s">
        <v>37</v>
      </c>
      <c r="C14" s="87"/>
      <c r="D14" s="88"/>
      <c r="E14" s="164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7"/>
    </row>
    <row r="15" spans="1:23" ht="13.5" customHeight="1">
      <c r="A15" s="117"/>
      <c r="B15" s="86"/>
      <c r="C15" s="87"/>
      <c r="D15" s="88"/>
      <c r="E15" s="164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7"/>
    </row>
    <row r="16" spans="1:23" ht="13.5" customHeight="1">
      <c r="A16" s="117"/>
      <c r="B16" s="86"/>
      <c r="C16" s="87"/>
      <c r="D16" s="88"/>
      <c r="E16" s="164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</row>
    <row r="17" spans="1:21" ht="13.5" customHeight="1">
      <c r="A17" s="117"/>
      <c r="B17" s="86"/>
      <c r="C17" s="87"/>
      <c r="D17" s="88"/>
      <c r="E17" s="164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  <c r="U17" s="128"/>
    </row>
    <row r="18" spans="1:21" ht="13.5" customHeight="1">
      <c r="A18" s="117"/>
      <c r="B18" s="86" t="s">
        <v>38</v>
      </c>
      <c r="C18" s="87"/>
      <c r="D18" s="88"/>
      <c r="E18" s="164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128"/>
    </row>
    <row r="19" spans="1:21" ht="13.5" customHeight="1">
      <c r="A19" s="117"/>
      <c r="B19" s="86"/>
      <c r="C19" s="87"/>
      <c r="D19" s="253"/>
      <c r="E19" s="253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>
      <c r="A20" s="117"/>
      <c r="B20" s="86"/>
      <c r="C20" s="87"/>
      <c r="D20" s="88"/>
      <c r="E20" s="164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</row>
    <row r="21" spans="1:21" ht="13.5" customHeight="1">
      <c r="A21" s="117"/>
      <c r="B21" s="86"/>
      <c r="C21" s="87"/>
      <c r="D21" s="88"/>
      <c r="E21" s="164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>
      <c r="A22" s="117"/>
      <c r="B22" s="86"/>
      <c r="C22" s="87"/>
      <c r="D22" s="88"/>
      <c r="E22" s="164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7"/>
    </row>
    <row r="23" spans="1:21" ht="13.5" customHeight="1">
      <c r="A23" s="117"/>
      <c r="B23" s="86"/>
      <c r="C23" s="87"/>
      <c r="D23" s="88"/>
      <c r="E23" s="16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7"/>
    </row>
    <row r="24" spans="1:21" ht="13.5" customHeight="1">
      <c r="A24" s="117"/>
      <c r="B24" s="86"/>
      <c r="C24" s="87"/>
      <c r="D24" s="88"/>
      <c r="E24" s="164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7"/>
    </row>
    <row r="25" spans="1:21" ht="13.5" customHeight="1">
      <c r="A25" s="117"/>
      <c r="B25" s="86"/>
      <c r="C25" s="87"/>
      <c r="D25" s="88"/>
      <c r="E25" s="16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1" ht="13.5" customHeight="1">
      <c r="A26" s="117"/>
      <c r="B26" s="86"/>
      <c r="C26" s="87"/>
      <c r="D26" s="88"/>
      <c r="E26" s="164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7"/>
    </row>
    <row r="27" spans="1:21" ht="13.5" customHeight="1">
      <c r="A27" s="117"/>
      <c r="B27" s="86"/>
      <c r="C27" s="87"/>
      <c r="D27" s="88"/>
      <c r="E27" s="164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17"/>
      <c r="B28" s="86"/>
      <c r="C28" s="87"/>
      <c r="D28" s="88"/>
      <c r="E28" s="16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17"/>
      <c r="B29" s="86"/>
      <c r="C29" s="87"/>
      <c r="D29" s="88"/>
      <c r="E29" s="164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7"/>
    </row>
    <row r="30" spans="1:21" ht="13.5" customHeight="1" thickBot="1">
      <c r="A30" s="117"/>
      <c r="B30" s="92"/>
      <c r="C30" s="93"/>
      <c r="D30" s="94"/>
      <c r="E30" s="95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8" t="s">
        <v>137</v>
      </c>
      <c r="B31" s="96" t="s">
        <v>39</v>
      </c>
      <c r="C31" s="97"/>
      <c r="D31" s="98"/>
      <c r="E31" s="99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1:21" ht="13.5" customHeight="1">
      <c r="A32" s="119"/>
      <c r="B32" s="103"/>
      <c r="C32" s="100"/>
      <c r="D32" s="101"/>
      <c r="E32" s="165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/>
    </row>
    <row r="33" spans="1:20" ht="13.5" customHeight="1">
      <c r="A33" s="119"/>
      <c r="B33" s="103"/>
      <c r="C33" s="131"/>
      <c r="D33" s="101"/>
      <c r="E33" s="10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>
      <c r="A34" s="119"/>
      <c r="B34" s="103" t="s">
        <v>40</v>
      </c>
      <c r="C34" s="131"/>
      <c r="D34" s="101"/>
      <c r="E34" s="104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7"/>
    </row>
    <row r="35" spans="1:20" ht="13.5" customHeight="1">
      <c r="A35" s="119"/>
      <c r="B35" s="103"/>
      <c r="C35" s="131"/>
      <c r="D35" s="101"/>
      <c r="E35" s="104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>
      <c r="A36" s="119"/>
      <c r="B36" s="103" t="s">
        <v>41</v>
      </c>
      <c r="C36" s="131"/>
      <c r="D36" s="101"/>
      <c r="E36" s="104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>
      <c r="A37" s="119"/>
      <c r="B37" s="103"/>
      <c r="C37" s="131"/>
      <c r="D37" s="101"/>
      <c r="E37" s="10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7"/>
    </row>
    <row r="38" spans="1:20" ht="13.5" customHeight="1" thickBot="1">
      <c r="A38" s="119"/>
      <c r="B38" s="105"/>
      <c r="C38" s="106"/>
      <c r="D38" s="107"/>
      <c r="E38" s="108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3"/>
    </row>
    <row r="39" spans="1:20" ht="13.5" customHeight="1" thickTop="1">
      <c r="A39" s="118" t="s">
        <v>138</v>
      </c>
      <c r="B39" s="249" t="s">
        <v>20</v>
      </c>
      <c r="C39" s="249"/>
      <c r="D39" s="249"/>
      <c r="E39" s="163"/>
      <c r="F39" s="134" t="s">
        <v>21</v>
      </c>
      <c r="G39" s="134" t="s">
        <v>21</v>
      </c>
      <c r="H39" s="134" t="s">
        <v>21</v>
      </c>
      <c r="I39" s="134" t="s">
        <v>21</v>
      </c>
      <c r="J39" s="134" t="s">
        <v>21</v>
      </c>
      <c r="K39" s="134" t="s">
        <v>22</v>
      </c>
      <c r="L39" s="134" t="s">
        <v>23</v>
      </c>
      <c r="M39" s="134" t="s">
        <v>21</v>
      </c>
      <c r="N39" s="134" t="s">
        <v>21</v>
      </c>
      <c r="O39" s="134" t="s">
        <v>21</v>
      </c>
      <c r="P39" s="134" t="s">
        <v>21</v>
      </c>
      <c r="Q39" s="134" t="s">
        <v>21</v>
      </c>
      <c r="R39" s="134" t="s">
        <v>23</v>
      </c>
      <c r="S39" s="134" t="s">
        <v>21</v>
      </c>
      <c r="T39" s="135" t="s">
        <v>21</v>
      </c>
    </row>
    <row r="40" spans="1:20" ht="13.5" customHeight="1">
      <c r="A40" s="119"/>
      <c r="B40" s="237" t="s">
        <v>24</v>
      </c>
      <c r="C40" s="237"/>
      <c r="D40" s="237"/>
      <c r="E40" s="110"/>
      <c r="F40" s="136" t="s">
        <v>25</v>
      </c>
      <c r="G40" s="136" t="s">
        <v>25</v>
      </c>
      <c r="H40" s="136" t="s">
        <v>25</v>
      </c>
      <c r="I40" s="136" t="s">
        <v>25</v>
      </c>
      <c r="J40" s="136" t="s">
        <v>25</v>
      </c>
      <c r="K40" s="136" t="s">
        <v>26</v>
      </c>
      <c r="L40" s="136" t="s">
        <v>26</v>
      </c>
      <c r="M40" s="136" t="s">
        <v>25</v>
      </c>
      <c r="N40" s="136" t="s">
        <v>25</v>
      </c>
      <c r="O40" s="136" t="s">
        <v>25</v>
      </c>
      <c r="P40" s="136" t="s">
        <v>25</v>
      </c>
      <c r="Q40" s="136" t="s">
        <v>25</v>
      </c>
      <c r="R40" s="136" t="s">
        <v>25</v>
      </c>
      <c r="S40" s="136" t="s">
        <v>25</v>
      </c>
      <c r="T40" s="137" t="s">
        <v>25</v>
      </c>
    </row>
    <row r="41" spans="1:20" ht="13.5" customHeight="1">
      <c r="A41" s="119"/>
      <c r="B41" s="247" t="s">
        <v>27</v>
      </c>
      <c r="C41" s="247"/>
      <c r="D41" s="247"/>
      <c r="E41" s="104"/>
      <c r="F41" s="111">
        <v>39139</v>
      </c>
      <c r="G41" s="111">
        <v>39139</v>
      </c>
      <c r="H41" s="111">
        <v>39140</v>
      </c>
      <c r="I41" s="111">
        <v>39141</v>
      </c>
      <c r="J41" s="111">
        <v>39142</v>
      </c>
      <c r="K41" s="111">
        <v>39143</v>
      </c>
      <c r="L41" s="111">
        <v>39144</v>
      </c>
      <c r="M41" s="111">
        <v>39145</v>
      </c>
      <c r="N41" s="111">
        <v>39146</v>
      </c>
      <c r="O41" s="111">
        <v>39147</v>
      </c>
      <c r="P41" s="111">
        <v>39148</v>
      </c>
      <c r="Q41" s="111">
        <v>39149</v>
      </c>
      <c r="R41" s="111">
        <v>39150</v>
      </c>
      <c r="S41" s="111">
        <v>39151</v>
      </c>
      <c r="T41" s="112">
        <v>39152</v>
      </c>
    </row>
    <row r="42" spans="1:20" ht="75.75" thickBot="1">
      <c r="A42" s="120"/>
      <c r="B42" s="248" t="s">
        <v>28</v>
      </c>
      <c r="C42" s="248"/>
      <c r="D42" s="248"/>
      <c r="E42" s="113"/>
      <c r="F42" s="114"/>
      <c r="G42" s="114"/>
      <c r="H42" s="114"/>
      <c r="I42" s="114"/>
      <c r="J42" s="114"/>
      <c r="K42" s="114" t="s">
        <v>29</v>
      </c>
      <c r="L42" s="114"/>
      <c r="M42" s="114"/>
      <c r="N42" s="114"/>
      <c r="O42" s="114"/>
      <c r="P42" s="114"/>
      <c r="Q42" s="114"/>
      <c r="R42" s="114"/>
      <c r="S42" s="114"/>
      <c r="T42" s="115"/>
    </row>
    <row r="43" spans="1:20" ht="11.25" thickTop="1">
      <c r="A43" s="138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7" zoomScale="150" zoomScaleNormal="150" zoomScalePageLayoutView="150" workbookViewId="0">
      <selection activeCell="L21" sqref="L21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31" t="s">
        <v>125</v>
      </c>
      <c r="B2" s="232"/>
      <c r="C2" s="268" t="str">
        <f>TestCaseList!E11</f>
        <v>SP001</v>
      </c>
      <c r="D2" s="269"/>
      <c r="E2" s="270"/>
      <c r="F2" s="236" t="s">
        <v>104</v>
      </c>
      <c r="G2" s="236"/>
      <c r="H2" s="236"/>
      <c r="I2" s="236"/>
      <c r="J2" s="236"/>
      <c r="K2" s="236"/>
      <c r="L2" s="261">
        <f>TestCaseList!D15</f>
        <v>0</v>
      </c>
      <c r="M2" s="262"/>
      <c r="N2" s="262"/>
      <c r="O2" s="262"/>
      <c r="P2" s="262"/>
      <c r="Q2" s="262"/>
      <c r="R2" s="262"/>
      <c r="S2" s="262"/>
      <c r="T2" s="263"/>
      <c r="V2" s="76"/>
    </row>
    <row r="3" spans="1:23" ht="13.5" customHeight="1">
      <c r="A3" s="243" t="s">
        <v>126</v>
      </c>
      <c r="B3" s="244"/>
      <c r="C3" s="271" t="s">
        <v>129</v>
      </c>
      <c r="D3" s="272"/>
      <c r="E3" s="273"/>
      <c r="F3" s="265" t="s">
        <v>130</v>
      </c>
      <c r="G3" s="265"/>
      <c r="H3" s="265"/>
      <c r="I3" s="265"/>
      <c r="J3" s="265"/>
      <c r="K3" s="265"/>
      <c r="L3" s="272"/>
      <c r="M3" s="272"/>
      <c r="N3" s="272"/>
      <c r="O3" s="77"/>
      <c r="P3" s="77"/>
      <c r="Q3" s="77"/>
      <c r="R3" s="77"/>
      <c r="S3" s="77"/>
      <c r="T3" s="78"/>
    </row>
    <row r="4" spans="1:23" ht="13.5" customHeight="1">
      <c r="A4" s="243" t="s">
        <v>127</v>
      </c>
      <c r="B4" s="244"/>
      <c r="C4" s="274">
        <v>9</v>
      </c>
      <c r="D4" s="275"/>
      <c r="E4" s="79"/>
      <c r="F4" s="265" t="s">
        <v>131</v>
      </c>
      <c r="G4" s="265"/>
      <c r="H4" s="265"/>
      <c r="I4" s="265"/>
      <c r="J4" s="265"/>
      <c r="K4" s="265"/>
      <c r="L4" s="266">
        <f xml:space="preserve"> IF(TestCaseList!E6&lt;&gt;"N/A",SUM(C4*TestCaseList!E6/1000,- O7),"N/A")</f>
        <v>-14.1</v>
      </c>
      <c r="M4" s="246"/>
      <c r="N4" s="246"/>
      <c r="O4" s="246"/>
      <c r="P4" s="246"/>
      <c r="Q4" s="246"/>
      <c r="R4" s="246"/>
      <c r="S4" s="246"/>
      <c r="T4" s="267"/>
      <c r="V4" s="76"/>
    </row>
    <row r="5" spans="1:23" ht="13.5" customHeight="1">
      <c r="A5" s="243" t="s">
        <v>128</v>
      </c>
      <c r="B5" s="244"/>
      <c r="C5" s="276" t="s">
        <v>34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3" ht="13.5" customHeight="1">
      <c r="A6" s="254" t="s">
        <v>132</v>
      </c>
      <c r="B6" s="254"/>
      <c r="C6" s="264" t="s">
        <v>133</v>
      </c>
      <c r="D6" s="264"/>
      <c r="E6" s="264"/>
      <c r="F6" s="264" t="s">
        <v>114</v>
      </c>
      <c r="G6" s="264"/>
      <c r="H6" s="264"/>
      <c r="I6" s="264"/>
      <c r="J6" s="264"/>
      <c r="K6" s="264"/>
      <c r="L6" s="257" t="s">
        <v>35</v>
      </c>
      <c r="M6" s="257"/>
      <c r="N6" s="257"/>
      <c r="O6" s="260" t="s">
        <v>134</v>
      </c>
      <c r="P6" s="260"/>
      <c r="Q6" s="260"/>
      <c r="R6" s="260"/>
      <c r="S6" s="260"/>
      <c r="T6" s="260"/>
      <c r="V6" s="76"/>
    </row>
    <row r="7" spans="1:23" ht="13.5" customHeight="1" thickBot="1">
      <c r="A7" s="242">
        <f>COUNTIF(F40:HQ40,"P")</f>
        <v>12</v>
      </c>
      <c r="B7" s="241"/>
      <c r="C7" s="238">
        <f>COUNTIF(F40:HQ40,"F")</f>
        <v>2</v>
      </c>
      <c r="D7" s="239"/>
      <c r="E7" s="241"/>
      <c r="F7" s="238">
        <f>SUM(O7,- A7,- C7)</f>
        <v>1</v>
      </c>
      <c r="G7" s="239"/>
      <c r="H7" s="239"/>
      <c r="I7" s="239"/>
      <c r="J7" s="239"/>
      <c r="K7" s="240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58">
        <f>COUNTA(E9:HT9)</f>
        <v>15</v>
      </c>
      <c r="P7" s="239"/>
      <c r="Q7" s="239"/>
      <c r="R7" s="239"/>
      <c r="S7" s="239"/>
      <c r="T7" s="259"/>
      <c r="U7" s="81"/>
    </row>
    <row r="8" spans="1:23" ht="11.25" thickBot="1"/>
    <row r="9" spans="1:23" ht="46.5" customHeight="1" thickTop="1" thickBot="1">
      <c r="A9" s="139"/>
      <c r="B9" s="140"/>
      <c r="C9" s="141"/>
      <c r="D9" s="142"/>
      <c r="E9" s="141"/>
      <c r="F9" s="143" t="s">
        <v>5</v>
      </c>
      <c r="G9" s="143" t="s">
        <v>6</v>
      </c>
      <c r="H9" s="143" t="s">
        <v>7</v>
      </c>
      <c r="I9" s="143" t="s">
        <v>8</v>
      </c>
      <c r="J9" s="143" t="s">
        <v>9</v>
      </c>
      <c r="K9" s="143" t="s">
        <v>10</v>
      </c>
      <c r="L9" s="143" t="s">
        <v>11</v>
      </c>
      <c r="M9" s="143" t="s">
        <v>12</v>
      </c>
      <c r="N9" s="143" t="s">
        <v>13</v>
      </c>
      <c r="O9" s="143" t="s">
        <v>14</v>
      </c>
      <c r="P9" s="143" t="s">
        <v>15</v>
      </c>
      <c r="Q9" s="143" t="s">
        <v>16</v>
      </c>
      <c r="R9" s="143" t="s">
        <v>17</v>
      </c>
      <c r="S9" s="143" t="s">
        <v>18</v>
      </c>
      <c r="T9" s="144" t="s">
        <v>19</v>
      </c>
      <c r="U9" s="83"/>
      <c r="V9" s="84"/>
      <c r="W9" s="85"/>
    </row>
    <row r="10" spans="1:23" ht="13.5" customHeight="1">
      <c r="A10" s="116" t="s">
        <v>136</v>
      </c>
      <c r="B10" s="121" t="s">
        <v>36</v>
      </c>
      <c r="C10" s="122"/>
      <c r="D10" s="123"/>
      <c r="E10" s="89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</row>
    <row r="11" spans="1:23" ht="13.5" customHeight="1">
      <c r="A11" s="117"/>
      <c r="B11" s="86"/>
      <c r="C11" s="87"/>
      <c r="D11" s="88"/>
      <c r="E11" s="89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V11" s="76"/>
    </row>
    <row r="12" spans="1:23" ht="13.5" customHeight="1">
      <c r="A12" s="117"/>
      <c r="B12" s="86"/>
      <c r="C12" s="87"/>
      <c r="D12" s="88"/>
      <c r="E12" s="89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1:23" ht="13.5" customHeight="1">
      <c r="A13" s="117"/>
      <c r="B13" s="86"/>
      <c r="C13" s="87"/>
      <c r="D13" s="88"/>
      <c r="E13" s="90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1:23" ht="13.5" customHeight="1">
      <c r="A14" s="117"/>
      <c r="B14" s="86" t="s">
        <v>37</v>
      </c>
      <c r="C14" s="87"/>
      <c r="D14" s="88"/>
      <c r="E14" s="162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7"/>
    </row>
    <row r="15" spans="1:23" ht="13.5" customHeight="1">
      <c r="A15" s="117"/>
      <c r="B15" s="86"/>
      <c r="C15" s="87"/>
      <c r="D15" s="88"/>
      <c r="E15" s="162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7"/>
    </row>
    <row r="16" spans="1:23" ht="13.5" customHeight="1">
      <c r="A16" s="117"/>
      <c r="B16" s="86"/>
      <c r="C16" s="87"/>
      <c r="D16" s="88"/>
      <c r="E16" s="162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</row>
    <row r="17" spans="1:21" ht="13.5" customHeight="1">
      <c r="A17" s="117"/>
      <c r="B17" s="86"/>
      <c r="C17" s="87"/>
      <c r="D17" s="88"/>
      <c r="E17" s="162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  <c r="U17" s="128"/>
    </row>
    <row r="18" spans="1:21" ht="13.5" customHeight="1">
      <c r="A18" s="117"/>
      <c r="B18" s="86" t="s">
        <v>38</v>
      </c>
      <c r="C18" s="87"/>
      <c r="D18" s="88"/>
      <c r="E18" s="162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128"/>
    </row>
    <row r="19" spans="1:21" ht="13.5" customHeight="1">
      <c r="A19" s="117"/>
      <c r="B19" s="86"/>
      <c r="C19" s="87"/>
      <c r="D19" s="253"/>
      <c r="E19" s="253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1:21" ht="13.5" customHeight="1">
      <c r="A20" s="117"/>
      <c r="B20" s="86"/>
      <c r="C20" s="87"/>
      <c r="D20" s="88"/>
      <c r="E20" s="162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</row>
    <row r="21" spans="1:21" ht="13.5" customHeight="1">
      <c r="A21" s="117"/>
      <c r="B21" s="86"/>
      <c r="C21" s="87"/>
      <c r="D21" s="88"/>
      <c r="E21" s="162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>
      <c r="A22" s="117"/>
      <c r="B22" s="86"/>
      <c r="C22" s="87"/>
      <c r="D22" s="88"/>
      <c r="E22" s="162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7"/>
    </row>
    <row r="23" spans="1:21" ht="13.5" customHeight="1">
      <c r="A23" s="117"/>
      <c r="B23" s="86"/>
      <c r="C23" s="87"/>
      <c r="D23" s="88"/>
      <c r="E23" s="162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7"/>
    </row>
    <row r="24" spans="1:21" ht="13.5" customHeight="1">
      <c r="A24" s="117"/>
      <c r="B24" s="86"/>
      <c r="C24" s="87"/>
      <c r="D24" s="88"/>
      <c r="E24" s="162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7"/>
    </row>
    <row r="25" spans="1:21" ht="13.5" customHeight="1">
      <c r="A25" s="117"/>
      <c r="B25" s="86"/>
      <c r="C25" s="87"/>
      <c r="D25" s="88"/>
      <c r="E25" s="162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1" ht="13.5" customHeight="1">
      <c r="A26" s="117"/>
      <c r="B26" s="86"/>
      <c r="C26" s="87"/>
      <c r="D26" s="88"/>
      <c r="E26" s="162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7"/>
    </row>
    <row r="27" spans="1:21" ht="13.5" customHeight="1">
      <c r="A27" s="117"/>
      <c r="B27" s="86"/>
      <c r="C27" s="87"/>
      <c r="D27" s="88"/>
      <c r="E27" s="162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17"/>
      <c r="B28" s="86"/>
      <c r="C28" s="87"/>
      <c r="D28" s="88"/>
      <c r="E28" s="162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17"/>
      <c r="B29" s="86"/>
      <c r="C29" s="87"/>
      <c r="D29" s="88"/>
      <c r="E29" s="162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7"/>
    </row>
    <row r="30" spans="1:21" ht="13.5" customHeight="1" thickBot="1">
      <c r="A30" s="117"/>
      <c r="B30" s="92"/>
      <c r="C30" s="93"/>
      <c r="D30" s="94"/>
      <c r="E30" s="95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8" t="s">
        <v>137</v>
      </c>
      <c r="B31" s="96" t="s">
        <v>39</v>
      </c>
      <c r="C31" s="97"/>
      <c r="D31" s="98"/>
      <c r="E31" s="99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1:21" ht="13.5" customHeight="1">
      <c r="A32" s="119"/>
      <c r="B32" s="103"/>
      <c r="C32" s="100"/>
      <c r="D32" s="101"/>
      <c r="E32" s="160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/>
    </row>
    <row r="33" spans="1:20" ht="13.5" customHeight="1">
      <c r="A33" s="119"/>
      <c r="B33" s="103"/>
      <c r="C33" s="131"/>
      <c r="D33" s="101"/>
      <c r="E33" s="10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>
      <c r="A34" s="119"/>
      <c r="B34" s="103" t="s">
        <v>40</v>
      </c>
      <c r="C34" s="131"/>
      <c r="D34" s="101"/>
      <c r="E34" s="104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7"/>
    </row>
    <row r="35" spans="1:20" ht="13.5" customHeight="1">
      <c r="A35" s="119"/>
      <c r="B35" s="103"/>
      <c r="C35" s="131"/>
      <c r="D35" s="101"/>
      <c r="E35" s="104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>
      <c r="A36" s="119"/>
      <c r="B36" s="103" t="s">
        <v>41</v>
      </c>
      <c r="C36" s="131"/>
      <c r="D36" s="101"/>
      <c r="E36" s="104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>
      <c r="A37" s="119"/>
      <c r="B37" s="103"/>
      <c r="C37" s="131"/>
      <c r="D37" s="101"/>
      <c r="E37" s="10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7"/>
    </row>
    <row r="38" spans="1:20" ht="13.5" customHeight="1" thickBot="1">
      <c r="A38" s="119"/>
      <c r="B38" s="105"/>
      <c r="C38" s="106"/>
      <c r="D38" s="107"/>
      <c r="E38" s="108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3"/>
    </row>
    <row r="39" spans="1:20" ht="13.5" customHeight="1" thickTop="1">
      <c r="A39" s="118" t="s">
        <v>138</v>
      </c>
      <c r="B39" s="249" t="s">
        <v>20</v>
      </c>
      <c r="C39" s="249"/>
      <c r="D39" s="249"/>
      <c r="E39" s="161"/>
      <c r="F39" s="134" t="s">
        <v>21</v>
      </c>
      <c r="G39" s="134" t="s">
        <v>21</v>
      </c>
      <c r="H39" s="134" t="s">
        <v>21</v>
      </c>
      <c r="I39" s="134" t="s">
        <v>21</v>
      </c>
      <c r="J39" s="134" t="s">
        <v>21</v>
      </c>
      <c r="K39" s="134" t="s">
        <v>22</v>
      </c>
      <c r="L39" s="134" t="s">
        <v>23</v>
      </c>
      <c r="M39" s="134" t="s">
        <v>21</v>
      </c>
      <c r="N39" s="134" t="s">
        <v>21</v>
      </c>
      <c r="O39" s="134" t="s">
        <v>21</v>
      </c>
      <c r="P39" s="134" t="s">
        <v>21</v>
      </c>
      <c r="Q39" s="134" t="s">
        <v>21</v>
      </c>
      <c r="R39" s="134" t="s">
        <v>23</v>
      </c>
      <c r="S39" s="134" t="s">
        <v>21</v>
      </c>
      <c r="T39" s="135" t="s">
        <v>21</v>
      </c>
    </row>
    <row r="40" spans="1:20" ht="13.5" customHeight="1">
      <c r="A40" s="119"/>
      <c r="B40" s="237" t="s">
        <v>24</v>
      </c>
      <c r="C40" s="237"/>
      <c r="D40" s="237"/>
      <c r="E40" s="110"/>
      <c r="F40" s="136" t="s">
        <v>25</v>
      </c>
      <c r="G40" s="136" t="s">
        <v>25</v>
      </c>
      <c r="H40" s="136" t="s">
        <v>25</v>
      </c>
      <c r="I40" s="136" t="s">
        <v>25</v>
      </c>
      <c r="J40" s="136" t="s">
        <v>25</v>
      </c>
      <c r="K40" s="136" t="s">
        <v>26</v>
      </c>
      <c r="L40" s="136" t="s">
        <v>26</v>
      </c>
      <c r="M40" s="136" t="s">
        <v>25</v>
      </c>
      <c r="N40" s="136" t="s">
        <v>25</v>
      </c>
      <c r="O40" s="136" t="s">
        <v>25</v>
      </c>
      <c r="P40" s="136" t="s">
        <v>25</v>
      </c>
      <c r="Q40" s="136" t="s">
        <v>25</v>
      </c>
      <c r="R40" s="136"/>
      <c r="S40" s="136" t="s">
        <v>25</v>
      </c>
      <c r="T40" s="137" t="s">
        <v>25</v>
      </c>
    </row>
    <row r="41" spans="1:20" ht="13.5" customHeight="1">
      <c r="A41" s="119"/>
      <c r="B41" s="247" t="s">
        <v>27</v>
      </c>
      <c r="C41" s="247"/>
      <c r="D41" s="247"/>
      <c r="E41" s="104"/>
      <c r="F41" s="111">
        <v>39139</v>
      </c>
      <c r="G41" s="111">
        <v>39139</v>
      </c>
      <c r="H41" s="111">
        <v>39140</v>
      </c>
      <c r="I41" s="111">
        <v>39141</v>
      </c>
      <c r="J41" s="111">
        <v>39142</v>
      </c>
      <c r="K41" s="111">
        <v>39143</v>
      </c>
      <c r="L41" s="111">
        <v>39144</v>
      </c>
      <c r="M41" s="111">
        <v>39145</v>
      </c>
      <c r="N41" s="111">
        <v>39146</v>
      </c>
      <c r="O41" s="111">
        <v>39147</v>
      </c>
      <c r="P41" s="111">
        <v>39148</v>
      </c>
      <c r="Q41" s="111">
        <v>39149</v>
      </c>
      <c r="R41" s="111">
        <v>39150</v>
      </c>
      <c r="S41" s="111">
        <v>39151</v>
      </c>
      <c r="T41" s="112">
        <v>39152</v>
      </c>
    </row>
    <row r="42" spans="1:20" ht="75.75" thickBot="1">
      <c r="A42" s="120"/>
      <c r="B42" s="248" t="s">
        <v>28</v>
      </c>
      <c r="C42" s="248"/>
      <c r="D42" s="248"/>
      <c r="E42" s="113"/>
      <c r="F42" s="114"/>
      <c r="G42" s="114"/>
      <c r="H42" s="114"/>
      <c r="I42" s="114"/>
      <c r="J42" s="114"/>
      <c r="K42" s="114" t="s">
        <v>29</v>
      </c>
      <c r="L42" s="114"/>
      <c r="M42" s="114"/>
      <c r="N42" s="114"/>
      <c r="O42" s="114"/>
      <c r="P42" s="114"/>
      <c r="Q42" s="114"/>
      <c r="R42" s="114"/>
      <c r="S42" s="114"/>
      <c r="T42" s="115"/>
    </row>
    <row r="43" spans="1:20" ht="11.25" thickTop="1">
      <c r="A43" s="138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ガイドライン</vt:lpstr>
      <vt:lpstr>Cover</vt:lpstr>
      <vt:lpstr>TestCaseList</vt:lpstr>
      <vt:lpstr>TestReport</vt:lpstr>
      <vt:lpstr>Function1</vt:lpstr>
      <vt:lpstr>Function2</vt:lpstr>
      <vt:lpstr>Function3</vt:lpstr>
      <vt:lpstr>Template</vt:lpstr>
      <vt:lpstr>Function1!Print_Area</vt:lpstr>
      <vt:lpstr>Function2!Print_Area</vt:lpstr>
      <vt:lpstr>Function3!Print_Area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Kaka Hoang Huy</cp:lastModifiedBy>
  <cp:lastPrinted>2012-08-10T10:31:13Z</cp:lastPrinted>
  <dcterms:created xsi:type="dcterms:W3CDTF">2007-10-09T09:39:48Z</dcterms:created>
  <dcterms:modified xsi:type="dcterms:W3CDTF">2015-11-30T19:39:30Z</dcterms:modified>
  <cp:category>Template</cp:category>
  <cp:contentStatus>20/8/2012</cp:contentStatus>
</cp:coreProperties>
</file>