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3S\Develop\Users\HuyTDH\UT\"/>
    </mc:Choice>
  </mc:AlternateContent>
  <bookViews>
    <workbookView xWindow="405" yWindow="555" windowWidth="23280" windowHeight="15060" tabRatio="713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7" r:id="rId5"/>
    <sheet name="Function2" sheetId="16" r:id="rId6"/>
    <sheet name="Function3" sheetId="20" r:id="rId7"/>
    <sheet name="Template" sheetId="15" r:id="rId8"/>
  </sheets>
  <externalReferences>
    <externalReference r:id="rId9"/>
  </externalReferences>
  <definedNames>
    <definedName name="ACTION" localSheetId="5">#REF!</definedName>
    <definedName name="ACTION" localSheetId="6">#REF!</definedName>
    <definedName name="ACTION" localSheetId="7">#REF!</definedName>
    <definedName name="ACTION">#REF!</definedName>
    <definedName name="_xlnm.Print_Area" localSheetId="4">Function1!$A$1:$T$54</definedName>
    <definedName name="_xlnm.Print_Area" localSheetId="5">Function2!$A$1:$T$57</definedName>
    <definedName name="_xlnm.Print_Area" localSheetId="6">Function3!$A$1:$T$53</definedName>
    <definedName name="_xlnm.Print_Area" localSheetId="7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Template!$E:$E</definedName>
    <definedName name="Z_BE54E0AD_3725_4423_92D7_4F1C045BE1BC_.wvu.PrintArea" localSheetId="3" hidden="1">TestReport!$A:$I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0" l="1"/>
  <c r="C14" i="6"/>
  <c r="O7" i="20"/>
  <c r="N7" i="20"/>
  <c r="M7" i="20"/>
  <c r="L7" i="20"/>
  <c r="A7" i="20"/>
  <c r="C7" i="20"/>
  <c r="F7" i="20"/>
  <c r="L4" i="20"/>
  <c r="C2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2" i="7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C2" i="7"/>
  <c r="I14" i="6"/>
  <c r="H14" i="6"/>
  <c r="G14" i="6"/>
  <c r="F14" i="6"/>
  <c r="E14" i="6"/>
  <c r="H12" i="6"/>
  <c r="H17" i="6"/>
  <c r="O7" i="7"/>
  <c r="I12" i="6"/>
  <c r="G12" i="6"/>
  <c r="G17" i="6"/>
  <c r="F12" i="6"/>
  <c r="F17" i="6"/>
  <c r="C17" i="6"/>
  <c r="E4" i="5"/>
  <c r="E5" i="5"/>
  <c r="B4" i="6"/>
  <c r="B5" i="6"/>
  <c r="B6" i="6"/>
  <c r="D12" i="6"/>
  <c r="F7" i="7"/>
  <c r="E12" i="6"/>
  <c r="E17" i="6"/>
  <c r="D17" i="6"/>
  <c r="L4" i="7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<sst xmlns="http://schemas.openxmlformats.org/spreadsheetml/2006/main" count="426" uniqueCount="195">
  <si>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</si>
  <si>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</si>
  <si>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</si>
  <si>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</si>
  <si>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</si>
  <si>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</si>
  <si>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</si>
  <si>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</si>
  <si>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</si>
  <si>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</si>
  <si>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</si>
  <si>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</si>
  <si>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</si>
  <si>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</si>
  <si>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</si>
  <si>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</si>
  <si>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</si>
  <si>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</si>
  <si>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</si>
  <si>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</si>
  <si>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</si>
  <si>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</si>
  <si>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</si>
  <si>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</si>
  <si>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</si>
  <si>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</si>
  <si>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</si>
  <si>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</si>
  <si>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</si>
  <si>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</si>
  <si>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</si>
  <si>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</si>
  <si>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</si>
  <si>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</si>
  <si>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</si>
  <si>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</si>
  <si>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</si>
  <si>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</si>
  <si>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</si>
  <si>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</si>
  <si>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</si>
  <si>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</si>
  <si>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</si>
  <si>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</si>
  <si>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</si>
  <si>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</si>
  <si>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</si>
  <si>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</si>
  <si>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</si>
  <si>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</si>
  <si>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</si>
  <si>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</si>
  <si>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</si>
  <si>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</si>
  <si>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</si>
  <si>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</si>
  <si>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</si>
  <si>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</si>
  <si>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</si>
  <si>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</si>
  <si>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</si>
  <si>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</si>
  <si>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</si>
  <si>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</si>
  <si>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</si>
  <si>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</si>
  <si>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</si>
  <si>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</si>
  <si>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</si>
  <si>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</si>
  <si>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</si>
  <si>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</si>
  <si>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</si>
  <si>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</si>
  <si>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</si>
  <si>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</si>
  <si>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</si>
  <si>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</si>
  <si>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</si>
  <si>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</si>
  <si>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</si>
  <si>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</si>
  <si>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</si>
  <si>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</si>
  <si>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</si>
  <si>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</si>
  <si>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</si>
  <si>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</si>
  <si>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</si>
  <si>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</si>
  <si>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</si>
  <si>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</si>
  <si>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</si>
  <si>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</si>
  <si>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</si>
  <si>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</si>
  <si>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</si>
  <si>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</si>
  <si>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</si>
  <si>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</si>
  <si>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</si>
  <si>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</si>
  <si>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</si>
  <si>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</si>
  <si>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</si>
  <si>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</si>
  <si>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</si>
  <si>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</si>
  <si>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</si>
  <si>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</si>
  <si>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</si>
  <si>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</si>
  <si>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</si>
  <si>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</si>
  <si>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</si>
  <si>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</si>
  <si>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</si>
  <si>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</si>
  <si>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</si>
  <si>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</si>
  <si>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</si>
  <si>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</si>
  <si>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</si>
  <si>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</si>
  <si>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</si>
  <si>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</si>
  <si>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</si>
  <si>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</si>
  <si>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</si>
  <si>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</si>
  <si>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</si>
  <si>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</si>
  <si>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</si>
  <si>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ImageProcessor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</si>
  <si>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</si>
  <si>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</si>
  <si>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extractTextLine(Mat)</t>
    <phoneticPr fontId="0" type="noConversion"/>
  </si>
  <si>
    <t>getHorizontalLine(List&lt;Rect&gt;)</t>
    <phoneticPr fontId="0" type="noConversion"/>
  </si>
  <si>
    <t>removeNoiseLine(List&lt;Rect&gt;)</t>
    <phoneticPr fontId="0" type="noConversion"/>
  </si>
  <si>
    <t>toThresholdLine(Mat)</t>
    <phoneticPr fontId="0" type="noConversion"/>
  </si>
  <si>
    <t>toThresholdLine(Mat, List&lt;Rect&gt;)</t>
    <phoneticPr fontId="0" type="noConversion"/>
  </si>
  <si>
    <t>cropSelectedTextArea(Mat, int, int, int)</t>
    <phoneticPr fontId="0" type="noConversion"/>
  </si>
  <si>
    <t>checkInput(Mat, int, int, int)</t>
    <phoneticPr fontId="0" type="noConversion"/>
  </si>
  <si>
    <t>checkLeftSide(Mat, int)</t>
    <phoneticPr fontId="0" type="noConversion"/>
  </si>
  <si>
    <t>checkUpSide(Mat, int, int, int)</t>
    <phoneticPr fontId="0" type="noConversion"/>
  </si>
  <si>
    <t>checkDownSide(Mat, int, int, int)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</si>
  <si>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</si>
  <si>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</si>
  <si>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</si>
  <si>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</si>
  <si>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</si>
  <si>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</si>
  <si>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</si>
  <si>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</si>
  <si>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</si>
  <si>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</si>
  <si>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</si>
  <si>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</si>
  <si>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</si>
  <si>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</si>
  <si>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</si>
  <si>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</si>
  <si>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Null input passed to ReverseList(List)</t>
  </si>
  <si>
    <t>list&lt;Rect&gt;{}</t>
    <phoneticPr fontId="34" type="noConversion"/>
  </si>
  <si>
    <t>list&lt;Rect&gt;{rect1(1,1,1,1), rect2(2,2,2,2), rect3(3,3,3,3)}</t>
    <phoneticPr fontId="34" type="noConversion"/>
  </si>
  <si>
    <t>list&lt;Rect&gt;{}</t>
    <phoneticPr fontId="34" type="noConversion"/>
  </si>
  <si>
    <t>list&lt;Rect&gt;{rect1(1,1,1,1)}</t>
    <phoneticPr fontId="34" type="noConversion"/>
  </si>
  <si>
    <t>list&lt;Rect&gt;{rect1(1,1,1,1)}</t>
    <phoneticPr fontId="34" type="noConversion"/>
  </si>
  <si>
    <t>list&lt;Rect&gt;{rect3(3,3,3,3), rect2(2,2,2,2), rect1(1,1,1,1)}</t>
    <phoneticPr fontId="34" type="noConversion"/>
  </si>
  <si>
    <t>Function</t>
    <phoneticPr fontId="0" type="noConversion"/>
  </si>
  <si>
    <t>reverseList(List)</t>
    <phoneticPr fontId="0" type="noConversion"/>
  </si>
  <si>
    <t>checkHorizontalRect(Rect, Rect)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</si>
  <si>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</si>
  <si>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</si>
  <si>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</si>
  <si>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</si>
  <si>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</si>
  <si>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</si>
  <si>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</si>
  <si>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</si>
  <si>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</si>
  <si>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</si>
  <si>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</si>
  <si>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</si>
  <si>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</si>
  <si>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</si>
  <si>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</si>
  <si>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</si>
  <si>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</si>
  <si>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</si>
  <si>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</si>
  <si>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</si>
  <si>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</si>
  <si>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</si>
  <si>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AD001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</si>
</sst>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49" fontId="13" fillId="24" borderId="15" xfId="34" applyNumberFormat="1" applyFill="1" applyBorder="1"/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10" xfId="39" applyFont="1" applyFill="1" applyBorder="1" applyAlignment="1">
      <alignment horizontal="center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hungBH)AKP_UnitTest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3"/>
      <sheetName val="TestCaseLi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9" customWidth="1"/>
    <col min="2" max="2" width="10" style="149" customWidth="1"/>
    <col min="3" max="3" width="14.375" style="149" customWidth="1"/>
    <col min="4" max="4" width="8" style="149" customWidth="1"/>
    <col min="5" max="5" width="38" style="149" customWidth="1"/>
    <col min="6" max="6" width="48.125" style="149" customWidth="1"/>
    <col min="7" max="16384" width="8.875" style="149"/>
  </cols>
  <sheetData>
    <row r="2" spans="1:6" s="146" customFormat="1" ht="75.75" customHeight="1">
      <c r="A2" s="145"/>
      <c r="B2" s="203" t="s">
        <v>101</v>
      </c>
      <c r="C2" s="203"/>
      <c r="D2" s="203"/>
      <c r="E2" s="203"/>
      <c r="F2" s="203"/>
    </row>
    <row r="3" spans="1:6">
      <c r="A3" s="147"/>
      <c r="B3" s="148"/>
      <c r="E3" s="150"/>
    </row>
    <row r="4" spans="1:6" ht="14.25" customHeight="1">
      <c r="A4" s="166" t="s">
        <v>90</v>
      </c>
      <c r="B4" s="204" t="s">
        <v>125</v>
      </c>
      <c r="C4" s="204"/>
      <c r="D4" s="204"/>
      <c r="E4" s="166" t="s">
        <v>89</v>
      </c>
      <c r="F4" s="181" t="s">
        <v>128</v>
      </c>
    </row>
    <row r="5" spans="1:6" ht="14.25" customHeight="1">
      <c r="A5" s="166" t="s">
        <v>91</v>
      </c>
      <c r="B5" s="204" t="s">
        <v>126</v>
      </c>
      <c r="C5" s="204"/>
      <c r="D5" s="204"/>
      <c r="E5" s="166" t="s">
        <v>92</v>
      </c>
      <c r="F5" s="181" t="s">
        <v>129</v>
      </c>
    </row>
    <row r="6" spans="1:6" ht="15.75" customHeight="1">
      <c r="A6" s="205" t="s">
        <v>93</v>
      </c>
      <c r="B6" s="206" t="s">
        <v>127</v>
      </c>
      <c r="C6" s="206"/>
      <c r="D6" s="206"/>
      <c r="E6" s="166" t="s">
        <v>94</v>
      </c>
      <c r="F6" s="192">
        <v>42254</v>
      </c>
    </row>
    <row r="7" spans="1:6" ht="13.5" customHeight="1">
      <c r="A7" s="205"/>
      <c r="B7" s="206"/>
      <c r="C7" s="206"/>
      <c r="D7" s="206"/>
      <c r="E7" s="166" t="s">
        <v>95</v>
      </c>
      <c r="F7" s="182" t="s">
        <v>130</v>
      </c>
    </row>
    <row r="8" spans="1:6">
      <c r="A8" s="151"/>
      <c r="B8" s="152"/>
      <c r="C8" s="153"/>
      <c r="D8" s="153"/>
      <c r="E8" s="154"/>
      <c r="F8" s="155"/>
    </row>
    <row r="9" spans="1:6">
      <c r="A9" s="149"/>
      <c r="B9" s="156"/>
      <c r="C9" s="156"/>
      <c r="D9" s="156"/>
      <c r="E9" s="156"/>
    </row>
    <row r="10" spans="1:6">
      <c r="A10" s="167" t="s">
        <v>96</v>
      </c>
      <c r="B10" s="168"/>
      <c r="C10" s="168"/>
      <c r="D10" s="168"/>
      <c r="E10" s="168"/>
      <c r="F10" s="168"/>
    </row>
    <row r="11" spans="1:6" s="157" customFormat="1">
      <c r="A11" s="169" t="s">
        <v>97</v>
      </c>
      <c r="B11" s="170" t="s">
        <v>95</v>
      </c>
      <c r="C11" s="170" t="s">
        <v>98</v>
      </c>
      <c r="D11" s="170" t="s">
        <v>1</v>
      </c>
      <c r="E11" s="170" t="s">
        <v>99</v>
      </c>
      <c r="F11" s="171" t="s">
        <v>100</v>
      </c>
    </row>
    <row r="12" spans="1:6" s="158" customFormat="1" ht="26.25" customHeight="1">
      <c r="A12" s="193">
        <v>42254</v>
      </c>
      <c r="B12" s="183" t="s">
        <v>131</v>
      </c>
      <c r="C12" s="184" t="s">
        <v>134</v>
      </c>
      <c r="D12" s="184" t="s">
        <v>132</v>
      </c>
      <c r="E12" s="194" t="s">
        <v>135</v>
      </c>
      <c r="F12" s="191"/>
    </row>
    <row r="13" spans="1:6" s="158" customFormat="1" ht="21.75" customHeight="1">
      <c r="A13" s="185"/>
      <c r="B13" s="183"/>
      <c r="C13" s="184"/>
      <c r="D13" s="184"/>
      <c r="E13" s="184"/>
      <c r="F13" s="186"/>
    </row>
    <row r="14" spans="1:6" s="158" customFormat="1" ht="19.5" customHeight="1">
      <c r="A14" s="185"/>
      <c r="B14" s="183"/>
      <c r="C14" s="184"/>
      <c r="D14" s="184"/>
      <c r="E14" s="184"/>
      <c r="F14" s="186"/>
    </row>
    <row r="15" spans="1:6" s="158" customFormat="1" ht="21.75" customHeight="1">
      <c r="A15" s="185"/>
      <c r="B15" s="183"/>
      <c r="C15" s="184"/>
      <c r="D15" s="184"/>
      <c r="E15" s="184"/>
      <c r="F15" s="186"/>
    </row>
    <row r="16" spans="1:6" s="158" customFormat="1" ht="19.5" customHeight="1">
      <c r="A16" s="185"/>
      <c r="B16" s="183"/>
      <c r="C16" s="184"/>
      <c r="D16" s="184"/>
      <c r="E16" s="184"/>
      <c r="F16" s="186"/>
    </row>
    <row r="17" spans="1:6" s="158" customFormat="1" ht="21.75" customHeight="1">
      <c r="A17" s="185"/>
      <c r="B17" s="183"/>
      <c r="C17" s="184"/>
      <c r="D17" s="184"/>
      <c r="E17" s="184"/>
      <c r="F17" s="186"/>
    </row>
    <row r="18" spans="1:6" s="158" customFormat="1" ht="19.5" customHeight="1">
      <c r="A18" s="187"/>
      <c r="B18" s="188"/>
      <c r="C18" s="189"/>
      <c r="D18" s="189"/>
      <c r="E18" s="189"/>
      <c r="F18" s="190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E11" sqref="E11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23.62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72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8" t="s">
        <v>103</v>
      </c>
      <c r="B4" s="208"/>
      <c r="C4" s="208"/>
      <c r="D4" s="208"/>
      <c r="E4" s="209" t="str">
        <f>Cover!B4</f>
        <v>Anki Pan application</v>
      </c>
      <c r="F4" s="210"/>
      <c r="G4" s="210"/>
      <c r="H4" s="211"/>
    </row>
    <row r="5" spans="1:8" ht="14.25" customHeight="1">
      <c r="A5" s="208" t="s">
        <v>88</v>
      </c>
      <c r="B5" s="208"/>
      <c r="C5" s="208"/>
      <c r="D5" s="208"/>
      <c r="E5" s="209" t="str">
        <f>Cover!B5</f>
        <v>AKP</v>
      </c>
      <c r="F5" s="210"/>
      <c r="G5" s="210"/>
      <c r="H5" s="211"/>
    </row>
    <row r="6" spans="1:8" ht="14.25" customHeight="1">
      <c r="A6" s="215" t="s">
        <v>104</v>
      </c>
      <c r="B6" s="216"/>
      <c r="C6" s="216"/>
      <c r="D6" s="217"/>
      <c r="E6" s="196">
        <v>80</v>
      </c>
      <c r="F6" s="197"/>
      <c r="G6" s="197"/>
      <c r="H6" s="198"/>
    </row>
    <row r="7" spans="1:8" s="8" customFormat="1" ht="12.75" customHeight="1">
      <c r="A7" s="207" t="s">
        <v>105</v>
      </c>
      <c r="B7" s="207"/>
      <c r="C7" s="207"/>
      <c r="D7" s="207"/>
      <c r="E7" s="212" t="s">
        <v>156</v>
      </c>
      <c r="F7" s="213"/>
      <c r="G7" s="213"/>
      <c r="H7" s="214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169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 t="s">
        <v>133</v>
      </c>
      <c r="D11" s="195" t="s">
        <v>170</v>
      </c>
      <c r="E11" s="26" t="s">
        <v>194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171</v>
      </c>
      <c r="E12" s="26"/>
      <c r="F12" s="27" t="s">
        <v>3</v>
      </c>
      <c r="G12" s="27"/>
      <c r="H12" s="28"/>
    </row>
    <row r="13" spans="1:8">
      <c r="A13" s="54">
        <v>3</v>
      </c>
      <c r="B13" s="24"/>
      <c r="C13" s="24"/>
      <c r="D13" s="25" t="s">
        <v>137</v>
      </c>
      <c r="E13" s="26"/>
      <c r="F13" s="27" t="s">
        <v>43</v>
      </c>
      <c r="G13" s="27"/>
      <c r="H13" s="28"/>
    </row>
    <row r="14" spans="1:8">
      <c r="A14" s="54"/>
      <c r="B14" s="24"/>
      <c r="C14" s="24"/>
      <c r="D14" s="25" t="s">
        <v>138</v>
      </c>
      <c r="E14" s="26"/>
      <c r="F14" s="27"/>
      <c r="G14" s="27"/>
      <c r="H14" s="28"/>
    </row>
    <row r="15" spans="1:8">
      <c r="A15" s="54"/>
      <c r="B15" s="24"/>
      <c r="C15" s="24"/>
      <c r="D15" s="25" t="s">
        <v>136</v>
      </c>
      <c r="E15" s="26"/>
      <c r="F15" s="27"/>
      <c r="G15" s="27"/>
      <c r="H15" s="28"/>
    </row>
    <row r="16" spans="1:8">
      <c r="A16" s="54"/>
      <c r="B16" s="24"/>
      <c r="C16" s="24"/>
      <c r="D16" s="25" t="s">
        <v>139</v>
      </c>
      <c r="E16" s="26"/>
      <c r="F16" s="29"/>
      <c r="G16" s="29"/>
      <c r="H16" s="28"/>
    </row>
    <row r="17" spans="1:8">
      <c r="A17" s="54"/>
      <c r="B17" s="24"/>
      <c r="C17" s="24"/>
      <c r="D17" s="25" t="s">
        <v>140</v>
      </c>
      <c r="E17" s="26"/>
      <c r="F17" s="29"/>
      <c r="G17" s="29"/>
      <c r="H17" s="28"/>
    </row>
    <row r="18" spans="1:8">
      <c r="A18" s="54"/>
      <c r="B18" s="24"/>
      <c r="C18" s="24"/>
      <c r="D18" s="25" t="s">
        <v>142</v>
      </c>
      <c r="E18" s="26"/>
      <c r="F18" s="29"/>
      <c r="H18" s="28"/>
    </row>
    <row r="19" spans="1:8">
      <c r="A19" s="54"/>
      <c r="B19" s="24"/>
      <c r="C19" s="24"/>
      <c r="D19" s="25" t="s">
        <v>143</v>
      </c>
      <c r="E19" s="26"/>
      <c r="F19" s="29"/>
      <c r="G19" s="29"/>
      <c r="H19" s="28"/>
    </row>
    <row r="20" spans="1:8">
      <c r="A20" s="54"/>
      <c r="B20" s="24"/>
      <c r="C20" s="24"/>
      <c r="D20" s="25" t="s">
        <v>144</v>
      </c>
      <c r="E20" s="26"/>
      <c r="F20" s="29"/>
      <c r="G20" s="29"/>
      <c r="H20" s="28"/>
    </row>
    <row r="21" spans="1:8">
      <c r="A21" s="54"/>
      <c r="B21" s="24"/>
      <c r="C21" s="24"/>
      <c r="D21" s="25" t="s">
        <v>145</v>
      </c>
      <c r="E21" s="26"/>
      <c r="F21" s="29"/>
      <c r="H21" s="28"/>
    </row>
    <row r="22" spans="1:8">
      <c r="A22" s="54"/>
      <c r="B22" s="24"/>
      <c r="C22" s="24"/>
      <c r="D22" s="25" t="s">
        <v>141</v>
      </c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="125" zoomScaleNormal="125" zoomScalePageLayoutView="125" workbookViewId="0">
      <selection activeCell="B12" sqref="B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1" t="s">
        <v>113</v>
      </c>
      <c r="B2" s="221"/>
      <c r="C2" s="221"/>
      <c r="D2" s="221"/>
      <c r="E2" s="221"/>
      <c r="F2" s="221"/>
      <c r="G2" s="221"/>
      <c r="H2" s="221"/>
      <c r="I2" s="221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73" t="s">
        <v>90</v>
      </c>
      <c r="B4" s="222" t="str">
        <f>Cover!B4</f>
        <v>Anki Pan application</v>
      </c>
      <c r="C4" s="222"/>
      <c r="D4" s="223" t="s">
        <v>89</v>
      </c>
      <c r="E4" s="223"/>
      <c r="F4" s="224"/>
      <c r="G4" s="225"/>
      <c r="H4" s="225"/>
      <c r="I4" s="226"/>
    </row>
    <row r="5" spans="1:14" ht="13.5" customHeight="1">
      <c r="A5" s="173" t="s">
        <v>91</v>
      </c>
      <c r="B5" s="222" t="str">
        <f>Cover!B5</f>
        <v>AKP</v>
      </c>
      <c r="C5" s="222"/>
      <c r="D5" s="223" t="s">
        <v>92</v>
      </c>
      <c r="E5" s="223"/>
      <c r="F5" s="224"/>
      <c r="G5" s="225"/>
      <c r="H5" s="225"/>
      <c r="I5" s="226"/>
    </row>
    <row r="6" spans="1:14" ht="12.75" customHeight="1">
      <c r="A6" s="174" t="s">
        <v>93</v>
      </c>
      <c r="B6" s="222" t="str">
        <f>B5&amp;"_"&amp;"Test Report"&amp;"_"&amp;"vx.x"</f>
        <v>AKP_Test Report_vx.x</v>
      </c>
      <c r="C6" s="222"/>
      <c r="D6" s="223" t="s">
        <v>94</v>
      </c>
      <c r="E6" s="223"/>
      <c r="F6" s="227" t="s">
        <v>0</v>
      </c>
      <c r="G6" s="228"/>
      <c r="H6" s="228"/>
      <c r="I6" s="229"/>
    </row>
    <row r="7" spans="1:14" ht="15.75" customHeight="1">
      <c r="A7" s="174" t="s">
        <v>114</v>
      </c>
      <c r="B7" s="220" t="s">
        <v>4</v>
      </c>
      <c r="C7" s="220"/>
      <c r="D7" s="220"/>
      <c r="E7" s="220"/>
      <c r="F7" s="220"/>
      <c r="G7" s="220"/>
      <c r="H7" s="220"/>
      <c r="I7" s="220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75" t="s">
        <v>115</v>
      </c>
      <c r="D11" s="176" t="s">
        <v>116</v>
      </c>
      <c r="E11" s="176" t="s">
        <v>117</v>
      </c>
      <c r="F11" s="44" t="s">
        <v>22</v>
      </c>
      <c r="G11" s="44" t="s">
        <v>24</v>
      </c>
      <c r="H11" s="44" t="s">
        <v>23</v>
      </c>
      <c r="I11" s="177" t="s">
        <v>118</v>
      </c>
    </row>
    <row r="12" spans="1:14">
      <c r="A12" s="45">
        <v>1</v>
      </c>
      <c r="B12" s="57" t="s">
        <v>57</v>
      </c>
      <c r="C12" s="46">
        <f>Function1!A7</f>
        <v>4</v>
      </c>
      <c r="D12" s="46">
        <f>Function1!C7</f>
        <v>0</v>
      </c>
      <c r="E12" s="46">
        <f>Function1!F7</f>
        <v>0</v>
      </c>
      <c r="F12" s="47">
        <f>Function1!L7</f>
        <v>2</v>
      </c>
      <c r="G12" s="46">
        <f>Function1!M7</f>
        <v>1</v>
      </c>
      <c r="H12" s="46">
        <f>Function1!N7</f>
        <v>1</v>
      </c>
      <c r="I12" s="46">
        <f>Function1!O7</f>
        <v>4</v>
      </c>
    </row>
    <row r="13" spans="1:14">
      <c r="A13" s="45">
        <v>2</v>
      </c>
      <c r="B13" s="57" t="s">
        <v>3</v>
      </c>
      <c r="C13" s="46">
        <f>Function2!$A$7</f>
        <v>8</v>
      </c>
      <c r="D13" s="46">
        <f>Function2!$C$7</f>
        <v>0</v>
      </c>
      <c r="E13" s="46">
        <f>Function2!$F$7</f>
        <v>0</v>
      </c>
      <c r="F13" s="47">
        <f>Function2!$L$7</f>
        <v>4</v>
      </c>
      <c r="G13" s="46">
        <f>Function2!$M$7</f>
        <v>2</v>
      </c>
      <c r="H13" s="46">
        <f>Function2!$N$7</f>
        <v>2</v>
      </c>
      <c r="I13" s="46">
        <f>Function2!$O$7</f>
        <v>8</v>
      </c>
      <c r="K13" s="1">
        <f>Function2!$O$7</f>
        <v>8</v>
      </c>
      <c r="L13" s="1">
        <f>Function2!$O$7</f>
        <v>8</v>
      </c>
      <c r="M13" s="1">
        <f>Function2!$O$7</f>
        <v>8</v>
      </c>
      <c r="N13" s="1">
        <f>Function2!$O$7</f>
        <v>8</v>
      </c>
    </row>
    <row r="14" spans="1:14" ht="15" thickBot="1">
      <c r="A14" s="45">
        <v>3</v>
      </c>
      <c r="B14" s="202" t="s">
        <v>43</v>
      </c>
      <c r="C14" s="218">
        <f>COUNTIF(H47:HS47,"P")</f>
        <v>0</v>
      </c>
      <c r="D14" s="219"/>
      <c r="E14" s="46" t="e">
        <f>#REF!</f>
        <v>#REF!</v>
      </c>
      <c r="F14" s="47" t="e">
        <f>#REF!</f>
        <v>#REF!</v>
      </c>
      <c r="G14" s="46" t="e">
        <f>#REF!</f>
        <v>#REF!</v>
      </c>
      <c r="H14" s="46" t="e">
        <f>#REF!</f>
        <v>#REF!</v>
      </c>
      <c r="I14" s="46" t="e">
        <f>#REF!</f>
        <v>#REF!</v>
      </c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80" t="s">
        <v>119</v>
      </c>
      <c r="C17" s="49">
        <f t="shared" ref="C17:I17" si="0">SUM(C10:C16)</f>
        <v>12</v>
      </c>
      <c r="D17" s="49">
        <f t="shared" si="0"/>
        <v>0</v>
      </c>
      <c r="E17" s="49" t="e">
        <f t="shared" si="0"/>
        <v>#REF!</v>
      </c>
      <c r="F17" s="49" t="e">
        <f t="shared" si="0"/>
        <v>#REF!</v>
      </c>
      <c r="G17" s="49" t="e">
        <f t="shared" si="0"/>
        <v>#REF!</v>
      </c>
      <c r="H17" s="49" t="e">
        <f t="shared" si="0"/>
        <v>#REF!</v>
      </c>
      <c r="I17" s="49" t="e">
        <f t="shared" si="0"/>
        <v>#REF!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8" t="s">
        <v>120</v>
      </c>
      <c r="C19" s="41"/>
      <c r="D19" s="179" t="e">
        <f>(C17+D17)*100/(I17)</f>
        <v>#REF!</v>
      </c>
      <c r="E19" s="41" t="s">
        <v>5</v>
      </c>
      <c r="F19" s="41"/>
      <c r="G19" s="41"/>
      <c r="H19" s="41"/>
      <c r="I19" s="53"/>
    </row>
    <row r="20" spans="1:9" ht="15">
      <c r="A20" s="41"/>
      <c r="B20" s="178" t="s">
        <v>121</v>
      </c>
      <c r="C20" s="41"/>
      <c r="D20" s="179" t="e">
        <f>C17*100/(I17)</f>
        <v>#REF!</v>
      </c>
      <c r="E20" s="41" t="s">
        <v>5</v>
      </c>
      <c r="F20" s="41"/>
      <c r="G20" s="41"/>
      <c r="H20" s="41"/>
      <c r="I20" s="53"/>
    </row>
    <row r="21" spans="1:9" ht="15">
      <c r="B21" s="178" t="s">
        <v>122</v>
      </c>
      <c r="C21" s="41"/>
      <c r="D21" s="179" t="e">
        <f>F17*100/I17</f>
        <v>#REF!</v>
      </c>
      <c r="E21" s="41" t="s">
        <v>5</v>
      </c>
    </row>
    <row r="22" spans="1:9" ht="15">
      <c r="B22" s="178" t="s">
        <v>124</v>
      </c>
      <c r="D22" s="179" t="e">
        <f>G17*100/I17</f>
        <v>#REF!</v>
      </c>
      <c r="E22" s="41" t="s">
        <v>5</v>
      </c>
    </row>
    <row r="23" spans="1:9" ht="15">
      <c r="B23" s="178" t="s">
        <v>123</v>
      </c>
      <c r="D23" s="179" t="e">
        <f>H17*100/I17</f>
        <v>#REF!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2" sqref="C2:E2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55" t="s">
        <v>146</v>
      </c>
      <c r="B2" s="256"/>
      <c r="C2" s="257" t="str">
        <f>TestCaseList!E11</f>
        <v>AD001</v>
      </c>
      <c r="D2" s="258"/>
      <c r="E2" s="259"/>
      <c r="F2" s="260" t="s">
        <v>106</v>
      </c>
      <c r="G2" s="260"/>
      <c r="H2" s="260"/>
      <c r="I2" s="260"/>
      <c r="J2" s="260"/>
      <c r="K2" s="260"/>
      <c r="L2" s="230" t="str">
        <f>TestCaseList!$D$11</f>
        <v>reverseList(List)</v>
      </c>
      <c r="M2" s="231"/>
      <c r="N2" s="231"/>
      <c r="O2" s="231"/>
      <c r="P2" s="231"/>
      <c r="Q2" s="231"/>
      <c r="R2" s="231"/>
      <c r="S2" s="231"/>
      <c r="T2" s="232"/>
      <c r="V2" s="76"/>
    </row>
    <row r="3" spans="1:23" ht="13.5" customHeight="1">
      <c r="A3" s="246" t="s">
        <v>147</v>
      </c>
      <c r="B3" s="247"/>
      <c r="C3" s="242" t="s">
        <v>150</v>
      </c>
      <c r="D3" s="233"/>
      <c r="E3" s="243"/>
      <c r="F3" s="235" t="s">
        <v>151</v>
      </c>
      <c r="G3" s="235"/>
      <c r="H3" s="235"/>
      <c r="I3" s="235"/>
      <c r="J3" s="235"/>
      <c r="K3" s="235"/>
      <c r="L3" s="233"/>
      <c r="M3" s="233"/>
      <c r="N3" s="233"/>
      <c r="O3" s="199"/>
      <c r="P3" s="199"/>
      <c r="Q3" s="199"/>
      <c r="R3" s="199"/>
      <c r="S3" s="199"/>
      <c r="T3" s="200"/>
    </row>
    <row r="4" spans="1:23" ht="13.5" customHeight="1">
      <c r="A4" s="246" t="s">
        <v>148</v>
      </c>
      <c r="B4" s="247"/>
      <c r="C4" s="264">
        <v>9</v>
      </c>
      <c r="D4" s="237"/>
      <c r="E4" s="201"/>
      <c r="F4" s="235" t="s">
        <v>152</v>
      </c>
      <c r="G4" s="235"/>
      <c r="H4" s="235"/>
      <c r="I4" s="235"/>
      <c r="J4" s="235"/>
      <c r="K4" s="235"/>
      <c r="L4" s="236">
        <f xml:space="preserve"> IF(TestCaseList!E6&lt;&gt;"N/A",SUM(C4*TestCaseList!E6/1000,- O7),"N/A")</f>
        <v>-3.2800000000000002</v>
      </c>
      <c r="M4" s="237"/>
      <c r="N4" s="237"/>
      <c r="O4" s="237"/>
      <c r="P4" s="237"/>
      <c r="Q4" s="237"/>
      <c r="R4" s="237"/>
      <c r="S4" s="237"/>
      <c r="T4" s="238"/>
      <c r="V4" s="76"/>
    </row>
    <row r="5" spans="1:23" ht="13.5" customHeight="1">
      <c r="A5" s="246" t="s">
        <v>149</v>
      </c>
      <c r="B5" s="247"/>
      <c r="C5" s="248" t="s">
        <v>178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45" t="s">
        <v>153</v>
      </c>
      <c r="B6" s="245"/>
      <c r="C6" s="234" t="s">
        <v>154</v>
      </c>
      <c r="D6" s="234"/>
      <c r="E6" s="234"/>
      <c r="F6" s="234" t="s">
        <v>117</v>
      </c>
      <c r="G6" s="234"/>
      <c r="H6" s="234"/>
      <c r="I6" s="234"/>
      <c r="J6" s="234"/>
      <c r="K6" s="234"/>
      <c r="L6" s="250" t="s">
        <v>36</v>
      </c>
      <c r="M6" s="250"/>
      <c r="N6" s="250"/>
      <c r="O6" s="254" t="s">
        <v>155</v>
      </c>
      <c r="P6" s="254"/>
      <c r="Q6" s="254"/>
      <c r="R6" s="254"/>
      <c r="S6" s="254"/>
      <c r="T6" s="254"/>
      <c r="V6" s="76"/>
    </row>
    <row r="7" spans="1:23" ht="13.5" customHeight="1" thickBot="1">
      <c r="A7" s="218">
        <f>COUNTIF(F41:HQ41,"P")</f>
        <v>4</v>
      </c>
      <c r="B7" s="219"/>
      <c r="C7" s="262">
        <f>COUNTIF(F41:HQ41,"F")</f>
        <v>0</v>
      </c>
      <c r="D7" s="252"/>
      <c r="E7" s="219"/>
      <c r="F7" s="262">
        <f>SUM(O7,- A7,- C7)</f>
        <v>0</v>
      </c>
      <c r="G7" s="252"/>
      <c r="H7" s="252"/>
      <c r="I7" s="252"/>
      <c r="J7" s="252"/>
      <c r="K7" s="263"/>
      <c r="L7" s="80">
        <f>COUNTIF(E40:HQ40,"N")</f>
        <v>2</v>
      </c>
      <c r="M7" s="80">
        <f>COUNTIF(E40:HQ40,"A")</f>
        <v>1</v>
      </c>
      <c r="N7" s="80">
        <f>COUNTIF(E40:HQ40,"B")</f>
        <v>1</v>
      </c>
      <c r="O7" s="251">
        <f>COUNTA(E9:HT9)</f>
        <v>4</v>
      </c>
      <c r="P7" s="252"/>
      <c r="Q7" s="252"/>
      <c r="R7" s="252"/>
      <c r="S7" s="252"/>
      <c r="T7" s="253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6</v>
      </c>
      <c r="G9" s="143" t="s">
        <v>7</v>
      </c>
      <c r="H9" s="143" t="s">
        <v>8</v>
      </c>
      <c r="I9" s="143" t="s">
        <v>9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4"/>
      <c r="U9" s="83"/>
      <c r="V9" s="84"/>
      <c r="W9" s="85"/>
    </row>
    <row r="10" spans="1:23" ht="13.5" customHeight="1">
      <c r="A10" s="116" t="s">
        <v>157</v>
      </c>
      <c r="B10" s="121" t="s">
        <v>37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 t="s">
        <v>160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 t="s">
        <v>161</v>
      </c>
      <c r="E13" s="90"/>
      <c r="F13" s="126" t="s">
        <v>56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/>
      <c r="C14" s="87"/>
      <c r="D14" s="88" t="s">
        <v>165</v>
      </c>
      <c r="E14" s="91"/>
      <c r="F14" s="126"/>
      <c r="G14" s="126" t="s">
        <v>56</v>
      </c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 t="s">
        <v>166</v>
      </c>
      <c r="E15" s="91"/>
      <c r="F15" s="126"/>
      <c r="G15" s="126"/>
      <c r="H15" s="126" t="s">
        <v>56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 t="s">
        <v>164</v>
      </c>
      <c r="E16" s="91"/>
      <c r="F16" s="126"/>
      <c r="G16" s="126"/>
      <c r="H16" s="126"/>
      <c r="I16" s="126" t="s">
        <v>56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91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/>
      <c r="C18" s="87"/>
      <c r="D18" s="88"/>
      <c r="E18" s="91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44"/>
      <c r="E19" s="244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91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91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91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91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91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91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91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91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91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91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158</v>
      </c>
      <c r="B31" s="96" t="s">
        <v>40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 t="s">
        <v>163</v>
      </c>
      <c r="E32" s="102"/>
      <c r="F32" s="126"/>
      <c r="G32" s="126" t="s">
        <v>56</v>
      </c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 t="s">
        <v>167</v>
      </c>
      <c r="E33" s="104"/>
      <c r="F33" s="126"/>
      <c r="G33" s="126"/>
      <c r="H33" s="126" t="s">
        <v>56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/>
      <c r="C34" s="131"/>
      <c r="D34" s="101" t="s">
        <v>168</v>
      </c>
      <c r="E34" s="104"/>
      <c r="F34" s="126"/>
      <c r="G34" s="126"/>
      <c r="H34" s="126"/>
      <c r="I34" s="126" t="s">
        <v>56</v>
      </c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 t="s">
        <v>41</v>
      </c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/>
      <c r="C36" s="131"/>
      <c r="D36" s="101" t="s">
        <v>162</v>
      </c>
      <c r="E36" s="104"/>
      <c r="F36" s="126" t="s">
        <v>56</v>
      </c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 t="s">
        <v>42</v>
      </c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>
      <c r="A38" s="119"/>
      <c r="B38" s="103"/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7"/>
    </row>
    <row r="39" spans="1:20" ht="13.5" customHeight="1" thickBot="1">
      <c r="A39" s="119"/>
      <c r="B39" s="105"/>
      <c r="C39" s="106"/>
      <c r="D39" s="107"/>
      <c r="E39" s="108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3"/>
    </row>
    <row r="40" spans="1:20" ht="13.5" customHeight="1" thickTop="1">
      <c r="A40" s="118" t="s">
        <v>159</v>
      </c>
      <c r="B40" s="241" t="s">
        <v>21</v>
      </c>
      <c r="C40" s="241"/>
      <c r="D40" s="241"/>
      <c r="E40" s="109"/>
      <c r="F40" s="134" t="s">
        <v>24</v>
      </c>
      <c r="G40" s="134" t="s">
        <v>23</v>
      </c>
      <c r="H40" s="134" t="s">
        <v>22</v>
      </c>
      <c r="I40" s="134" t="s">
        <v>22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5"/>
    </row>
    <row r="41" spans="1:20" ht="13.5" customHeight="1">
      <c r="A41" s="119"/>
      <c r="B41" s="261" t="s">
        <v>25</v>
      </c>
      <c r="C41" s="261"/>
      <c r="D41" s="261"/>
      <c r="E41" s="110"/>
      <c r="F41" s="136" t="s">
        <v>26</v>
      </c>
      <c r="G41" s="136" t="s">
        <v>26</v>
      </c>
      <c r="H41" s="136" t="s">
        <v>26</v>
      </c>
      <c r="I41" s="136" t="s">
        <v>26</v>
      </c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7"/>
    </row>
    <row r="42" spans="1:20" ht="13.5" customHeight="1">
      <c r="A42" s="119"/>
      <c r="B42" s="239" t="s">
        <v>28</v>
      </c>
      <c r="C42" s="239"/>
      <c r="D42" s="239"/>
      <c r="E42" s="104"/>
      <c r="F42" s="111">
        <v>42254</v>
      </c>
      <c r="G42" s="111">
        <v>42254</v>
      </c>
      <c r="H42" s="111">
        <v>42254</v>
      </c>
      <c r="I42" s="111">
        <v>42254</v>
      </c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Bot="1">
      <c r="A43" s="120"/>
      <c r="B43" s="240" t="s">
        <v>29</v>
      </c>
      <c r="C43" s="240"/>
      <c r="D43" s="240"/>
      <c r="E43" s="113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5"/>
    </row>
    <row r="44" spans="1:20" ht="11.25" thickTop="1">
      <c r="A44" s="138"/>
    </row>
  </sheetData>
  <mergeCells count="28">
    <mergeCell ref="A2:B2"/>
    <mergeCell ref="C2:E2"/>
    <mergeCell ref="F2:K2"/>
    <mergeCell ref="B41:D41"/>
    <mergeCell ref="F7:K7"/>
    <mergeCell ref="C7:E7"/>
    <mergeCell ref="A7:B7"/>
    <mergeCell ref="A3:B3"/>
    <mergeCell ref="A4:B4"/>
    <mergeCell ref="C4:D4"/>
    <mergeCell ref="B42:D42"/>
    <mergeCell ref="B43:D43"/>
    <mergeCell ref="B40:D40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opLeftCell="A28" zoomScale="150" zoomScaleNormal="150" zoomScalePageLayoutView="150" workbookViewId="0"/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55" t="s">
        <v>146</v>
      </c>
      <c r="B2" s="256"/>
      <c r="C2" s="257" t="str">
        <f>TestCaseList!E11</f>
        <v>AD001</v>
      </c>
      <c r="D2" s="258"/>
      <c r="E2" s="259"/>
      <c r="F2" s="260" t="s">
        <v>106</v>
      </c>
      <c r="G2" s="260"/>
      <c r="H2" s="260"/>
      <c r="I2" s="260"/>
      <c r="J2" s="260"/>
      <c r="K2" s="260"/>
      <c r="L2" s="230" t="str">
        <f>TestCaseList!$D$12</f>
        <v>checkHorizontalRect(Rect, Rect)</v>
      </c>
      <c r="M2" s="231"/>
      <c r="N2" s="231"/>
      <c r="O2" s="231"/>
      <c r="P2" s="231"/>
      <c r="Q2" s="231"/>
      <c r="R2" s="231"/>
      <c r="S2" s="231"/>
      <c r="T2" s="232"/>
      <c r="V2" s="76"/>
    </row>
    <row r="3" spans="1:23" ht="13.5" customHeight="1">
      <c r="A3" s="246" t="s">
        <v>147</v>
      </c>
      <c r="B3" s="247"/>
      <c r="C3" s="242" t="s">
        <v>150</v>
      </c>
      <c r="D3" s="233"/>
      <c r="E3" s="243"/>
      <c r="F3" s="235" t="s">
        <v>151</v>
      </c>
      <c r="G3" s="235"/>
      <c r="H3" s="235"/>
      <c r="I3" s="235"/>
      <c r="J3" s="235"/>
      <c r="K3" s="235"/>
      <c r="L3" s="233"/>
      <c r="M3" s="233"/>
      <c r="N3" s="233"/>
      <c r="O3" s="199"/>
      <c r="P3" s="199"/>
      <c r="Q3" s="199"/>
      <c r="R3" s="199"/>
      <c r="S3" s="199"/>
      <c r="T3" s="200"/>
    </row>
    <row r="4" spans="1:23" ht="13.5" customHeight="1">
      <c r="A4" s="246" t="s">
        <v>148</v>
      </c>
      <c r="B4" s="247"/>
      <c r="C4" s="264">
        <v>14</v>
      </c>
      <c r="D4" s="237"/>
      <c r="E4" s="201"/>
      <c r="F4" s="235" t="s">
        <v>152</v>
      </c>
      <c r="G4" s="235"/>
      <c r="H4" s="235"/>
      <c r="I4" s="235"/>
      <c r="J4" s="235"/>
      <c r="K4" s="235"/>
      <c r="L4" s="236">
        <f xml:space="preserve"> IF(TestCaseList!E6&lt;&gt;"N/A",SUM(C4*TestCaseList!E6/1000,- O7),"N/A")</f>
        <v>-6.88</v>
      </c>
      <c r="M4" s="237"/>
      <c r="N4" s="237"/>
      <c r="O4" s="237"/>
      <c r="P4" s="237"/>
      <c r="Q4" s="237"/>
      <c r="R4" s="237"/>
      <c r="S4" s="237"/>
      <c r="T4" s="238"/>
      <c r="V4" s="76"/>
    </row>
    <row r="5" spans="1:23" ht="13.5" customHeight="1">
      <c r="A5" s="246" t="s">
        <v>149</v>
      </c>
      <c r="B5" s="247"/>
      <c r="C5" s="248" t="s">
        <v>177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45" t="s">
        <v>153</v>
      </c>
      <c r="B6" s="245"/>
      <c r="C6" s="234" t="s">
        <v>154</v>
      </c>
      <c r="D6" s="234"/>
      <c r="E6" s="234"/>
      <c r="F6" s="234" t="s">
        <v>117</v>
      </c>
      <c r="G6" s="234"/>
      <c r="H6" s="234"/>
      <c r="I6" s="234"/>
      <c r="J6" s="234"/>
      <c r="K6" s="234"/>
      <c r="L6" s="250" t="s">
        <v>36</v>
      </c>
      <c r="M6" s="250"/>
      <c r="N6" s="250"/>
      <c r="O6" s="254" t="s">
        <v>155</v>
      </c>
      <c r="P6" s="254"/>
      <c r="Q6" s="254"/>
      <c r="R6" s="254"/>
      <c r="S6" s="254"/>
      <c r="T6" s="254"/>
      <c r="V6" s="76"/>
    </row>
    <row r="7" spans="1:23" ht="13.5" customHeight="1" thickBot="1">
      <c r="A7" s="218">
        <f>COUNTIF(F44:HQ44,"P")</f>
        <v>8</v>
      </c>
      <c r="B7" s="219"/>
      <c r="C7" s="262">
        <f>COUNTIF(F44:HQ44,"F")</f>
        <v>0</v>
      </c>
      <c r="D7" s="252"/>
      <c r="E7" s="219"/>
      <c r="F7" s="262">
        <f>SUM(O7,- A7,- C7)</f>
        <v>0</v>
      </c>
      <c r="G7" s="252"/>
      <c r="H7" s="252"/>
      <c r="I7" s="252"/>
      <c r="J7" s="252"/>
      <c r="K7" s="263"/>
      <c r="L7" s="80">
        <f>COUNTIF(E43:HQ43,"N")</f>
        <v>4</v>
      </c>
      <c r="M7" s="80">
        <f>COUNTIF(E43:HQ43,"A")</f>
        <v>2</v>
      </c>
      <c r="N7" s="80">
        <f>COUNTIF(E43:HQ43,"B")</f>
        <v>2</v>
      </c>
      <c r="O7" s="251">
        <f>COUNTA(E9:HT9)</f>
        <v>8</v>
      </c>
      <c r="P7" s="252"/>
      <c r="Q7" s="252"/>
      <c r="R7" s="252"/>
      <c r="S7" s="252"/>
      <c r="T7" s="253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191</v>
      </c>
      <c r="G9" s="143" t="s">
        <v>7</v>
      </c>
      <c r="H9" s="143" t="s">
        <v>8</v>
      </c>
      <c r="I9" s="143" t="s">
        <v>184</v>
      </c>
      <c r="J9" s="143" t="s">
        <v>185</v>
      </c>
      <c r="K9" s="143" t="s">
        <v>186</v>
      </c>
      <c r="L9" s="143" t="s">
        <v>192</v>
      </c>
      <c r="M9" s="143" t="s">
        <v>193</v>
      </c>
      <c r="N9" s="143"/>
      <c r="O9" s="143"/>
      <c r="P9" s="143"/>
      <c r="Q9" s="143"/>
      <c r="R9" s="143"/>
      <c r="S9" s="143"/>
      <c r="T9" s="144"/>
      <c r="U9" s="83"/>
      <c r="V9" s="84"/>
      <c r="W9" s="85"/>
    </row>
    <row r="10" spans="1:23" ht="13.5" customHeight="1">
      <c r="A10" s="116" t="s">
        <v>157</v>
      </c>
      <c r="B10" s="121" t="s">
        <v>37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 t="s">
        <v>160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 t="s">
        <v>161</v>
      </c>
      <c r="E13" s="90"/>
      <c r="F13" s="126" t="s">
        <v>56</v>
      </c>
      <c r="G13" s="126" t="s">
        <v>56</v>
      </c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/>
      <c r="C14" s="87"/>
      <c r="D14" s="88" t="s">
        <v>175</v>
      </c>
      <c r="E14" s="162"/>
      <c r="F14" s="126"/>
      <c r="G14" s="126"/>
      <c r="H14" s="126" t="s">
        <v>56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 t="s">
        <v>181</v>
      </c>
      <c r="E15" s="162"/>
      <c r="F15" s="126"/>
      <c r="G15" s="126"/>
      <c r="H15" s="126"/>
      <c r="I15" s="126" t="s">
        <v>56</v>
      </c>
      <c r="J15" s="126"/>
      <c r="K15" s="126" t="s">
        <v>56</v>
      </c>
      <c r="L15" s="126" t="s">
        <v>56</v>
      </c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 t="s">
        <v>183</v>
      </c>
      <c r="E16" s="162"/>
      <c r="F16" s="126"/>
      <c r="G16" s="126"/>
      <c r="H16" s="126"/>
      <c r="I16" s="126"/>
      <c r="J16" s="126" t="s">
        <v>56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 t="s">
        <v>189</v>
      </c>
      <c r="E17" s="162"/>
      <c r="F17" s="126"/>
      <c r="G17" s="126"/>
      <c r="H17" s="126"/>
      <c r="I17" s="126"/>
      <c r="J17" s="126"/>
      <c r="K17" s="126"/>
      <c r="L17" s="126"/>
      <c r="M17" s="126" t="s">
        <v>56</v>
      </c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/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 t="s">
        <v>172</v>
      </c>
      <c r="C19" s="87"/>
      <c r="D19" s="244"/>
      <c r="E19" s="244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 t="s">
        <v>173</v>
      </c>
      <c r="E20" s="162"/>
      <c r="F20" s="126" t="s">
        <v>56</v>
      </c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 t="s">
        <v>176</v>
      </c>
      <c r="E21" s="162"/>
      <c r="F21" s="126"/>
      <c r="G21" s="126" t="s">
        <v>56</v>
      </c>
      <c r="H21" s="126"/>
      <c r="I21" s="126" t="s">
        <v>56</v>
      </c>
      <c r="J21" s="126" t="s">
        <v>56</v>
      </c>
      <c r="K21" s="126"/>
      <c r="L21" s="126" t="s">
        <v>56</v>
      </c>
      <c r="M21" s="126" t="s">
        <v>56</v>
      </c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 t="s">
        <v>179</v>
      </c>
      <c r="E22" s="162"/>
      <c r="F22" s="126"/>
      <c r="G22" s="126"/>
      <c r="H22" s="126" t="s">
        <v>56</v>
      </c>
      <c r="I22" s="126"/>
      <c r="J22" s="126"/>
      <c r="K22" s="126" t="s">
        <v>56</v>
      </c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 t="s">
        <v>188</v>
      </c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158</v>
      </c>
      <c r="B31" s="96" t="s">
        <v>40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 t="s">
        <v>173</v>
      </c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 t="s">
        <v>180</v>
      </c>
      <c r="E33" s="104"/>
      <c r="F33" s="126"/>
      <c r="G33" s="126"/>
      <c r="H33" s="126" t="s">
        <v>56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/>
      <c r="C34" s="131"/>
      <c r="D34" s="101" t="s">
        <v>182</v>
      </c>
      <c r="E34" s="104"/>
      <c r="F34" s="126"/>
      <c r="G34" s="126"/>
      <c r="H34" s="126"/>
      <c r="I34" s="126" t="s">
        <v>56</v>
      </c>
      <c r="J34" s="126"/>
      <c r="K34" s="126"/>
      <c r="L34" s="126" t="s">
        <v>56</v>
      </c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 t="s">
        <v>176</v>
      </c>
      <c r="E35" s="104"/>
      <c r="F35" s="126"/>
      <c r="G35" s="126"/>
      <c r="H35" s="126"/>
      <c r="I35" s="126"/>
      <c r="J35" s="126" t="s">
        <v>56</v>
      </c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/>
      <c r="C36" s="131"/>
      <c r="D36" s="101" t="s">
        <v>187</v>
      </c>
      <c r="E36" s="104"/>
      <c r="F36" s="126"/>
      <c r="G36" s="126"/>
      <c r="H36" s="126"/>
      <c r="I36" s="126"/>
      <c r="J36" s="126"/>
      <c r="K36" s="126" t="s">
        <v>56</v>
      </c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 t="s">
        <v>190</v>
      </c>
      <c r="E37" s="104"/>
      <c r="F37" s="126"/>
      <c r="G37" s="126"/>
      <c r="H37" s="126"/>
      <c r="I37" s="126"/>
      <c r="J37" s="126"/>
      <c r="K37" s="126"/>
      <c r="L37" s="126"/>
      <c r="M37" s="126" t="s">
        <v>56</v>
      </c>
      <c r="N37" s="126"/>
      <c r="O37" s="126"/>
      <c r="P37" s="126"/>
      <c r="Q37" s="126"/>
      <c r="R37" s="126"/>
      <c r="S37" s="126"/>
      <c r="T37" s="127"/>
    </row>
    <row r="38" spans="1:20" ht="13.5" customHeight="1">
      <c r="A38" s="119"/>
      <c r="B38" s="103" t="s">
        <v>41</v>
      </c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7"/>
    </row>
    <row r="39" spans="1:20" ht="13.5" customHeight="1">
      <c r="A39" s="119"/>
      <c r="B39" s="103"/>
      <c r="C39" s="131"/>
      <c r="D39" s="101" t="s">
        <v>174</v>
      </c>
      <c r="E39" s="104"/>
      <c r="F39" s="126" t="s">
        <v>56</v>
      </c>
      <c r="G39" s="126" t="s">
        <v>56</v>
      </c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</row>
    <row r="40" spans="1:20" ht="13.5" customHeight="1">
      <c r="A40" s="119"/>
      <c r="B40" s="103" t="s">
        <v>42</v>
      </c>
      <c r="C40" s="131"/>
      <c r="D40" s="101"/>
      <c r="E40" s="104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7"/>
    </row>
    <row r="41" spans="1:20" ht="13.5" customHeight="1">
      <c r="A41" s="119"/>
      <c r="B41" s="103"/>
      <c r="C41" s="131"/>
      <c r="D41" s="101"/>
      <c r="E41" s="10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7"/>
    </row>
    <row r="42" spans="1:20" ht="13.5" customHeight="1" thickBot="1">
      <c r="A42" s="119"/>
      <c r="B42" s="105"/>
      <c r="C42" s="106"/>
      <c r="D42" s="107"/>
      <c r="E42" s="108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3"/>
    </row>
    <row r="43" spans="1:20" ht="13.5" customHeight="1" thickTop="1">
      <c r="A43" s="118" t="s">
        <v>159</v>
      </c>
      <c r="B43" s="241" t="s">
        <v>21</v>
      </c>
      <c r="C43" s="241"/>
      <c r="D43" s="241"/>
      <c r="E43" s="161"/>
      <c r="F43" s="134" t="s">
        <v>24</v>
      </c>
      <c r="G43" s="134" t="s">
        <v>24</v>
      </c>
      <c r="H43" s="134" t="s">
        <v>23</v>
      </c>
      <c r="I43" s="134" t="s">
        <v>23</v>
      </c>
      <c r="J43" s="134" t="s">
        <v>22</v>
      </c>
      <c r="K43" s="134" t="s">
        <v>22</v>
      </c>
      <c r="L43" s="134" t="s">
        <v>22</v>
      </c>
      <c r="M43" s="134" t="s">
        <v>22</v>
      </c>
      <c r="N43" s="134"/>
      <c r="O43" s="134"/>
      <c r="P43" s="134"/>
      <c r="Q43" s="134"/>
      <c r="R43" s="134"/>
      <c r="S43" s="134"/>
      <c r="T43" s="135"/>
    </row>
    <row r="44" spans="1:20" ht="13.5" customHeight="1">
      <c r="A44" s="119"/>
      <c r="B44" s="261" t="s">
        <v>25</v>
      </c>
      <c r="C44" s="261"/>
      <c r="D44" s="261"/>
      <c r="E44" s="110"/>
      <c r="F44" s="136" t="s">
        <v>26</v>
      </c>
      <c r="G44" s="136" t="s">
        <v>26</v>
      </c>
      <c r="H44" s="136" t="s">
        <v>26</v>
      </c>
      <c r="I44" s="136" t="s">
        <v>26</v>
      </c>
      <c r="J44" s="136" t="s">
        <v>26</v>
      </c>
      <c r="K44" s="136" t="s">
        <v>26</v>
      </c>
      <c r="L44" s="136" t="s">
        <v>26</v>
      </c>
      <c r="M44" s="136" t="s">
        <v>26</v>
      </c>
      <c r="N44" s="136"/>
      <c r="O44" s="136"/>
      <c r="P44" s="136"/>
      <c r="Q44" s="136"/>
      <c r="R44" s="136"/>
      <c r="S44" s="136"/>
      <c r="T44" s="137"/>
    </row>
    <row r="45" spans="1:20" ht="13.5" customHeight="1">
      <c r="A45" s="119"/>
      <c r="B45" s="239" t="s">
        <v>28</v>
      </c>
      <c r="C45" s="239"/>
      <c r="D45" s="239"/>
      <c r="E45" s="104"/>
      <c r="F45" s="111">
        <v>42254</v>
      </c>
      <c r="G45" s="111">
        <v>42254</v>
      </c>
      <c r="H45" s="111">
        <v>42254</v>
      </c>
      <c r="I45" s="111">
        <v>42254</v>
      </c>
      <c r="J45" s="111">
        <v>42254</v>
      </c>
      <c r="K45" s="111">
        <v>42254</v>
      </c>
      <c r="L45" s="111">
        <v>42254</v>
      </c>
      <c r="M45" s="111">
        <v>42254</v>
      </c>
      <c r="N45" s="111"/>
      <c r="O45" s="111"/>
      <c r="P45" s="111"/>
      <c r="Q45" s="111"/>
      <c r="R45" s="111"/>
      <c r="S45" s="111"/>
      <c r="T45" s="112"/>
    </row>
    <row r="46" spans="1:20" ht="11.25" thickBot="1">
      <c r="A46" s="120"/>
      <c r="B46" s="240" t="s">
        <v>29</v>
      </c>
      <c r="C46" s="240"/>
      <c r="D46" s="240"/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5"/>
    </row>
    <row r="47" spans="1:20" ht="11.25" thickTop="1">
      <c r="A47" s="138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K42" sqref="K42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55" t="s">
        <v>146</v>
      </c>
      <c r="B2" s="256"/>
      <c r="C2" s="269" t="str">
        <f>TestCaseList!E11</f>
        <v>AD001</v>
      </c>
      <c r="D2" s="270"/>
      <c r="E2" s="271"/>
      <c r="F2" s="260" t="s">
        <v>106</v>
      </c>
      <c r="G2" s="260"/>
      <c r="H2" s="260"/>
      <c r="I2" s="260"/>
      <c r="J2" s="260"/>
      <c r="K2" s="260"/>
      <c r="L2" s="230" t="e">
        <f>[1]TestCaseList!$D$13</f>
        <v>#REF!</v>
      </c>
      <c r="M2" s="231"/>
      <c r="N2" s="231"/>
      <c r="O2" s="231"/>
      <c r="P2" s="231"/>
      <c r="Q2" s="231"/>
      <c r="R2" s="231"/>
      <c r="S2" s="231"/>
      <c r="T2" s="232"/>
      <c r="V2" s="76"/>
    </row>
    <row r="3" spans="1:23" ht="13.5" customHeight="1">
      <c r="A3" s="246" t="s">
        <v>147</v>
      </c>
      <c r="B3" s="247"/>
      <c r="C3" s="272" t="s">
        <v>150</v>
      </c>
      <c r="D3" s="273"/>
      <c r="E3" s="274"/>
      <c r="F3" s="235" t="s">
        <v>151</v>
      </c>
      <c r="G3" s="235"/>
      <c r="H3" s="235"/>
      <c r="I3" s="235"/>
      <c r="J3" s="235"/>
      <c r="K3" s="235"/>
      <c r="L3" s="273"/>
      <c r="M3" s="273"/>
      <c r="N3" s="273"/>
      <c r="O3" s="77"/>
      <c r="P3" s="77"/>
      <c r="Q3" s="77"/>
      <c r="R3" s="77"/>
      <c r="S3" s="77"/>
      <c r="T3" s="78"/>
    </row>
    <row r="4" spans="1:23" ht="13.5" customHeight="1">
      <c r="A4" s="246" t="s">
        <v>148</v>
      </c>
      <c r="B4" s="247"/>
      <c r="C4" s="265">
        <v>9</v>
      </c>
      <c r="D4" s="266"/>
      <c r="E4" s="79"/>
      <c r="F4" s="235" t="s">
        <v>152</v>
      </c>
      <c r="G4" s="235"/>
      <c r="H4" s="235"/>
      <c r="I4" s="235"/>
      <c r="J4" s="235"/>
      <c r="K4" s="235"/>
      <c r="L4" s="236">
        <f xml:space="preserve"> IF(TestCaseList!E6&lt;&gt;"N/A",SUM(C4*TestCaseList!E6/1000,- O7),"N/A")</f>
        <v>-14.28</v>
      </c>
      <c r="M4" s="237"/>
      <c r="N4" s="237"/>
      <c r="O4" s="237"/>
      <c r="P4" s="237"/>
      <c r="Q4" s="237"/>
      <c r="R4" s="237"/>
      <c r="S4" s="237"/>
      <c r="T4" s="238"/>
      <c r="V4" s="76"/>
    </row>
    <row r="5" spans="1:23" ht="13.5" customHeight="1">
      <c r="A5" s="246" t="s">
        <v>149</v>
      </c>
      <c r="B5" s="247"/>
      <c r="C5" s="267" t="s">
        <v>35</v>
      </c>
      <c r="D5" s="267"/>
      <c r="E5" s="267"/>
      <c r="F5" s="268"/>
      <c r="G5" s="268"/>
      <c r="H5" s="268"/>
      <c r="I5" s="268"/>
      <c r="J5" s="268"/>
      <c r="K5" s="268"/>
      <c r="L5" s="267"/>
      <c r="M5" s="267"/>
      <c r="N5" s="267"/>
      <c r="O5" s="267"/>
      <c r="P5" s="267"/>
      <c r="Q5" s="267"/>
      <c r="R5" s="267"/>
      <c r="S5" s="267"/>
      <c r="T5" s="267"/>
    </row>
    <row r="6" spans="1:23" ht="13.5" customHeight="1">
      <c r="A6" s="245" t="s">
        <v>153</v>
      </c>
      <c r="B6" s="245"/>
      <c r="C6" s="234" t="s">
        <v>154</v>
      </c>
      <c r="D6" s="234"/>
      <c r="E6" s="234"/>
      <c r="F6" s="234" t="s">
        <v>117</v>
      </c>
      <c r="G6" s="234"/>
      <c r="H6" s="234"/>
      <c r="I6" s="234"/>
      <c r="J6" s="234"/>
      <c r="K6" s="234"/>
      <c r="L6" s="250" t="s">
        <v>36</v>
      </c>
      <c r="M6" s="250"/>
      <c r="N6" s="250"/>
      <c r="O6" s="254" t="s">
        <v>155</v>
      </c>
      <c r="P6" s="254"/>
      <c r="Q6" s="254"/>
      <c r="R6" s="254"/>
      <c r="S6" s="254"/>
      <c r="T6" s="254"/>
      <c r="V6" s="76"/>
    </row>
    <row r="7" spans="1:23" ht="13.5" customHeight="1" thickBot="1">
      <c r="A7" s="218">
        <f>COUNTIF(F40:HQ40,"P")</f>
        <v>13</v>
      </c>
      <c r="B7" s="219"/>
      <c r="C7" s="262">
        <f>COUNTIF(F40:HQ40,"F")</f>
        <v>2</v>
      </c>
      <c r="D7" s="252"/>
      <c r="E7" s="219"/>
      <c r="F7" s="262">
        <f>SUM(O7,- A7,- C7)</f>
        <v>0</v>
      </c>
      <c r="G7" s="252"/>
      <c r="H7" s="252"/>
      <c r="I7" s="252"/>
      <c r="J7" s="252"/>
      <c r="K7" s="263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1">
        <f>COUNTA(E9:HT9)</f>
        <v>15</v>
      </c>
      <c r="P7" s="252"/>
      <c r="Q7" s="252"/>
      <c r="R7" s="252"/>
      <c r="S7" s="252"/>
      <c r="T7" s="253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6</v>
      </c>
      <c r="G9" s="143" t="s">
        <v>7</v>
      </c>
      <c r="H9" s="143" t="s">
        <v>8</v>
      </c>
      <c r="I9" s="143" t="s">
        <v>9</v>
      </c>
      <c r="J9" s="143" t="s">
        <v>10</v>
      </c>
      <c r="K9" s="143" t="s">
        <v>11</v>
      </c>
      <c r="L9" s="143" t="s">
        <v>12</v>
      </c>
      <c r="M9" s="143" t="s">
        <v>13</v>
      </c>
      <c r="N9" s="143" t="s">
        <v>14</v>
      </c>
      <c r="O9" s="143" t="s">
        <v>15</v>
      </c>
      <c r="P9" s="143" t="s">
        <v>16</v>
      </c>
      <c r="Q9" s="143" t="s">
        <v>17</v>
      </c>
      <c r="R9" s="143" t="s">
        <v>18</v>
      </c>
      <c r="S9" s="143" t="s">
        <v>19</v>
      </c>
      <c r="T9" s="144" t="s">
        <v>20</v>
      </c>
      <c r="U9" s="83"/>
      <c r="V9" s="84"/>
      <c r="W9" s="85"/>
    </row>
    <row r="10" spans="1:23" ht="13.5" customHeight="1">
      <c r="A10" s="116" t="s">
        <v>157</v>
      </c>
      <c r="B10" s="121" t="s">
        <v>37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38</v>
      </c>
      <c r="C14" s="87"/>
      <c r="D14" s="88"/>
      <c r="E14" s="164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4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4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4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39</v>
      </c>
      <c r="C18" s="87"/>
      <c r="D18" s="88"/>
      <c r="E18" s="164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44"/>
      <c r="E19" s="244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4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4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4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4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4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4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4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158</v>
      </c>
      <c r="B31" s="96" t="s">
        <v>40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5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41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42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159</v>
      </c>
      <c r="B39" s="241" t="s">
        <v>21</v>
      </c>
      <c r="C39" s="241"/>
      <c r="D39" s="241"/>
      <c r="E39" s="163"/>
      <c r="F39" s="134" t="s">
        <v>22</v>
      </c>
      <c r="G39" s="134" t="s">
        <v>22</v>
      </c>
      <c r="H39" s="134" t="s">
        <v>22</v>
      </c>
      <c r="I39" s="134" t="s">
        <v>22</v>
      </c>
      <c r="J39" s="134" t="s">
        <v>22</v>
      </c>
      <c r="K39" s="134" t="s">
        <v>23</v>
      </c>
      <c r="L39" s="134" t="s">
        <v>24</v>
      </c>
      <c r="M39" s="134" t="s">
        <v>22</v>
      </c>
      <c r="N39" s="134" t="s">
        <v>22</v>
      </c>
      <c r="O39" s="134" t="s">
        <v>22</v>
      </c>
      <c r="P39" s="134" t="s">
        <v>22</v>
      </c>
      <c r="Q39" s="134" t="s">
        <v>22</v>
      </c>
      <c r="R39" s="134" t="s">
        <v>24</v>
      </c>
      <c r="S39" s="134" t="s">
        <v>22</v>
      </c>
      <c r="T39" s="135" t="s">
        <v>22</v>
      </c>
    </row>
    <row r="40" spans="1:20" ht="13.5" customHeight="1">
      <c r="A40" s="119"/>
      <c r="B40" s="261" t="s">
        <v>25</v>
      </c>
      <c r="C40" s="261"/>
      <c r="D40" s="261"/>
      <c r="E40" s="110"/>
      <c r="F40" s="136" t="s">
        <v>26</v>
      </c>
      <c r="G40" s="136" t="s">
        <v>26</v>
      </c>
      <c r="H40" s="136" t="s">
        <v>26</v>
      </c>
      <c r="I40" s="136" t="s">
        <v>26</v>
      </c>
      <c r="J40" s="136" t="s">
        <v>26</v>
      </c>
      <c r="K40" s="136" t="s">
        <v>27</v>
      </c>
      <c r="L40" s="136" t="s">
        <v>27</v>
      </c>
      <c r="M40" s="136" t="s">
        <v>26</v>
      </c>
      <c r="N40" s="136" t="s">
        <v>26</v>
      </c>
      <c r="O40" s="136" t="s">
        <v>26</v>
      </c>
      <c r="P40" s="136" t="s">
        <v>26</v>
      </c>
      <c r="Q40" s="136" t="s">
        <v>26</v>
      </c>
      <c r="R40" s="136" t="s">
        <v>26</v>
      </c>
      <c r="S40" s="136" t="s">
        <v>26</v>
      </c>
      <c r="T40" s="137" t="s">
        <v>26</v>
      </c>
    </row>
    <row r="41" spans="1:20" ht="13.5" customHeight="1">
      <c r="A41" s="119"/>
      <c r="B41" s="239" t="s">
        <v>28</v>
      </c>
      <c r="C41" s="239"/>
      <c r="D41" s="239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0" t="s">
        <v>29</v>
      </c>
      <c r="C42" s="240"/>
      <c r="D42" s="240"/>
      <c r="E42" s="113"/>
      <c r="F42" s="114"/>
      <c r="G42" s="114"/>
      <c r="H42" s="114"/>
      <c r="I42" s="114"/>
      <c r="J42" s="114"/>
      <c r="K42" s="114" t="s">
        <v>30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55" t="s">
        <v>146</v>
      </c>
      <c r="B2" s="256"/>
      <c r="C2" s="269" t="str">
        <f>TestCaseList!E11</f>
        <v>AD001</v>
      </c>
      <c r="D2" s="270"/>
      <c r="E2" s="271"/>
      <c r="F2" s="260" t="s">
        <v>106</v>
      </c>
      <c r="G2" s="260"/>
      <c r="H2" s="260"/>
      <c r="I2" s="260"/>
      <c r="J2" s="260"/>
      <c r="K2" s="260"/>
      <c r="L2" s="230" t="str">
        <f>TestCaseList!D15</f>
        <v>extractTextLine(Mat)</v>
      </c>
      <c r="M2" s="231"/>
      <c r="N2" s="231"/>
      <c r="O2" s="231"/>
      <c r="P2" s="231"/>
      <c r="Q2" s="231"/>
      <c r="R2" s="231"/>
      <c r="S2" s="231"/>
      <c r="T2" s="232"/>
      <c r="V2" s="76"/>
    </row>
    <row r="3" spans="1:23" ht="13.5" customHeight="1">
      <c r="A3" s="246" t="s">
        <v>147</v>
      </c>
      <c r="B3" s="247"/>
      <c r="C3" s="272" t="s">
        <v>150</v>
      </c>
      <c r="D3" s="273"/>
      <c r="E3" s="274"/>
      <c r="F3" s="235" t="s">
        <v>151</v>
      </c>
      <c r="G3" s="235"/>
      <c r="H3" s="235"/>
      <c r="I3" s="235"/>
      <c r="J3" s="235"/>
      <c r="K3" s="235"/>
      <c r="L3" s="273"/>
      <c r="M3" s="273"/>
      <c r="N3" s="273"/>
      <c r="O3" s="77"/>
      <c r="P3" s="77"/>
      <c r="Q3" s="77"/>
      <c r="R3" s="77"/>
      <c r="S3" s="77"/>
      <c r="T3" s="78"/>
    </row>
    <row r="4" spans="1:23" ht="13.5" customHeight="1">
      <c r="A4" s="246" t="s">
        <v>148</v>
      </c>
      <c r="B4" s="247"/>
      <c r="C4" s="265">
        <v>9</v>
      </c>
      <c r="D4" s="266"/>
      <c r="E4" s="79"/>
      <c r="F4" s="235" t="s">
        <v>152</v>
      </c>
      <c r="G4" s="235"/>
      <c r="H4" s="235"/>
      <c r="I4" s="235"/>
      <c r="J4" s="235"/>
      <c r="K4" s="235"/>
      <c r="L4" s="236">
        <f xml:space="preserve"> IF(TestCaseList!E6&lt;&gt;"N/A",SUM(C4*TestCaseList!E6/1000,- O7),"N/A")</f>
        <v>-14.28</v>
      </c>
      <c r="M4" s="237"/>
      <c r="N4" s="237"/>
      <c r="O4" s="237"/>
      <c r="P4" s="237"/>
      <c r="Q4" s="237"/>
      <c r="R4" s="237"/>
      <c r="S4" s="237"/>
      <c r="T4" s="238"/>
      <c r="V4" s="76"/>
    </row>
    <row r="5" spans="1:23" ht="13.5" customHeight="1">
      <c r="A5" s="246" t="s">
        <v>149</v>
      </c>
      <c r="B5" s="247"/>
      <c r="C5" s="267" t="s">
        <v>35</v>
      </c>
      <c r="D5" s="267"/>
      <c r="E5" s="267"/>
      <c r="F5" s="268"/>
      <c r="G5" s="268"/>
      <c r="H5" s="268"/>
      <c r="I5" s="268"/>
      <c r="J5" s="268"/>
      <c r="K5" s="268"/>
      <c r="L5" s="267"/>
      <c r="M5" s="267"/>
      <c r="N5" s="267"/>
      <c r="O5" s="267"/>
      <c r="P5" s="267"/>
      <c r="Q5" s="267"/>
      <c r="R5" s="267"/>
      <c r="S5" s="267"/>
      <c r="T5" s="267"/>
    </row>
    <row r="6" spans="1:23" ht="13.5" customHeight="1">
      <c r="A6" s="245" t="s">
        <v>153</v>
      </c>
      <c r="B6" s="245"/>
      <c r="C6" s="234" t="s">
        <v>154</v>
      </c>
      <c r="D6" s="234"/>
      <c r="E6" s="234"/>
      <c r="F6" s="234" t="s">
        <v>117</v>
      </c>
      <c r="G6" s="234"/>
      <c r="H6" s="234"/>
      <c r="I6" s="234"/>
      <c r="J6" s="234"/>
      <c r="K6" s="234"/>
      <c r="L6" s="250" t="s">
        <v>36</v>
      </c>
      <c r="M6" s="250"/>
      <c r="N6" s="250"/>
      <c r="O6" s="254" t="s">
        <v>155</v>
      </c>
      <c r="P6" s="254"/>
      <c r="Q6" s="254"/>
      <c r="R6" s="254"/>
      <c r="S6" s="254"/>
      <c r="T6" s="254"/>
      <c r="V6" s="76"/>
    </row>
    <row r="7" spans="1:23" ht="13.5" customHeight="1" thickBot="1">
      <c r="A7" s="218">
        <f>COUNTIF(F40:HQ40,"P")</f>
        <v>12</v>
      </c>
      <c r="B7" s="219"/>
      <c r="C7" s="262">
        <f>COUNTIF(F40:HQ40,"F")</f>
        <v>2</v>
      </c>
      <c r="D7" s="252"/>
      <c r="E7" s="219"/>
      <c r="F7" s="262">
        <f>SUM(O7,- A7,- C7)</f>
        <v>1</v>
      </c>
      <c r="G7" s="252"/>
      <c r="H7" s="252"/>
      <c r="I7" s="252"/>
      <c r="J7" s="252"/>
      <c r="K7" s="263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1">
        <f>COUNTA(E9:HT9)</f>
        <v>15</v>
      </c>
      <c r="P7" s="252"/>
      <c r="Q7" s="252"/>
      <c r="R7" s="252"/>
      <c r="S7" s="252"/>
      <c r="T7" s="253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6</v>
      </c>
      <c r="G9" s="143" t="s">
        <v>7</v>
      </c>
      <c r="H9" s="143" t="s">
        <v>8</v>
      </c>
      <c r="I9" s="143" t="s">
        <v>9</v>
      </c>
      <c r="J9" s="143" t="s">
        <v>10</v>
      </c>
      <c r="K9" s="143" t="s">
        <v>11</v>
      </c>
      <c r="L9" s="143" t="s">
        <v>12</v>
      </c>
      <c r="M9" s="143" t="s">
        <v>13</v>
      </c>
      <c r="N9" s="143" t="s">
        <v>14</v>
      </c>
      <c r="O9" s="143" t="s">
        <v>15</v>
      </c>
      <c r="P9" s="143" t="s">
        <v>16</v>
      </c>
      <c r="Q9" s="143" t="s">
        <v>17</v>
      </c>
      <c r="R9" s="143" t="s">
        <v>18</v>
      </c>
      <c r="S9" s="143" t="s">
        <v>19</v>
      </c>
      <c r="T9" s="144" t="s">
        <v>20</v>
      </c>
      <c r="U9" s="83"/>
      <c r="V9" s="84"/>
      <c r="W9" s="85"/>
    </row>
    <row r="10" spans="1:23" ht="13.5" customHeight="1">
      <c r="A10" s="116" t="s">
        <v>157</v>
      </c>
      <c r="B10" s="121" t="s">
        <v>37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38</v>
      </c>
      <c r="C14" s="87"/>
      <c r="D14" s="88"/>
      <c r="E14" s="162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2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2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39</v>
      </c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44"/>
      <c r="E19" s="244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2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2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158</v>
      </c>
      <c r="B31" s="96" t="s">
        <v>40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41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42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159</v>
      </c>
      <c r="B39" s="241" t="s">
        <v>21</v>
      </c>
      <c r="C39" s="241"/>
      <c r="D39" s="241"/>
      <c r="E39" s="161"/>
      <c r="F39" s="134" t="s">
        <v>22</v>
      </c>
      <c r="G39" s="134" t="s">
        <v>22</v>
      </c>
      <c r="H39" s="134" t="s">
        <v>22</v>
      </c>
      <c r="I39" s="134" t="s">
        <v>22</v>
      </c>
      <c r="J39" s="134" t="s">
        <v>22</v>
      </c>
      <c r="K39" s="134" t="s">
        <v>23</v>
      </c>
      <c r="L39" s="134" t="s">
        <v>24</v>
      </c>
      <c r="M39" s="134" t="s">
        <v>22</v>
      </c>
      <c r="N39" s="134" t="s">
        <v>22</v>
      </c>
      <c r="O39" s="134" t="s">
        <v>22</v>
      </c>
      <c r="P39" s="134" t="s">
        <v>22</v>
      </c>
      <c r="Q39" s="134" t="s">
        <v>22</v>
      </c>
      <c r="R39" s="134" t="s">
        <v>24</v>
      </c>
      <c r="S39" s="134" t="s">
        <v>22</v>
      </c>
      <c r="T39" s="135" t="s">
        <v>22</v>
      </c>
    </row>
    <row r="40" spans="1:20" ht="13.5" customHeight="1">
      <c r="A40" s="119"/>
      <c r="B40" s="261" t="s">
        <v>25</v>
      </c>
      <c r="C40" s="261"/>
      <c r="D40" s="261"/>
      <c r="E40" s="110"/>
      <c r="F40" s="136" t="s">
        <v>26</v>
      </c>
      <c r="G40" s="136" t="s">
        <v>26</v>
      </c>
      <c r="H40" s="136" t="s">
        <v>26</v>
      </c>
      <c r="I40" s="136" t="s">
        <v>26</v>
      </c>
      <c r="J40" s="136" t="s">
        <v>26</v>
      </c>
      <c r="K40" s="136" t="s">
        <v>27</v>
      </c>
      <c r="L40" s="136" t="s">
        <v>27</v>
      </c>
      <c r="M40" s="136" t="s">
        <v>26</v>
      </c>
      <c r="N40" s="136" t="s">
        <v>26</v>
      </c>
      <c r="O40" s="136" t="s">
        <v>26</v>
      </c>
      <c r="P40" s="136" t="s">
        <v>26</v>
      </c>
      <c r="Q40" s="136" t="s">
        <v>26</v>
      </c>
      <c r="R40" s="136"/>
      <c r="S40" s="136" t="s">
        <v>26</v>
      </c>
      <c r="T40" s="137" t="s">
        <v>26</v>
      </c>
    </row>
    <row r="41" spans="1:20" ht="13.5" customHeight="1">
      <c r="A41" s="119"/>
      <c r="B41" s="239" t="s">
        <v>28</v>
      </c>
      <c r="C41" s="239"/>
      <c r="D41" s="239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0" t="s">
        <v>29</v>
      </c>
      <c r="C42" s="240"/>
      <c r="D42" s="240"/>
      <c r="E42" s="113"/>
      <c r="F42" s="114"/>
      <c r="G42" s="114"/>
      <c r="H42" s="114"/>
      <c r="I42" s="114"/>
      <c r="J42" s="114"/>
      <c r="K42" s="114" t="s">
        <v>30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Template</vt:lpstr>
      <vt:lpstr>Function1!Print_Area</vt:lpstr>
      <vt:lpstr>Function2!Print_Area</vt:lpstr>
      <vt:lpstr>Function3!Print_Area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Kaka Hoang Huy</cp:lastModifiedBy>
  <cp:lastPrinted>2012-08-10T10:31:13Z</cp:lastPrinted>
  <dcterms:created xsi:type="dcterms:W3CDTF">2007-10-09T09:39:48Z</dcterms:created>
  <dcterms:modified xsi:type="dcterms:W3CDTF">2015-11-29T15:53:15Z</dcterms:modified>
  <cp:category>Template</cp:category>
  <cp:contentStatus>20/8/2012</cp:contentStatus>
</cp:coreProperties>
</file>